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karenschik/Desktop/ WORKING FILES - ON SERVER/ PROJECTS/Sand Coulee SNA/Bird surveys/South HSC bird survey/"/>
    </mc:Choice>
  </mc:AlternateContent>
  <xr:revisionPtr revIDLastSave="0" documentId="13_ncr:1_{5D56D806-BED6-1F4A-8D29-5DF7974528E7}" xr6:coauthVersionLast="38" xr6:coauthVersionMax="38" xr10:uidLastSave="{00000000-0000-0000-0000-000000000000}"/>
  <bookViews>
    <workbookView xWindow="6720" yWindow="1240" windowWidth="26840" windowHeight="13300" xr2:uid="{191EB743-B750-AA42-A345-8520DADDFEA5}"/>
  </bookViews>
  <sheets>
    <sheet name="2008-2018" sheetId="1" r:id="rId1"/>
    <sheet name="sum" sheetId="2" r:id="rId2"/>
    <sheet name="Charts" sheetId="3" r:id="rId3"/>
  </sheets>
  <definedNames>
    <definedName name="Loons" localSheetId="2">#REF!</definedName>
    <definedName name="Loons" localSheetId="1">#REF!</definedName>
    <definedName name="Loons">#REF!</definedName>
    <definedName name="_xlnm.Print_Area" localSheetId="0">'2008-2018'!$A$1:$DF$69</definedName>
    <definedName name="_xlnm.Print_Area" localSheetId="2">Charts!$A$1:$S$63</definedName>
    <definedName name="_xlnm.Print_Area" localSheetId="1">sum!$A$1:$BG$63</definedName>
  </definedNames>
  <calcPr calcId="179021"/>
</workbook>
</file>

<file path=xl/calcChain.xml><?xml version="1.0" encoding="utf-8"?>
<calcChain xmlns="http://schemas.openxmlformats.org/spreadsheetml/2006/main">
  <c r="AL74" i="3" l="1"/>
  <c r="AK74" i="3"/>
  <c r="AJ74" i="3"/>
  <c r="AJ72" i="3"/>
  <c r="AE74" i="3"/>
  <c r="AE72" i="3"/>
  <c r="DK68" i="1" l="1"/>
  <c r="DJ68" i="1"/>
  <c r="DI68" i="1"/>
  <c r="DH68" i="1"/>
  <c r="DG68" i="1"/>
  <c r="DF68" i="1"/>
  <c r="DE68" i="1"/>
  <c r="DD68" i="1"/>
  <c r="DC68" i="1"/>
  <c r="DK69" i="1"/>
  <c r="DJ69" i="1"/>
  <c r="DI69" i="1"/>
  <c r="DH69" i="1"/>
  <c r="DG69" i="1"/>
  <c r="DF69" i="1"/>
  <c r="DE69" i="1"/>
  <c r="DD69" i="1"/>
  <c r="DC69" i="1"/>
  <c r="F89" i="3" l="1"/>
  <c r="E89" i="3"/>
  <c r="N9" i="3" l="1"/>
  <c r="X9" i="3"/>
  <c r="Z9" i="3" s="1"/>
  <c r="N10" i="3"/>
  <c r="X10" i="3"/>
  <c r="Z10" i="3"/>
  <c r="N11" i="3"/>
  <c r="Z11" i="3" s="1"/>
  <c r="N12" i="3"/>
  <c r="Z12" i="3"/>
  <c r="N13" i="3"/>
  <c r="Z13" i="3" s="1"/>
  <c r="X13" i="3"/>
  <c r="N14" i="3"/>
  <c r="Z14" i="3" s="1"/>
  <c r="N15" i="3"/>
  <c r="Z15" i="3" s="1"/>
  <c r="N16" i="3"/>
  <c r="Z16" i="3" s="1"/>
  <c r="N17" i="3"/>
  <c r="Z17" i="3" s="1"/>
  <c r="N18" i="3"/>
  <c r="Z18" i="3" s="1"/>
  <c r="N19" i="3"/>
  <c r="X19" i="3"/>
  <c r="Z19" i="3"/>
  <c r="N20" i="3"/>
  <c r="Z20" i="3" s="1"/>
  <c r="N21" i="3"/>
  <c r="X21" i="3"/>
  <c r="Z21" i="3" s="1"/>
  <c r="N22" i="3"/>
  <c r="X22" i="3"/>
  <c r="Z22" i="3"/>
  <c r="N23" i="3"/>
  <c r="Z23" i="3" s="1"/>
  <c r="N24" i="3"/>
  <c r="Z24" i="3"/>
  <c r="N25" i="3"/>
  <c r="Z25" i="3" s="1"/>
  <c r="X25" i="3"/>
  <c r="N26" i="3"/>
  <c r="Z26" i="3" s="1"/>
  <c r="X26" i="3"/>
  <c r="N27" i="3"/>
  <c r="X27" i="3"/>
  <c r="Y63" i="3" s="1"/>
  <c r="N28" i="3"/>
  <c r="X28" i="3"/>
  <c r="Z28" i="3"/>
  <c r="N29" i="3"/>
  <c r="Z29" i="3" s="1"/>
  <c r="N30" i="3"/>
  <c r="Z30" i="3"/>
  <c r="N31" i="3"/>
  <c r="Z31" i="3" s="1"/>
  <c r="X31" i="3"/>
  <c r="N32" i="3"/>
  <c r="Z32" i="3" s="1"/>
  <c r="X32" i="3"/>
  <c r="N33" i="3"/>
  <c r="Z33" i="3"/>
  <c r="N34" i="3"/>
  <c r="Z34" i="3" s="1"/>
  <c r="N35" i="3"/>
  <c r="Z35" i="3"/>
  <c r="N36" i="3"/>
  <c r="Z36" i="3" s="1"/>
  <c r="X36" i="3"/>
  <c r="N37" i="3"/>
  <c r="Z37" i="3" s="1"/>
  <c r="X37" i="3"/>
  <c r="N38" i="3"/>
  <c r="Z38" i="3"/>
  <c r="N39" i="3"/>
  <c r="Z39" i="3" s="1"/>
  <c r="N40" i="3"/>
  <c r="Z40" i="3"/>
  <c r="N41" i="3"/>
  <c r="Z41" i="3" s="1"/>
  <c r="N42" i="3"/>
  <c r="X42" i="3"/>
  <c r="Z42" i="3" s="1"/>
  <c r="N43" i="3"/>
  <c r="X43" i="3"/>
  <c r="Z43" i="3"/>
  <c r="N44" i="3"/>
  <c r="Z44" i="3" s="1"/>
  <c r="N45" i="3"/>
  <c r="Z45" i="3"/>
  <c r="N46" i="3"/>
  <c r="Z46" i="3" s="1"/>
  <c r="X46" i="3"/>
  <c r="N47" i="3"/>
  <c r="Z47" i="3" s="1"/>
  <c r="N48" i="3"/>
  <c r="Z48" i="3"/>
  <c r="N49" i="3"/>
  <c r="Z49" i="3" s="1"/>
  <c r="N50" i="3"/>
  <c r="Z50" i="3"/>
  <c r="N51" i="3"/>
  <c r="Z51" i="3" s="1"/>
  <c r="N52" i="3"/>
  <c r="Z52" i="3"/>
  <c r="N53" i="3"/>
  <c r="Z53" i="3" s="1"/>
  <c r="N54" i="3"/>
  <c r="Z54" i="3" s="1"/>
  <c r="N55" i="3"/>
  <c r="Z55" i="3" s="1"/>
  <c r="N56" i="3"/>
  <c r="Z56" i="3" s="1"/>
  <c r="N58" i="3"/>
  <c r="Z58" i="3" s="1"/>
  <c r="X58" i="3"/>
  <c r="N59" i="3"/>
  <c r="X59" i="3"/>
  <c r="Z59" i="3" s="1"/>
  <c r="N60" i="3"/>
  <c r="Z60" i="3" s="1"/>
  <c r="N8" i="3"/>
  <c r="Z8" i="3" s="1"/>
  <c r="X57" i="3"/>
  <c r="Z57" i="3" s="1"/>
  <c r="X61" i="3"/>
  <c r="Z61" i="3" s="1"/>
  <c r="BL63" i="2"/>
  <c r="BL62" i="2"/>
  <c r="N62" i="3"/>
  <c r="X62" i="3"/>
  <c r="P9" i="2"/>
  <c r="P10" i="2"/>
  <c r="P17" i="2"/>
  <c r="P18" i="2"/>
  <c r="P19" i="2"/>
  <c r="P20" i="2"/>
  <c r="P21" i="2"/>
  <c r="P22" i="2"/>
  <c r="P26" i="2"/>
  <c r="P28" i="2"/>
  <c r="P29" i="2"/>
  <c r="P31" i="2"/>
  <c r="P32" i="2"/>
  <c r="P34" i="2"/>
  <c r="P37" i="2"/>
  <c r="P40" i="2"/>
  <c r="P43" i="2"/>
  <c r="P44" i="2"/>
  <c r="P48" i="2"/>
  <c r="P49" i="2"/>
  <c r="P53" i="2"/>
  <c r="P58" i="2"/>
  <c r="P59" i="2"/>
  <c r="P62" i="2"/>
  <c r="V9" i="2"/>
  <c r="V10" i="2"/>
  <c r="V13" i="2"/>
  <c r="V18" i="2"/>
  <c r="V19" i="2"/>
  <c r="V21" i="2"/>
  <c r="V22" i="2"/>
  <c r="V26" i="2"/>
  <c r="V27" i="2"/>
  <c r="V28" i="2"/>
  <c r="V31" i="2"/>
  <c r="V32" i="2"/>
  <c r="V35" i="2"/>
  <c r="V37" i="2"/>
  <c r="V40" i="2"/>
  <c r="V42" i="2"/>
  <c r="V43" i="2"/>
  <c r="V46" i="2"/>
  <c r="V47" i="2"/>
  <c r="V56" i="2"/>
  <c r="V59" i="2"/>
  <c r="V62" i="2"/>
  <c r="AB9" i="2"/>
  <c r="AB10" i="2"/>
  <c r="AB18" i="2"/>
  <c r="AB19" i="2"/>
  <c r="AB20" i="2"/>
  <c r="AB21" i="2"/>
  <c r="AB22" i="2"/>
  <c r="AB25" i="2"/>
  <c r="AB26" i="2"/>
  <c r="AB27" i="2"/>
  <c r="AB28" i="2"/>
  <c r="AB31" i="2"/>
  <c r="AB32" i="2"/>
  <c r="AB34" i="2"/>
  <c r="AB44" i="2"/>
  <c r="AB46" i="2"/>
  <c r="AB47" i="2"/>
  <c r="AB58" i="2"/>
  <c r="AB62" i="2"/>
  <c r="AH8" i="2"/>
  <c r="AH9" i="2"/>
  <c r="AH10" i="2"/>
  <c r="AH14" i="2"/>
  <c r="AH15" i="2"/>
  <c r="AH17" i="2"/>
  <c r="AH18" i="2"/>
  <c r="AH19" i="2"/>
  <c r="AH20" i="2"/>
  <c r="AH21" i="2"/>
  <c r="AH22" i="2"/>
  <c r="AH26" i="2"/>
  <c r="AH27" i="2"/>
  <c r="AH28" i="2"/>
  <c r="AH29" i="2"/>
  <c r="AH31" i="2"/>
  <c r="AH32" i="2"/>
  <c r="AH37" i="2"/>
  <c r="AH41" i="2"/>
  <c r="AH43" i="2"/>
  <c r="AH44" i="2"/>
  <c r="AH46" i="2"/>
  <c r="AH47" i="2"/>
  <c r="AH51" i="2"/>
  <c r="AH53" i="2"/>
  <c r="AH55" i="2"/>
  <c r="AH58" i="2"/>
  <c r="AH62" i="2"/>
  <c r="AN9" i="2"/>
  <c r="AN10" i="2"/>
  <c r="AN11" i="2"/>
  <c r="AN13" i="2"/>
  <c r="AN19" i="2"/>
  <c r="AN20" i="2"/>
  <c r="AN22" i="2"/>
  <c r="AN27" i="2"/>
  <c r="AN31" i="2"/>
  <c r="AN32" i="2"/>
  <c r="AN33" i="2"/>
  <c r="AN34" i="2"/>
  <c r="AN38" i="2"/>
  <c r="AN42" i="2"/>
  <c r="AN43" i="2"/>
  <c r="AN47" i="2"/>
  <c r="AN51" i="2"/>
  <c r="AN62" i="2"/>
  <c r="AT8" i="2"/>
  <c r="AT9" i="2"/>
  <c r="AT10" i="2"/>
  <c r="AT13" i="2"/>
  <c r="AT17" i="2"/>
  <c r="AT18" i="2"/>
  <c r="AT19" i="2"/>
  <c r="AT20" i="2"/>
  <c r="AT22" i="2"/>
  <c r="AT26" i="2"/>
  <c r="AT27" i="2"/>
  <c r="AT28" i="2"/>
  <c r="AT31" i="2"/>
  <c r="AT32" i="2"/>
  <c r="AT33" i="2"/>
  <c r="AT34" i="2"/>
  <c r="AT39" i="2"/>
  <c r="AT40" i="2"/>
  <c r="AT42" i="2"/>
  <c r="AT46" i="2"/>
  <c r="AT47" i="2"/>
  <c r="AT51" i="2"/>
  <c r="AT52" i="2"/>
  <c r="AT58" i="2"/>
  <c r="AT60" i="2"/>
  <c r="AT62" i="2"/>
  <c r="BA8" i="2"/>
  <c r="BA9" i="2"/>
  <c r="BA10" i="2"/>
  <c r="BA16" i="2"/>
  <c r="BA17" i="2"/>
  <c r="BA18" i="2"/>
  <c r="BA19" i="2"/>
  <c r="BA20" i="2"/>
  <c r="BA21" i="2"/>
  <c r="BA22" i="2"/>
  <c r="BA23" i="2"/>
  <c r="BA24" i="2"/>
  <c r="BA25" i="2"/>
  <c r="BA27" i="2"/>
  <c r="BA28" i="2"/>
  <c r="BA30" i="2"/>
  <c r="BA31" i="2"/>
  <c r="BA32" i="2"/>
  <c r="BA33" i="2"/>
  <c r="BA36" i="2"/>
  <c r="BA40" i="2"/>
  <c r="BA41" i="2"/>
  <c r="BA43" i="2"/>
  <c r="BA45" i="2"/>
  <c r="BA46" i="2"/>
  <c r="BA47" i="2"/>
  <c r="BA50" i="2"/>
  <c r="BA54" i="2"/>
  <c r="BA59" i="2"/>
  <c r="BA62" i="2"/>
  <c r="AT63" i="2"/>
  <c r="AN63" i="2"/>
  <c r="AH63" i="2"/>
  <c r="AB63" i="2"/>
  <c r="V63" i="2"/>
  <c r="AV65" i="1"/>
  <c r="AV64" i="1"/>
  <c r="AV62" i="1"/>
  <c r="AV53" i="1"/>
  <c r="AV52" i="1"/>
  <c r="AV49" i="1"/>
  <c r="AV48" i="1"/>
  <c r="AV46" i="1"/>
  <c r="AV43" i="1"/>
  <c r="AV41" i="1"/>
  <c r="AV38" i="1"/>
  <c r="AV37" i="1"/>
  <c r="AV34" i="1"/>
  <c r="AV33" i="1"/>
  <c r="AV32" i="1"/>
  <c r="AV28" i="1"/>
  <c r="AV27" i="1"/>
  <c r="AV25" i="1"/>
  <c r="AV24" i="1"/>
  <c r="AV19" i="1"/>
  <c r="AV16" i="1"/>
  <c r="AV15" i="1"/>
  <c r="P63" i="2"/>
  <c r="BA63" i="2"/>
  <c r="DA67" i="1"/>
  <c r="U67" i="1"/>
  <c r="CZ67" i="1"/>
  <c r="T67" i="1"/>
  <c r="CY67" i="1"/>
  <c r="CX67" i="1"/>
  <c r="CW67" i="1"/>
  <c r="CV67" i="1"/>
  <c r="DA66" i="1"/>
  <c r="CZ66" i="1"/>
  <c r="CY66" i="1"/>
  <c r="CX66" i="1"/>
  <c r="CW66" i="1"/>
  <c r="CV66" i="1"/>
  <c r="DA65" i="1"/>
  <c r="U65" i="1"/>
  <c r="CZ65" i="1"/>
  <c r="T65" i="1"/>
  <c r="CY65" i="1"/>
  <c r="CX65" i="1"/>
  <c r="CW65" i="1"/>
  <c r="CV65" i="1"/>
  <c r="DA64" i="1"/>
  <c r="U64" i="1"/>
  <c r="CZ64" i="1"/>
  <c r="T64" i="1"/>
  <c r="CY64" i="1"/>
  <c r="CX64" i="1"/>
  <c r="CW64" i="1"/>
  <c r="CV64" i="1"/>
  <c r="DA63" i="1"/>
  <c r="CZ63" i="1"/>
  <c r="CY63" i="1"/>
  <c r="CX63" i="1"/>
  <c r="CW63" i="1"/>
  <c r="CV63" i="1"/>
  <c r="DA62" i="1"/>
  <c r="U62" i="1"/>
  <c r="CZ62" i="1"/>
  <c r="T62" i="1"/>
  <c r="CY62" i="1"/>
  <c r="CX62" i="1"/>
  <c r="CW62" i="1"/>
  <c r="CV62" i="1"/>
  <c r="DA61" i="1"/>
  <c r="U61" i="1"/>
  <c r="CZ61" i="1"/>
  <c r="T61" i="1"/>
  <c r="CY61" i="1"/>
  <c r="CX61" i="1"/>
  <c r="CW61" i="1"/>
  <c r="CV61" i="1"/>
  <c r="DA60" i="1"/>
  <c r="CZ60" i="1"/>
  <c r="CY60" i="1"/>
  <c r="CX60" i="1"/>
  <c r="CW60" i="1"/>
  <c r="CV60" i="1"/>
  <c r="DA59" i="1"/>
  <c r="U59" i="1"/>
  <c r="CZ59" i="1"/>
  <c r="T59" i="1"/>
  <c r="CY59" i="1"/>
  <c r="CX59" i="1"/>
  <c r="CW59" i="1"/>
  <c r="CV59" i="1"/>
  <c r="DA58" i="1"/>
  <c r="CZ58" i="1"/>
  <c r="CY58" i="1"/>
  <c r="CX58" i="1"/>
  <c r="CW58" i="1"/>
  <c r="CV58" i="1"/>
  <c r="DA57" i="1"/>
  <c r="U57" i="1"/>
  <c r="CZ57" i="1"/>
  <c r="T57" i="1"/>
  <c r="CY57" i="1"/>
  <c r="CX57" i="1"/>
  <c r="CW57" i="1"/>
  <c r="CV57" i="1"/>
  <c r="DA56" i="1"/>
  <c r="U56" i="1"/>
  <c r="CZ56" i="1"/>
  <c r="T56" i="1"/>
  <c r="CY56" i="1"/>
  <c r="CX56" i="1"/>
  <c r="CW56" i="1"/>
  <c r="CV56" i="1"/>
  <c r="DA55" i="1"/>
  <c r="U55" i="1"/>
  <c r="CZ55" i="1"/>
  <c r="T55" i="1"/>
  <c r="CY55" i="1"/>
  <c r="CX55" i="1"/>
  <c r="CW55" i="1"/>
  <c r="CV55" i="1"/>
  <c r="DA54" i="1"/>
  <c r="U54" i="1"/>
  <c r="CZ54" i="1"/>
  <c r="T54" i="1"/>
  <c r="CY54" i="1"/>
  <c r="CX54" i="1"/>
  <c r="CW54" i="1"/>
  <c r="CV54" i="1"/>
  <c r="DA53" i="1"/>
  <c r="U53" i="1"/>
  <c r="CZ53" i="1"/>
  <c r="T53" i="1"/>
  <c r="CY53" i="1"/>
  <c r="CX53" i="1"/>
  <c r="CW53" i="1"/>
  <c r="CV53" i="1"/>
  <c r="DA52" i="1"/>
  <c r="U52" i="1"/>
  <c r="CZ52" i="1"/>
  <c r="T52" i="1"/>
  <c r="CY52" i="1"/>
  <c r="CX52" i="1"/>
  <c r="CW52" i="1"/>
  <c r="CV52" i="1"/>
  <c r="DA51" i="1"/>
  <c r="CZ51" i="1"/>
  <c r="CY51" i="1"/>
  <c r="CX51" i="1"/>
  <c r="CW51" i="1"/>
  <c r="CV51" i="1"/>
  <c r="DA50" i="1"/>
  <c r="U50" i="1"/>
  <c r="CZ50" i="1"/>
  <c r="T50" i="1"/>
  <c r="CY50" i="1"/>
  <c r="CX50" i="1"/>
  <c r="CW50" i="1"/>
  <c r="CV50" i="1"/>
  <c r="DA49" i="1"/>
  <c r="U49" i="1"/>
  <c r="CZ49" i="1"/>
  <c r="T49" i="1"/>
  <c r="CY49" i="1"/>
  <c r="CX49" i="1"/>
  <c r="CW49" i="1"/>
  <c r="CV49" i="1"/>
  <c r="DA48" i="1"/>
  <c r="U48" i="1"/>
  <c r="CZ48" i="1"/>
  <c r="T48" i="1"/>
  <c r="CY48" i="1"/>
  <c r="CX48" i="1"/>
  <c r="CW48" i="1"/>
  <c r="CV48" i="1"/>
  <c r="DA47" i="1"/>
  <c r="U47" i="1"/>
  <c r="CZ47" i="1"/>
  <c r="T47" i="1"/>
  <c r="CY47" i="1"/>
  <c r="CX47" i="1"/>
  <c r="CW47" i="1"/>
  <c r="CV47" i="1"/>
  <c r="DA46" i="1"/>
  <c r="U46" i="1"/>
  <c r="CZ46" i="1"/>
  <c r="T46" i="1"/>
  <c r="CY46" i="1"/>
  <c r="CX46" i="1"/>
  <c r="CW46" i="1"/>
  <c r="CV46" i="1"/>
  <c r="DA45" i="1"/>
  <c r="CZ45" i="1"/>
  <c r="CY45" i="1"/>
  <c r="CX45" i="1"/>
  <c r="CW45" i="1"/>
  <c r="CV45" i="1"/>
  <c r="DA44" i="1"/>
  <c r="CZ44" i="1"/>
  <c r="CY44" i="1"/>
  <c r="CX44" i="1"/>
  <c r="CW44" i="1"/>
  <c r="CV44" i="1"/>
  <c r="DA43" i="1"/>
  <c r="U43" i="1"/>
  <c r="CZ43" i="1"/>
  <c r="T43" i="1"/>
  <c r="CY43" i="1"/>
  <c r="CX43" i="1"/>
  <c r="CW43" i="1"/>
  <c r="CV43" i="1"/>
  <c r="DA42" i="1"/>
  <c r="CZ42" i="1"/>
  <c r="CY42" i="1"/>
  <c r="CX42" i="1"/>
  <c r="CW42" i="1"/>
  <c r="CV42" i="1"/>
  <c r="DA41" i="1"/>
  <c r="U41" i="1"/>
  <c r="CZ41" i="1"/>
  <c r="T41" i="1"/>
  <c r="CY41" i="1"/>
  <c r="CX41" i="1"/>
  <c r="CW41" i="1"/>
  <c r="CV41" i="1"/>
  <c r="DA40" i="1"/>
  <c r="U40" i="1"/>
  <c r="CZ40" i="1"/>
  <c r="T40" i="1"/>
  <c r="CY40" i="1"/>
  <c r="CX40" i="1"/>
  <c r="CW40" i="1"/>
  <c r="CV40" i="1"/>
  <c r="DA39" i="1"/>
  <c r="CZ39" i="1"/>
  <c r="CY39" i="1"/>
  <c r="CX39" i="1"/>
  <c r="CW39" i="1"/>
  <c r="CV39" i="1"/>
  <c r="DA38" i="1"/>
  <c r="U38" i="1"/>
  <c r="CZ38" i="1"/>
  <c r="T38" i="1"/>
  <c r="CY38" i="1"/>
  <c r="CX38" i="1"/>
  <c r="CW38" i="1"/>
  <c r="CV38" i="1"/>
  <c r="DA37" i="1"/>
  <c r="U37" i="1"/>
  <c r="CZ37" i="1"/>
  <c r="T37" i="1"/>
  <c r="CY37" i="1"/>
  <c r="CX37" i="1"/>
  <c r="CW37" i="1"/>
  <c r="CV37" i="1"/>
  <c r="DA36" i="1"/>
  <c r="CZ36" i="1"/>
  <c r="CY36" i="1"/>
  <c r="CX36" i="1"/>
  <c r="CW36" i="1"/>
  <c r="CV36" i="1"/>
  <c r="DA35" i="1"/>
  <c r="U35" i="1"/>
  <c r="CZ35" i="1"/>
  <c r="T35" i="1"/>
  <c r="CY35" i="1"/>
  <c r="CX35" i="1"/>
  <c r="CW35" i="1"/>
  <c r="CV35" i="1"/>
  <c r="DA34" i="1"/>
  <c r="U34" i="1"/>
  <c r="CZ34" i="1"/>
  <c r="T34" i="1"/>
  <c r="CY34" i="1"/>
  <c r="CX34" i="1"/>
  <c r="CW34" i="1"/>
  <c r="CV34" i="1"/>
  <c r="DA33" i="1"/>
  <c r="U33" i="1"/>
  <c r="CZ33" i="1"/>
  <c r="T33" i="1"/>
  <c r="CY33" i="1"/>
  <c r="CX33" i="1"/>
  <c r="CW33" i="1"/>
  <c r="CV33" i="1"/>
  <c r="DA32" i="1"/>
  <c r="U32" i="1"/>
  <c r="CZ32" i="1"/>
  <c r="T32" i="1"/>
  <c r="CY32" i="1"/>
  <c r="CX32" i="1"/>
  <c r="CW32" i="1"/>
  <c r="CV32" i="1"/>
  <c r="DA31" i="1"/>
  <c r="U31" i="1"/>
  <c r="CZ31" i="1"/>
  <c r="T31" i="1"/>
  <c r="CY31" i="1"/>
  <c r="CX31" i="1"/>
  <c r="CW31" i="1"/>
  <c r="CV31" i="1"/>
  <c r="DA30" i="1"/>
  <c r="CZ30" i="1"/>
  <c r="CY30" i="1"/>
  <c r="CX30" i="1"/>
  <c r="CW30" i="1"/>
  <c r="CV30" i="1"/>
  <c r="DA29" i="1"/>
  <c r="CZ29" i="1"/>
  <c r="CY29" i="1"/>
  <c r="CX29" i="1"/>
  <c r="CW29" i="1"/>
  <c r="CV29" i="1"/>
  <c r="DA28" i="1"/>
  <c r="U28" i="1"/>
  <c r="CZ28" i="1"/>
  <c r="T28" i="1"/>
  <c r="CY28" i="1"/>
  <c r="CX28" i="1"/>
  <c r="CW28" i="1"/>
  <c r="CV28" i="1"/>
  <c r="DA27" i="1"/>
  <c r="U27" i="1"/>
  <c r="CZ27" i="1"/>
  <c r="T27" i="1"/>
  <c r="CY27" i="1"/>
  <c r="CX27" i="1"/>
  <c r="CW27" i="1"/>
  <c r="CV27" i="1"/>
  <c r="DA26" i="1"/>
  <c r="U26" i="1"/>
  <c r="CZ26" i="1"/>
  <c r="T26" i="1"/>
  <c r="CY26" i="1"/>
  <c r="CX26" i="1"/>
  <c r="CW26" i="1"/>
  <c r="CV26" i="1"/>
  <c r="DA25" i="1"/>
  <c r="U25" i="1"/>
  <c r="CZ25" i="1"/>
  <c r="T25" i="1"/>
  <c r="CY25" i="1"/>
  <c r="CX25" i="1"/>
  <c r="CW25" i="1"/>
  <c r="CV25" i="1"/>
  <c r="DA24" i="1"/>
  <c r="AP24" i="1"/>
  <c r="U24" i="1"/>
  <c r="CZ24" i="1"/>
  <c r="T24" i="1"/>
  <c r="CY24" i="1"/>
  <c r="CX24" i="1"/>
  <c r="AM24" i="1"/>
  <c r="CW24" i="1"/>
  <c r="CV24" i="1"/>
  <c r="DA23" i="1"/>
  <c r="U23" i="1"/>
  <c r="CZ23" i="1"/>
  <c r="T23" i="1"/>
  <c r="CY23" i="1"/>
  <c r="CX23" i="1"/>
  <c r="CW23" i="1"/>
  <c r="CV23" i="1"/>
  <c r="DA22" i="1"/>
  <c r="CZ22" i="1"/>
  <c r="CY22" i="1"/>
  <c r="CX22" i="1"/>
  <c r="CW22" i="1"/>
  <c r="CV22" i="1"/>
  <c r="DA21" i="1"/>
  <c r="U21" i="1"/>
  <c r="CZ21" i="1"/>
  <c r="T21" i="1"/>
  <c r="CY21" i="1"/>
  <c r="CX21" i="1"/>
  <c r="CW21" i="1"/>
  <c r="CV21" i="1"/>
  <c r="DA20" i="1"/>
  <c r="U20" i="1"/>
  <c r="CZ20" i="1"/>
  <c r="T20" i="1"/>
  <c r="CY20" i="1"/>
  <c r="CX20" i="1"/>
  <c r="CW20" i="1"/>
  <c r="CV20" i="1"/>
  <c r="DA19" i="1"/>
  <c r="U19" i="1"/>
  <c r="CZ19" i="1"/>
  <c r="T19" i="1"/>
  <c r="CY19" i="1"/>
  <c r="CX19" i="1"/>
  <c r="CW19" i="1"/>
  <c r="CV19" i="1"/>
  <c r="DA18" i="1"/>
  <c r="U18" i="1"/>
  <c r="CZ18" i="1"/>
  <c r="T18" i="1"/>
  <c r="CY18" i="1"/>
  <c r="CX18" i="1"/>
  <c r="CW18" i="1"/>
  <c r="CV18" i="1"/>
  <c r="DA17" i="1"/>
  <c r="CZ17" i="1"/>
  <c r="CY17" i="1"/>
  <c r="CX17" i="1"/>
  <c r="CW17" i="1"/>
  <c r="CV17" i="1"/>
  <c r="DA16" i="1"/>
  <c r="U16" i="1"/>
  <c r="CZ16" i="1"/>
  <c r="T16" i="1"/>
  <c r="CY16" i="1"/>
  <c r="CX16" i="1"/>
  <c r="CW16" i="1"/>
  <c r="CV16" i="1"/>
  <c r="CR69" i="1"/>
  <c r="CQ69" i="1"/>
  <c r="CP69" i="1"/>
  <c r="CO69" i="1"/>
  <c r="CN69" i="1"/>
  <c r="CR68" i="1"/>
  <c r="CQ68" i="1"/>
  <c r="CP68" i="1"/>
  <c r="CO68" i="1"/>
  <c r="CN68" i="1"/>
  <c r="CS69" i="1"/>
  <c r="CS68" i="1"/>
  <c r="CL69" i="1"/>
  <c r="CL68" i="1"/>
  <c r="CE69" i="1"/>
  <c r="CE68" i="1"/>
  <c r="CK68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Q67" i="1"/>
  <c r="CP67" i="1"/>
  <c r="CO67" i="1"/>
  <c r="CN67" i="1"/>
  <c r="CQ66" i="1"/>
  <c r="CP66" i="1"/>
  <c r="CO66" i="1"/>
  <c r="CN66" i="1"/>
  <c r="CQ65" i="1"/>
  <c r="CP65" i="1"/>
  <c r="CO65" i="1"/>
  <c r="CN65" i="1"/>
  <c r="CQ64" i="1"/>
  <c r="CP64" i="1"/>
  <c r="CO64" i="1"/>
  <c r="CN64" i="1"/>
  <c r="CQ63" i="1"/>
  <c r="CP63" i="1"/>
  <c r="CO63" i="1"/>
  <c r="CN63" i="1"/>
  <c r="CQ62" i="1"/>
  <c r="CP62" i="1"/>
  <c r="CO62" i="1"/>
  <c r="CN62" i="1"/>
  <c r="CQ61" i="1"/>
  <c r="CP61" i="1"/>
  <c r="CO61" i="1"/>
  <c r="CN61" i="1"/>
  <c r="CQ60" i="1"/>
  <c r="CP60" i="1"/>
  <c r="CO60" i="1"/>
  <c r="CN60" i="1"/>
  <c r="CQ59" i="1"/>
  <c r="CP59" i="1"/>
  <c r="CO59" i="1"/>
  <c r="CN59" i="1"/>
  <c r="CQ58" i="1"/>
  <c r="CP58" i="1"/>
  <c r="CO58" i="1"/>
  <c r="CN58" i="1"/>
  <c r="CQ57" i="1"/>
  <c r="CP57" i="1"/>
  <c r="CO57" i="1"/>
  <c r="CN57" i="1"/>
  <c r="CQ56" i="1"/>
  <c r="CP56" i="1"/>
  <c r="CO56" i="1"/>
  <c r="CN56" i="1"/>
  <c r="CQ55" i="1"/>
  <c r="CP55" i="1"/>
  <c r="CO55" i="1"/>
  <c r="CN55" i="1"/>
  <c r="CQ54" i="1"/>
  <c r="CP54" i="1"/>
  <c r="CO54" i="1"/>
  <c r="CN54" i="1"/>
  <c r="CQ53" i="1"/>
  <c r="CP53" i="1"/>
  <c r="CO53" i="1"/>
  <c r="CN53" i="1"/>
  <c r="CQ52" i="1"/>
  <c r="CP52" i="1"/>
  <c r="CO52" i="1"/>
  <c r="CN52" i="1"/>
  <c r="CQ51" i="1"/>
  <c r="CP51" i="1"/>
  <c r="CO51" i="1"/>
  <c r="CN51" i="1"/>
  <c r="CQ50" i="1"/>
  <c r="CP50" i="1"/>
  <c r="CO50" i="1"/>
  <c r="CN50" i="1"/>
  <c r="CQ49" i="1"/>
  <c r="CP49" i="1"/>
  <c r="CO49" i="1"/>
  <c r="CN49" i="1"/>
  <c r="CQ48" i="1"/>
  <c r="CP48" i="1"/>
  <c r="CO48" i="1"/>
  <c r="CN48" i="1"/>
  <c r="CQ47" i="1"/>
  <c r="CP47" i="1"/>
  <c r="CO47" i="1"/>
  <c r="CN47" i="1"/>
  <c r="CQ46" i="1"/>
  <c r="CP46" i="1"/>
  <c r="CO46" i="1"/>
  <c r="CN46" i="1"/>
  <c r="CQ45" i="1"/>
  <c r="CP45" i="1"/>
  <c r="CO45" i="1"/>
  <c r="CN45" i="1"/>
  <c r="CQ44" i="1"/>
  <c r="CP44" i="1"/>
  <c r="CO44" i="1"/>
  <c r="CN44" i="1"/>
  <c r="CQ43" i="1"/>
  <c r="CP43" i="1"/>
  <c r="CO43" i="1"/>
  <c r="CN43" i="1"/>
  <c r="CQ42" i="1"/>
  <c r="CP42" i="1"/>
  <c r="CO42" i="1"/>
  <c r="CN42" i="1"/>
  <c r="CQ41" i="1"/>
  <c r="CP41" i="1"/>
  <c r="CO41" i="1"/>
  <c r="CN41" i="1"/>
  <c r="CQ40" i="1"/>
  <c r="CP40" i="1"/>
  <c r="CO40" i="1"/>
  <c r="CN40" i="1"/>
  <c r="CQ39" i="1"/>
  <c r="CP39" i="1"/>
  <c r="CO39" i="1"/>
  <c r="CN39" i="1"/>
  <c r="CQ38" i="1"/>
  <c r="CP38" i="1"/>
  <c r="CO38" i="1"/>
  <c r="CN38" i="1"/>
  <c r="CQ37" i="1"/>
  <c r="CP37" i="1"/>
  <c r="CO37" i="1"/>
  <c r="CN37" i="1"/>
  <c r="CQ36" i="1"/>
  <c r="CP36" i="1"/>
  <c r="CO36" i="1"/>
  <c r="CN36" i="1"/>
  <c r="CQ35" i="1"/>
  <c r="CP35" i="1"/>
  <c r="CO35" i="1"/>
  <c r="CN35" i="1"/>
  <c r="CQ34" i="1"/>
  <c r="CP34" i="1"/>
  <c r="CO34" i="1"/>
  <c r="CN34" i="1"/>
  <c r="CQ33" i="1"/>
  <c r="CP33" i="1"/>
  <c r="CO33" i="1"/>
  <c r="CN33" i="1"/>
  <c r="CQ32" i="1"/>
  <c r="CP32" i="1"/>
  <c r="CO32" i="1"/>
  <c r="CN32" i="1"/>
  <c r="CQ31" i="1"/>
  <c r="CP31" i="1"/>
  <c r="CO31" i="1"/>
  <c r="CN31" i="1"/>
  <c r="CQ30" i="1"/>
  <c r="CP30" i="1"/>
  <c r="CO30" i="1"/>
  <c r="CN30" i="1"/>
  <c r="CQ29" i="1"/>
  <c r="CP29" i="1"/>
  <c r="CO29" i="1"/>
  <c r="CN29" i="1"/>
  <c r="CQ28" i="1"/>
  <c r="CP28" i="1"/>
  <c r="CO28" i="1"/>
  <c r="CN28" i="1"/>
  <c r="CQ27" i="1"/>
  <c r="CP27" i="1"/>
  <c r="CO27" i="1"/>
  <c r="CN27" i="1"/>
  <c r="CQ26" i="1"/>
  <c r="CP26" i="1"/>
  <c r="CO26" i="1"/>
  <c r="CN26" i="1"/>
  <c r="CQ25" i="1"/>
  <c r="CP25" i="1"/>
  <c r="CO25" i="1"/>
  <c r="CN25" i="1"/>
  <c r="CQ24" i="1"/>
  <c r="CP24" i="1"/>
  <c r="CO24" i="1"/>
  <c r="CN24" i="1"/>
  <c r="CQ23" i="1"/>
  <c r="CP23" i="1"/>
  <c r="CO23" i="1"/>
  <c r="CN23" i="1"/>
  <c r="CQ22" i="1"/>
  <c r="CP22" i="1"/>
  <c r="CO22" i="1"/>
  <c r="CN22" i="1"/>
  <c r="CQ21" i="1"/>
  <c r="CP21" i="1"/>
  <c r="CO21" i="1"/>
  <c r="CN21" i="1"/>
  <c r="CQ20" i="1"/>
  <c r="CP20" i="1"/>
  <c r="CO20" i="1"/>
  <c r="CN20" i="1"/>
  <c r="CQ19" i="1"/>
  <c r="CP19" i="1"/>
  <c r="CO19" i="1"/>
  <c r="CN19" i="1"/>
  <c r="CQ18" i="1"/>
  <c r="CP18" i="1"/>
  <c r="CO18" i="1"/>
  <c r="CN18" i="1"/>
  <c r="CQ17" i="1"/>
  <c r="CP17" i="1"/>
  <c r="CO17" i="1"/>
  <c r="CN17" i="1"/>
  <c r="CQ16" i="1"/>
  <c r="CP16" i="1"/>
  <c r="CO16" i="1"/>
  <c r="CN16" i="1"/>
  <c r="CQ15" i="1"/>
  <c r="CP15" i="1"/>
  <c r="CO15" i="1"/>
  <c r="CN15" i="1"/>
  <c r="CQ14" i="1"/>
  <c r="CP14" i="1"/>
  <c r="CO14" i="1"/>
  <c r="CN14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L30" i="1"/>
  <c r="CL29" i="1"/>
  <c r="CL63" i="1"/>
  <c r="CL51" i="1"/>
  <c r="CL60" i="1"/>
  <c r="CL44" i="1"/>
  <c r="CL17" i="1"/>
  <c r="CL22" i="1"/>
  <c r="CL36" i="1"/>
  <c r="CL14" i="1"/>
  <c r="CL15" i="1"/>
  <c r="CL16" i="1"/>
  <c r="CL18" i="1"/>
  <c r="CL19" i="1"/>
  <c r="CL20" i="1"/>
  <c r="CL21" i="1"/>
  <c r="CL23" i="1"/>
  <c r="CL24" i="1"/>
  <c r="CL25" i="1"/>
  <c r="CL26" i="1"/>
  <c r="CL27" i="1"/>
  <c r="CL28" i="1"/>
  <c r="CL31" i="1"/>
  <c r="CL32" i="1"/>
  <c r="CL33" i="1"/>
  <c r="CL34" i="1"/>
  <c r="CL35" i="1"/>
  <c r="CL37" i="1"/>
  <c r="CL38" i="1"/>
  <c r="CL39" i="1"/>
  <c r="CL40" i="1"/>
  <c r="CL41" i="1"/>
  <c r="CL42" i="1"/>
  <c r="CL43" i="1"/>
  <c r="CL45" i="1"/>
  <c r="CL46" i="1"/>
  <c r="CL47" i="1"/>
  <c r="CL48" i="1"/>
  <c r="CL49" i="1"/>
  <c r="CL50" i="1"/>
  <c r="CL52" i="1"/>
  <c r="CL53" i="1"/>
  <c r="CL54" i="1"/>
  <c r="CL55" i="1"/>
  <c r="CL56" i="1"/>
  <c r="CL57" i="1"/>
  <c r="CL58" i="1"/>
  <c r="CL59" i="1"/>
  <c r="CL61" i="1"/>
  <c r="CL62" i="1"/>
  <c r="CL64" i="1"/>
  <c r="CL65" i="1"/>
  <c r="CL66" i="1"/>
  <c r="CL67" i="1"/>
  <c r="CK69" i="1"/>
  <c r="CJ69" i="1"/>
  <c r="CI69" i="1"/>
  <c r="CH69" i="1"/>
  <c r="CG69" i="1"/>
  <c r="CG68" i="1"/>
  <c r="CH68" i="1"/>
  <c r="CI68" i="1"/>
  <c r="CJ68" i="1"/>
  <c r="CE14" i="1"/>
  <c r="CD69" i="1"/>
  <c r="CC69" i="1"/>
  <c r="CB69" i="1"/>
  <c r="CA69" i="1"/>
  <c r="BZ69" i="1"/>
  <c r="BZ68" i="1"/>
  <c r="CA68" i="1"/>
  <c r="CB68" i="1"/>
  <c r="CC68" i="1"/>
  <c r="CD68" i="1"/>
  <c r="DK67" i="1"/>
  <c r="DK65" i="1"/>
  <c r="DK64" i="1"/>
  <c r="DK63" i="1"/>
  <c r="DK52" i="1"/>
  <c r="DK49" i="1"/>
  <c r="DK48" i="1"/>
  <c r="DK43" i="1"/>
  <c r="DK42" i="1"/>
  <c r="DK38" i="1"/>
  <c r="DK33" i="1"/>
  <c r="DK32" i="1"/>
  <c r="DK31" i="1"/>
  <c r="DK28" i="1"/>
  <c r="DK27" i="1"/>
  <c r="DK25" i="1"/>
  <c r="DK19" i="1"/>
  <c r="DK16" i="1"/>
  <c r="DK15" i="1"/>
  <c r="Q67" i="1"/>
  <c r="AL67" i="1"/>
  <c r="R67" i="1"/>
  <c r="AM67" i="1"/>
  <c r="S67" i="1"/>
  <c r="AN67" i="1"/>
  <c r="AO67" i="1"/>
  <c r="AP67" i="1"/>
  <c r="Q65" i="1"/>
  <c r="AL65" i="1"/>
  <c r="R65" i="1"/>
  <c r="AM65" i="1"/>
  <c r="S65" i="1"/>
  <c r="AN65" i="1"/>
  <c r="AO65" i="1"/>
  <c r="AP65" i="1"/>
  <c r="Q64" i="1"/>
  <c r="AL64" i="1"/>
  <c r="R64" i="1"/>
  <c r="AM64" i="1"/>
  <c r="S64" i="1"/>
  <c r="AN64" i="1"/>
  <c r="AO64" i="1"/>
  <c r="AP64" i="1"/>
  <c r="Q62" i="1"/>
  <c r="AL62" i="1"/>
  <c r="R62" i="1"/>
  <c r="AM62" i="1"/>
  <c r="S62" i="1"/>
  <c r="AN62" i="1"/>
  <c r="AO62" i="1"/>
  <c r="AP62" i="1"/>
  <c r="Q61" i="1"/>
  <c r="AL61" i="1"/>
  <c r="R61" i="1"/>
  <c r="AM61" i="1"/>
  <c r="S61" i="1"/>
  <c r="AN61" i="1"/>
  <c r="AO61" i="1"/>
  <c r="AP61" i="1"/>
  <c r="Q59" i="1"/>
  <c r="AL59" i="1"/>
  <c r="R59" i="1"/>
  <c r="AM59" i="1"/>
  <c r="S59" i="1"/>
  <c r="AN59" i="1"/>
  <c r="AO59" i="1"/>
  <c r="AP59" i="1"/>
  <c r="Q57" i="1"/>
  <c r="AL57" i="1"/>
  <c r="R57" i="1"/>
  <c r="AM57" i="1"/>
  <c r="S57" i="1"/>
  <c r="AN57" i="1"/>
  <c r="AO57" i="1"/>
  <c r="AP57" i="1"/>
  <c r="Q56" i="1"/>
  <c r="AL56" i="1"/>
  <c r="R56" i="1"/>
  <c r="AM56" i="1"/>
  <c r="S56" i="1"/>
  <c r="AN56" i="1"/>
  <c r="AO56" i="1"/>
  <c r="AP56" i="1"/>
  <c r="Q55" i="1"/>
  <c r="AL55" i="1"/>
  <c r="R55" i="1"/>
  <c r="AM55" i="1"/>
  <c r="S55" i="1"/>
  <c r="AN55" i="1"/>
  <c r="AO55" i="1"/>
  <c r="AP55" i="1"/>
  <c r="Q54" i="1"/>
  <c r="AL54" i="1"/>
  <c r="R54" i="1"/>
  <c r="AM54" i="1"/>
  <c r="S54" i="1"/>
  <c r="AN54" i="1"/>
  <c r="AO54" i="1"/>
  <c r="AP54" i="1"/>
  <c r="Q53" i="1"/>
  <c r="AL53" i="1"/>
  <c r="R53" i="1"/>
  <c r="AM53" i="1"/>
  <c r="S53" i="1"/>
  <c r="AN53" i="1"/>
  <c r="AO53" i="1"/>
  <c r="AP53" i="1"/>
  <c r="Q52" i="1"/>
  <c r="AL52" i="1"/>
  <c r="R52" i="1"/>
  <c r="AM52" i="1"/>
  <c r="S52" i="1"/>
  <c r="AN52" i="1"/>
  <c r="AO52" i="1"/>
  <c r="AP52" i="1"/>
  <c r="Q50" i="1"/>
  <c r="AL50" i="1"/>
  <c r="R50" i="1"/>
  <c r="AM50" i="1"/>
  <c r="S50" i="1"/>
  <c r="AN50" i="1"/>
  <c r="AO50" i="1"/>
  <c r="AP50" i="1"/>
  <c r="Q49" i="1"/>
  <c r="AL49" i="1"/>
  <c r="R49" i="1"/>
  <c r="AM49" i="1"/>
  <c r="S49" i="1"/>
  <c r="AN49" i="1"/>
  <c r="AO49" i="1"/>
  <c r="AP49" i="1"/>
  <c r="Q48" i="1"/>
  <c r="AL48" i="1"/>
  <c r="R48" i="1"/>
  <c r="AM48" i="1"/>
  <c r="S48" i="1"/>
  <c r="AN48" i="1"/>
  <c r="AO48" i="1"/>
  <c r="AP48" i="1"/>
  <c r="Q47" i="1"/>
  <c r="AL47" i="1"/>
  <c r="R47" i="1"/>
  <c r="AM47" i="1"/>
  <c r="S47" i="1"/>
  <c r="AN47" i="1"/>
  <c r="AO47" i="1"/>
  <c r="AP47" i="1"/>
  <c r="Q46" i="1"/>
  <c r="AL46" i="1"/>
  <c r="R46" i="1"/>
  <c r="AM46" i="1"/>
  <c r="S46" i="1"/>
  <c r="AN46" i="1"/>
  <c r="AO46" i="1"/>
  <c r="AP46" i="1"/>
  <c r="Q43" i="1"/>
  <c r="AL43" i="1"/>
  <c r="R43" i="1"/>
  <c r="AM43" i="1"/>
  <c r="S43" i="1"/>
  <c r="AN43" i="1"/>
  <c r="AO43" i="1"/>
  <c r="AP43" i="1"/>
  <c r="Q41" i="1"/>
  <c r="AL41" i="1"/>
  <c r="R41" i="1"/>
  <c r="AM41" i="1"/>
  <c r="S41" i="1"/>
  <c r="AN41" i="1"/>
  <c r="AO41" i="1"/>
  <c r="AP41" i="1"/>
  <c r="Q40" i="1"/>
  <c r="AL40" i="1"/>
  <c r="R40" i="1"/>
  <c r="AM40" i="1"/>
  <c r="S40" i="1"/>
  <c r="AN40" i="1"/>
  <c r="AO40" i="1"/>
  <c r="AP40" i="1"/>
  <c r="Q38" i="1"/>
  <c r="AL38" i="1"/>
  <c r="R38" i="1"/>
  <c r="AM38" i="1"/>
  <c r="S38" i="1"/>
  <c r="AN38" i="1"/>
  <c r="AO38" i="1"/>
  <c r="AP38" i="1"/>
  <c r="Q37" i="1"/>
  <c r="AL37" i="1"/>
  <c r="R37" i="1"/>
  <c r="AM37" i="1"/>
  <c r="S37" i="1"/>
  <c r="AN37" i="1"/>
  <c r="AO37" i="1"/>
  <c r="AP37" i="1"/>
  <c r="Q35" i="1"/>
  <c r="AL35" i="1"/>
  <c r="R35" i="1"/>
  <c r="AM35" i="1"/>
  <c r="S35" i="1"/>
  <c r="AN35" i="1"/>
  <c r="AO35" i="1"/>
  <c r="AP35" i="1"/>
  <c r="Q34" i="1"/>
  <c r="AL34" i="1"/>
  <c r="R34" i="1"/>
  <c r="AM34" i="1"/>
  <c r="S34" i="1"/>
  <c r="AN34" i="1"/>
  <c r="AO34" i="1"/>
  <c r="AP34" i="1"/>
  <c r="Q33" i="1"/>
  <c r="AL33" i="1"/>
  <c r="R33" i="1"/>
  <c r="AM33" i="1"/>
  <c r="S33" i="1"/>
  <c r="AN33" i="1"/>
  <c r="AO33" i="1"/>
  <c r="AP33" i="1"/>
  <c r="Q32" i="1"/>
  <c r="AL32" i="1"/>
  <c r="R32" i="1"/>
  <c r="AM32" i="1"/>
  <c r="S32" i="1"/>
  <c r="AN32" i="1"/>
  <c r="AO32" i="1"/>
  <c r="AP32" i="1"/>
  <c r="Q31" i="1"/>
  <c r="AL31" i="1"/>
  <c r="R31" i="1"/>
  <c r="AM31" i="1"/>
  <c r="S31" i="1"/>
  <c r="AN31" i="1"/>
  <c r="AO31" i="1"/>
  <c r="AP31" i="1"/>
  <c r="Q28" i="1"/>
  <c r="AL28" i="1"/>
  <c r="R28" i="1"/>
  <c r="AM28" i="1"/>
  <c r="S28" i="1"/>
  <c r="AN28" i="1"/>
  <c r="AO28" i="1"/>
  <c r="AP28" i="1"/>
  <c r="Q27" i="1"/>
  <c r="AL27" i="1"/>
  <c r="R27" i="1"/>
  <c r="AM27" i="1"/>
  <c r="S27" i="1"/>
  <c r="AN27" i="1"/>
  <c r="AO27" i="1"/>
  <c r="AP27" i="1"/>
  <c r="Q26" i="1"/>
  <c r="AL26" i="1"/>
  <c r="R26" i="1"/>
  <c r="AM26" i="1"/>
  <c r="S26" i="1"/>
  <c r="AN26" i="1"/>
  <c r="AO26" i="1"/>
  <c r="AP26" i="1"/>
  <c r="Q25" i="1"/>
  <c r="AL25" i="1"/>
  <c r="R25" i="1"/>
  <c r="AM25" i="1"/>
  <c r="S25" i="1"/>
  <c r="AN25" i="1"/>
  <c r="AO25" i="1"/>
  <c r="AP25" i="1"/>
  <c r="Q24" i="1"/>
  <c r="AL24" i="1"/>
  <c r="R24" i="1"/>
  <c r="S24" i="1"/>
  <c r="AN24" i="1"/>
  <c r="AO24" i="1"/>
  <c r="Q23" i="1"/>
  <c r="AL23" i="1"/>
  <c r="R23" i="1"/>
  <c r="AM23" i="1"/>
  <c r="S23" i="1"/>
  <c r="AN23" i="1"/>
  <c r="AO23" i="1"/>
  <c r="AP23" i="1"/>
  <c r="Q21" i="1"/>
  <c r="AL21" i="1"/>
  <c r="R21" i="1"/>
  <c r="AM21" i="1"/>
  <c r="S21" i="1"/>
  <c r="AN21" i="1"/>
  <c r="AO21" i="1"/>
  <c r="AP21" i="1"/>
  <c r="Q20" i="1"/>
  <c r="AL20" i="1"/>
  <c r="R20" i="1"/>
  <c r="AM20" i="1"/>
  <c r="S20" i="1"/>
  <c r="AN20" i="1"/>
  <c r="AO20" i="1"/>
  <c r="AP20" i="1"/>
  <c r="Q19" i="1"/>
  <c r="AL19" i="1"/>
  <c r="R19" i="1"/>
  <c r="AM19" i="1"/>
  <c r="S19" i="1"/>
  <c r="AN19" i="1"/>
  <c r="AO19" i="1"/>
  <c r="AP19" i="1"/>
  <c r="Q18" i="1"/>
  <c r="AL18" i="1"/>
  <c r="R18" i="1"/>
  <c r="AM18" i="1"/>
  <c r="S18" i="1"/>
  <c r="AN18" i="1"/>
  <c r="AO18" i="1"/>
  <c r="AP18" i="1"/>
  <c r="Q16" i="1"/>
  <c r="AL16" i="1"/>
  <c r="R16" i="1"/>
  <c r="AM16" i="1"/>
  <c r="S16" i="1"/>
  <c r="AN16" i="1"/>
  <c r="AO16" i="1"/>
  <c r="AP16" i="1"/>
  <c r="Q15" i="1"/>
  <c r="AL15" i="1"/>
  <c r="CV15" i="1"/>
  <c r="R15" i="1"/>
  <c r="AM15" i="1"/>
  <c r="CW15" i="1"/>
  <c r="S15" i="1"/>
  <c r="AN15" i="1"/>
  <c r="CX15" i="1"/>
  <c r="T15" i="1"/>
  <c r="AO15" i="1"/>
  <c r="CY15" i="1"/>
  <c r="U15" i="1"/>
  <c r="AP15" i="1"/>
  <c r="CZ15" i="1"/>
  <c r="DA15" i="1"/>
  <c r="U14" i="1"/>
  <c r="AP14" i="1"/>
  <c r="CZ14" i="1"/>
  <c r="T14" i="1"/>
  <c r="AO14" i="1"/>
  <c r="CY14" i="1"/>
  <c r="S14" i="1"/>
  <c r="AN14" i="1"/>
  <c r="CX14" i="1"/>
  <c r="R14" i="1"/>
  <c r="AM14" i="1"/>
  <c r="CW14" i="1"/>
  <c r="Q14" i="1"/>
  <c r="AL14" i="1"/>
  <c r="CV14" i="1"/>
  <c r="BQ67" i="1"/>
  <c r="BQ66" i="1"/>
  <c r="BQ65" i="1"/>
  <c r="BQ64" i="1"/>
  <c r="BQ63" i="1"/>
  <c r="BQ62" i="1"/>
  <c r="BQ61" i="1"/>
  <c r="BQ59" i="1"/>
  <c r="BQ58" i="1"/>
  <c r="BQ57" i="1"/>
  <c r="BQ56" i="1"/>
  <c r="BQ55" i="1"/>
  <c r="BQ54" i="1"/>
  <c r="BQ53" i="1"/>
  <c r="BQ52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5" i="1"/>
  <c r="BQ34" i="1"/>
  <c r="BQ33" i="1"/>
  <c r="BQ32" i="1"/>
  <c r="BQ31" i="1"/>
  <c r="BQ28" i="1"/>
  <c r="BQ27" i="1"/>
  <c r="BQ26" i="1"/>
  <c r="BQ25" i="1"/>
  <c r="BQ24" i="1"/>
  <c r="BQ23" i="1"/>
  <c r="BQ21" i="1"/>
  <c r="BQ20" i="1"/>
  <c r="BQ19" i="1"/>
  <c r="BQ18" i="1"/>
  <c r="BQ17" i="1"/>
  <c r="BQ16" i="1"/>
  <c r="BQ15" i="1"/>
  <c r="BX66" i="1"/>
  <c r="BX45" i="1"/>
  <c r="BX42" i="1"/>
  <c r="BX39" i="1"/>
  <c r="BX58" i="1"/>
  <c r="BX14" i="1"/>
  <c r="BX15" i="1"/>
  <c r="BX16" i="1"/>
  <c r="BX18" i="1"/>
  <c r="BX19" i="1"/>
  <c r="BX20" i="1"/>
  <c r="BX21" i="1"/>
  <c r="BX23" i="1"/>
  <c r="BX24" i="1"/>
  <c r="BX25" i="1"/>
  <c r="BX26" i="1"/>
  <c r="BX27" i="1"/>
  <c r="BX28" i="1"/>
  <c r="BX31" i="1"/>
  <c r="BX32" i="1"/>
  <c r="BX33" i="1"/>
  <c r="BX34" i="1"/>
  <c r="BX35" i="1"/>
  <c r="BX37" i="1"/>
  <c r="BX38" i="1"/>
  <c r="BX40" i="1"/>
  <c r="BX41" i="1"/>
  <c r="BX43" i="1"/>
  <c r="BX46" i="1"/>
  <c r="BX47" i="1"/>
  <c r="BX48" i="1"/>
  <c r="BX49" i="1"/>
  <c r="BX50" i="1"/>
  <c r="BX52" i="1"/>
  <c r="BX53" i="1"/>
  <c r="BX54" i="1"/>
  <c r="BX55" i="1"/>
  <c r="BX56" i="1"/>
  <c r="BX57" i="1"/>
  <c r="BX59" i="1"/>
  <c r="BX61" i="1"/>
  <c r="BX62" i="1"/>
  <c r="BX64" i="1"/>
  <c r="BX65" i="1"/>
  <c r="BX67" i="1"/>
  <c r="BX69" i="1"/>
  <c r="BW69" i="1"/>
  <c r="BV69" i="1"/>
  <c r="BU69" i="1"/>
  <c r="BT69" i="1"/>
  <c r="BS69" i="1"/>
  <c r="BS68" i="1"/>
  <c r="BT68" i="1"/>
  <c r="BU68" i="1"/>
  <c r="BV68" i="1"/>
  <c r="BW68" i="1"/>
  <c r="BX68" i="1"/>
  <c r="BQ14" i="1"/>
  <c r="BQ69" i="1"/>
  <c r="BP69" i="1"/>
  <c r="BO69" i="1"/>
  <c r="BN69" i="1"/>
  <c r="BM69" i="1"/>
  <c r="BL69" i="1"/>
  <c r="BL68" i="1"/>
  <c r="BM68" i="1"/>
  <c r="BN68" i="1"/>
  <c r="BO68" i="1"/>
  <c r="BP68" i="1"/>
  <c r="BQ68" i="1"/>
  <c r="AP69" i="1"/>
  <c r="AP68" i="1"/>
  <c r="U69" i="1"/>
  <c r="U68" i="1"/>
  <c r="BJ14" i="1"/>
  <c r="BJ15" i="1"/>
  <c r="BJ16" i="1"/>
  <c r="BJ24" i="1"/>
  <c r="BJ25" i="1"/>
  <c r="BJ26" i="1"/>
  <c r="BJ27" i="1"/>
  <c r="BJ28" i="1"/>
  <c r="BJ31" i="1"/>
  <c r="BJ32" i="1"/>
  <c r="BJ33" i="1"/>
  <c r="BJ34" i="1"/>
  <c r="BJ37" i="1"/>
  <c r="BJ38" i="1"/>
  <c r="BJ40" i="1"/>
  <c r="BJ50" i="1"/>
  <c r="BJ52" i="1"/>
  <c r="BJ53" i="1"/>
  <c r="BJ64" i="1"/>
  <c r="BJ69" i="1"/>
  <c r="BI69" i="1"/>
  <c r="BH69" i="1"/>
  <c r="BG69" i="1"/>
  <c r="BF69" i="1"/>
  <c r="BE69" i="1"/>
  <c r="BE68" i="1"/>
  <c r="BF68" i="1"/>
  <c r="BG68" i="1"/>
  <c r="BH68" i="1"/>
  <c r="BI68" i="1"/>
  <c r="BJ68" i="1"/>
  <c r="BC15" i="1"/>
  <c r="BC16" i="1"/>
  <c r="BC24" i="1"/>
  <c r="BC25" i="1"/>
  <c r="BC26" i="1"/>
  <c r="BC27" i="1"/>
  <c r="BC28" i="1"/>
  <c r="BC31" i="1"/>
  <c r="BC32" i="1"/>
  <c r="BC33" i="1"/>
  <c r="BC34" i="1"/>
  <c r="BC37" i="1"/>
  <c r="BC38" i="1"/>
  <c r="BC40" i="1"/>
  <c r="BC50" i="1"/>
  <c r="BC52" i="1"/>
  <c r="BC53" i="1"/>
  <c r="BC64" i="1"/>
  <c r="BC69" i="1"/>
  <c r="BB69" i="1"/>
  <c r="BA69" i="1"/>
  <c r="AZ69" i="1"/>
  <c r="AY69" i="1"/>
  <c r="AX69" i="1"/>
  <c r="AX68" i="1"/>
  <c r="AY68" i="1"/>
  <c r="AZ68" i="1"/>
  <c r="BA68" i="1"/>
  <c r="BB68" i="1"/>
  <c r="BC68" i="1"/>
  <c r="DA14" i="1"/>
  <c r="DA69" i="1"/>
  <c r="CZ69" i="1"/>
  <c r="CY69" i="1"/>
  <c r="CX69" i="1"/>
  <c r="CW69" i="1"/>
  <c r="DA68" i="1"/>
  <c r="CZ68" i="1"/>
  <c r="CY68" i="1"/>
  <c r="CX68" i="1"/>
  <c r="CW68" i="1"/>
  <c r="CV68" i="1"/>
  <c r="CV69" i="1"/>
  <c r="AO69" i="1"/>
  <c r="AN69" i="1"/>
  <c r="AM69" i="1"/>
  <c r="AL69" i="1"/>
  <c r="AO68" i="1"/>
  <c r="AN68" i="1"/>
  <c r="AM68" i="1"/>
  <c r="AL68" i="1"/>
  <c r="T69" i="1"/>
  <c r="S69" i="1"/>
  <c r="R69" i="1"/>
  <c r="Q69" i="1"/>
  <c r="T68" i="1"/>
  <c r="S68" i="1"/>
  <c r="R68" i="1"/>
  <c r="Q68" i="1"/>
  <c r="AV69" i="1"/>
  <c r="AU69" i="1"/>
  <c r="AT69" i="1"/>
  <c r="AS69" i="1"/>
  <c r="AR69" i="1"/>
  <c r="AQ69" i="1"/>
  <c r="AQ68" i="1"/>
  <c r="AR68" i="1"/>
  <c r="AS68" i="1"/>
  <c r="AT68" i="1"/>
  <c r="AV68" i="1"/>
  <c r="AU68" i="1"/>
  <c r="AC15" i="1"/>
  <c r="AC19" i="1"/>
  <c r="AC23" i="1"/>
  <c r="AC24" i="1"/>
  <c r="AC25" i="1"/>
  <c r="AC26" i="1"/>
  <c r="AC27" i="1"/>
  <c r="AC28" i="1"/>
  <c r="AC32" i="1"/>
  <c r="AC34" i="1"/>
  <c r="AC35" i="1"/>
  <c r="AC37" i="1"/>
  <c r="AC38" i="1"/>
  <c r="AC43" i="1"/>
  <c r="AC49" i="1"/>
  <c r="AC59" i="1"/>
  <c r="AC64" i="1"/>
  <c r="AC69" i="1"/>
  <c r="AI14" i="1"/>
  <c r="AI15" i="1"/>
  <c r="AI16" i="1"/>
  <c r="AI18" i="1"/>
  <c r="AI19" i="1"/>
  <c r="AI23" i="1"/>
  <c r="AI24" i="1"/>
  <c r="AI25" i="1"/>
  <c r="AI26" i="1"/>
  <c r="AI27" i="1"/>
  <c r="AI28" i="1"/>
  <c r="AI31" i="1"/>
  <c r="AI32" i="1"/>
  <c r="AI33" i="1"/>
  <c r="AI34" i="1"/>
  <c r="AI35" i="1"/>
  <c r="AI37" i="1"/>
  <c r="AI38" i="1"/>
  <c r="AI40" i="1"/>
  <c r="AI43" i="1"/>
  <c r="AI46" i="1"/>
  <c r="AI48" i="1"/>
  <c r="AI49" i="1"/>
  <c r="AI50" i="1"/>
  <c r="AI52" i="1"/>
  <c r="AI54" i="1"/>
  <c r="AI55" i="1"/>
  <c r="AI59" i="1"/>
  <c r="AI62" i="1"/>
  <c r="AI64" i="1"/>
  <c r="AI65" i="1"/>
  <c r="AI67" i="1"/>
  <c r="AI69" i="1"/>
  <c r="AJ69" i="1"/>
  <c r="X68" i="1"/>
  <c r="Y68" i="1"/>
  <c r="Z68" i="1"/>
  <c r="AA68" i="1"/>
  <c r="AC68" i="1"/>
  <c r="AD68" i="1"/>
  <c r="AE68" i="1"/>
  <c r="AF68" i="1"/>
  <c r="AG68" i="1"/>
  <c r="AI68" i="1"/>
  <c r="AJ68" i="1"/>
  <c r="AJ67" i="1"/>
  <c r="AJ65" i="1"/>
  <c r="AJ64" i="1"/>
  <c r="AJ62" i="1"/>
  <c r="AJ59" i="1"/>
  <c r="AJ55" i="1"/>
  <c r="AJ54" i="1"/>
  <c r="AJ52" i="1"/>
  <c r="AJ50" i="1"/>
  <c r="AJ49" i="1"/>
  <c r="AJ48" i="1"/>
  <c r="AJ46" i="1"/>
  <c r="AJ43" i="1"/>
  <c r="AJ40" i="1"/>
  <c r="AJ38" i="1"/>
  <c r="AJ37" i="1"/>
  <c r="AJ35" i="1"/>
  <c r="AJ34" i="1"/>
  <c r="AJ33" i="1"/>
  <c r="AJ32" i="1"/>
  <c r="AJ31" i="1"/>
  <c r="AJ28" i="1"/>
  <c r="AJ27" i="1"/>
  <c r="AJ26" i="1"/>
  <c r="AJ25" i="1"/>
  <c r="AJ24" i="1"/>
  <c r="AJ23" i="1"/>
  <c r="AJ19" i="1"/>
  <c r="AJ18" i="1"/>
  <c r="AJ16" i="1"/>
  <c r="AJ15" i="1"/>
  <c r="AJ14" i="1"/>
  <c r="AH69" i="1"/>
  <c r="AG69" i="1"/>
  <c r="AF69" i="1"/>
  <c r="AE69" i="1"/>
  <c r="AD69" i="1"/>
  <c r="AH68" i="1"/>
  <c r="AB69" i="1"/>
  <c r="O69" i="1"/>
  <c r="J69" i="1"/>
  <c r="AB68" i="1"/>
  <c r="O68" i="1"/>
  <c r="J68" i="1"/>
  <c r="AA69" i="1"/>
  <c r="Z69" i="1"/>
  <c r="Y69" i="1"/>
  <c r="X69" i="1"/>
  <c r="G68" i="1"/>
  <c r="H68" i="1"/>
  <c r="I68" i="1"/>
  <c r="K68" i="1"/>
  <c r="L68" i="1"/>
  <c r="M68" i="1"/>
  <c r="N68" i="1"/>
  <c r="F68" i="1"/>
  <c r="N69" i="1"/>
  <c r="M69" i="1"/>
  <c r="L69" i="1"/>
  <c r="K69" i="1"/>
  <c r="I69" i="1"/>
  <c r="H69" i="1"/>
  <c r="G69" i="1"/>
  <c r="F69" i="1"/>
  <c r="Z63" i="3" l="1"/>
  <c r="Z2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</author>
  </authors>
  <commentList>
    <comment ref="CD22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Karen: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Flyover
</t>
        </r>
      </text>
    </comment>
  </commentList>
</comments>
</file>

<file path=xl/sharedStrings.xml><?xml version="1.0" encoding="utf-8"?>
<sst xmlns="http://schemas.openxmlformats.org/spreadsheetml/2006/main" count="749" uniqueCount="264">
  <si>
    <t>*Found 2 (or one bird twice) on the SNA, but not within the unit being surveyed.</t>
  </si>
  <si>
    <t>Loggerhead shrike*</t>
  </si>
  <si>
    <t>HOWR</t>
  </si>
  <si>
    <t>LOSH</t>
  </si>
  <si>
    <t>NOHA</t>
  </si>
  <si>
    <t xml:space="preserve">Spizella pusilla </t>
  </si>
  <si>
    <t xml:space="preserve">Field Sparrow    </t>
  </si>
  <si>
    <t>0713-0854</t>
  </si>
  <si>
    <t>NE</t>
  </si>
  <si>
    <t>SE</t>
  </si>
  <si>
    <t>SW</t>
  </si>
  <si>
    <t>NW</t>
  </si>
  <si>
    <t>House wren</t>
  </si>
  <si>
    <t>Northern harrier</t>
  </si>
  <si>
    <t>Northern flicker</t>
  </si>
  <si>
    <t>NOFL</t>
  </si>
  <si>
    <t>Great -crested flycatcher</t>
  </si>
  <si>
    <t>GCFL</t>
  </si>
  <si>
    <t>Tree swallow</t>
  </si>
  <si>
    <t>TRES</t>
  </si>
  <si>
    <t>FISP</t>
  </si>
  <si>
    <t xml:space="preserve">Ammodramus savannarum </t>
  </si>
  <si>
    <t xml:space="preserve">Grasshopper Sparrow    </t>
  </si>
  <si>
    <t>GRSP</t>
  </si>
  <si>
    <t>Tot3</t>
  </si>
  <si>
    <t>0710-0850</t>
  </si>
  <si>
    <t>native</t>
    <phoneticPr fontId="3"/>
  </si>
  <si>
    <t>resto</t>
    <phoneticPr fontId="3"/>
  </si>
  <si>
    <t>native</t>
    <phoneticPr fontId="3"/>
  </si>
  <si>
    <t>native</t>
    <phoneticPr fontId="3"/>
  </si>
  <si>
    <t>BARS</t>
    <phoneticPr fontId="3"/>
  </si>
  <si>
    <t>Baltimore oriole</t>
    <phoneticPr fontId="3"/>
  </si>
  <si>
    <t>BAOR</t>
    <phoneticPr fontId="3"/>
  </si>
  <si>
    <t>House finch</t>
    <phoneticPr fontId="3"/>
  </si>
  <si>
    <t>HOFI</t>
    <phoneticPr fontId="3"/>
  </si>
  <si>
    <t>Savanna sparrow</t>
    <phoneticPr fontId="3"/>
  </si>
  <si>
    <t>SAVS</t>
    <phoneticPr fontId="3"/>
  </si>
  <si>
    <t>Charadrius vociferus</t>
  </si>
  <si>
    <t>KILL</t>
  </si>
  <si>
    <t>Riparia riparia</t>
  </si>
  <si>
    <t xml:space="preserve">Bank Swallow    </t>
  </si>
  <si>
    <t>BKSW</t>
  </si>
  <si>
    <t xml:space="preserve">Corvus brachyrhynchos </t>
  </si>
  <si>
    <t xml:space="preserve">American Crow    </t>
  </si>
  <si>
    <t>AMCR</t>
  </si>
  <si>
    <t xml:space="preserve">Archilochus colubris </t>
  </si>
  <si>
    <t>RTHU</t>
  </si>
  <si>
    <t>Eremophila alpestris</t>
  </si>
  <si>
    <t>HOLA</t>
  </si>
  <si>
    <t>Northern cardinal</t>
  </si>
  <si>
    <t>5/30/12</t>
    <phoneticPr fontId="3"/>
  </si>
  <si>
    <t>0720-0900</t>
    <phoneticPr fontId="3"/>
  </si>
  <si>
    <t>Overcast, 50</t>
    <phoneticPr fontId="3"/>
  </si>
  <si>
    <t>Noise: 1-2</t>
    <phoneticPr fontId="3"/>
  </si>
  <si>
    <t>Southeast cropland - restored to prairie</t>
    <phoneticPr fontId="3"/>
  </si>
  <si>
    <t>Karen Schik, Tom Lewanski</t>
    <phoneticPr fontId="3"/>
  </si>
  <si>
    <t>cropland seeded to prairie in fall 2010</t>
    <phoneticPr fontId="3"/>
  </si>
  <si>
    <t>2008 max of 2 visits</t>
    <phoneticPr fontId="3"/>
  </si>
  <si>
    <t>TOT 2015</t>
    <phoneticPr fontId="3"/>
  </si>
  <si>
    <t>6/2/15</t>
    <phoneticPr fontId="3"/>
  </si>
  <si>
    <t>Overcast, humid, breezy</t>
    <phoneticPr fontId="3"/>
  </si>
  <si>
    <t>1-2</t>
    <phoneticPr fontId="3"/>
  </si>
  <si>
    <t>Tom and Alex Lewanski</t>
    <phoneticPr fontId="3"/>
  </si>
  <si>
    <t>Red-eyed vireo</t>
    <phoneticPr fontId="3"/>
  </si>
  <si>
    <t>REVI</t>
    <phoneticPr fontId="3"/>
  </si>
  <si>
    <t>Gray catbird</t>
    <phoneticPr fontId="3"/>
  </si>
  <si>
    <t>GRCA</t>
    <phoneticPr fontId="3"/>
  </si>
  <si>
    <t>Henslow's sparrow</t>
    <phoneticPr fontId="3"/>
  </si>
  <si>
    <t>HESP</t>
    <phoneticPr fontId="3"/>
  </si>
  <si>
    <t>House sparrow</t>
    <phoneticPr fontId="3"/>
  </si>
  <si>
    <t>HOSP</t>
    <phoneticPr fontId="3"/>
  </si>
  <si>
    <t>Wild turkey</t>
    <phoneticPr fontId="3"/>
  </si>
  <si>
    <t>WITU</t>
    <phoneticPr fontId="3"/>
  </si>
  <si>
    <t>SGCNs</t>
    <phoneticPr fontId="3"/>
  </si>
  <si>
    <t>Indigo bunting</t>
    <phoneticPr fontId="3"/>
  </si>
  <si>
    <t>INBU</t>
    <phoneticPr fontId="3"/>
  </si>
  <si>
    <t>Black-billed cuckoo</t>
    <phoneticPr fontId="3"/>
  </si>
  <si>
    <t>Weather:</t>
    <phoneticPr fontId="3"/>
  </si>
  <si>
    <t xml:space="preserve">Noise: </t>
    <phoneticPr fontId="3"/>
  </si>
  <si>
    <t>TOT 2014</t>
    <phoneticPr fontId="3"/>
  </si>
  <si>
    <t>Breeding bird species recorded at Hastings Sand Coulee SNA SOUTH UNIT in 2008, 2009, 2010, 2012, 2013, 2014</t>
    <phoneticPr fontId="3"/>
  </si>
  <si>
    <t xml:space="preserve">Transect size:  250 m long, 50 m wide.  </t>
  </si>
  <si>
    <t xml:space="preserve">Toxostoma rufum </t>
  </si>
  <si>
    <t xml:space="preserve">Brown Thrasher    </t>
  </si>
  <si>
    <t>BRTH</t>
  </si>
  <si>
    <t>Molothrus ater</t>
  </si>
  <si>
    <t xml:space="preserve">Brown-headed Cowbird    </t>
  </si>
  <si>
    <t>BHCO</t>
  </si>
  <si>
    <t>Bombycilla cedrorum</t>
  </si>
  <si>
    <t>Cedar waxwing</t>
  </si>
  <si>
    <t>CEWA</t>
  </si>
  <si>
    <t xml:space="preserve">Spizella passerina </t>
  </si>
  <si>
    <t>CHSP</t>
  </si>
  <si>
    <t xml:space="preserve">Spizella pallida </t>
  </si>
  <si>
    <t>CCSP</t>
  </si>
  <si>
    <t>Sialia sialis</t>
  </si>
  <si>
    <t>EABL</t>
  </si>
  <si>
    <t xml:space="preserve">Tyrannus tyrannus </t>
  </si>
  <si>
    <t xml:space="preserve">Eastern Kingbird    </t>
  </si>
  <si>
    <t>EAKI</t>
  </si>
  <si>
    <t>All surveys were conducted between</t>
    <phoneticPr fontId="3"/>
  </si>
  <si>
    <t>0700-0900</t>
    <phoneticPr fontId="3"/>
  </si>
  <si>
    <t>Dates:</t>
    <phoneticPr fontId="3"/>
  </si>
  <si>
    <t>June 10 &amp; 17, 2008</t>
    <phoneticPr fontId="3"/>
  </si>
  <si>
    <t>June 3 and 16, 2009</t>
    <phoneticPr fontId="3"/>
  </si>
  <si>
    <t>NOCA</t>
    <phoneticPr fontId="3"/>
  </si>
  <si>
    <t>HAWO</t>
    <phoneticPr fontId="3"/>
  </si>
  <si>
    <t>Surveyors:</t>
    <phoneticPr fontId="3"/>
  </si>
  <si>
    <t>Friends of the Mississippi River</t>
    <phoneticPr fontId="3"/>
  </si>
  <si>
    <t>Pair</t>
  </si>
  <si>
    <t>Hairy woodpecker</t>
  </si>
  <si>
    <t>In oak</t>
  </si>
  <si>
    <t>Transects</t>
  </si>
  <si>
    <r>
      <t xml:space="preserve">6/10/08    </t>
    </r>
    <r>
      <rPr>
        <sz val="9"/>
        <rFont val="Arial"/>
        <family val="2"/>
      </rPr>
      <t xml:space="preserve"> 0722-0800</t>
    </r>
  </si>
  <si>
    <r>
      <t xml:space="preserve">6/17/08     </t>
    </r>
    <r>
      <rPr>
        <sz val="9"/>
        <rFont val="Arial"/>
        <family val="2"/>
      </rPr>
      <t xml:space="preserve"> 0715-0815</t>
    </r>
  </si>
  <si>
    <t>Scientific</t>
  </si>
  <si>
    <t>Common</t>
  </si>
  <si>
    <t>Code</t>
  </si>
  <si>
    <t xml:space="preserve">Carduelis tristis </t>
  </si>
  <si>
    <t xml:space="preserve">American Goldfinch    </t>
  </si>
  <si>
    <t>AMGO</t>
  </si>
  <si>
    <t xml:space="preserve">Turdus migratorius  </t>
  </si>
  <si>
    <t>AMRO</t>
  </si>
  <si>
    <t>Hirundo rustica</t>
  </si>
  <si>
    <t>Barn Swallow</t>
  </si>
  <si>
    <t>Tot4</t>
  </si>
  <si>
    <t>AVG 2009</t>
  </si>
  <si>
    <t>Sunny, 55, calm</t>
    <phoneticPr fontId="3"/>
  </si>
  <si>
    <t>6/3/13</t>
    <phoneticPr fontId="3"/>
  </si>
  <si>
    <t>0700-0900</t>
    <phoneticPr fontId="3"/>
  </si>
  <si>
    <t>Black-capped chickadee</t>
    <phoneticPr fontId="3"/>
  </si>
  <si>
    <t>BCCH</t>
    <phoneticPr fontId="3"/>
  </si>
  <si>
    <t>Eastern meadowlark</t>
  </si>
  <si>
    <t>Red-tailed hawk</t>
  </si>
  <si>
    <t>Blue jay</t>
  </si>
  <si>
    <t>Eastern phoebe</t>
  </si>
  <si>
    <t>EAPH</t>
  </si>
  <si>
    <t>BLJA</t>
  </si>
  <si>
    <t>RTHA</t>
  </si>
  <si>
    <t>Cyanocitta cristata</t>
  </si>
  <si>
    <t>Sayornis phoebe</t>
  </si>
  <si>
    <t xml:space="preserve">Buteo jamaicensis </t>
  </si>
  <si>
    <t>x</t>
  </si>
  <si>
    <t>Chipping Sparrow</t>
  </si>
  <si>
    <t>Species of Greatest Conservation Need (Minnesota Department of Natural Resources) are bolded.</t>
    <phoneticPr fontId="3"/>
  </si>
  <si>
    <t xml:space="preserve">NW </t>
    <phoneticPr fontId="3"/>
  </si>
  <si>
    <t>native sand gravel prairie</t>
    <phoneticPr fontId="3"/>
  </si>
  <si>
    <t>SW</t>
    <phoneticPr fontId="3"/>
  </si>
  <si>
    <t>2/3 Native prairie, 1/3 restoration</t>
    <phoneticPr fontId="3"/>
  </si>
  <si>
    <t>NE</t>
    <phoneticPr fontId="3"/>
  </si>
  <si>
    <t>1/2 native prairie, 1/2 brome grassland</t>
    <phoneticPr fontId="3"/>
  </si>
  <si>
    <t>SE</t>
    <phoneticPr fontId="3"/>
  </si>
  <si>
    <t>BBCU</t>
    <phoneticPr fontId="3"/>
  </si>
  <si>
    <t>Ring-necked pheasant</t>
    <phoneticPr fontId="3"/>
  </si>
  <si>
    <t>RNPH</t>
    <phoneticPr fontId="3"/>
  </si>
  <si>
    <t>2009 max of 2 visits</t>
    <phoneticPr fontId="3"/>
  </si>
  <si>
    <t>TOTAL</t>
    <phoneticPr fontId="3"/>
  </si>
  <si>
    <t>Eastern bluebird</t>
  </si>
  <si>
    <t>6/2/14</t>
    <phoneticPr fontId="3"/>
  </si>
  <si>
    <t>Northern rough-winged swallow</t>
    <phoneticPr fontId="3"/>
  </si>
  <si>
    <t>NRSW</t>
    <phoneticPr fontId="3"/>
  </si>
  <si>
    <t>Orchard oriole</t>
    <phoneticPr fontId="3"/>
  </si>
  <si>
    <t>OROR</t>
    <phoneticPr fontId="3"/>
  </si>
  <si>
    <t>x</t>
    <phoneticPr fontId="3"/>
  </si>
  <si>
    <t>OUT</t>
    <phoneticPr fontId="3"/>
  </si>
  <si>
    <t>TTL</t>
    <phoneticPr fontId="3"/>
  </si>
  <si>
    <t>American Robin</t>
  </si>
  <si>
    <t>Dickcissel</t>
  </si>
  <si>
    <t xml:space="preserve">Song Sparrow </t>
  </si>
  <si>
    <t xml:space="preserve">Killdeer </t>
  </si>
  <si>
    <t xml:space="preserve">Horned Lark </t>
  </si>
  <si>
    <t xml:space="preserve">Lark Sparrow  </t>
  </si>
  <si>
    <t xml:space="preserve">Clay-colored Sparrow </t>
  </si>
  <si>
    <t xml:space="preserve">Ruby-throated Hummingbird </t>
  </si>
  <si>
    <t>Outside site</t>
  </si>
  <si>
    <t>OUT</t>
  </si>
  <si>
    <t>Far east of B, in alfalfa field</t>
  </si>
  <si>
    <t>North edge of SNA (houses, trees)</t>
  </si>
  <si>
    <t>Feeding at puccoon and penstemon</t>
  </si>
  <si>
    <t xml:space="preserve">Chondestes grammacus </t>
  </si>
  <si>
    <t>LASP</t>
  </si>
  <si>
    <t xml:space="preserve">Zenaida macroura  </t>
  </si>
  <si>
    <t xml:space="preserve">Mourning Dove    </t>
  </si>
  <si>
    <t>MODO</t>
  </si>
  <si>
    <t xml:space="preserve">Melospiza melodia </t>
  </si>
  <si>
    <t>SOSP</t>
  </si>
  <si>
    <t>Pooecetes gramineus</t>
  </si>
  <si>
    <t>Vesper sparrow</t>
  </si>
  <si>
    <t>VESP</t>
  </si>
  <si>
    <t>Total individuals</t>
  </si>
  <si>
    <t>Total Species</t>
  </si>
  <si>
    <t xml:space="preserve"> </t>
  </si>
  <si>
    <t>Sturnella magna</t>
  </si>
  <si>
    <t>EAME</t>
  </si>
  <si>
    <t xml:space="preserve">Spiza americana </t>
  </si>
  <si>
    <t>DICK</t>
  </si>
  <si>
    <t>611/18</t>
  </si>
  <si>
    <t>6/18/18</t>
  </si>
  <si>
    <t>Survey duration:  25 minutes per transect</t>
  </si>
  <si>
    <t>Black tern</t>
  </si>
  <si>
    <t>BLTE</t>
  </si>
  <si>
    <t>Red-winged blackbird</t>
  </si>
  <si>
    <t>RWBL</t>
  </si>
  <si>
    <t>Mallard</t>
  </si>
  <si>
    <t>MALL</t>
  </si>
  <si>
    <t>Date</t>
  </si>
  <si>
    <t>Surveyor</t>
  </si>
  <si>
    <t>Weather</t>
  </si>
  <si>
    <t>Noise</t>
  </si>
  <si>
    <t>6/11/18</t>
  </si>
  <si>
    <t>Kschik, Kevin Smith</t>
  </si>
  <si>
    <t>67, overcast, windy (rain coming)</t>
  </si>
  <si>
    <t>3 traffic, wind</t>
  </si>
  <si>
    <t>Eastern towhee</t>
  </si>
  <si>
    <t>EATO</t>
  </si>
  <si>
    <t>Common grackle</t>
  </si>
  <si>
    <t>COGR</t>
  </si>
  <si>
    <t>Common yellowthroat</t>
  </si>
  <si>
    <t>COYE</t>
  </si>
  <si>
    <t xml:space="preserve">TOT </t>
  </si>
  <si>
    <t>Kevin Smith, Dan Versaw</t>
  </si>
  <si>
    <t>71, v lt rain, no wind</t>
  </si>
  <si>
    <t>2 - traffic</t>
  </si>
  <si>
    <t>Out</t>
  </si>
  <si>
    <t>Total</t>
  </si>
  <si>
    <t>2018 Max of 2 visits</t>
  </si>
  <si>
    <t>Averages from 2008-2018</t>
  </si>
  <si>
    <t>Seeded fall 2010</t>
  </si>
  <si>
    <t>Beans</t>
  </si>
  <si>
    <t>Corn</t>
  </si>
  <si>
    <t>Yr 4</t>
  </si>
  <si>
    <t>Yr 3 Burned</t>
  </si>
  <si>
    <t>Yr 5</t>
  </si>
  <si>
    <t>Yr 6</t>
  </si>
  <si>
    <t>Yr 9</t>
  </si>
  <si>
    <t>TOT 2013</t>
  </si>
  <si>
    <t>TOT 2012</t>
  </si>
  <si>
    <t>TOT 2010</t>
  </si>
  <si>
    <t>TOT 2009</t>
  </si>
  <si>
    <t>TOT 2008</t>
  </si>
  <si>
    <t xml:space="preserve">Native Prairie </t>
  </si>
  <si>
    <t>Sum of 3 transects, plus &gt;50 m</t>
  </si>
  <si>
    <t>Transect:  250 m long, 50 m radius</t>
  </si>
  <si>
    <t>Species of Greatest Conservation Need (Minnesota Department of Natural Resources) are red bold.</t>
  </si>
  <si>
    <t>TOT 2018</t>
  </si>
  <si>
    <t>Annl Avg</t>
  </si>
  <si>
    <t>Annl avg</t>
  </si>
  <si>
    <t>Transect:  250 m (25 min), 50 m radius</t>
  </si>
  <si>
    <t xml:space="preserve">Native Sand-Gravel Dry Prairie </t>
  </si>
  <si>
    <t>Restored Dry Prairie (from cropland)</t>
  </si>
  <si>
    <t>SGCNs-Native</t>
  </si>
  <si>
    <t>SGCNs-Resto</t>
  </si>
  <si>
    <t>No.Species-Native</t>
  </si>
  <si>
    <t>No. Species-Resto</t>
  </si>
  <si>
    <t>Yr 8</t>
  </si>
  <si>
    <t>Yr 2 Burned</t>
  </si>
  <si>
    <t>SGCNs</t>
  </si>
  <si>
    <t>Native</t>
  </si>
  <si>
    <t>Resto</t>
  </si>
  <si>
    <t>Yr 7,8</t>
  </si>
  <si>
    <t>No rough-winged swallow</t>
  </si>
  <si>
    <t>Karen Schik &amp; Kevin Smith</t>
  </si>
  <si>
    <t>Henslow's sparrow - END</t>
  </si>
  <si>
    <t>Loggerhead shrike -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</si>
</sst>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9"/>
      <name val="Times"/>
    </font>
    <font>
      <b/>
      <sz val="9"/>
      <name val="Times"/>
      <family val="1"/>
    </font>
    <font>
      <sz val="9"/>
      <name val="Times"/>
      <family val="1"/>
    </font>
    <font>
      <sz val="8"/>
      <name val="Times"/>
      <family val="1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Times"/>
      <family val="1"/>
    </font>
    <font>
      <vertAlign val="superscript"/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FF0000"/>
      <name val="Arial"/>
      <family val="2"/>
    </font>
    <font>
      <b/>
      <i/>
      <sz val="9"/>
      <color rgb="FFFF0000"/>
      <name val="Arial"/>
      <family val="2"/>
    </font>
    <font>
      <b/>
      <sz val="9"/>
      <color rgb="FFFF0000"/>
      <name val="Times"/>
      <family val="1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Times"/>
      <family val="1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12"/>
      <name val="Times"/>
      <family val="1"/>
    </font>
    <font>
      <b/>
      <sz val="8"/>
      <name val="Times"/>
      <family val="1"/>
    </font>
    <font>
      <sz val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9"/>
      <color rgb="FF0432FF"/>
      <name val="Arial"/>
      <family val="2"/>
    </font>
    <font>
      <sz val="9"/>
      <name val="Times"/>
      <family val="1"/>
    </font>
  </fonts>
  <fills count="1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55"/>
      </top>
      <bottom/>
      <diagonal/>
    </border>
    <border>
      <left style="thin">
        <color indexed="64"/>
      </left>
      <right/>
      <top style="thin">
        <color indexed="5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30" fillId="0" borderId="0" applyFont="0" applyFill="0" applyBorder="0" applyAlignment="0" applyProtection="0"/>
  </cellStyleXfs>
  <cellXfs count="37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Fill="1" applyBorder="1"/>
    <xf numFmtId="0" fontId="0" fillId="0" borderId="0" xfId="0" applyBorder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Border="1"/>
    <xf numFmtId="0" fontId="6" fillId="0" borderId="0" xfId="0" applyFont="1" applyAlignment="1">
      <alignment horizontal="left"/>
    </xf>
    <xf numFmtId="0" fontId="4" fillId="0" borderId="2" xfId="0" applyFont="1" applyFill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Fill="1" applyBorder="1"/>
    <xf numFmtId="0" fontId="10" fillId="0" borderId="0" xfId="0" applyFont="1"/>
    <xf numFmtId="0" fontId="11" fillId="0" borderId="0" xfId="0" applyFont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 textRotation="90" wrapText="1"/>
    </xf>
    <xf numFmtId="0" fontId="11" fillId="0" borderId="0" xfId="0" applyFont="1" applyAlignment="1">
      <alignment horizontal="right"/>
    </xf>
    <xf numFmtId="0" fontId="4" fillId="2" borderId="7" xfId="0" applyFont="1" applyFill="1" applyBorder="1" applyAlignment="1">
      <alignment horizontal="center"/>
    </xf>
    <xf numFmtId="14" fontId="6" fillId="0" borderId="0" xfId="0" applyNumberFormat="1" applyFont="1"/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/>
    <xf numFmtId="0" fontId="7" fillId="0" borderId="6" xfId="0" applyFont="1" applyBorder="1"/>
    <xf numFmtId="0" fontId="6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6" xfId="0" applyBorder="1"/>
    <xf numFmtId="0" fontId="4" fillId="2" borderId="6" xfId="0" applyFont="1" applyFill="1" applyBorder="1" applyAlignment="1">
      <alignment horizontal="center"/>
    </xf>
    <xf numFmtId="0" fontId="7" fillId="0" borderId="6" xfId="0" applyFont="1" applyFill="1" applyBorder="1"/>
    <xf numFmtId="0" fontId="4" fillId="0" borderId="6" xfId="0" applyFont="1" applyFill="1" applyBorder="1"/>
    <xf numFmtId="0" fontId="4" fillId="3" borderId="6" xfId="0" applyFont="1" applyFill="1" applyBorder="1" applyAlignment="1">
      <alignment horizontal="center"/>
    </xf>
    <xf numFmtId="0" fontId="7" fillId="0" borderId="10" xfId="0" applyFont="1" applyBorder="1"/>
    <xf numFmtId="0" fontId="4" fillId="0" borderId="10" xfId="0" applyFont="1" applyBorder="1"/>
    <xf numFmtId="0" fontId="4" fillId="0" borderId="10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0" xfId="0" quotePrefix="1" applyFont="1"/>
    <xf numFmtId="0" fontId="4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0" fillId="0" borderId="0" xfId="0" applyFill="1" applyBorder="1"/>
    <xf numFmtId="0" fontId="4" fillId="0" borderId="5" xfId="0" applyFont="1" applyBorder="1" applyAlignment="1">
      <alignment horizontal="center"/>
    </xf>
    <xf numFmtId="0" fontId="4" fillId="0" borderId="15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2" fillId="0" borderId="0" xfId="0" applyFont="1"/>
    <xf numFmtId="1" fontId="9" fillId="0" borderId="0" xfId="0" applyNumberFormat="1" applyFont="1"/>
    <xf numFmtId="1" fontId="4" fillId="0" borderId="0" xfId="0" applyNumberFormat="1" applyFont="1"/>
    <xf numFmtId="1" fontId="6" fillId="0" borderId="1" xfId="0" applyNumberFormat="1" applyFont="1" applyFill="1" applyBorder="1" applyAlignment="1">
      <alignment horizontal="center" wrapText="1"/>
    </xf>
    <xf numFmtId="1" fontId="6" fillId="0" borderId="13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" fontId="4" fillId="4" borderId="0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4" fontId="6" fillId="0" borderId="0" xfId="0" applyNumberFormat="1" applyFont="1" applyFill="1"/>
    <xf numFmtId="0" fontId="4" fillId="0" borderId="0" xfId="0" applyFont="1" applyFill="1"/>
    <xf numFmtId="0" fontId="6" fillId="0" borderId="17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6" fillId="0" borderId="0" xfId="0" quotePrefix="1" applyNumberFormat="1" applyFont="1" applyFill="1"/>
    <xf numFmtId="0" fontId="9" fillId="0" borderId="0" xfId="0" applyFont="1" applyFill="1"/>
    <xf numFmtId="0" fontId="4" fillId="0" borderId="0" xfId="0" applyFont="1" applyFill="1" applyAlignment="1">
      <alignment horizontal="right"/>
    </xf>
    <xf numFmtId="0" fontId="6" fillId="0" borderId="1" xfId="0" applyFont="1" applyFill="1" applyBorder="1"/>
    <xf numFmtId="0" fontId="4" fillId="0" borderId="10" xfId="0" applyFont="1" applyFill="1" applyBorder="1"/>
    <xf numFmtId="0" fontId="4" fillId="0" borderId="1" xfId="0" applyFont="1" applyFill="1" applyBorder="1"/>
    <xf numFmtId="0" fontId="6" fillId="0" borderId="0" xfId="0" applyFont="1" applyFill="1" applyAlignment="1">
      <alignment horizontal="center"/>
    </xf>
    <xf numFmtId="15" fontId="4" fillId="0" borderId="0" xfId="0" applyNumberFormat="1" applyFont="1" applyFill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3" fillId="0" borderId="0" xfId="0" applyFont="1"/>
    <xf numFmtId="0" fontId="4" fillId="7" borderId="11" xfId="0" applyFont="1" applyFill="1" applyBorder="1" applyAlignment="1">
      <alignment horizontal="center"/>
    </xf>
    <xf numFmtId="1" fontId="4" fillId="4" borderId="10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0" xfId="0" applyFont="1" applyFill="1"/>
    <xf numFmtId="1" fontId="4" fillId="8" borderId="10" xfId="0" applyNumberFormat="1" applyFont="1" applyFill="1" applyBorder="1" applyAlignment="1">
      <alignment horizontal="center"/>
    </xf>
    <xf numFmtId="1" fontId="4" fillId="8" borderId="0" xfId="0" applyNumberFormat="1" applyFont="1" applyFill="1" applyBorder="1" applyAlignment="1">
      <alignment horizontal="center"/>
    </xf>
    <xf numFmtId="1" fontId="4" fillId="8" borderId="1" xfId="0" applyNumberFormat="1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1" fontId="9" fillId="0" borderId="0" xfId="0" applyNumberFormat="1" applyFont="1" applyFill="1"/>
    <xf numFmtId="1" fontId="4" fillId="0" borderId="0" xfId="0" applyNumberFormat="1" applyFont="1" applyFill="1"/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9" xfId="0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5" borderId="6" xfId="0" applyFont="1" applyFill="1" applyBorder="1"/>
    <xf numFmtId="0" fontId="7" fillId="0" borderId="0" xfId="0" applyFont="1" applyFill="1" applyBorder="1"/>
    <xf numFmtId="0" fontId="4" fillId="0" borderId="2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164" fontId="0" fillId="0" borderId="1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4" fillId="0" borderId="21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" fontId="16" fillId="0" borderId="6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5" xfId="0" applyFont="1" applyBorder="1"/>
    <xf numFmtId="0" fontId="16" fillId="0" borderId="6" xfId="0" applyFont="1" applyBorder="1" applyAlignment="1">
      <alignment horizontal="center"/>
    </xf>
    <xf numFmtId="0" fontId="17" fillId="0" borderId="6" xfId="0" applyFont="1" applyBorder="1"/>
    <xf numFmtId="0" fontId="16" fillId="0" borderId="6" xfId="0" applyFont="1" applyFill="1" applyBorder="1"/>
    <xf numFmtId="0" fontId="16" fillId="0" borderId="6" xfId="0" applyFont="1" applyBorder="1"/>
    <xf numFmtId="0" fontId="16" fillId="0" borderId="6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8" fillId="0" borderId="0" xfId="0" applyFont="1" applyBorder="1"/>
    <xf numFmtId="0" fontId="18" fillId="0" borderId="15" xfId="0" applyFont="1" applyBorder="1" applyAlignment="1">
      <alignment horizontal="center"/>
    </xf>
    <xf numFmtId="0" fontId="17" fillId="5" borderId="6" xfId="0" applyFont="1" applyFill="1" applyBorder="1"/>
    <xf numFmtId="0" fontId="18" fillId="0" borderId="6" xfId="0" applyFont="1" applyBorder="1"/>
    <xf numFmtId="0" fontId="16" fillId="6" borderId="6" xfId="0" applyFont="1" applyFill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7" fillId="0" borderId="6" xfId="0" applyFont="1" applyFill="1" applyBorder="1"/>
    <xf numFmtId="0" fontId="16" fillId="3" borderId="15" xfId="0" applyFont="1" applyFill="1" applyBorder="1" applyAlignment="1">
      <alignment horizontal="center"/>
    </xf>
    <xf numFmtId="0" fontId="16" fillId="8" borderId="15" xfId="0" applyFont="1" applyFill="1" applyBorder="1" applyAlignment="1">
      <alignment horizontal="center"/>
    </xf>
    <xf numFmtId="1" fontId="16" fillId="4" borderId="0" xfId="0" applyNumberFormat="1" applyFont="1" applyFill="1" applyBorder="1" applyAlignment="1">
      <alignment horizontal="center"/>
    </xf>
    <xf numFmtId="1" fontId="16" fillId="8" borderId="0" xfId="0" applyNumberFormat="1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15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" fontId="4" fillId="0" borderId="0" xfId="0" quotePrefix="1" applyNumberFormat="1" applyFont="1" applyFill="1"/>
    <xf numFmtId="0" fontId="4" fillId="0" borderId="0" xfId="0" quotePrefix="1" applyFont="1" applyFill="1"/>
    <xf numFmtId="0" fontId="8" fillId="0" borderId="0" xfId="0" applyFont="1"/>
    <xf numFmtId="0" fontId="4" fillId="0" borderId="1" xfId="0" applyFont="1" applyFill="1" applyBorder="1" applyAlignment="1">
      <alignment horizontal="center" wrapText="1"/>
    </xf>
    <xf numFmtId="0" fontId="4" fillId="0" borderId="25" xfId="0" applyFont="1" applyBorder="1" applyAlignment="1">
      <alignment horizontal="center"/>
    </xf>
    <xf numFmtId="0" fontId="2" fillId="0" borderId="0" xfId="0" applyFont="1" applyBorder="1"/>
    <xf numFmtId="0" fontId="2" fillId="0" borderId="15" xfId="0" applyFont="1" applyBorder="1" applyAlignment="1">
      <alignment horizontal="center"/>
    </xf>
    <xf numFmtId="0" fontId="2" fillId="0" borderId="6" xfId="0" applyFont="1" applyBorder="1"/>
    <xf numFmtId="0" fontId="2" fillId="0" borderId="12" xfId="0" applyFont="1" applyFill="1" applyBorder="1"/>
    <xf numFmtId="0" fontId="4" fillId="0" borderId="24" xfId="0" applyFont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9" fillId="0" borderId="0" xfId="0" applyFont="1" applyBorder="1"/>
    <xf numFmtId="0" fontId="4" fillId="0" borderId="0" xfId="0" applyFont="1" applyFill="1" applyBorder="1" applyAlignment="1">
      <alignment horizontal="center" wrapText="1"/>
    </xf>
    <xf numFmtId="0" fontId="6" fillId="0" borderId="26" xfId="0" applyFont="1" applyBorder="1" applyAlignment="1">
      <alignment horizontal="center"/>
    </xf>
    <xf numFmtId="0" fontId="19" fillId="0" borderId="15" xfId="0" applyFont="1" applyBorder="1"/>
    <xf numFmtId="0" fontId="19" fillId="0" borderId="6" xfId="0" applyFont="1" applyFill="1" applyBorder="1" applyAlignment="1">
      <alignment horizontal="center"/>
    </xf>
    <xf numFmtId="0" fontId="20" fillId="0" borderId="6" xfId="0" applyFont="1" applyFill="1" applyBorder="1"/>
    <xf numFmtId="0" fontId="19" fillId="0" borderId="6" xfId="0" applyFont="1" applyFill="1" applyBorder="1"/>
    <xf numFmtId="0" fontId="19" fillId="0" borderId="12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  <xf numFmtId="1" fontId="19" fillId="0" borderId="6" xfId="0" applyNumberFormat="1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1" fontId="19" fillId="4" borderId="0" xfId="0" applyNumberFormat="1" applyFont="1" applyFill="1" applyBorder="1" applyAlignment="1">
      <alignment horizontal="center"/>
    </xf>
    <xf numFmtId="1" fontId="19" fillId="8" borderId="0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21" fillId="0" borderId="0" xfId="0" applyFont="1" applyFill="1" applyBorder="1"/>
    <xf numFmtId="0" fontId="19" fillId="0" borderId="12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4" fillId="9" borderId="0" xfId="0" applyFont="1" applyFill="1"/>
    <xf numFmtId="0" fontId="6" fillId="9" borderId="0" xfId="0" applyFont="1" applyFill="1"/>
    <xf numFmtId="0" fontId="4" fillId="8" borderId="5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/>
    </xf>
    <xf numFmtId="0" fontId="19" fillId="8" borderId="5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10" borderId="0" xfId="0" applyFont="1" applyFill="1"/>
    <xf numFmtId="0" fontId="4" fillId="11" borderId="0" xfId="0" applyFont="1" applyFill="1"/>
    <xf numFmtId="0" fontId="0" fillId="11" borderId="0" xfId="0" applyFill="1" applyAlignment="1">
      <alignment horizontal="center"/>
    </xf>
    <xf numFmtId="0" fontId="0" fillId="0" borderId="15" xfId="0" applyFill="1" applyBorder="1" applyAlignment="1">
      <alignment horizontal="center"/>
    </xf>
    <xf numFmtId="0" fontId="18" fillId="5" borderId="15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6" fillId="0" borderId="0" xfId="0" applyFont="1"/>
    <xf numFmtId="0" fontId="23" fillId="0" borderId="0" xfId="0" applyFont="1" applyFill="1" applyBorder="1"/>
    <xf numFmtId="0" fontId="23" fillId="0" borderId="0" xfId="0" applyFont="1" applyBorder="1"/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right"/>
    </xf>
    <xf numFmtId="0" fontId="16" fillId="0" borderId="0" xfId="0" applyFont="1" applyFill="1" applyBorder="1"/>
    <xf numFmtId="0" fontId="16" fillId="0" borderId="0" xfId="0" applyFont="1" applyFill="1"/>
    <xf numFmtId="1" fontId="16" fillId="0" borderId="0" xfId="0" applyNumberFormat="1" applyFont="1"/>
    <xf numFmtId="0" fontId="18" fillId="0" borderId="0" xfId="0" applyFont="1"/>
    <xf numFmtId="0" fontId="16" fillId="0" borderId="0" xfId="0" applyFont="1" applyBorder="1"/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5" fillId="0" borderId="0" xfId="0" applyFont="1" applyBorder="1" applyAlignment="1">
      <alignment horizontal="center" wrapText="1"/>
    </xf>
    <xf numFmtId="0" fontId="6" fillId="4" borderId="0" xfId="0" applyFont="1" applyFill="1" applyBorder="1" applyAlignment="1">
      <alignment horizontal="center"/>
    </xf>
    <xf numFmtId="1" fontId="4" fillId="4" borderId="15" xfId="0" applyNumberFormat="1" applyFont="1" applyFill="1" applyBorder="1" applyAlignment="1">
      <alignment horizontal="center"/>
    </xf>
    <xf numFmtId="1" fontId="19" fillId="4" borderId="15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 wrapText="1"/>
    </xf>
    <xf numFmtId="0" fontId="4" fillId="12" borderId="0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23" fillId="0" borderId="12" xfId="0" applyFont="1" applyBorder="1" applyAlignment="1">
      <alignment horizontal="center"/>
    </xf>
    <xf numFmtId="1" fontId="23" fillId="4" borderId="15" xfId="0" applyNumberFormat="1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" fontId="4" fillId="4" borderId="18" xfId="0" applyNumberFormat="1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7" fillId="0" borderId="0" xfId="0" applyFont="1" applyBorder="1"/>
    <xf numFmtId="0" fontId="4" fillId="0" borderId="19" xfId="0" applyFont="1" applyBorder="1" applyAlignment="1">
      <alignment horizontal="center" textRotation="90" wrapText="1"/>
    </xf>
    <xf numFmtId="0" fontId="5" fillId="0" borderId="19" xfId="0" applyFont="1" applyBorder="1"/>
    <xf numFmtId="0" fontId="6" fillId="0" borderId="19" xfId="0" applyFont="1" applyFill="1" applyBorder="1"/>
    <xf numFmtId="0" fontId="6" fillId="0" borderId="28" xfId="0" applyFont="1" applyBorder="1"/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0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26" fillId="0" borderId="0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26" fillId="0" borderId="0" xfId="0" applyFont="1" applyFill="1" applyAlignment="1">
      <alignment horizontal="center" wrapText="1"/>
    </xf>
    <xf numFmtId="0" fontId="27" fillId="0" borderId="0" xfId="0" applyFont="1" applyBorder="1" applyAlignment="1">
      <alignment horizontal="center" wrapText="1"/>
    </xf>
    <xf numFmtId="0" fontId="6" fillId="0" borderId="2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4" fillId="0" borderId="1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8" fillId="0" borderId="0" xfId="0" applyFont="1" applyFill="1"/>
    <xf numFmtId="1" fontId="28" fillId="0" borderId="0" xfId="0" applyNumberFormat="1" applyFont="1"/>
    <xf numFmtId="0" fontId="28" fillId="0" borderId="0" xfId="0" applyFont="1"/>
    <xf numFmtId="1" fontId="28" fillId="0" borderId="0" xfId="0" applyNumberFormat="1" applyFont="1" applyFill="1"/>
    <xf numFmtId="0" fontId="28" fillId="0" borderId="0" xfId="0" applyFont="1" applyBorder="1"/>
    <xf numFmtId="0" fontId="13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5" borderId="15" xfId="0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1" fontId="4" fillId="0" borderId="15" xfId="0" applyNumberFormat="1" applyFont="1" applyFill="1" applyBorder="1" applyAlignment="1">
      <alignment horizontal="center"/>
    </xf>
    <xf numFmtId="1" fontId="23" fillId="0" borderId="15" xfId="0" applyNumberFormat="1" applyFont="1" applyFill="1" applyBorder="1" applyAlignment="1">
      <alignment horizontal="center"/>
    </xf>
    <xf numFmtId="1" fontId="19" fillId="0" borderId="15" xfId="0" applyNumberFormat="1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1" fontId="4" fillId="4" borderId="29" xfId="0" applyNumberFormat="1" applyFont="1" applyFill="1" applyBorder="1" applyAlignment="1">
      <alignment horizontal="center"/>
    </xf>
    <xf numFmtId="1" fontId="4" fillId="4" borderId="30" xfId="0" applyNumberFormat="1" applyFont="1" applyFill="1" applyBorder="1" applyAlignment="1">
      <alignment horizontal="center"/>
    </xf>
    <xf numFmtId="1" fontId="23" fillId="4" borderId="30" xfId="0" applyNumberFormat="1" applyFont="1" applyFill="1" applyBorder="1" applyAlignment="1">
      <alignment horizontal="center"/>
    </xf>
    <xf numFmtId="1" fontId="19" fillId="4" borderId="30" xfId="0" applyNumberFormat="1" applyFont="1" applyFill="1" applyBorder="1" applyAlignment="1">
      <alignment horizontal="center"/>
    </xf>
    <xf numFmtId="1" fontId="9" fillId="0" borderId="0" xfId="0" applyNumberFormat="1" applyFont="1" applyFill="1" applyBorder="1"/>
    <xf numFmtId="1" fontId="4" fillId="0" borderId="0" xfId="0" applyNumberFormat="1" applyFont="1" applyFill="1" applyBorder="1"/>
    <xf numFmtId="1" fontId="28" fillId="0" borderId="0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28" fillId="0" borderId="0" xfId="0" applyFont="1" applyFill="1" applyBorder="1"/>
    <xf numFmtId="0" fontId="23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6" fillId="0" borderId="0" xfId="0" applyFont="1" applyBorder="1"/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164" fontId="4" fillId="0" borderId="0" xfId="0" applyNumberFormat="1" applyFont="1" applyBorder="1"/>
    <xf numFmtId="0" fontId="4" fillId="13" borderId="0" xfId="0" applyFont="1" applyFill="1"/>
    <xf numFmtId="0" fontId="28" fillId="13" borderId="0" xfId="0" applyFont="1" applyFill="1"/>
    <xf numFmtId="0" fontId="13" fillId="13" borderId="0" xfId="0" applyFont="1" applyFill="1" applyAlignment="1">
      <alignment horizontal="center"/>
    </xf>
    <xf numFmtId="0" fontId="13" fillId="13" borderId="0" xfId="0" applyFont="1" applyFill="1"/>
    <xf numFmtId="0" fontId="4" fillId="13" borderId="0" xfId="0" applyFont="1" applyFill="1" applyAlignment="1">
      <alignment horizontal="center"/>
    </xf>
    <xf numFmtId="0" fontId="6" fillId="13" borderId="0" xfId="0" applyFont="1" applyFill="1"/>
    <xf numFmtId="0" fontId="28" fillId="12" borderId="0" xfId="0" applyFont="1" applyFill="1" applyAlignment="1">
      <alignment horizontal="center"/>
    </xf>
    <xf numFmtId="0" fontId="13" fillId="12" borderId="0" xfId="0" applyFont="1" applyFill="1"/>
    <xf numFmtId="0" fontId="6" fillId="12" borderId="0" xfId="0" applyFont="1" applyFill="1"/>
    <xf numFmtId="0" fontId="13" fillId="12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19" fillId="0" borderId="31" xfId="0" applyFont="1" applyFill="1" applyBorder="1"/>
    <xf numFmtId="0" fontId="19" fillId="0" borderId="31" xfId="0" applyFont="1" applyBorder="1" applyAlignment="1">
      <alignment horizontal="center"/>
    </xf>
    <xf numFmtId="0" fontId="19" fillId="0" borderId="0" xfId="0" applyFont="1" applyFill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/>
    <xf numFmtId="0" fontId="29" fillId="0" borderId="31" xfId="0" applyFont="1" applyFill="1" applyBorder="1"/>
    <xf numFmtId="0" fontId="29" fillId="0" borderId="31" xfId="0" applyFont="1" applyBorder="1" applyAlignment="1">
      <alignment horizontal="center"/>
    </xf>
    <xf numFmtId="0" fontId="29" fillId="0" borderId="0" xfId="0" applyFont="1" applyFill="1"/>
    <xf numFmtId="0" fontId="29" fillId="0" borderId="0" xfId="0" applyFont="1" applyFill="1" applyAlignment="1">
      <alignment horizontal="center"/>
    </xf>
    <xf numFmtId="0" fontId="29" fillId="0" borderId="0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6" fillId="0" borderId="0" xfId="0" applyNumberFormat="1" applyFont="1" applyBorder="1"/>
    <xf numFmtId="0" fontId="16" fillId="7" borderId="11" xfId="0" applyFont="1" applyFill="1" applyBorder="1" applyAlignment="1">
      <alignment horizontal="center"/>
    </xf>
    <xf numFmtId="164" fontId="18" fillId="0" borderId="18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9" fontId="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B9911"/>
      <color rgb="FFF99088"/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Hastings Sand Coulee SNA -south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Breeding Birds at 60-ac Native Remnant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and 20-ac Restored Prairie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Charts!$AB$66</c:f>
              <c:strCache>
                <c:ptCount val="1"/>
                <c:pt idx="0">
                  <c:v>No.Species-Native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Charts!$AC$65:$AJ$65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2018</c:v>
                </c:pt>
              </c:numCache>
            </c:numRef>
          </c:cat>
          <c:val>
            <c:numRef>
              <c:f>Charts!$AC$66:$AJ$66</c:f>
              <c:numCache>
                <c:formatCode>General</c:formatCode>
                <c:ptCount val="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18</c:v>
                </c:pt>
                <c:pt idx="4">
                  <c:v>26</c:v>
                </c:pt>
                <c:pt idx="5">
                  <c:v>17</c:v>
                </c:pt>
                <c:pt idx="6">
                  <c:v>25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C-0A46-9B82-55212C9D20E7}"/>
            </c:ext>
          </c:extLst>
        </c:ser>
        <c:ser>
          <c:idx val="2"/>
          <c:order val="1"/>
          <c:tx>
            <c:strRef>
              <c:f>Charts!$AB$67</c:f>
              <c:strCache>
                <c:ptCount val="1"/>
                <c:pt idx="0">
                  <c:v>SGCNs-Native</c:v>
                </c:pt>
              </c:strCache>
            </c:strRef>
          </c:tx>
          <c:spPr>
            <a:pattFill prst="dkHorz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Charts!$AC$65:$AJ$65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2018</c:v>
                </c:pt>
              </c:numCache>
            </c:numRef>
          </c:cat>
          <c:val>
            <c:numRef>
              <c:f>Charts!$AC$67:$AJ$67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C-0A46-9B82-55212C9D20E7}"/>
            </c:ext>
          </c:extLst>
        </c:ser>
        <c:ser>
          <c:idx val="1"/>
          <c:order val="2"/>
          <c:tx>
            <c:strRef>
              <c:f>Charts!$AB$68</c:f>
              <c:strCache>
                <c:ptCount val="1"/>
                <c:pt idx="0">
                  <c:v>No. Species-Resto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Charts!$AC$65:$AJ$65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2018</c:v>
                </c:pt>
              </c:numCache>
            </c:numRef>
          </c:cat>
          <c:val>
            <c:numRef>
              <c:f>Charts!$AC$68:$AJ$68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C-0A46-9B82-55212C9D20E7}"/>
            </c:ext>
          </c:extLst>
        </c:ser>
        <c:ser>
          <c:idx val="3"/>
          <c:order val="3"/>
          <c:tx>
            <c:strRef>
              <c:f>Charts!$AB$70</c:f>
              <c:strCache>
                <c:ptCount val="1"/>
                <c:pt idx="0">
                  <c:v>SGCNs-Resto</c:v>
                </c:pt>
              </c:strCache>
            </c:strRef>
          </c:tx>
          <c:spPr>
            <a:pattFill prst="dkHorz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Charts!$AC$65:$AJ$65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2018</c:v>
                </c:pt>
              </c:numCache>
            </c:numRef>
          </c:cat>
          <c:val>
            <c:numRef>
              <c:f>Charts!$AC$70:$AJ$70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C-0A46-9B82-55212C9D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474431"/>
        <c:axId val="1792813807"/>
      </c:barChart>
      <c:catAx>
        <c:axId val="179247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13807"/>
        <c:crosses val="autoZero"/>
        <c:auto val="1"/>
        <c:lblAlgn val="ctr"/>
        <c:lblOffset val="100"/>
        <c:noMultiLvlLbl val="0"/>
      </c:catAx>
      <c:valAx>
        <c:axId val="17928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7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381000</xdr:colOff>
      <xdr:row>74</xdr:row>
      <xdr:rowOff>139700</xdr:rowOff>
    </xdr:from>
    <xdr:to>
      <xdr:col>38</xdr:col>
      <xdr:colOff>647700</xdr:colOff>
      <xdr:row>113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43A2A3-DA6C-AD4D-B669-4AC7957E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0.1113</cdr:x>
      <cdr:y>0.68251</cdr:y>
    </cdr:from>
    <cdr:to>
      <cdr:x>0.14503</cdr:x>
      <cdr:y>0.87257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CB498C-35D7-5141-9DCD-920318A09A4C}"/>
            </a:ext>
          </a:extLst>
        </cdr:cNvPr>
        <cdr:cNvSpPr txBox="1"/>
      </cdr:nvSpPr>
      <cdr:spPr>
        <a:xfrm xmlns:a="http://schemas.openxmlformats.org/drawingml/2006/main" rot="16200000">
          <a:off x="406400" y="4445000"/>
          <a:ext cx="1117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CB9911"/>
              </a:solidFill>
            </a:rPr>
            <a:t>Cropped</a:t>
          </a:r>
        </a:p>
      </cdr:txBody>
    </cdr:sp>
  </cdr:relSizeAnchor>
  <cdr:relSizeAnchor xmlns:cdr="http://schemas.openxmlformats.org/drawingml/2006/chartDrawing">
    <cdr:from>
      <cdr:x>0.22766</cdr:x>
      <cdr:y>0.7257</cdr:y>
    </cdr:from>
    <cdr:to>
      <cdr:x>0.2715</cdr:x>
      <cdr:y>0.88121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B8E839C-F748-3645-AFD5-CFAF6ACBE929}"/>
            </a:ext>
          </a:extLst>
        </cdr:cNvPr>
        <cdr:cNvSpPr txBox="1"/>
      </cdr:nvSpPr>
      <cdr:spPr>
        <a:xfrm xmlns:a="http://schemas.openxmlformats.org/drawingml/2006/main" rot="16200000">
          <a:off x="1422400" y="4559300"/>
          <a:ext cx="9144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CB9911"/>
              </a:solidFill>
            </a:rPr>
            <a:t>Cropped</a:t>
          </a:r>
        </a:p>
      </cdr:txBody>
    </cdr:sp>
  </cdr:relSizeAnchor>
  <cdr:relSizeAnchor xmlns:cdr="http://schemas.openxmlformats.org/drawingml/2006/chartDrawing">
    <cdr:from>
      <cdr:x>0.33052</cdr:x>
      <cdr:y>0.62635</cdr:y>
    </cdr:from>
    <cdr:to>
      <cdr:x>0.36931</cdr:x>
      <cdr:y>0.74946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AB96B63-AE5E-5C47-A3DE-D235A0E30746}"/>
            </a:ext>
          </a:extLst>
        </cdr:cNvPr>
        <cdr:cNvSpPr txBox="1"/>
      </cdr:nvSpPr>
      <cdr:spPr>
        <a:xfrm xmlns:a="http://schemas.openxmlformats.org/drawingml/2006/main" rot="16200000">
          <a:off x="2273300" y="3898900"/>
          <a:ext cx="7239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CB9911"/>
              </a:solidFill>
            </a:rPr>
            <a:t>Cropped</a:t>
          </a:r>
        </a:p>
      </cdr:txBody>
    </cdr:sp>
  </cdr:relSizeAnchor>
  <cdr:relSizeAnchor xmlns:cdr="http://schemas.openxmlformats.org/drawingml/2006/chartDrawing">
    <cdr:from>
      <cdr:x>0.46459</cdr:x>
      <cdr:y>0.68575</cdr:y>
    </cdr:from>
    <cdr:to>
      <cdr:x>0.51012</cdr:x>
      <cdr:y>0.86717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21CE241-B64E-C04D-8B43-BD147F25CA5B}"/>
            </a:ext>
          </a:extLst>
        </cdr:cNvPr>
        <cdr:cNvSpPr txBox="1"/>
      </cdr:nvSpPr>
      <cdr:spPr>
        <a:xfrm xmlns:a="http://schemas.openxmlformats.org/drawingml/2006/main" rot="16200000">
          <a:off x="3136900" y="4394200"/>
          <a:ext cx="1066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CB9911"/>
              </a:solidFill>
            </a:rPr>
            <a:t>2nd yr Resto</a:t>
          </a:r>
        </a:p>
      </cdr:txBody>
    </cdr:sp>
  </cdr:relSizeAnchor>
  <cdr:relSizeAnchor xmlns:cdr="http://schemas.openxmlformats.org/drawingml/2006/chartDrawing">
    <cdr:from>
      <cdr:x>0.93592</cdr:x>
      <cdr:y>0.62635</cdr:y>
    </cdr:from>
    <cdr:to>
      <cdr:x>0.9747</cdr:x>
      <cdr:y>0.78618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97E90202-D986-314F-9D02-BFD38B78EDA8}"/>
            </a:ext>
          </a:extLst>
        </cdr:cNvPr>
        <cdr:cNvSpPr txBox="1"/>
      </cdr:nvSpPr>
      <cdr:spPr>
        <a:xfrm xmlns:a="http://schemas.openxmlformats.org/drawingml/2006/main" rot="16200000">
          <a:off x="6724650" y="4006850"/>
          <a:ext cx="9398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CB9911"/>
              </a:solidFill>
            </a:rPr>
            <a:t>Yr 8 resto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K97"/>
  <sheetViews>
    <sheetView tabSelected="1" workbookViewId="0">
      <selection activeCell="D20" sqref="D20"/>
    </sheetView>
  </sheetViews>
  <sheetFormatPr baseColWidth="10" defaultRowHeight="12" x14ac:dyDescent="0.15"/>
  <cols>
    <col min="1" max="1" width="3.3984375" style="1" customWidth="1"/>
    <col min="2" max="2" width="5" style="2" customWidth="1"/>
    <col min="3" max="3" width="26.3984375" style="1" customWidth="1"/>
    <col min="4" max="4" width="23.3984375" style="91" customWidth="1"/>
    <col min="5" max="5" width="6.796875" style="1" customWidth="1"/>
    <col min="6" max="6" width="5.59765625" style="2" customWidth="1"/>
    <col min="7" max="7" width="5.59765625" style="9" customWidth="1"/>
    <col min="8" max="9" width="5.59765625" style="1" customWidth="1"/>
    <col min="10" max="10" width="5.19921875" style="1" customWidth="1"/>
    <col min="11" max="14" width="5.59765625" style="1" customWidth="1"/>
    <col min="15" max="16" width="5.19921875" style="1" customWidth="1"/>
    <col min="17" max="20" width="6" style="1" customWidth="1"/>
    <col min="21" max="22" width="4.796875" style="1" customWidth="1"/>
    <col min="23" max="23" width="4.796875" style="91" customWidth="1"/>
    <col min="24" max="24" width="7.796875" style="1" customWidth="1"/>
    <col min="25" max="27" width="5.59765625" style="1" customWidth="1"/>
    <col min="28" max="28" width="5.19921875" style="1" customWidth="1"/>
    <col min="29" max="29" width="6" style="1" customWidth="1"/>
    <col min="30" max="30" width="8.3984375" style="1" customWidth="1"/>
    <col min="31" max="33" width="5.59765625" style="1" customWidth="1"/>
    <col min="34" max="34" width="5.19921875" style="1" customWidth="1"/>
    <col min="35" max="35" width="6" style="1" customWidth="1"/>
    <col min="36" max="42" width="6" style="70" customWidth="1"/>
    <col min="43" max="43" width="7.19921875" style="1" customWidth="1"/>
    <col min="44" max="46" width="5.59765625" style="1" customWidth="1"/>
    <col min="47" max="47" width="5.19921875" style="1" customWidth="1"/>
    <col min="48" max="48" width="6" style="1" customWidth="1"/>
    <col min="49" max="49" width="5.796875" customWidth="1"/>
    <col min="50" max="50" width="5.796875" style="1" customWidth="1"/>
    <col min="51" max="51" width="6.19921875" style="1" customWidth="1"/>
    <col min="52" max="53" width="5.59765625" style="1" customWidth="1"/>
    <col min="54" max="55" width="6" style="1" customWidth="1"/>
    <col min="56" max="56" width="6.59765625" customWidth="1"/>
    <col min="57" max="57" width="5.796875" style="1" customWidth="1"/>
    <col min="58" max="58" width="6.19921875" style="1" customWidth="1"/>
    <col min="59" max="60" width="5.59765625" style="1" customWidth="1"/>
    <col min="61" max="63" width="6" style="1" customWidth="1"/>
    <col min="64" max="64" width="5.796875" style="1" customWidth="1"/>
    <col min="65" max="65" width="6.19921875" style="1" customWidth="1"/>
    <col min="66" max="67" width="5.59765625" style="1" customWidth="1"/>
    <col min="68" max="68" width="6" style="91" customWidth="1"/>
    <col min="69" max="70" width="6" style="1" customWidth="1"/>
    <col min="71" max="71" width="5.796875" style="1" customWidth="1"/>
    <col min="72" max="72" width="6.19921875" style="1" customWidth="1"/>
    <col min="73" max="74" width="5.59765625" style="1" customWidth="1"/>
    <col min="75" max="76" width="6" style="1" customWidth="1"/>
    <col min="77" max="77" width="2" style="1" customWidth="1"/>
    <col min="78" max="78" width="5.796875" style="1" customWidth="1"/>
    <col min="79" max="79" width="6.19921875" style="1" customWidth="1"/>
    <col min="80" max="81" width="5.59765625" style="1" customWidth="1"/>
    <col min="82" max="84" width="6" style="1" customWidth="1"/>
    <col min="85" max="85" width="5.796875" style="1" customWidth="1"/>
    <col min="86" max="86" width="6.19921875" style="1" customWidth="1"/>
    <col min="87" max="88" width="5.59765625" style="1" customWidth="1"/>
    <col min="89" max="90" width="6" style="1" customWidth="1"/>
    <col min="91" max="91" width="0.19921875" style="20" customWidth="1"/>
    <col min="92" max="96" width="6" style="1" customWidth="1"/>
    <col min="97" max="97" width="6" style="12" customWidth="1"/>
    <col min="98" max="98" width="6" style="1" customWidth="1"/>
    <col min="99" max="99" width="2.59765625" customWidth="1"/>
    <col min="100" max="104" width="6" style="1" customWidth="1"/>
    <col min="105" max="105" width="7.19921875" style="95" customWidth="1"/>
    <col min="106" max="106" width="2.59765625" customWidth="1"/>
    <col min="107" max="107" width="5" style="95" customWidth="1"/>
    <col min="108" max="109" width="5.796875" style="95" customWidth="1"/>
    <col min="110" max="110" width="7.19921875" style="95" customWidth="1"/>
    <col min="111" max="112" width="5.796875" style="95" customWidth="1"/>
    <col min="113" max="114" width="5.796875" style="128" customWidth="1"/>
    <col min="115" max="115" width="5.796875" style="95" customWidth="1"/>
  </cols>
  <sheetData>
    <row r="1" spans="1:115" s="24" customFormat="1" ht="16" x14ac:dyDescent="0.2">
      <c r="A1" s="108" t="s">
        <v>80</v>
      </c>
      <c r="B1" s="32"/>
      <c r="C1" s="21"/>
      <c r="D1" s="98"/>
      <c r="E1" s="21"/>
      <c r="F1" s="22"/>
      <c r="G1" s="23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98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69"/>
      <c r="AK1" s="69"/>
      <c r="AL1" s="69"/>
      <c r="AM1" s="69"/>
      <c r="AN1" s="69"/>
      <c r="AO1" s="69"/>
      <c r="AP1" s="69"/>
      <c r="AQ1" s="21"/>
      <c r="AR1" s="21"/>
      <c r="AS1" s="21"/>
      <c r="AT1" s="21"/>
      <c r="AU1" s="21"/>
      <c r="AV1" s="21"/>
      <c r="AX1" s="21"/>
      <c r="AY1" s="21"/>
      <c r="AZ1" s="21"/>
      <c r="BA1" s="21"/>
      <c r="BB1" s="21"/>
      <c r="BC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98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02"/>
      <c r="CN1" s="21"/>
      <c r="CO1" s="21"/>
      <c r="CP1" s="21"/>
      <c r="CQ1" s="21"/>
      <c r="CR1" s="21"/>
      <c r="CS1" s="184"/>
      <c r="CT1" s="21"/>
      <c r="CV1" s="21"/>
      <c r="CW1" s="21"/>
      <c r="CX1" s="21"/>
      <c r="CY1" s="21"/>
      <c r="CZ1" s="21"/>
      <c r="DA1" s="94"/>
      <c r="DC1" s="94"/>
      <c r="DD1" s="94"/>
      <c r="DE1" s="94"/>
      <c r="DF1" s="94"/>
      <c r="DG1" s="94"/>
      <c r="DH1" s="94"/>
      <c r="DI1" s="127"/>
      <c r="DJ1" s="127"/>
      <c r="DK1" s="94"/>
    </row>
    <row r="2" spans="1:115" ht="16" customHeight="1" x14ac:dyDescent="0.15">
      <c r="A2" s="68" t="s">
        <v>144</v>
      </c>
    </row>
    <row r="3" spans="1:115" ht="10" customHeight="1" x14ac:dyDescent="0.15">
      <c r="A3" s="68"/>
    </row>
    <row r="4" spans="1:115" ht="12" customHeight="1" x14ac:dyDescent="0.15">
      <c r="A4" s="68"/>
      <c r="B4" s="2" t="s">
        <v>145</v>
      </c>
      <c r="D4" s="91" t="s">
        <v>146</v>
      </c>
    </row>
    <row r="5" spans="1:115" ht="12" customHeight="1" x14ac:dyDescent="0.15">
      <c r="A5" s="68"/>
      <c r="B5" s="2" t="s">
        <v>147</v>
      </c>
      <c r="D5" s="91" t="s">
        <v>148</v>
      </c>
      <c r="BS5" s="1" t="s">
        <v>62</v>
      </c>
      <c r="CA5" s="1" t="s">
        <v>261</v>
      </c>
      <c r="CH5" s="91" t="s">
        <v>220</v>
      </c>
    </row>
    <row r="6" spans="1:115" ht="12" customHeight="1" x14ac:dyDescent="0.15">
      <c r="A6" s="68"/>
      <c r="B6" s="2" t="s">
        <v>149</v>
      </c>
      <c r="D6" s="91" t="s">
        <v>150</v>
      </c>
      <c r="AX6" s="1" t="s">
        <v>52</v>
      </c>
      <c r="BE6" s="1" t="s">
        <v>127</v>
      </c>
      <c r="BL6" s="1" t="s">
        <v>77</v>
      </c>
      <c r="BS6" s="1" t="s">
        <v>77</v>
      </c>
      <c r="BU6" s="1" t="s">
        <v>60</v>
      </c>
      <c r="BZ6" s="1" t="s">
        <v>77</v>
      </c>
      <c r="CA6" s="91" t="s">
        <v>211</v>
      </c>
      <c r="CG6" s="1" t="s">
        <v>77</v>
      </c>
      <c r="CH6" s="91" t="s">
        <v>221</v>
      </c>
    </row>
    <row r="7" spans="1:115" ht="12" customHeight="1" x14ac:dyDescent="0.15">
      <c r="A7" s="68"/>
      <c r="B7" s="2" t="s">
        <v>151</v>
      </c>
      <c r="D7" s="91" t="s">
        <v>56</v>
      </c>
      <c r="AX7" s="1" t="s">
        <v>53</v>
      </c>
      <c r="BE7" s="1" t="s">
        <v>53</v>
      </c>
      <c r="BL7" s="1" t="s">
        <v>78</v>
      </c>
      <c r="BS7" s="1" t="s">
        <v>78</v>
      </c>
      <c r="BU7" s="1" t="s">
        <v>61</v>
      </c>
      <c r="BZ7" s="1" t="s">
        <v>78</v>
      </c>
      <c r="CA7" s="91" t="s">
        <v>212</v>
      </c>
      <c r="CG7" s="1" t="s">
        <v>78</v>
      </c>
      <c r="CH7" s="1">
        <v>2</v>
      </c>
    </row>
    <row r="8" spans="1:115" ht="10" customHeight="1" x14ac:dyDescent="0.15">
      <c r="B8" s="1"/>
    </row>
    <row r="9" spans="1:115" ht="11" customHeight="1" x14ac:dyDescent="0.15">
      <c r="B9" s="1" t="s">
        <v>81</v>
      </c>
    </row>
    <row r="10" spans="1:115" ht="13" customHeight="1" x14ac:dyDescent="0.2">
      <c r="B10" s="1" t="s">
        <v>198</v>
      </c>
      <c r="DC10" s="258" t="s">
        <v>54</v>
      </c>
    </row>
    <row r="11" spans="1:115" ht="14" customHeight="1" x14ac:dyDescent="0.15">
      <c r="D11" s="99"/>
      <c r="F11" s="16" t="s">
        <v>113</v>
      </c>
      <c r="K11" s="12" t="s">
        <v>114</v>
      </c>
      <c r="Q11" s="235" t="s">
        <v>57</v>
      </c>
      <c r="R11" s="235"/>
      <c r="S11" s="235"/>
      <c r="T11" s="235"/>
      <c r="U11" s="235"/>
      <c r="V11" s="235"/>
      <c r="X11" s="36">
        <v>38505</v>
      </c>
      <c r="Z11" s="1" t="s">
        <v>25</v>
      </c>
      <c r="AD11" s="36">
        <v>38518</v>
      </c>
      <c r="AF11" s="59" t="s">
        <v>7</v>
      </c>
      <c r="AL11" s="226" t="s">
        <v>155</v>
      </c>
      <c r="AM11" s="226"/>
      <c r="AN11" s="226"/>
      <c r="AO11" s="226"/>
      <c r="AP11" s="226"/>
      <c r="AQ11" s="90">
        <v>38868</v>
      </c>
      <c r="AR11" s="91"/>
      <c r="AS11" s="91" t="s">
        <v>25</v>
      </c>
      <c r="AT11" s="91"/>
      <c r="AX11" s="97" t="s">
        <v>50</v>
      </c>
      <c r="AY11" s="90"/>
      <c r="AZ11" s="91" t="s">
        <v>51</v>
      </c>
      <c r="BA11" s="91"/>
      <c r="BE11" s="97" t="s">
        <v>128</v>
      </c>
      <c r="BF11" s="90"/>
      <c r="BG11" s="91" t="s">
        <v>129</v>
      </c>
      <c r="BH11" s="91"/>
      <c r="BL11" s="97" t="s">
        <v>158</v>
      </c>
      <c r="BM11" s="90"/>
      <c r="BN11" s="91" t="s">
        <v>129</v>
      </c>
      <c r="BO11" s="91"/>
      <c r="BS11" s="97" t="s">
        <v>59</v>
      </c>
      <c r="BT11" s="90"/>
      <c r="BU11" s="91" t="s">
        <v>129</v>
      </c>
      <c r="BV11" s="91"/>
      <c r="BZ11" s="97" t="s">
        <v>196</v>
      </c>
      <c r="CA11" s="90"/>
      <c r="CB11" s="91" t="s">
        <v>101</v>
      </c>
      <c r="CC11" s="91"/>
      <c r="CG11" s="97" t="s">
        <v>197</v>
      </c>
      <c r="CH11" s="90"/>
      <c r="CI11" s="91" t="s">
        <v>101</v>
      </c>
      <c r="CJ11" s="91"/>
      <c r="CN11" s="226" t="s">
        <v>225</v>
      </c>
      <c r="CO11" s="226"/>
      <c r="CP11" s="226"/>
      <c r="CQ11" s="226"/>
      <c r="CR11" s="226"/>
      <c r="CS11" s="227"/>
      <c r="CV11" s="236" t="s">
        <v>226</v>
      </c>
      <c r="CW11" s="236"/>
      <c r="CX11" s="236"/>
      <c r="CY11" s="236"/>
      <c r="CZ11" s="236"/>
      <c r="DA11" s="237"/>
      <c r="DF11" s="259" t="s">
        <v>227</v>
      </c>
      <c r="DG11" s="242"/>
      <c r="DH11" s="242"/>
      <c r="DI11" s="243"/>
      <c r="DJ11" s="243"/>
      <c r="DK11" s="242"/>
    </row>
    <row r="12" spans="1:115" ht="29" customHeight="1" x14ac:dyDescent="0.15">
      <c r="F12" s="8"/>
      <c r="G12" s="17" t="s">
        <v>112</v>
      </c>
      <c r="H12" s="7"/>
      <c r="I12" s="7"/>
      <c r="J12" s="20"/>
      <c r="K12" s="7"/>
      <c r="L12" s="7" t="s">
        <v>112</v>
      </c>
      <c r="M12" s="7"/>
      <c r="N12" s="7"/>
      <c r="O12" s="20"/>
      <c r="P12" s="20"/>
      <c r="X12" s="7"/>
      <c r="Y12" s="7" t="s">
        <v>112</v>
      </c>
      <c r="Z12" s="7"/>
      <c r="AA12" s="7"/>
      <c r="AB12" s="20"/>
      <c r="AD12" s="7"/>
      <c r="AE12" s="7" t="s">
        <v>112</v>
      </c>
      <c r="AF12" s="7"/>
      <c r="AG12" s="7"/>
      <c r="AH12" s="20"/>
      <c r="AQ12" s="17"/>
      <c r="AR12" s="17" t="s">
        <v>112</v>
      </c>
      <c r="AS12" s="17"/>
      <c r="AT12" s="17"/>
      <c r="AU12" s="20"/>
      <c r="AV12" s="115"/>
      <c r="AX12" s="17"/>
      <c r="AY12" s="17"/>
      <c r="AZ12" s="17"/>
      <c r="BA12" s="17"/>
      <c r="BB12" s="115"/>
      <c r="BE12" s="17"/>
      <c r="BF12" s="17"/>
      <c r="BG12" s="17"/>
      <c r="BH12" s="17"/>
      <c r="BI12" s="115"/>
      <c r="BL12" s="9" t="s">
        <v>26</v>
      </c>
      <c r="BM12" s="9" t="s">
        <v>27</v>
      </c>
      <c r="BN12" s="9" t="s">
        <v>28</v>
      </c>
      <c r="BO12" s="9" t="s">
        <v>29</v>
      </c>
      <c r="BS12" s="9" t="s">
        <v>26</v>
      </c>
      <c r="BT12" s="9" t="s">
        <v>27</v>
      </c>
      <c r="BU12" s="9" t="s">
        <v>26</v>
      </c>
      <c r="BV12" s="9" t="s">
        <v>26</v>
      </c>
      <c r="BW12" s="115"/>
      <c r="BZ12" s="17"/>
      <c r="CA12" s="17"/>
      <c r="CB12" s="17"/>
      <c r="CC12" s="17"/>
      <c r="CD12" s="115"/>
      <c r="CG12" s="17"/>
      <c r="CH12" s="17"/>
      <c r="CI12" s="17"/>
      <c r="CJ12" s="17"/>
      <c r="CK12" s="115"/>
      <c r="CN12" s="9" t="s">
        <v>26</v>
      </c>
      <c r="CO12" s="9" t="s">
        <v>27</v>
      </c>
      <c r="CP12" s="9" t="s">
        <v>26</v>
      </c>
      <c r="CQ12" s="9" t="s">
        <v>26</v>
      </c>
      <c r="DC12" s="260" t="s">
        <v>228</v>
      </c>
      <c r="DD12" s="260" t="s">
        <v>229</v>
      </c>
      <c r="DE12" s="261" t="s">
        <v>228</v>
      </c>
      <c r="DF12" s="262" t="s">
        <v>231</v>
      </c>
      <c r="DG12" s="263" t="s">
        <v>230</v>
      </c>
      <c r="DH12" s="263" t="s">
        <v>232</v>
      </c>
      <c r="DI12" s="264" t="s">
        <v>233</v>
      </c>
      <c r="DJ12" s="264" t="s">
        <v>234</v>
      </c>
      <c r="DK12" s="265"/>
    </row>
    <row r="13" spans="1:115" ht="37" customHeight="1" thickBot="1" x14ac:dyDescent="0.2">
      <c r="A13" s="20"/>
      <c r="B13" s="33" t="s">
        <v>174</v>
      </c>
      <c r="C13" s="3" t="s">
        <v>115</v>
      </c>
      <c r="D13" s="100" t="s">
        <v>116</v>
      </c>
      <c r="E13" s="4" t="s">
        <v>117</v>
      </c>
      <c r="F13" s="18" t="s">
        <v>8</v>
      </c>
      <c r="G13" s="5" t="s">
        <v>9</v>
      </c>
      <c r="H13" s="5" t="s">
        <v>10</v>
      </c>
      <c r="I13" s="5" t="s">
        <v>11</v>
      </c>
      <c r="J13" s="5" t="s">
        <v>175</v>
      </c>
      <c r="K13" s="75" t="s">
        <v>8</v>
      </c>
      <c r="L13" s="5" t="s">
        <v>9</v>
      </c>
      <c r="M13" s="5" t="s">
        <v>10</v>
      </c>
      <c r="N13" s="5" t="s">
        <v>11</v>
      </c>
      <c r="O13" s="5" t="s">
        <v>175</v>
      </c>
      <c r="P13" s="5"/>
      <c r="Q13" s="77" t="s">
        <v>8</v>
      </c>
      <c r="R13" s="78" t="s">
        <v>9</v>
      </c>
      <c r="S13" s="78" t="s">
        <v>10</v>
      </c>
      <c r="T13" s="78" t="s">
        <v>11</v>
      </c>
      <c r="U13" s="111" t="s">
        <v>164</v>
      </c>
      <c r="V13" s="111"/>
      <c r="W13" s="6"/>
      <c r="X13" s="75" t="s">
        <v>8</v>
      </c>
      <c r="Y13" s="5" t="s">
        <v>9</v>
      </c>
      <c r="Z13" s="5" t="s">
        <v>10</v>
      </c>
      <c r="AA13" s="5" t="s">
        <v>11</v>
      </c>
      <c r="AB13" s="5" t="s">
        <v>175</v>
      </c>
      <c r="AC13" s="6" t="s">
        <v>24</v>
      </c>
      <c r="AD13" s="75" t="s">
        <v>8</v>
      </c>
      <c r="AE13" s="5" t="s">
        <v>9</v>
      </c>
      <c r="AF13" s="5" t="s">
        <v>10</v>
      </c>
      <c r="AG13" s="5" t="s">
        <v>11</v>
      </c>
      <c r="AH13" s="5" t="s">
        <v>175</v>
      </c>
      <c r="AI13" s="6" t="s">
        <v>125</v>
      </c>
      <c r="AJ13" s="71" t="s">
        <v>126</v>
      </c>
      <c r="AK13" s="71"/>
      <c r="AL13" s="84" t="s">
        <v>8</v>
      </c>
      <c r="AM13" s="85" t="s">
        <v>9</v>
      </c>
      <c r="AN13" s="85" t="s">
        <v>10</v>
      </c>
      <c r="AO13" s="85" t="s">
        <v>11</v>
      </c>
      <c r="AP13" s="111" t="s">
        <v>164</v>
      </c>
      <c r="AQ13" s="92" t="s">
        <v>8</v>
      </c>
      <c r="AR13" s="6" t="s">
        <v>9</v>
      </c>
      <c r="AS13" s="6" t="s">
        <v>10</v>
      </c>
      <c r="AT13" s="6" t="s">
        <v>11</v>
      </c>
      <c r="AU13" s="5" t="s">
        <v>175</v>
      </c>
      <c r="AV13" s="111" t="s">
        <v>24</v>
      </c>
      <c r="AX13" s="92" t="s">
        <v>8</v>
      </c>
      <c r="AY13" s="6" t="s">
        <v>9</v>
      </c>
      <c r="AZ13" s="6" t="s">
        <v>10</v>
      </c>
      <c r="BA13" s="6" t="s">
        <v>11</v>
      </c>
      <c r="BB13" s="111" t="s">
        <v>175</v>
      </c>
      <c r="BC13" s="6" t="s">
        <v>24</v>
      </c>
      <c r="BE13" s="92" t="s">
        <v>8</v>
      </c>
      <c r="BF13" s="6" t="s">
        <v>9</v>
      </c>
      <c r="BG13" s="6" t="s">
        <v>10</v>
      </c>
      <c r="BH13" s="6" t="s">
        <v>11</v>
      </c>
      <c r="BI13" s="111" t="s">
        <v>175</v>
      </c>
      <c r="BJ13" s="6" t="s">
        <v>24</v>
      </c>
      <c r="BK13" s="13"/>
      <c r="BL13" s="131" t="s">
        <v>8</v>
      </c>
      <c r="BM13" s="132" t="s">
        <v>9</v>
      </c>
      <c r="BN13" s="132" t="s">
        <v>10</v>
      </c>
      <c r="BO13" s="132" t="s">
        <v>11</v>
      </c>
      <c r="BP13" s="132" t="s">
        <v>175</v>
      </c>
      <c r="BQ13" s="134" t="s">
        <v>79</v>
      </c>
      <c r="BR13" s="13"/>
      <c r="BS13" s="92" t="s">
        <v>8</v>
      </c>
      <c r="BT13" s="6" t="s">
        <v>9</v>
      </c>
      <c r="BU13" s="6" t="s">
        <v>10</v>
      </c>
      <c r="BV13" s="6" t="s">
        <v>11</v>
      </c>
      <c r="BW13" s="111" t="s">
        <v>175</v>
      </c>
      <c r="BX13" s="145" t="s">
        <v>58</v>
      </c>
      <c r="BY13" s="148"/>
      <c r="BZ13" s="92" t="s">
        <v>8</v>
      </c>
      <c r="CA13" s="6" t="s">
        <v>9</v>
      </c>
      <c r="CB13" s="6" t="s">
        <v>10</v>
      </c>
      <c r="CC13" s="6" t="s">
        <v>11</v>
      </c>
      <c r="CD13" s="111" t="s">
        <v>175</v>
      </c>
      <c r="CE13" s="185" t="s">
        <v>219</v>
      </c>
      <c r="CF13" s="148"/>
      <c r="CG13" s="92" t="s">
        <v>8</v>
      </c>
      <c r="CH13" s="6" t="s">
        <v>9</v>
      </c>
      <c r="CI13" s="6" t="s">
        <v>10</v>
      </c>
      <c r="CJ13" s="6" t="s">
        <v>11</v>
      </c>
      <c r="CK13" s="111" t="s">
        <v>175</v>
      </c>
      <c r="CL13" s="185" t="s">
        <v>219</v>
      </c>
      <c r="CM13" s="203"/>
      <c r="CN13" s="185" t="s">
        <v>8</v>
      </c>
      <c r="CO13" s="185" t="s">
        <v>9</v>
      </c>
      <c r="CP13" s="185" t="s">
        <v>10</v>
      </c>
      <c r="CQ13" s="185" t="s">
        <v>11</v>
      </c>
      <c r="CR13" s="185" t="s">
        <v>223</v>
      </c>
      <c r="CS13" s="145" t="s">
        <v>224</v>
      </c>
      <c r="CT13" s="148"/>
      <c r="CV13" s="185" t="s">
        <v>8</v>
      </c>
      <c r="CW13" s="185" t="s">
        <v>9</v>
      </c>
      <c r="CX13" s="185" t="s">
        <v>10</v>
      </c>
      <c r="CY13" s="185" t="s">
        <v>11</v>
      </c>
      <c r="CZ13" s="185" t="s">
        <v>175</v>
      </c>
      <c r="DA13" s="133" t="s">
        <v>156</v>
      </c>
      <c r="DC13" s="107">
        <v>2008</v>
      </c>
      <c r="DD13" s="107">
        <v>2009</v>
      </c>
      <c r="DE13" s="107">
        <v>2010</v>
      </c>
      <c r="DF13" s="107">
        <v>2012</v>
      </c>
      <c r="DG13" s="107">
        <v>2013</v>
      </c>
      <c r="DH13" s="107">
        <v>2014</v>
      </c>
      <c r="DI13" s="257">
        <v>2015</v>
      </c>
      <c r="DJ13" s="257">
        <v>2018</v>
      </c>
      <c r="DK13" s="244" t="s">
        <v>165</v>
      </c>
    </row>
    <row r="14" spans="1:115" s="10" customFormat="1" ht="13" customHeight="1" x14ac:dyDescent="0.15">
      <c r="A14" s="64">
        <v>1</v>
      </c>
      <c r="B14" s="37"/>
      <c r="C14" s="51" t="s">
        <v>42</v>
      </c>
      <c r="D14" s="101" t="s">
        <v>43</v>
      </c>
      <c r="E14" s="52" t="s">
        <v>44</v>
      </c>
      <c r="F14" s="37"/>
      <c r="G14" s="53"/>
      <c r="H14" s="37"/>
      <c r="I14" s="37"/>
      <c r="J14" s="37"/>
      <c r="K14" s="54"/>
      <c r="L14" s="37"/>
      <c r="M14" s="37"/>
      <c r="N14" s="37">
        <v>2</v>
      </c>
      <c r="O14" s="37"/>
      <c r="P14" s="37"/>
      <c r="Q14" s="79">
        <f>MAX(F14,K14)</f>
        <v>0</v>
      </c>
      <c r="R14" s="80">
        <f t="shared" ref="R14:R67" si="0">MAX(G14,L14)</f>
        <v>0</v>
      </c>
      <c r="S14" s="80">
        <f t="shared" ref="S14:S67" si="1">MAX(H14,M14)</f>
        <v>0</v>
      </c>
      <c r="T14" s="80">
        <f t="shared" ref="T14:U67" si="2">MAX(I14,N14)</f>
        <v>2</v>
      </c>
      <c r="U14" s="112">
        <f t="shared" si="2"/>
        <v>0</v>
      </c>
      <c r="V14" s="112"/>
      <c r="W14" s="231"/>
      <c r="X14" s="55"/>
      <c r="Y14" s="56"/>
      <c r="Z14" s="56"/>
      <c r="AA14" s="57"/>
      <c r="AB14" s="31"/>
      <c r="AC14" s="26"/>
      <c r="AD14" s="63"/>
      <c r="AE14" s="63"/>
      <c r="AF14" s="63"/>
      <c r="AG14" s="63"/>
      <c r="AH14" s="63"/>
      <c r="AI14" s="19">
        <f>SUM(AD14:AH14)</f>
        <v>0</v>
      </c>
      <c r="AJ14" s="72">
        <f>(AC14+AI14)/2</f>
        <v>0</v>
      </c>
      <c r="AK14" s="83"/>
      <c r="AL14" s="110">
        <f t="shared" ref="AL14:AL67" si="3">MAX(X14,AD14)</f>
        <v>0</v>
      </c>
      <c r="AM14" s="110">
        <f t="shared" ref="AM14:AM67" si="4">MAX(Y14,AE14)</f>
        <v>0</v>
      </c>
      <c r="AN14" s="110">
        <f>MAX(Z14,AF14)</f>
        <v>0</v>
      </c>
      <c r="AO14" s="110">
        <f t="shared" ref="AO14:AP67" si="5">MAX(AA14,AG14)</f>
        <v>0</v>
      </c>
      <c r="AP14" s="116">
        <f t="shared" si="5"/>
        <v>0</v>
      </c>
      <c r="AQ14" s="93"/>
      <c r="AR14" s="93"/>
      <c r="AS14" s="93"/>
      <c r="AT14" s="93"/>
      <c r="AU14" s="31"/>
      <c r="AV14" s="120"/>
      <c r="AX14" s="93"/>
      <c r="AY14" s="93"/>
      <c r="AZ14" s="93"/>
      <c r="BA14" s="93"/>
      <c r="BB14" s="120"/>
      <c r="BC14" s="26"/>
      <c r="BE14" s="93"/>
      <c r="BF14" s="93"/>
      <c r="BG14" s="93"/>
      <c r="BH14" s="93"/>
      <c r="BI14" s="120">
        <v>1</v>
      </c>
      <c r="BJ14" s="58">
        <f>SUM(BE14:BI14)</f>
        <v>1</v>
      </c>
      <c r="BK14" s="31"/>
      <c r="BL14" s="129"/>
      <c r="BM14" s="129"/>
      <c r="BN14" s="129"/>
      <c r="BO14" s="129"/>
      <c r="BP14" s="124"/>
      <c r="BQ14" s="130">
        <f>SUM(BL14:BP14)</f>
        <v>0</v>
      </c>
      <c r="BR14" s="31"/>
      <c r="BS14" s="93"/>
      <c r="BT14" s="93"/>
      <c r="BU14" s="93"/>
      <c r="BV14" s="93"/>
      <c r="BW14" s="120">
        <v>2</v>
      </c>
      <c r="BX14" s="58">
        <f>SUM(BS14:BW14)</f>
        <v>2</v>
      </c>
      <c r="BY14" s="31"/>
      <c r="BZ14" s="93"/>
      <c r="CA14" s="93"/>
      <c r="CB14" s="93"/>
      <c r="CC14" s="93"/>
      <c r="CD14" s="120"/>
      <c r="CE14" s="45">
        <f>SUM(BZ14:CD14)</f>
        <v>0</v>
      </c>
      <c r="CF14" s="31"/>
      <c r="CG14" s="93"/>
      <c r="CH14" s="93"/>
      <c r="CI14" s="93"/>
      <c r="CJ14" s="93"/>
      <c r="CK14" s="120">
        <v>2</v>
      </c>
      <c r="CL14" s="45">
        <f>SUM(CG14:CK14)</f>
        <v>2</v>
      </c>
      <c r="CM14" s="138"/>
      <c r="CN14" s="45">
        <f>MAX(BZ14,CG14)</f>
        <v>0</v>
      </c>
      <c r="CO14" s="45">
        <f t="shared" ref="CO14:CO67" si="6">MAX(CA14,CH14)</f>
        <v>0</v>
      </c>
      <c r="CP14" s="45">
        <f t="shared" ref="CP14:CP67" si="7">MAX(CB14,CI14)</f>
        <v>0</v>
      </c>
      <c r="CQ14" s="45">
        <f t="shared" ref="CQ14:CR67" si="8">MAX(CC14,CJ14)</f>
        <v>0</v>
      </c>
      <c r="CR14" s="45">
        <f t="shared" si="8"/>
        <v>2</v>
      </c>
      <c r="CS14" s="58">
        <f>SUM(CN14:CR14)</f>
        <v>2</v>
      </c>
      <c r="CT14" s="31"/>
      <c r="CV14" s="45">
        <f>AVERAGE(Q14,AL14,AQ14,AX14,BE14,BL14,BS14)</f>
        <v>0</v>
      </c>
      <c r="CW14" s="45">
        <f>AVERAGE(R14,AM14,AR14,AY14,BF14,BM14,BT14)</f>
        <v>0</v>
      </c>
      <c r="CX14" s="45">
        <f>AVERAGE(S14,AN14,AS14,AZ14,BG14,BN14,BU14)</f>
        <v>0</v>
      </c>
      <c r="CY14" s="45">
        <f>AVERAGE(T14,AO14,AT14,BA14,BH14,BO14,BV14)</f>
        <v>1</v>
      </c>
      <c r="CZ14" s="45">
        <f>AVERAGE(U14,AP14,AU14,BB14,BI14,BP14,BW14)</f>
        <v>0.75</v>
      </c>
      <c r="DA14" s="147">
        <f>SUM(CV14:CZ14)</f>
        <v>1.75</v>
      </c>
      <c r="DC14" s="106"/>
      <c r="DD14" s="106"/>
      <c r="DE14" s="106"/>
      <c r="DF14" s="106"/>
      <c r="DG14" s="106"/>
      <c r="DH14" s="106"/>
      <c r="DI14" s="241"/>
      <c r="DJ14" s="241"/>
      <c r="DK14" s="106"/>
    </row>
    <row r="15" spans="1:115" s="10" customFormat="1" ht="13" customHeight="1" x14ac:dyDescent="0.15">
      <c r="A15" s="64">
        <v>2</v>
      </c>
      <c r="B15" s="27"/>
      <c r="C15" s="43" t="s">
        <v>118</v>
      </c>
      <c r="D15" s="49" t="s">
        <v>119</v>
      </c>
      <c r="E15" s="42" t="s">
        <v>120</v>
      </c>
      <c r="F15" s="27"/>
      <c r="G15" s="29"/>
      <c r="H15" s="27">
        <v>3</v>
      </c>
      <c r="I15" s="27">
        <v>1</v>
      </c>
      <c r="J15" s="27"/>
      <c r="K15" s="45"/>
      <c r="L15" s="27"/>
      <c r="M15" s="27">
        <v>3</v>
      </c>
      <c r="N15" s="27">
        <v>3</v>
      </c>
      <c r="O15" s="27"/>
      <c r="P15" s="27"/>
      <c r="Q15" s="81">
        <f t="shared" ref="Q15:Q67" si="9">MAX(F15,K15)</f>
        <v>0</v>
      </c>
      <c r="R15" s="81">
        <f t="shared" si="0"/>
        <v>0</v>
      </c>
      <c r="S15" s="81">
        <f t="shared" si="1"/>
        <v>3</v>
      </c>
      <c r="T15" s="81">
        <f t="shared" si="2"/>
        <v>3</v>
      </c>
      <c r="U15" s="113">
        <f t="shared" si="2"/>
        <v>0</v>
      </c>
      <c r="V15" s="228"/>
      <c r="W15" s="76"/>
      <c r="X15" s="45"/>
      <c r="Y15" s="27"/>
      <c r="Z15" s="27">
        <v>3</v>
      </c>
      <c r="AA15" s="28"/>
      <c r="AB15" s="27"/>
      <c r="AC15" s="58">
        <f>SUM(X15:AA15)</f>
        <v>3</v>
      </c>
      <c r="AD15" s="65">
        <v>2</v>
      </c>
      <c r="AE15" s="65"/>
      <c r="AF15" s="65">
        <v>1</v>
      </c>
      <c r="AG15" s="65">
        <v>6</v>
      </c>
      <c r="AH15" s="65"/>
      <c r="AI15" s="44">
        <f t="shared" ref="AI15:AI67" si="10">SUM(AD15:AH15)</f>
        <v>9</v>
      </c>
      <c r="AJ15" s="73">
        <f t="shared" ref="AJ15:AJ69" si="11">(AC15+AI15)/2</f>
        <v>6</v>
      </c>
      <c r="AK15" s="74"/>
      <c r="AL15" s="86">
        <f t="shared" si="3"/>
        <v>2</v>
      </c>
      <c r="AM15" s="86">
        <f t="shared" si="4"/>
        <v>0</v>
      </c>
      <c r="AN15" s="86">
        <f>MAX(Z15,AF15)</f>
        <v>3</v>
      </c>
      <c r="AO15" s="86">
        <f t="shared" si="5"/>
        <v>6</v>
      </c>
      <c r="AP15" s="117">
        <f t="shared" si="5"/>
        <v>0</v>
      </c>
      <c r="AQ15" s="66"/>
      <c r="AR15" s="66">
        <v>2</v>
      </c>
      <c r="AS15" s="66"/>
      <c r="AT15" s="66">
        <v>4</v>
      </c>
      <c r="AU15" s="27"/>
      <c r="AV15" s="137">
        <f>SUM(AQ15:AU15)</f>
        <v>6</v>
      </c>
      <c r="AX15" s="66"/>
      <c r="AY15" s="66">
        <v>1</v>
      </c>
      <c r="AZ15" s="66">
        <v>1</v>
      </c>
      <c r="BA15" s="66">
        <v>1</v>
      </c>
      <c r="BB15" s="121"/>
      <c r="BC15" s="58">
        <f>SUM(AX15:BB15)</f>
        <v>3</v>
      </c>
      <c r="BE15" s="66">
        <v>2</v>
      </c>
      <c r="BF15" s="66">
        <v>1</v>
      </c>
      <c r="BG15" s="66">
        <v>1</v>
      </c>
      <c r="BH15" s="66"/>
      <c r="BI15" s="121">
        <v>3</v>
      </c>
      <c r="BJ15" s="58">
        <f>SUM(BE15:BI15)</f>
        <v>7</v>
      </c>
      <c r="BK15" s="31"/>
      <c r="BL15" s="66">
        <v>2</v>
      </c>
      <c r="BM15" s="66"/>
      <c r="BN15" s="66"/>
      <c r="BO15" s="66"/>
      <c r="BP15" s="61"/>
      <c r="BQ15" s="130">
        <f t="shared" ref="BQ15:BQ67" si="12">SUM(BL15:BP15)</f>
        <v>2</v>
      </c>
      <c r="BR15" s="31"/>
      <c r="BS15" s="66">
        <v>5</v>
      </c>
      <c r="BT15" s="66">
        <v>4</v>
      </c>
      <c r="BU15" s="66">
        <v>1</v>
      </c>
      <c r="BV15" s="66">
        <v>2</v>
      </c>
      <c r="BW15" s="121"/>
      <c r="BX15" s="58">
        <f>SUM(BS15:BW15)</f>
        <v>12</v>
      </c>
      <c r="BY15" s="31"/>
      <c r="BZ15" s="66"/>
      <c r="CA15" s="66"/>
      <c r="CB15" s="66">
        <v>4</v>
      </c>
      <c r="CC15" s="66"/>
      <c r="CD15" s="121"/>
      <c r="CE15" s="45">
        <f t="shared" ref="CE15:CE67" si="13">SUM(BZ15:CD15)</f>
        <v>4</v>
      </c>
      <c r="CF15" s="31"/>
      <c r="CG15" s="66"/>
      <c r="CH15" s="66"/>
      <c r="CI15" s="66">
        <v>3</v>
      </c>
      <c r="CJ15" s="66">
        <v>1</v>
      </c>
      <c r="CK15" s="121"/>
      <c r="CL15" s="45">
        <f>SUM(CG15:CK15)</f>
        <v>4</v>
      </c>
      <c r="CM15" s="138"/>
      <c r="CN15" s="45">
        <f t="shared" ref="CN15:CN67" si="14">MAX(BZ15,CG15)</f>
        <v>0</v>
      </c>
      <c r="CO15" s="45">
        <f t="shared" si="6"/>
        <v>0</v>
      </c>
      <c r="CP15" s="45">
        <f t="shared" si="7"/>
        <v>4</v>
      </c>
      <c r="CQ15" s="45">
        <f t="shared" si="8"/>
        <v>1</v>
      </c>
      <c r="CR15" s="45">
        <f t="shared" si="8"/>
        <v>0</v>
      </c>
      <c r="CS15" s="58">
        <f t="shared" ref="CS15:CS67" si="15">SUM(CN15:CR15)</f>
        <v>5</v>
      </c>
      <c r="CT15" s="31"/>
      <c r="CV15" s="45">
        <f t="shared" ref="CV15" si="16">AVERAGE(Q15,AL15,AQ15,AX15,BE15,BL15,BS15)</f>
        <v>2.2000000000000002</v>
      </c>
      <c r="CW15" s="45">
        <f t="shared" ref="CW15" si="17">AVERAGE(R15,AM15,AR15,AY15,BF15,BM15,BT15)</f>
        <v>1.3333333333333333</v>
      </c>
      <c r="CX15" s="45">
        <f t="shared" ref="CX15" si="18">AVERAGE(S15,AN15,AS15,AZ15,BG15,BN15,BU15)</f>
        <v>1.8</v>
      </c>
      <c r="CY15" s="45">
        <f t="shared" ref="CY15" si="19">AVERAGE(T15,AO15,AT15,BA15,BH15,BO15,BV15)</f>
        <v>3.2</v>
      </c>
      <c r="CZ15" s="45">
        <f t="shared" ref="CZ15" si="20">AVERAGE(U15,AP15,AU15,BB15,BI15,BP15,BW15)</f>
        <v>1</v>
      </c>
      <c r="DA15" s="147">
        <f t="shared" ref="DA15" si="21">SUM(CV15:CZ15)</f>
        <v>9.5333333333333332</v>
      </c>
      <c r="DC15" s="105"/>
      <c r="DD15" s="105"/>
      <c r="DE15" s="105">
        <v>2</v>
      </c>
      <c r="DF15" s="105">
        <v>1</v>
      </c>
      <c r="DG15" s="105">
        <v>1</v>
      </c>
      <c r="DH15" s="105"/>
      <c r="DI15" s="238">
        <v>4</v>
      </c>
      <c r="DJ15" s="238"/>
      <c r="DK15" s="105">
        <f>SUM(DC15:DI15)</f>
        <v>8</v>
      </c>
    </row>
    <row r="16" spans="1:115" s="10" customFormat="1" ht="13" customHeight="1" x14ac:dyDescent="0.15">
      <c r="A16" s="64">
        <v>3</v>
      </c>
      <c r="B16" s="27" t="s">
        <v>142</v>
      </c>
      <c r="C16" s="43" t="s">
        <v>121</v>
      </c>
      <c r="D16" s="49" t="s">
        <v>166</v>
      </c>
      <c r="E16" s="42" t="s">
        <v>122</v>
      </c>
      <c r="F16" s="27"/>
      <c r="G16" s="27"/>
      <c r="H16" s="27"/>
      <c r="I16" s="46"/>
      <c r="J16" s="47">
        <v>2</v>
      </c>
      <c r="K16" s="45"/>
      <c r="L16" s="27"/>
      <c r="M16" s="27"/>
      <c r="N16" s="46"/>
      <c r="O16" s="47">
        <v>2</v>
      </c>
      <c r="P16" s="47"/>
      <c r="Q16" s="81">
        <f t="shared" si="9"/>
        <v>0</v>
      </c>
      <c r="R16" s="81">
        <f t="shared" si="0"/>
        <v>0</v>
      </c>
      <c r="S16" s="81">
        <f t="shared" si="1"/>
        <v>0</v>
      </c>
      <c r="T16" s="81">
        <f t="shared" si="2"/>
        <v>0</v>
      </c>
      <c r="U16" s="113">
        <f t="shared" si="2"/>
        <v>2</v>
      </c>
      <c r="V16" s="228"/>
      <c r="W16" s="76"/>
      <c r="X16" s="45"/>
      <c r="Y16" s="27"/>
      <c r="Z16" s="27"/>
      <c r="AA16" s="28"/>
      <c r="AB16" s="27"/>
      <c r="AC16" s="58"/>
      <c r="AD16" s="65"/>
      <c r="AE16" s="65"/>
      <c r="AF16" s="65"/>
      <c r="AG16" s="65">
        <v>3</v>
      </c>
      <c r="AH16" s="65"/>
      <c r="AI16" s="44">
        <f t="shared" si="10"/>
        <v>3</v>
      </c>
      <c r="AJ16" s="73">
        <f t="shared" si="11"/>
        <v>1.5</v>
      </c>
      <c r="AK16" s="74"/>
      <c r="AL16" s="86">
        <f t="shared" si="3"/>
        <v>0</v>
      </c>
      <c r="AM16" s="86">
        <f t="shared" si="4"/>
        <v>0</v>
      </c>
      <c r="AN16" s="86">
        <f t="shared" ref="AN16:AN67" si="22">MAX(Z16,AF16)</f>
        <v>0</v>
      </c>
      <c r="AO16" s="86">
        <f t="shared" si="5"/>
        <v>3</v>
      </c>
      <c r="AP16" s="117">
        <f t="shared" si="5"/>
        <v>0</v>
      </c>
      <c r="AQ16" s="66"/>
      <c r="AR16" s="66">
        <v>1</v>
      </c>
      <c r="AS16" s="66"/>
      <c r="AT16" s="66"/>
      <c r="AU16" s="27">
        <v>2</v>
      </c>
      <c r="AV16" s="137">
        <f>SUM(AQ16:AU16)</f>
        <v>3</v>
      </c>
      <c r="AX16" s="66"/>
      <c r="AY16" s="66"/>
      <c r="AZ16" s="66"/>
      <c r="BA16" s="66"/>
      <c r="BB16" s="121">
        <v>1</v>
      </c>
      <c r="BC16" s="58">
        <f>SUM(AX16:BB16)</f>
        <v>1</v>
      </c>
      <c r="BE16" s="66">
        <v>1</v>
      </c>
      <c r="BF16" s="66"/>
      <c r="BG16" s="66"/>
      <c r="BH16" s="66"/>
      <c r="BI16" s="121">
        <v>1</v>
      </c>
      <c r="BJ16" s="58">
        <f>SUM(BE16:BI16)</f>
        <v>2</v>
      </c>
      <c r="BK16" s="31"/>
      <c r="BL16" s="66">
        <v>2</v>
      </c>
      <c r="BM16" s="66">
        <v>1</v>
      </c>
      <c r="BN16" s="66"/>
      <c r="BO16" s="66"/>
      <c r="BP16" s="61"/>
      <c r="BQ16" s="130">
        <f t="shared" si="12"/>
        <v>3</v>
      </c>
      <c r="BR16" s="31"/>
      <c r="BS16" s="66">
        <v>2</v>
      </c>
      <c r="BT16" s="66">
        <v>1</v>
      </c>
      <c r="BU16" s="66">
        <v>1</v>
      </c>
      <c r="BV16" s="66">
        <v>1</v>
      </c>
      <c r="BW16" s="121">
        <v>3</v>
      </c>
      <c r="BX16" s="58">
        <f>SUM(BS16:BW16)</f>
        <v>8</v>
      </c>
      <c r="BY16" s="31"/>
      <c r="BZ16" s="66"/>
      <c r="CA16" s="66"/>
      <c r="CB16" s="66"/>
      <c r="CC16" s="66"/>
      <c r="CD16" s="121"/>
      <c r="CE16" s="45">
        <f t="shared" si="13"/>
        <v>0</v>
      </c>
      <c r="CF16" s="31"/>
      <c r="CG16" s="66"/>
      <c r="CH16" s="66"/>
      <c r="CI16" s="66"/>
      <c r="CJ16" s="66"/>
      <c r="CK16" s="121">
        <v>2</v>
      </c>
      <c r="CL16" s="45">
        <f>SUM(CG16:CK16)</f>
        <v>2</v>
      </c>
      <c r="CM16" s="138"/>
      <c r="CN16" s="45">
        <f t="shared" si="14"/>
        <v>0</v>
      </c>
      <c r="CO16" s="45">
        <f t="shared" si="6"/>
        <v>0</v>
      </c>
      <c r="CP16" s="45">
        <f t="shared" si="7"/>
        <v>0</v>
      </c>
      <c r="CQ16" s="45">
        <f t="shared" si="8"/>
        <v>0</v>
      </c>
      <c r="CR16" s="45">
        <f t="shared" si="8"/>
        <v>2</v>
      </c>
      <c r="CS16" s="58">
        <f t="shared" si="15"/>
        <v>2</v>
      </c>
      <c r="CT16" s="31"/>
      <c r="CV16" s="45">
        <f>AVERAGE(Q16,AL16,AQ16,AX16,BE16,BL16,BS16,CN16)</f>
        <v>0.83333333333333337</v>
      </c>
      <c r="CW16" s="45">
        <f t="shared" ref="CW16:CW67" si="23">AVERAGE(R16,AM16,AR16,AY16,BF16,BM16,BT16,CO16)</f>
        <v>0.5</v>
      </c>
      <c r="CX16" s="45">
        <f t="shared" ref="CX16:CX67" si="24">AVERAGE(S16,AN16,AS16,AZ16,BG16,BN16,BU16,CP16)</f>
        <v>0.25</v>
      </c>
      <c r="CY16" s="45">
        <f t="shared" ref="CY16:CY67" si="25">AVERAGE(T16,AO16,AT16,BA16,BH16,BO16,BV16,CQ16)</f>
        <v>1</v>
      </c>
      <c r="CZ16" s="45">
        <f t="shared" ref="CZ16:CZ67" si="26">AVERAGE(U16,AP16,AU16,BB16,BI16,BP16,BW16,CR16)</f>
        <v>1.5714285714285714</v>
      </c>
      <c r="DA16" s="146">
        <f t="shared" ref="DA16:DA67" si="27">AVERAGE(W16,AQ16,AV16,BC16,BJ16,BQ16,BX16,CS16)</f>
        <v>3.1666666666666665</v>
      </c>
      <c r="DC16" s="105"/>
      <c r="DD16" s="105"/>
      <c r="DE16" s="105">
        <v>1</v>
      </c>
      <c r="DF16" s="105"/>
      <c r="DG16" s="105"/>
      <c r="DH16" s="105">
        <v>1</v>
      </c>
      <c r="DI16" s="238">
        <v>1</v>
      </c>
      <c r="DJ16" s="238"/>
      <c r="DK16" s="105">
        <f>SUM(DC16:DI16)</f>
        <v>3</v>
      </c>
    </row>
    <row r="17" spans="1:115" s="10" customFormat="1" ht="13" customHeight="1" x14ac:dyDescent="0.15">
      <c r="A17" s="64"/>
      <c r="B17" s="27"/>
      <c r="C17" s="43"/>
      <c r="D17" s="49" t="s">
        <v>31</v>
      </c>
      <c r="E17" s="42" t="s">
        <v>32</v>
      </c>
      <c r="F17" s="27"/>
      <c r="G17" s="27"/>
      <c r="H17" s="27"/>
      <c r="I17" s="46"/>
      <c r="J17" s="47"/>
      <c r="K17" s="45"/>
      <c r="L17" s="27"/>
      <c r="M17" s="27"/>
      <c r="N17" s="46"/>
      <c r="O17" s="47"/>
      <c r="P17" s="47"/>
      <c r="Q17" s="81"/>
      <c r="R17" s="81"/>
      <c r="S17" s="81"/>
      <c r="T17" s="81"/>
      <c r="U17" s="113"/>
      <c r="V17" s="228"/>
      <c r="W17" s="76"/>
      <c r="X17" s="45"/>
      <c r="Y17" s="27"/>
      <c r="Z17" s="27"/>
      <c r="AA17" s="28"/>
      <c r="AB17" s="27"/>
      <c r="AC17" s="58"/>
      <c r="AD17" s="65"/>
      <c r="AE17" s="65"/>
      <c r="AF17" s="65"/>
      <c r="AG17" s="65"/>
      <c r="AH17" s="65"/>
      <c r="AI17" s="44"/>
      <c r="AJ17" s="73"/>
      <c r="AK17" s="74"/>
      <c r="AL17" s="86"/>
      <c r="AM17" s="86"/>
      <c r="AN17" s="86"/>
      <c r="AO17" s="86"/>
      <c r="AP17" s="117"/>
      <c r="AQ17" s="66"/>
      <c r="AR17" s="66"/>
      <c r="AS17" s="66"/>
      <c r="AT17" s="66"/>
      <c r="AU17" s="27"/>
      <c r="AV17" s="121"/>
      <c r="AX17" s="66"/>
      <c r="AY17" s="66"/>
      <c r="AZ17" s="66"/>
      <c r="BA17" s="66"/>
      <c r="BB17" s="121"/>
      <c r="BC17" s="58"/>
      <c r="BE17" s="66"/>
      <c r="BF17" s="66"/>
      <c r="BG17" s="66"/>
      <c r="BH17" s="66"/>
      <c r="BI17" s="121"/>
      <c r="BJ17" s="58"/>
      <c r="BK17" s="31"/>
      <c r="BL17" s="66"/>
      <c r="BM17" s="66"/>
      <c r="BN17" s="66">
        <v>1</v>
      </c>
      <c r="BO17" s="66"/>
      <c r="BP17" s="61"/>
      <c r="BQ17" s="130">
        <f t="shared" si="12"/>
        <v>1</v>
      </c>
      <c r="BR17" s="31"/>
      <c r="BS17" s="66"/>
      <c r="BT17" s="66"/>
      <c r="BU17" s="66"/>
      <c r="BV17" s="66"/>
      <c r="BW17" s="121"/>
      <c r="BX17" s="58"/>
      <c r="BY17" s="31"/>
      <c r="BZ17" s="66"/>
      <c r="CA17" s="66"/>
      <c r="CB17" s="66"/>
      <c r="CC17" s="66"/>
      <c r="CD17" s="121"/>
      <c r="CE17" s="45">
        <f t="shared" si="13"/>
        <v>0</v>
      </c>
      <c r="CF17" s="31"/>
      <c r="CG17" s="66"/>
      <c r="CH17" s="66"/>
      <c r="CI17" s="66"/>
      <c r="CJ17" s="66"/>
      <c r="CK17" s="121"/>
      <c r="CL17" s="45">
        <f>SUM(CG17:CK17)</f>
        <v>0</v>
      </c>
      <c r="CM17" s="138"/>
      <c r="CN17" s="45">
        <f t="shared" si="14"/>
        <v>0</v>
      </c>
      <c r="CO17" s="45">
        <f t="shared" si="6"/>
        <v>0</v>
      </c>
      <c r="CP17" s="45">
        <f t="shared" si="7"/>
        <v>0</v>
      </c>
      <c r="CQ17" s="45">
        <f t="shared" si="8"/>
        <v>0</v>
      </c>
      <c r="CR17" s="45">
        <f t="shared" si="8"/>
        <v>0</v>
      </c>
      <c r="CS17" s="58">
        <f t="shared" si="15"/>
        <v>0</v>
      </c>
      <c r="CT17" s="31"/>
      <c r="CV17" s="45">
        <f t="shared" ref="CV17:CV67" si="28">AVERAGE(Q17,AL17,AQ17,AX17,BE17,BL17,BS17,CN17)</f>
        <v>0</v>
      </c>
      <c r="CW17" s="45">
        <f t="shared" si="23"/>
        <v>0</v>
      </c>
      <c r="CX17" s="45">
        <f t="shared" si="24"/>
        <v>0.5</v>
      </c>
      <c r="CY17" s="45">
        <f t="shared" si="25"/>
        <v>0</v>
      </c>
      <c r="CZ17" s="45">
        <f t="shared" si="26"/>
        <v>0</v>
      </c>
      <c r="DA17" s="146">
        <f t="shared" si="27"/>
        <v>0.5</v>
      </c>
      <c r="DC17" s="105"/>
      <c r="DD17" s="105"/>
      <c r="DE17" s="105"/>
      <c r="DF17" s="105"/>
      <c r="DG17" s="105"/>
      <c r="DH17" s="105"/>
      <c r="DI17" s="238"/>
      <c r="DJ17" s="238"/>
      <c r="DK17" s="105"/>
    </row>
    <row r="18" spans="1:115" s="10" customFormat="1" ht="13" customHeight="1" x14ac:dyDescent="0.15">
      <c r="A18" s="64">
        <v>4</v>
      </c>
      <c r="B18" s="27"/>
      <c r="C18" s="43" t="s">
        <v>39</v>
      </c>
      <c r="D18" s="49" t="s">
        <v>40</v>
      </c>
      <c r="E18" s="42" t="s">
        <v>41</v>
      </c>
      <c r="F18" s="27"/>
      <c r="G18" s="27"/>
      <c r="H18" s="27"/>
      <c r="I18" s="27"/>
      <c r="J18" s="27"/>
      <c r="K18" s="45"/>
      <c r="L18" s="27"/>
      <c r="M18" s="27"/>
      <c r="N18" s="27">
        <v>3</v>
      </c>
      <c r="O18" s="27"/>
      <c r="P18" s="27"/>
      <c r="Q18" s="81">
        <f t="shared" si="9"/>
        <v>0</v>
      </c>
      <c r="R18" s="81">
        <f t="shared" si="0"/>
        <v>0</v>
      </c>
      <c r="S18" s="81">
        <f t="shared" si="1"/>
        <v>0</v>
      </c>
      <c r="T18" s="81">
        <f t="shared" si="2"/>
        <v>3</v>
      </c>
      <c r="U18" s="113">
        <f t="shared" si="2"/>
        <v>0</v>
      </c>
      <c r="V18" s="228"/>
      <c r="W18" s="76"/>
      <c r="X18" s="45"/>
      <c r="Y18" s="27"/>
      <c r="Z18" s="27"/>
      <c r="AA18" s="28"/>
      <c r="AB18" s="27"/>
      <c r="AC18" s="58"/>
      <c r="AD18" s="65"/>
      <c r="AE18" s="65"/>
      <c r="AF18" s="65"/>
      <c r="AG18" s="65"/>
      <c r="AH18" s="65"/>
      <c r="AI18" s="44">
        <f t="shared" si="10"/>
        <v>0</v>
      </c>
      <c r="AJ18" s="73">
        <f t="shared" si="11"/>
        <v>0</v>
      </c>
      <c r="AK18" s="74"/>
      <c r="AL18" s="86">
        <f t="shared" si="3"/>
        <v>0</v>
      </c>
      <c r="AM18" s="86">
        <f t="shared" si="4"/>
        <v>0</v>
      </c>
      <c r="AN18" s="86">
        <f t="shared" si="22"/>
        <v>0</v>
      </c>
      <c r="AO18" s="86">
        <f t="shared" si="5"/>
        <v>0</v>
      </c>
      <c r="AP18" s="117">
        <f t="shared" si="5"/>
        <v>0</v>
      </c>
      <c r="AQ18" s="66"/>
      <c r="AR18" s="66"/>
      <c r="AS18" s="66"/>
      <c r="AT18" s="66"/>
      <c r="AU18" s="27"/>
      <c r="AV18" s="121"/>
      <c r="AX18" s="66"/>
      <c r="AY18" s="66"/>
      <c r="AZ18" s="66"/>
      <c r="BA18" s="66"/>
      <c r="BB18" s="121"/>
      <c r="BC18" s="58"/>
      <c r="BE18" s="66"/>
      <c r="BF18" s="66"/>
      <c r="BG18" s="66"/>
      <c r="BH18" s="66"/>
      <c r="BI18" s="121"/>
      <c r="BJ18" s="58"/>
      <c r="BK18" s="31"/>
      <c r="BL18" s="66"/>
      <c r="BM18" s="66"/>
      <c r="BN18" s="66"/>
      <c r="BO18" s="66"/>
      <c r="BP18" s="61"/>
      <c r="BQ18" s="130">
        <f t="shared" si="12"/>
        <v>0</v>
      </c>
      <c r="BR18" s="31"/>
      <c r="BS18" s="66"/>
      <c r="BT18" s="66"/>
      <c r="BU18" s="66"/>
      <c r="BV18" s="66"/>
      <c r="BW18" s="121"/>
      <c r="BX18" s="58">
        <f t="shared" ref="BX18:BX67" si="29">SUM(BS18:BW18)</f>
        <v>0</v>
      </c>
      <c r="BY18" s="31"/>
      <c r="BZ18" s="66"/>
      <c r="CA18" s="66"/>
      <c r="CB18" s="66"/>
      <c r="CC18" s="66"/>
      <c r="CD18" s="121"/>
      <c r="CE18" s="45">
        <f t="shared" si="13"/>
        <v>0</v>
      </c>
      <c r="CF18" s="31"/>
      <c r="CG18" s="66"/>
      <c r="CH18" s="66"/>
      <c r="CI18" s="66"/>
      <c r="CJ18" s="66"/>
      <c r="CK18" s="121"/>
      <c r="CL18" s="45">
        <f t="shared" ref="CL18:CL44" si="30">SUM(CG18:CK18)</f>
        <v>0</v>
      </c>
      <c r="CM18" s="138"/>
      <c r="CN18" s="45">
        <f t="shared" si="14"/>
        <v>0</v>
      </c>
      <c r="CO18" s="45">
        <f t="shared" si="6"/>
        <v>0</v>
      </c>
      <c r="CP18" s="45">
        <f t="shared" si="7"/>
        <v>0</v>
      </c>
      <c r="CQ18" s="45">
        <f t="shared" si="8"/>
        <v>0</v>
      </c>
      <c r="CR18" s="45">
        <f t="shared" si="8"/>
        <v>0</v>
      </c>
      <c r="CS18" s="58">
        <f t="shared" si="15"/>
        <v>0</v>
      </c>
      <c r="CT18" s="31"/>
      <c r="CV18" s="45">
        <f t="shared" si="28"/>
        <v>0</v>
      </c>
      <c r="CW18" s="45">
        <f t="shared" si="23"/>
        <v>0</v>
      </c>
      <c r="CX18" s="45">
        <f t="shared" si="24"/>
        <v>0</v>
      </c>
      <c r="CY18" s="45">
        <f t="shared" si="25"/>
        <v>1</v>
      </c>
      <c r="CZ18" s="45">
        <f t="shared" si="26"/>
        <v>0</v>
      </c>
      <c r="DA18" s="146">
        <f t="shared" si="27"/>
        <v>0</v>
      </c>
      <c r="DC18" s="105"/>
      <c r="DD18" s="105"/>
      <c r="DE18" s="105"/>
      <c r="DF18" s="105"/>
      <c r="DG18" s="105"/>
      <c r="DH18" s="105"/>
      <c r="DI18" s="238"/>
      <c r="DJ18" s="238"/>
      <c r="DK18" s="105"/>
    </row>
    <row r="19" spans="1:115" s="10" customFormat="1" ht="13" customHeight="1" x14ac:dyDescent="0.15">
      <c r="A19" s="64">
        <v>5</v>
      </c>
      <c r="B19" s="27"/>
      <c r="C19" s="43" t="s">
        <v>123</v>
      </c>
      <c r="D19" s="49" t="s">
        <v>124</v>
      </c>
      <c r="E19" s="42" t="s">
        <v>30</v>
      </c>
      <c r="F19" s="27"/>
      <c r="G19" s="27">
        <v>1</v>
      </c>
      <c r="H19" s="27"/>
      <c r="I19" s="27"/>
      <c r="J19" s="27"/>
      <c r="K19" s="45"/>
      <c r="L19" s="27"/>
      <c r="M19" s="27">
        <v>1</v>
      </c>
      <c r="N19" s="27"/>
      <c r="O19" s="27"/>
      <c r="P19" s="27"/>
      <c r="Q19" s="81">
        <f t="shared" si="9"/>
        <v>0</v>
      </c>
      <c r="R19" s="81">
        <f t="shared" si="0"/>
        <v>1</v>
      </c>
      <c r="S19" s="81">
        <f t="shared" si="1"/>
        <v>1</v>
      </c>
      <c r="T19" s="81">
        <f t="shared" si="2"/>
        <v>0</v>
      </c>
      <c r="U19" s="113">
        <f t="shared" si="2"/>
        <v>0</v>
      </c>
      <c r="V19" s="228"/>
      <c r="W19" s="76"/>
      <c r="X19" s="60"/>
      <c r="Y19" s="29">
        <v>2</v>
      </c>
      <c r="Z19" s="29"/>
      <c r="AA19" s="30"/>
      <c r="AB19" s="29"/>
      <c r="AC19" s="58">
        <f>SUM(X19:AA19)</f>
        <v>2</v>
      </c>
      <c r="AD19" s="65"/>
      <c r="AE19" s="65">
        <v>1</v>
      </c>
      <c r="AF19" s="65"/>
      <c r="AG19" s="65"/>
      <c r="AH19" s="65"/>
      <c r="AI19" s="44">
        <f t="shared" si="10"/>
        <v>1</v>
      </c>
      <c r="AJ19" s="73">
        <f t="shared" si="11"/>
        <v>1.5</v>
      </c>
      <c r="AK19" s="74"/>
      <c r="AL19" s="86">
        <f t="shared" si="3"/>
        <v>0</v>
      </c>
      <c r="AM19" s="86">
        <f t="shared" si="4"/>
        <v>2</v>
      </c>
      <c r="AN19" s="86">
        <f t="shared" si="22"/>
        <v>0</v>
      </c>
      <c r="AO19" s="86">
        <f t="shared" si="5"/>
        <v>0</v>
      </c>
      <c r="AP19" s="117">
        <f t="shared" si="5"/>
        <v>0</v>
      </c>
      <c r="AQ19" s="66">
        <v>1</v>
      </c>
      <c r="AR19" s="66"/>
      <c r="AS19" s="66"/>
      <c r="AT19" s="66"/>
      <c r="AU19" s="29"/>
      <c r="AV19" s="137">
        <f>SUM(AQ19:AU19)</f>
        <v>1</v>
      </c>
      <c r="AX19" s="66"/>
      <c r="AY19" s="66"/>
      <c r="AZ19" s="66"/>
      <c r="BA19" s="66"/>
      <c r="BB19" s="121"/>
      <c r="BC19" s="58"/>
      <c r="BE19" s="66"/>
      <c r="BF19" s="66"/>
      <c r="BG19" s="66"/>
      <c r="BH19" s="66"/>
      <c r="BI19" s="121"/>
      <c r="BJ19" s="58"/>
      <c r="BK19" s="31"/>
      <c r="BL19" s="66">
        <v>1</v>
      </c>
      <c r="BM19" s="66">
        <v>1</v>
      </c>
      <c r="BN19" s="66"/>
      <c r="BO19" s="66"/>
      <c r="BP19" s="61"/>
      <c r="BQ19" s="130">
        <f t="shared" si="12"/>
        <v>2</v>
      </c>
      <c r="BR19" s="31"/>
      <c r="BS19" s="66">
        <v>1</v>
      </c>
      <c r="BT19" s="66">
        <v>1</v>
      </c>
      <c r="BU19" s="66">
        <v>2</v>
      </c>
      <c r="BV19" s="66">
        <v>1</v>
      </c>
      <c r="BW19" s="121"/>
      <c r="BX19" s="58">
        <f t="shared" si="29"/>
        <v>5</v>
      </c>
      <c r="BY19" s="31"/>
      <c r="BZ19" s="66"/>
      <c r="CA19" s="66"/>
      <c r="CB19" s="66"/>
      <c r="CC19" s="66"/>
      <c r="CD19" s="121"/>
      <c r="CE19" s="45">
        <f t="shared" si="13"/>
        <v>0</v>
      </c>
      <c r="CF19" s="31"/>
      <c r="CG19" s="66"/>
      <c r="CH19" s="66"/>
      <c r="CI19" s="66"/>
      <c r="CJ19" s="66"/>
      <c r="CK19" s="121"/>
      <c r="CL19" s="45">
        <f t="shared" si="30"/>
        <v>0</v>
      </c>
      <c r="CM19" s="138"/>
      <c r="CN19" s="45">
        <f t="shared" si="14"/>
        <v>0</v>
      </c>
      <c r="CO19" s="45">
        <f t="shared" si="6"/>
        <v>0</v>
      </c>
      <c r="CP19" s="45">
        <f t="shared" si="7"/>
        <v>0</v>
      </c>
      <c r="CQ19" s="45">
        <f t="shared" si="8"/>
        <v>0</v>
      </c>
      <c r="CR19" s="45">
        <f t="shared" si="8"/>
        <v>0</v>
      </c>
      <c r="CS19" s="58">
        <f t="shared" si="15"/>
        <v>0</v>
      </c>
      <c r="CT19" s="31"/>
      <c r="CV19" s="45">
        <f t="shared" si="28"/>
        <v>0.5</v>
      </c>
      <c r="CW19" s="45">
        <f t="shared" si="23"/>
        <v>1</v>
      </c>
      <c r="CX19" s="45">
        <f t="shared" si="24"/>
        <v>0.75</v>
      </c>
      <c r="CY19" s="45">
        <f t="shared" si="25"/>
        <v>0.25</v>
      </c>
      <c r="CZ19" s="45">
        <f t="shared" si="26"/>
        <v>0</v>
      </c>
      <c r="DA19" s="146">
        <f t="shared" si="27"/>
        <v>1.8</v>
      </c>
      <c r="DC19" s="105">
        <v>1</v>
      </c>
      <c r="DD19" s="105">
        <v>3</v>
      </c>
      <c r="DE19" s="105"/>
      <c r="DF19" s="105"/>
      <c r="DG19" s="105"/>
      <c r="DH19" s="105">
        <v>1</v>
      </c>
      <c r="DI19" s="238">
        <v>1</v>
      </c>
      <c r="DJ19" s="238"/>
      <c r="DK19" s="105">
        <f>SUM(DC19:DI19)</f>
        <v>6</v>
      </c>
    </row>
    <row r="20" spans="1:115" s="168" customFormat="1" ht="13" customHeight="1" x14ac:dyDescent="0.15">
      <c r="A20" s="160"/>
      <c r="B20" s="161"/>
      <c r="C20" s="162"/>
      <c r="D20" s="163" t="s">
        <v>76</v>
      </c>
      <c r="E20" s="164" t="s">
        <v>152</v>
      </c>
      <c r="F20" s="161"/>
      <c r="G20" s="161"/>
      <c r="H20" s="161"/>
      <c r="I20" s="161"/>
      <c r="J20" s="161"/>
      <c r="K20" s="152"/>
      <c r="L20" s="161"/>
      <c r="M20" s="161"/>
      <c r="N20" s="161"/>
      <c r="O20" s="161"/>
      <c r="P20" s="161"/>
      <c r="Q20" s="175">
        <f t="shared" si="9"/>
        <v>0</v>
      </c>
      <c r="R20" s="175">
        <f t="shared" si="0"/>
        <v>0</v>
      </c>
      <c r="S20" s="175">
        <f t="shared" si="1"/>
        <v>0</v>
      </c>
      <c r="T20" s="175">
        <f t="shared" si="2"/>
        <v>0</v>
      </c>
      <c r="U20" s="176">
        <f t="shared" si="2"/>
        <v>0</v>
      </c>
      <c r="V20" s="229"/>
      <c r="W20" s="232"/>
      <c r="X20" s="158"/>
      <c r="Y20" s="165"/>
      <c r="Z20" s="165"/>
      <c r="AA20" s="166"/>
      <c r="AB20" s="165"/>
      <c r="AC20" s="152"/>
      <c r="AD20" s="153"/>
      <c r="AE20" s="153"/>
      <c r="AF20" s="153"/>
      <c r="AG20" s="153"/>
      <c r="AH20" s="153"/>
      <c r="AI20" s="153"/>
      <c r="AJ20" s="154"/>
      <c r="AK20" s="155"/>
      <c r="AL20" s="177">
        <f t="shared" si="3"/>
        <v>0</v>
      </c>
      <c r="AM20" s="177">
        <f t="shared" si="4"/>
        <v>0</v>
      </c>
      <c r="AN20" s="177">
        <f t="shared" si="22"/>
        <v>0</v>
      </c>
      <c r="AO20" s="177">
        <f t="shared" si="5"/>
        <v>0</v>
      </c>
      <c r="AP20" s="178">
        <f t="shared" si="5"/>
        <v>0</v>
      </c>
      <c r="AQ20" s="167"/>
      <c r="AR20" s="167"/>
      <c r="AS20" s="167"/>
      <c r="AT20" s="167"/>
      <c r="AU20" s="165"/>
      <c r="AV20" s="156"/>
      <c r="AX20" s="167"/>
      <c r="AY20" s="167"/>
      <c r="AZ20" s="167"/>
      <c r="BA20" s="167"/>
      <c r="BB20" s="156"/>
      <c r="BC20" s="152"/>
      <c r="BE20" s="167"/>
      <c r="BF20" s="167"/>
      <c r="BG20" s="167"/>
      <c r="BH20" s="167"/>
      <c r="BI20" s="156">
        <v>1</v>
      </c>
      <c r="BJ20" s="152"/>
      <c r="BK20" s="157"/>
      <c r="BL20" s="167"/>
      <c r="BM20" s="167"/>
      <c r="BN20" s="167"/>
      <c r="BO20" s="167"/>
      <c r="BP20" s="158"/>
      <c r="BQ20" s="159">
        <f t="shared" si="12"/>
        <v>0</v>
      </c>
      <c r="BR20" s="157"/>
      <c r="BS20" s="167"/>
      <c r="BT20" s="167"/>
      <c r="BU20" s="167"/>
      <c r="BV20" s="167"/>
      <c r="BW20" s="156"/>
      <c r="BX20" s="152">
        <f t="shared" si="29"/>
        <v>0</v>
      </c>
      <c r="BY20" s="157"/>
      <c r="BZ20" s="167"/>
      <c r="CA20" s="167"/>
      <c r="CB20" s="167"/>
      <c r="CC20" s="167"/>
      <c r="CD20" s="156"/>
      <c r="CE20" s="58">
        <f t="shared" si="13"/>
        <v>0</v>
      </c>
      <c r="CF20" s="157"/>
      <c r="CG20" s="167"/>
      <c r="CH20" s="167"/>
      <c r="CI20" s="167"/>
      <c r="CJ20" s="167"/>
      <c r="CK20" s="156"/>
      <c r="CL20" s="152">
        <f t="shared" si="30"/>
        <v>0</v>
      </c>
      <c r="CM20" s="157"/>
      <c r="CN20" s="152">
        <f t="shared" si="14"/>
        <v>0</v>
      </c>
      <c r="CO20" s="152">
        <f t="shared" si="6"/>
        <v>0</v>
      </c>
      <c r="CP20" s="152">
        <f t="shared" si="7"/>
        <v>0</v>
      </c>
      <c r="CQ20" s="272">
        <f t="shared" si="8"/>
        <v>0</v>
      </c>
      <c r="CR20" s="152">
        <f t="shared" si="8"/>
        <v>0</v>
      </c>
      <c r="CS20" s="152">
        <f t="shared" si="15"/>
        <v>0</v>
      </c>
      <c r="CT20" s="157"/>
      <c r="CV20" s="152">
        <f t="shared" si="28"/>
        <v>0</v>
      </c>
      <c r="CW20" s="152">
        <f t="shared" si="23"/>
        <v>0</v>
      </c>
      <c r="CX20" s="152">
        <f t="shared" si="24"/>
        <v>0</v>
      </c>
      <c r="CY20" s="152">
        <f t="shared" si="25"/>
        <v>0</v>
      </c>
      <c r="CZ20" s="152">
        <f t="shared" si="26"/>
        <v>0.25</v>
      </c>
      <c r="DA20" s="146">
        <f t="shared" si="27"/>
        <v>0</v>
      </c>
      <c r="DC20" s="169"/>
      <c r="DD20" s="169"/>
      <c r="DE20" s="169"/>
      <c r="DF20" s="169"/>
      <c r="DG20" s="169"/>
      <c r="DH20" s="169"/>
      <c r="DI20" s="180"/>
      <c r="DJ20" s="180"/>
      <c r="DK20" s="169"/>
    </row>
    <row r="21" spans="1:115" s="187" customFormat="1" ht="13" customHeight="1" x14ac:dyDescent="0.15">
      <c r="A21" s="64"/>
      <c r="B21" s="27"/>
      <c r="C21" s="43"/>
      <c r="D21" s="49" t="s">
        <v>130</v>
      </c>
      <c r="E21" s="42" t="s">
        <v>131</v>
      </c>
      <c r="F21" s="27"/>
      <c r="G21" s="27"/>
      <c r="H21" s="27"/>
      <c r="I21" s="27"/>
      <c r="J21" s="27"/>
      <c r="K21" s="45"/>
      <c r="L21" s="27"/>
      <c r="M21" s="27"/>
      <c r="N21" s="27"/>
      <c r="O21" s="27"/>
      <c r="P21" s="27"/>
      <c r="Q21" s="81">
        <f t="shared" si="9"/>
        <v>0</v>
      </c>
      <c r="R21" s="81">
        <f t="shared" si="0"/>
        <v>0</v>
      </c>
      <c r="S21" s="81">
        <f t="shared" si="1"/>
        <v>0</v>
      </c>
      <c r="T21" s="81">
        <f t="shared" si="2"/>
        <v>0</v>
      </c>
      <c r="U21" s="113">
        <f t="shared" si="2"/>
        <v>0</v>
      </c>
      <c r="V21" s="228"/>
      <c r="W21" s="76"/>
      <c r="X21" s="60"/>
      <c r="Y21" s="29"/>
      <c r="Z21" s="29"/>
      <c r="AA21" s="30"/>
      <c r="AB21" s="29"/>
      <c r="AC21" s="45"/>
      <c r="AD21" s="65"/>
      <c r="AE21" s="65"/>
      <c r="AF21" s="65"/>
      <c r="AG21" s="65"/>
      <c r="AH21" s="65"/>
      <c r="AI21" s="65"/>
      <c r="AJ21" s="135"/>
      <c r="AK21" s="136"/>
      <c r="AL21" s="86">
        <f t="shared" si="3"/>
        <v>0</v>
      </c>
      <c r="AM21" s="86">
        <f t="shared" si="4"/>
        <v>0</v>
      </c>
      <c r="AN21" s="86">
        <f t="shared" si="22"/>
        <v>0</v>
      </c>
      <c r="AO21" s="86">
        <f t="shared" si="5"/>
        <v>0</v>
      </c>
      <c r="AP21" s="117">
        <f t="shared" si="5"/>
        <v>0</v>
      </c>
      <c r="AQ21" s="66"/>
      <c r="AR21" s="66"/>
      <c r="AS21" s="66"/>
      <c r="AT21" s="66"/>
      <c r="AU21" s="29"/>
      <c r="AV21" s="137"/>
      <c r="AX21" s="66"/>
      <c r="AY21" s="66"/>
      <c r="AZ21" s="66"/>
      <c r="BA21" s="66"/>
      <c r="BB21" s="137"/>
      <c r="BC21" s="45"/>
      <c r="BE21" s="109">
        <v>5</v>
      </c>
      <c r="BF21" s="66"/>
      <c r="BG21" s="66"/>
      <c r="BH21" s="66"/>
      <c r="BI21" s="137"/>
      <c r="BJ21" s="45"/>
      <c r="BK21" s="138"/>
      <c r="BL21" s="66"/>
      <c r="BM21" s="66"/>
      <c r="BN21" s="66"/>
      <c r="BO21" s="66"/>
      <c r="BP21" s="60"/>
      <c r="BQ21" s="150">
        <f t="shared" si="12"/>
        <v>0</v>
      </c>
      <c r="BR21" s="138"/>
      <c r="BS21" s="66"/>
      <c r="BT21" s="66"/>
      <c r="BU21" s="66"/>
      <c r="BV21" s="66"/>
      <c r="BW21" s="137"/>
      <c r="BX21" s="45">
        <f t="shared" si="29"/>
        <v>0</v>
      </c>
      <c r="BY21" s="138"/>
      <c r="BZ21" s="66"/>
      <c r="CA21" s="66"/>
      <c r="CB21" s="66"/>
      <c r="CC21" s="66"/>
      <c r="CD21" s="137"/>
      <c r="CE21" s="45">
        <f t="shared" si="13"/>
        <v>0</v>
      </c>
      <c r="CF21" s="138"/>
      <c r="CG21" s="66"/>
      <c r="CH21" s="66"/>
      <c r="CI21" s="66"/>
      <c r="CJ21" s="66"/>
      <c r="CK21" s="137"/>
      <c r="CL21" s="45">
        <f t="shared" si="30"/>
        <v>0</v>
      </c>
      <c r="CM21" s="138"/>
      <c r="CN21" s="45">
        <f t="shared" si="14"/>
        <v>0</v>
      </c>
      <c r="CO21" s="45">
        <f t="shared" si="6"/>
        <v>0</v>
      </c>
      <c r="CP21" s="45">
        <f t="shared" si="7"/>
        <v>0</v>
      </c>
      <c r="CQ21" s="45">
        <f t="shared" si="8"/>
        <v>0</v>
      </c>
      <c r="CR21" s="45">
        <f t="shared" si="8"/>
        <v>0</v>
      </c>
      <c r="CS21" s="58">
        <f t="shared" si="15"/>
        <v>0</v>
      </c>
      <c r="CT21" s="138"/>
      <c r="CV21" s="45">
        <f t="shared" si="28"/>
        <v>1.25</v>
      </c>
      <c r="CW21" s="45">
        <f t="shared" si="23"/>
        <v>0</v>
      </c>
      <c r="CX21" s="45">
        <f t="shared" si="24"/>
        <v>0</v>
      </c>
      <c r="CY21" s="45">
        <f t="shared" si="25"/>
        <v>0</v>
      </c>
      <c r="CZ21" s="45">
        <f t="shared" si="26"/>
        <v>0</v>
      </c>
      <c r="DA21" s="146">
        <f t="shared" si="27"/>
        <v>0</v>
      </c>
      <c r="DC21" s="188"/>
      <c r="DD21" s="188"/>
      <c r="DE21" s="188"/>
      <c r="DF21" s="188"/>
      <c r="DG21" s="188"/>
      <c r="DH21" s="188"/>
      <c r="DI21" s="151"/>
      <c r="DJ21" s="151"/>
      <c r="DK21" s="188"/>
    </row>
    <row r="22" spans="1:115" s="168" customFormat="1" ht="13" customHeight="1" x14ac:dyDescent="0.15">
      <c r="A22" s="160"/>
      <c r="B22" s="161"/>
      <c r="C22" s="162"/>
      <c r="D22" s="163" t="s">
        <v>199</v>
      </c>
      <c r="E22" s="164" t="s">
        <v>200</v>
      </c>
      <c r="F22" s="161"/>
      <c r="G22" s="161"/>
      <c r="H22" s="161"/>
      <c r="I22" s="161"/>
      <c r="J22" s="161"/>
      <c r="K22" s="152"/>
      <c r="L22" s="161"/>
      <c r="M22" s="161"/>
      <c r="N22" s="161"/>
      <c r="O22" s="161"/>
      <c r="P22" s="161"/>
      <c r="Q22" s="175"/>
      <c r="R22" s="175"/>
      <c r="S22" s="175"/>
      <c r="T22" s="175"/>
      <c r="U22" s="176"/>
      <c r="V22" s="229"/>
      <c r="W22" s="232"/>
      <c r="X22" s="158"/>
      <c r="Y22" s="165"/>
      <c r="Z22" s="165"/>
      <c r="AA22" s="166"/>
      <c r="AB22" s="165"/>
      <c r="AC22" s="152"/>
      <c r="AD22" s="153"/>
      <c r="AE22" s="153"/>
      <c r="AF22" s="153"/>
      <c r="AG22" s="153"/>
      <c r="AH22" s="153"/>
      <c r="AI22" s="153"/>
      <c r="AJ22" s="154"/>
      <c r="AK22" s="155"/>
      <c r="AL22" s="177"/>
      <c r="AM22" s="177"/>
      <c r="AN22" s="177"/>
      <c r="AO22" s="177"/>
      <c r="AP22" s="178"/>
      <c r="AQ22" s="167"/>
      <c r="AR22" s="167"/>
      <c r="AS22" s="167"/>
      <c r="AT22" s="167"/>
      <c r="AU22" s="165"/>
      <c r="AV22" s="156"/>
      <c r="AX22" s="167"/>
      <c r="AY22" s="167"/>
      <c r="AZ22" s="167"/>
      <c r="BA22" s="167"/>
      <c r="BB22" s="156"/>
      <c r="BC22" s="152"/>
      <c r="BE22" s="371"/>
      <c r="BF22" s="167"/>
      <c r="BG22" s="167"/>
      <c r="BH22" s="167"/>
      <c r="BI22" s="156"/>
      <c r="BJ22" s="152"/>
      <c r="BK22" s="157"/>
      <c r="BL22" s="167"/>
      <c r="BM22" s="167"/>
      <c r="BN22" s="167"/>
      <c r="BO22" s="167"/>
      <c r="BP22" s="158"/>
      <c r="BQ22" s="159"/>
      <c r="BR22" s="157"/>
      <c r="BS22" s="167"/>
      <c r="BT22" s="167"/>
      <c r="BU22" s="167"/>
      <c r="BV22" s="167"/>
      <c r="BW22" s="156"/>
      <c r="BX22" s="152"/>
      <c r="BY22" s="157"/>
      <c r="BZ22" s="167"/>
      <c r="CA22" s="167"/>
      <c r="CB22" s="167"/>
      <c r="CC22" s="167"/>
      <c r="CD22" s="156">
        <v>1</v>
      </c>
      <c r="CE22" s="152">
        <f t="shared" si="13"/>
        <v>1</v>
      </c>
      <c r="CF22" s="157"/>
      <c r="CG22" s="167"/>
      <c r="CH22" s="167"/>
      <c r="CI22" s="167"/>
      <c r="CJ22" s="167"/>
      <c r="CK22" s="156"/>
      <c r="CL22" s="152">
        <f t="shared" si="30"/>
        <v>0</v>
      </c>
      <c r="CM22" s="157"/>
      <c r="CN22" s="152">
        <f t="shared" si="14"/>
        <v>0</v>
      </c>
      <c r="CO22" s="152">
        <f t="shared" si="6"/>
        <v>0</v>
      </c>
      <c r="CP22" s="152">
        <f t="shared" si="7"/>
        <v>0</v>
      </c>
      <c r="CQ22" s="152">
        <f t="shared" si="8"/>
        <v>0</v>
      </c>
      <c r="CR22" s="152">
        <f t="shared" si="8"/>
        <v>1</v>
      </c>
      <c r="CS22" s="152">
        <f t="shared" si="15"/>
        <v>1</v>
      </c>
      <c r="CT22" s="157"/>
      <c r="CV22" s="152">
        <f t="shared" si="28"/>
        <v>0</v>
      </c>
      <c r="CW22" s="152">
        <f t="shared" si="23"/>
        <v>0</v>
      </c>
      <c r="CX22" s="152">
        <f t="shared" si="24"/>
        <v>0</v>
      </c>
      <c r="CY22" s="152">
        <f t="shared" si="25"/>
        <v>0</v>
      </c>
      <c r="CZ22" s="152">
        <f t="shared" si="26"/>
        <v>1</v>
      </c>
      <c r="DA22" s="372">
        <f t="shared" si="27"/>
        <v>1</v>
      </c>
      <c r="DC22" s="169"/>
      <c r="DD22" s="169"/>
      <c r="DE22" s="169"/>
      <c r="DF22" s="169"/>
      <c r="DG22" s="169"/>
      <c r="DH22" s="169"/>
      <c r="DI22" s="180"/>
      <c r="DJ22" s="180"/>
      <c r="DK22" s="169"/>
    </row>
    <row r="23" spans="1:115" s="187" customFormat="1" ht="13" customHeight="1" x14ac:dyDescent="0.15">
      <c r="A23" s="64">
        <v>6</v>
      </c>
      <c r="B23" s="27"/>
      <c r="C23" s="43" t="s">
        <v>139</v>
      </c>
      <c r="D23" s="49" t="s">
        <v>134</v>
      </c>
      <c r="E23" s="42" t="s">
        <v>137</v>
      </c>
      <c r="F23" s="27"/>
      <c r="G23" s="27"/>
      <c r="H23" s="27"/>
      <c r="I23" s="27"/>
      <c r="J23" s="27"/>
      <c r="K23" s="45"/>
      <c r="L23" s="27"/>
      <c r="M23" s="27"/>
      <c r="N23" s="27"/>
      <c r="O23" s="27"/>
      <c r="P23" s="27"/>
      <c r="Q23" s="81">
        <f t="shared" si="9"/>
        <v>0</v>
      </c>
      <c r="R23" s="81">
        <f t="shared" si="0"/>
        <v>0</v>
      </c>
      <c r="S23" s="81">
        <f t="shared" si="1"/>
        <v>0</v>
      </c>
      <c r="T23" s="81">
        <f t="shared" si="2"/>
        <v>0</v>
      </c>
      <c r="U23" s="113">
        <f t="shared" si="2"/>
        <v>0</v>
      </c>
      <c r="V23" s="228"/>
      <c r="W23" s="76"/>
      <c r="X23" s="60"/>
      <c r="Y23" s="29"/>
      <c r="Z23" s="29"/>
      <c r="AA23" s="30">
        <v>1</v>
      </c>
      <c r="AB23" s="29"/>
      <c r="AC23" s="45">
        <f t="shared" ref="AC23:AC28" si="31">SUM(X23:AA23)</f>
        <v>1</v>
      </c>
      <c r="AD23" s="65"/>
      <c r="AE23" s="65"/>
      <c r="AF23" s="65"/>
      <c r="AG23" s="65"/>
      <c r="AH23" s="65"/>
      <c r="AI23" s="65">
        <f t="shared" si="10"/>
        <v>0</v>
      </c>
      <c r="AJ23" s="135">
        <f t="shared" si="11"/>
        <v>0.5</v>
      </c>
      <c r="AK23" s="136"/>
      <c r="AL23" s="86">
        <f t="shared" si="3"/>
        <v>0</v>
      </c>
      <c r="AM23" s="86">
        <f t="shared" si="4"/>
        <v>0</v>
      </c>
      <c r="AN23" s="86">
        <f t="shared" si="22"/>
        <v>0</v>
      </c>
      <c r="AO23" s="86">
        <f t="shared" si="5"/>
        <v>1</v>
      </c>
      <c r="AP23" s="117">
        <f t="shared" si="5"/>
        <v>0</v>
      </c>
      <c r="AQ23" s="66"/>
      <c r="AR23" s="66"/>
      <c r="AS23" s="66"/>
      <c r="AT23" s="66"/>
      <c r="AU23" s="29"/>
      <c r="AV23" s="137"/>
      <c r="AX23" s="66"/>
      <c r="AY23" s="66"/>
      <c r="AZ23" s="66"/>
      <c r="BA23" s="66"/>
      <c r="BB23" s="137"/>
      <c r="BC23" s="45"/>
      <c r="BE23" s="66"/>
      <c r="BF23" s="66"/>
      <c r="BG23" s="66"/>
      <c r="BH23" s="66">
        <v>1</v>
      </c>
      <c r="BI23" s="137">
        <v>1</v>
      </c>
      <c r="BJ23" s="45"/>
      <c r="BK23" s="138"/>
      <c r="BL23" s="66"/>
      <c r="BM23" s="66"/>
      <c r="BN23" s="66"/>
      <c r="BO23" s="66"/>
      <c r="BP23" s="60"/>
      <c r="BQ23" s="150">
        <f t="shared" si="12"/>
        <v>0</v>
      </c>
      <c r="BR23" s="138"/>
      <c r="BS23" s="66"/>
      <c r="BT23" s="66"/>
      <c r="BU23" s="66">
        <v>1</v>
      </c>
      <c r="BV23" s="66"/>
      <c r="BW23" s="137"/>
      <c r="BX23" s="45">
        <f t="shared" si="29"/>
        <v>1</v>
      </c>
      <c r="BY23" s="138"/>
      <c r="BZ23" s="66"/>
      <c r="CA23" s="66"/>
      <c r="CB23" s="66"/>
      <c r="CC23" s="66"/>
      <c r="CD23" s="137"/>
      <c r="CE23" s="45">
        <f t="shared" si="13"/>
        <v>0</v>
      </c>
      <c r="CF23" s="138"/>
      <c r="CG23" s="66"/>
      <c r="CH23" s="66"/>
      <c r="CI23" s="66"/>
      <c r="CJ23" s="66"/>
      <c r="CK23" s="137">
        <v>1</v>
      </c>
      <c r="CL23" s="45">
        <f t="shared" si="30"/>
        <v>1</v>
      </c>
      <c r="CM23" s="138"/>
      <c r="CN23" s="45">
        <f t="shared" si="14"/>
        <v>0</v>
      </c>
      <c r="CO23" s="45">
        <f t="shared" si="6"/>
        <v>0</v>
      </c>
      <c r="CP23" s="45">
        <f t="shared" si="7"/>
        <v>0</v>
      </c>
      <c r="CQ23" s="45">
        <f t="shared" si="8"/>
        <v>0</v>
      </c>
      <c r="CR23" s="45">
        <f t="shared" si="8"/>
        <v>1</v>
      </c>
      <c r="CS23" s="58">
        <f t="shared" si="15"/>
        <v>1</v>
      </c>
      <c r="CT23" s="138"/>
      <c r="CV23" s="45">
        <f t="shared" si="28"/>
        <v>0</v>
      </c>
      <c r="CW23" s="45">
        <f t="shared" si="23"/>
        <v>0</v>
      </c>
      <c r="CX23" s="45">
        <f t="shared" si="24"/>
        <v>0.25</v>
      </c>
      <c r="CY23" s="45">
        <f t="shared" si="25"/>
        <v>0.5</v>
      </c>
      <c r="CZ23" s="45">
        <f t="shared" si="26"/>
        <v>0.5</v>
      </c>
      <c r="DA23" s="146">
        <f t="shared" si="27"/>
        <v>0.66666666666666663</v>
      </c>
      <c r="DC23" s="188"/>
      <c r="DD23" s="188"/>
      <c r="DE23" s="188"/>
      <c r="DF23" s="188"/>
      <c r="DG23" s="188"/>
      <c r="DH23" s="188"/>
      <c r="DI23" s="151"/>
      <c r="DJ23" s="151"/>
      <c r="DK23" s="188"/>
    </row>
    <row r="24" spans="1:115" s="168" customFormat="1" ht="13" customHeight="1" x14ac:dyDescent="0.15">
      <c r="A24" s="160">
        <v>7</v>
      </c>
      <c r="B24" s="161"/>
      <c r="C24" s="162" t="s">
        <v>82</v>
      </c>
      <c r="D24" s="163" t="s">
        <v>83</v>
      </c>
      <c r="E24" s="164" t="s">
        <v>84</v>
      </c>
      <c r="F24" s="161">
        <v>1</v>
      </c>
      <c r="G24" s="165"/>
      <c r="H24" s="161">
        <v>1</v>
      </c>
      <c r="I24" s="161">
        <v>1</v>
      </c>
      <c r="J24" s="161"/>
      <c r="K24" s="152">
        <v>1</v>
      </c>
      <c r="L24" s="161"/>
      <c r="M24" s="161">
        <v>5</v>
      </c>
      <c r="N24" s="161">
        <v>1</v>
      </c>
      <c r="O24" s="161"/>
      <c r="P24" s="161"/>
      <c r="Q24" s="175">
        <f t="shared" si="9"/>
        <v>1</v>
      </c>
      <c r="R24" s="175">
        <f t="shared" si="0"/>
        <v>0</v>
      </c>
      <c r="S24" s="175">
        <f t="shared" si="1"/>
        <v>5</v>
      </c>
      <c r="T24" s="175">
        <f t="shared" si="2"/>
        <v>1</v>
      </c>
      <c r="U24" s="176">
        <f t="shared" si="2"/>
        <v>0</v>
      </c>
      <c r="V24" s="229"/>
      <c r="W24" s="232"/>
      <c r="X24" s="158"/>
      <c r="Y24" s="165"/>
      <c r="Z24" s="165"/>
      <c r="AA24" s="166">
        <v>2</v>
      </c>
      <c r="AB24" s="165"/>
      <c r="AC24" s="152">
        <f t="shared" si="31"/>
        <v>2</v>
      </c>
      <c r="AD24" s="153"/>
      <c r="AE24" s="153"/>
      <c r="AF24" s="153"/>
      <c r="AG24" s="153"/>
      <c r="AH24" s="153">
        <v>1</v>
      </c>
      <c r="AI24" s="153">
        <f t="shared" si="10"/>
        <v>1</v>
      </c>
      <c r="AJ24" s="154">
        <f t="shared" si="11"/>
        <v>1.5</v>
      </c>
      <c r="AK24" s="155"/>
      <c r="AL24" s="177">
        <f t="shared" si="3"/>
        <v>0</v>
      </c>
      <c r="AM24" s="177">
        <f t="shared" si="4"/>
        <v>0</v>
      </c>
      <c r="AN24" s="177">
        <f t="shared" si="22"/>
        <v>0</v>
      </c>
      <c r="AO24" s="177">
        <f t="shared" si="5"/>
        <v>2</v>
      </c>
      <c r="AP24" s="178">
        <f t="shared" si="5"/>
        <v>1</v>
      </c>
      <c r="AQ24" s="167"/>
      <c r="AR24" s="167"/>
      <c r="AS24" s="167"/>
      <c r="AT24" s="167">
        <v>1</v>
      </c>
      <c r="AU24" s="165">
        <v>1</v>
      </c>
      <c r="AV24" s="137">
        <f>SUM(AQ24:AU24)</f>
        <v>2</v>
      </c>
      <c r="AX24" s="167"/>
      <c r="AY24" s="167"/>
      <c r="AZ24" s="167"/>
      <c r="BA24" s="167"/>
      <c r="BB24" s="156">
        <v>2</v>
      </c>
      <c r="BC24" s="152">
        <f t="shared" ref="BC24:BC34" si="32">SUM(AX24:BB24)</f>
        <v>2</v>
      </c>
      <c r="BE24" s="167"/>
      <c r="BF24" s="167"/>
      <c r="BG24" s="167"/>
      <c r="BH24" s="167"/>
      <c r="BI24" s="156">
        <v>1</v>
      </c>
      <c r="BJ24" s="152">
        <f t="shared" ref="BJ24:BJ34" si="33">SUM(BE24:BI24)</f>
        <v>1</v>
      </c>
      <c r="BK24" s="157"/>
      <c r="BL24" s="167"/>
      <c r="BM24" s="167"/>
      <c r="BN24" s="167"/>
      <c r="BO24" s="167"/>
      <c r="BP24" s="158"/>
      <c r="BQ24" s="159">
        <f t="shared" si="12"/>
        <v>0</v>
      </c>
      <c r="BR24" s="157"/>
      <c r="BS24" s="167">
        <v>2</v>
      </c>
      <c r="BT24" s="167"/>
      <c r="BU24" s="167"/>
      <c r="BV24" s="167"/>
      <c r="BW24" s="156"/>
      <c r="BX24" s="152">
        <f t="shared" si="29"/>
        <v>2</v>
      </c>
      <c r="BY24" s="157"/>
      <c r="BZ24" s="167"/>
      <c r="CA24" s="167"/>
      <c r="CB24" s="167"/>
      <c r="CC24" s="167"/>
      <c r="CD24" s="156">
        <v>1</v>
      </c>
      <c r="CE24" s="58">
        <f t="shared" si="13"/>
        <v>1</v>
      </c>
      <c r="CF24" s="157"/>
      <c r="CG24" s="167"/>
      <c r="CH24" s="167"/>
      <c r="CI24" s="167">
        <v>1</v>
      </c>
      <c r="CJ24" s="167">
        <v>1</v>
      </c>
      <c r="CK24" s="156"/>
      <c r="CL24" s="152">
        <f t="shared" si="30"/>
        <v>2</v>
      </c>
      <c r="CM24" s="157"/>
      <c r="CN24" s="152">
        <f t="shared" si="14"/>
        <v>0</v>
      </c>
      <c r="CO24" s="152">
        <f t="shared" si="6"/>
        <v>0</v>
      </c>
      <c r="CP24" s="152">
        <f t="shared" si="7"/>
        <v>1</v>
      </c>
      <c r="CQ24" s="272">
        <f t="shared" si="8"/>
        <v>1</v>
      </c>
      <c r="CR24" s="152">
        <f t="shared" si="8"/>
        <v>1</v>
      </c>
      <c r="CS24" s="152">
        <f t="shared" si="15"/>
        <v>3</v>
      </c>
      <c r="CT24" s="157"/>
      <c r="CV24" s="152">
        <f t="shared" si="28"/>
        <v>0.75</v>
      </c>
      <c r="CW24" s="152">
        <f t="shared" si="23"/>
        <v>0</v>
      </c>
      <c r="CX24" s="152">
        <f t="shared" si="24"/>
        <v>2</v>
      </c>
      <c r="CY24" s="152">
        <f t="shared" si="25"/>
        <v>1.25</v>
      </c>
      <c r="CZ24" s="152">
        <f t="shared" si="26"/>
        <v>1</v>
      </c>
      <c r="DA24" s="146">
        <f t="shared" si="27"/>
        <v>1.6666666666666667</v>
      </c>
      <c r="DC24" s="169"/>
      <c r="DD24" s="169"/>
      <c r="DE24" s="169"/>
      <c r="DF24" s="169"/>
      <c r="DG24" s="169"/>
      <c r="DH24" s="169"/>
      <c r="DI24" s="180"/>
      <c r="DJ24" s="180"/>
      <c r="DK24" s="169"/>
    </row>
    <row r="25" spans="1:115" s="187" customFormat="1" ht="13" customHeight="1" x14ac:dyDescent="0.15">
      <c r="A25" s="64">
        <v>8</v>
      </c>
      <c r="B25" s="27"/>
      <c r="C25" s="43" t="s">
        <v>85</v>
      </c>
      <c r="D25" s="49" t="s">
        <v>86</v>
      </c>
      <c r="E25" s="42" t="s">
        <v>87</v>
      </c>
      <c r="F25" s="27"/>
      <c r="G25" s="27">
        <v>2</v>
      </c>
      <c r="H25" s="27">
        <v>2</v>
      </c>
      <c r="I25" s="27"/>
      <c r="J25" s="27"/>
      <c r="K25" s="45"/>
      <c r="L25" s="27">
        <v>1</v>
      </c>
      <c r="M25" s="27">
        <v>1</v>
      </c>
      <c r="N25" s="27">
        <v>1</v>
      </c>
      <c r="O25" s="27"/>
      <c r="P25" s="27"/>
      <c r="Q25" s="81">
        <f t="shared" si="9"/>
        <v>0</v>
      </c>
      <c r="R25" s="81">
        <f t="shared" si="0"/>
        <v>2</v>
      </c>
      <c r="S25" s="81">
        <f t="shared" si="1"/>
        <v>2</v>
      </c>
      <c r="T25" s="81">
        <f t="shared" si="2"/>
        <v>1</v>
      </c>
      <c r="U25" s="113">
        <f t="shared" si="2"/>
        <v>0</v>
      </c>
      <c r="V25" s="228"/>
      <c r="W25" s="76"/>
      <c r="X25" s="60">
        <v>2</v>
      </c>
      <c r="Y25" s="29">
        <v>6</v>
      </c>
      <c r="Z25" s="29">
        <v>2</v>
      </c>
      <c r="AA25" s="30">
        <v>3</v>
      </c>
      <c r="AB25" s="29"/>
      <c r="AC25" s="45">
        <f t="shared" si="31"/>
        <v>13</v>
      </c>
      <c r="AD25" s="65"/>
      <c r="AE25" s="65">
        <v>3</v>
      </c>
      <c r="AF25" s="65">
        <v>3</v>
      </c>
      <c r="AG25" s="65">
        <v>2</v>
      </c>
      <c r="AH25" s="65"/>
      <c r="AI25" s="65">
        <f t="shared" si="10"/>
        <v>8</v>
      </c>
      <c r="AJ25" s="135">
        <f t="shared" si="11"/>
        <v>10.5</v>
      </c>
      <c r="AK25" s="136"/>
      <c r="AL25" s="86">
        <f t="shared" si="3"/>
        <v>2</v>
      </c>
      <c r="AM25" s="86">
        <f t="shared" si="4"/>
        <v>6</v>
      </c>
      <c r="AN25" s="86">
        <f t="shared" si="22"/>
        <v>3</v>
      </c>
      <c r="AO25" s="86">
        <f t="shared" si="5"/>
        <v>3</v>
      </c>
      <c r="AP25" s="117">
        <f t="shared" si="5"/>
        <v>0</v>
      </c>
      <c r="AQ25" s="66">
        <v>2</v>
      </c>
      <c r="AR25" s="66"/>
      <c r="AS25" s="66">
        <v>4</v>
      </c>
      <c r="AT25" s="66">
        <v>5</v>
      </c>
      <c r="AU25" s="29"/>
      <c r="AV25" s="137">
        <f>SUM(AQ25:AU25)</f>
        <v>11</v>
      </c>
      <c r="AX25" s="66"/>
      <c r="AY25" s="66">
        <v>3</v>
      </c>
      <c r="AZ25" s="66">
        <v>1</v>
      </c>
      <c r="BA25" s="66">
        <v>1</v>
      </c>
      <c r="BB25" s="137"/>
      <c r="BC25" s="45">
        <f t="shared" si="32"/>
        <v>5</v>
      </c>
      <c r="BE25" s="66">
        <v>1</v>
      </c>
      <c r="BF25" s="66"/>
      <c r="BG25" s="66">
        <v>1</v>
      </c>
      <c r="BH25" s="66">
        <v>3</v>
      </c>
      <c r="BI25" s="137">
        <v>1</v>
      </c>
      <c r="BJ25" s="45">
        <f t="shared" si="33"/>
        <v>6</v>
      </c>
      <c r="BK25" s="138"/>
      <c r="BL25" s="66">
        <v>7</v>
      </c>
      <c r="BM25" s="66"/>
      <c r="BN25" s="66">
        <v>1</v>
      </c>
      <c r="BO25" s="66"/>
      <c r="BP25" s="60"/>
      <c r="BQ25" s="150">
        <f t="shared" si="12"/>
        <v>8</v>
      </c>
      <c r="BR25" s="138"/>
      <c r="BS25" s="66">
        <v>1</v>
      </c>
      <c r="BT25" s="66">
        <v>6</v>
      </c>
      <c r="BU25" s="66"/>
      <c r="BV25" s="66">
        <v>5</v>
      </c>
      <c r="BW25" s="137">
        <v>2</v>
      </c>
      <c r="BX25" s="45">
        <f t="shared" si="29"/>
        <v>14</v>
      </c>
      <c r="BY25" s="138"/>
      <c r="BZ25" s="66">
        <v>1</v>
      </c>
      <c r="CA25" s="66"/>
      <c r="CB25" s="66"/>
      <c r="CC25" s="66">
        <v>2</v>
      </c>
      <c r="CD25" s="137"/>
      <c r="CE25" s="45">
        <f t="shared" si="13"/>
        <v>3</v>
      </c>
      <c r="CF25" s="138"/>
      <c r="CG25" s="66"/>
      <c r="CH25" s="66"/>
      <c r="CI25" s="66">
        <v>3</v>
      </c>
      <c r="CJ25" s="66">
        <v>1</v>
      </c>
      <c r="CK25" s="137"/>
      <c r="CL25" s="45">
        <f t="shared" si="30"/>
        <v>4</v>
      </c>
      <c r="CM25" s="138"/>
      <c r="CN25" s="45">
        <f t="shared" si="14"/>
        <v>1</v>
      </c>
      <c r="CO25" s="45">
        <f t="shared" si="6"/>
        <v>0</v>
      </c>
      <c r="CP25" s="45">
        <f t="shared" si="7"/>
        <v>3</v>
      </c>
      <c r="CQ25" s="45">
        <f t="shared" si="8"/>
        <v>2</v>
      </c>
      <c r="CR25" s="45">
        <f t="shared" si="8"/>
        <v>0</v>
      </c>
      <c r="CS25" s="58">
        <f t="shared" si="15"/>
        <v>6</v>
      </c>
      <c r="CT25" s="138"/>
      <c r="CV25" s="45">
        <f t="shared" si="28"/>
        <v>2</v>
      </c>
      <c r="CW25" s="45">
        <f t="shared" si="23"/>
        <v>3.4</v>
      </c>
      <c r="CX25" s="45">
        <f t="shared" si="24"/>
        <v>2.1428571428571428</v>
      </c>
      <c r="CY25" s="45">
        <f t="shared" si="25"/>
        <v>2.8571428571428572</v>
      </c>
      <c r="CZ25" s="45">
        <f t="shared" si="26"/>
        <v>0.6</v>
      </c>
      <c r="DA25" s="146">
        <f t="shared" si="27"/>
        <v>7.4285714285714288</v>
      </c>
      <c r="DC25" s="188">
        <v>3</v>
      </c>
      <c r="DD25" s="188">
        <v>9</v>
      </c>
      <c r="DE25" s="188"/>
      <c r="DF25" s="188">
        <v>3</v>
      </c>
      <c r="DG25" s="188"/>
      <c r="DH25" s="188"/>
      <c r="DI25" s="151">
        <v>6</v>
      </c>
      <c r="DJ25" s="151"/>
      <c r="DK25" s="188">
        <f>SUM(DC25:DI25)</f>
        <v>21</v>
      </c>
    </row>
    <row r="26" spans="1:115" s="187" customFormat="1" ht="13" customHeight="1" x14ac:dyDescent="0.15">
      <c r="A26" s="64">
        <v>9</v>
      </c>
      <c r="B26" s="27"/>
      <c r="C26" s="43" t="s">
        <v>88</v>
      </c>
      <c r="D26" s="49" t="s">
        <v>89</v>
      </c>
      <c r="E26" s="42" t="s">
        <v>90</v>
      </c>
      <c r="F26" s="27"/>
      <c r="G26" s="29"/>
      <c r="H26" s="27"/>
      <c r="I26" s="27"/>
      <c r="J26" s="27"/>
      <c r="K26" s="45"/>
      <c r="L26" s="27"/>
      <c r="M26" s="27"/>
      <c r="N26" s="27"/>
      <c r="O26" s="27"/>
      <c r="P26" s="27"/>
      <c r="Q26" s="81">
        <f t="shared" si="9"/>
        <v>0</v>
      </c>
      <c r="R26" s="81">
        <f t="shared" si="0"/>
        <v>0</v>
      </c>
      <c r="S26" s="81">
        <f t="shared" si="1"/>
        <v>0</v>
      </c>
      <c r="T26" s="81">
        <f t="shared" si="2"/>
        <v>0</v>
      </c>
      <c r="U26" s="113">
        <f t="shared" si="2"/>
        <v>0</v>
      </c>
      <c r="V26" s="228"/>
      <c r="W26" s="76"/>
      <c r="X26" s="45"/>
      <c r="Y26" s="27"/>
      <c r="Z26" s="27"/>
      <c r="AA26" s="28">
        <v>1</v>
      </c>
      <c r="AB26" s="27"/>
      <c r="AC26" s="45">
        <f t="shared" si="31"/>
        <v>1</v>
      </c>
      <c r="AD26" s="65">
        <v>2</v>
      </c>
      <c r="AE26" s="65"/>
      <c r="AF26" s="65"/>
      <c r="AG26" s="65">
        <v>4</v>
      </c>
      <c r="AH26" s="65"/>
      <c r="AI26" s="65">
        <f t="shared" si="10"/>
        <v>6</v>
      </c>
      <c r="AJ26" s="135">
        <f t="shared" si="11"/>
        <v>3.5</v>
      </c>
      <c r="AK26" s="136"/>
      <c r="AL26" s="86">
        <f t="shared" si="3"/>
        <v>2</v>
      </c>
      <c r="AM26" s="86">
        <f t="shared" si="4"/>
        <v>0</v>
      </c>
      <c r="AN26" s="86">
        <f t="shared" si="22"/>
        <v>0</v>
      </c>
      <c r="AO26" s="86">
        <f t="shared" si="5"/>
        <v>4</v>
      </c>
      <c r="AP26" s="117">
        <f t="shared" si="5"/>
        <v>0</v>
      </c>
      <c r="AQ26" s="66"/>
      <c r="AR26" s="66"/>
      <c r="AS26" s="66"/>
      <c r="AT26" s="66"/>
      <c r="AU26" s="27"/>
      <c r="AV26" s="137"/>
      <c r="AX26" s="66"/>
      <c r="AY26" s="66"/>
      <c r="AZ26" s="66"/>
      <c r="BA26" s="66">
        <v>7</v>
      </c>
      <c r="BB26" s="137"/>
      <c r="BC26" s="45">
        <f t="shared" si="32"/>
        <v>7</v>
      </c>
      <c r="BE26" s="66"/>
      <c r="BF26" s="66"/>
      <c r="BG26" s="66"/>
      <c r="BH26" s="66">
        <v>3</v>
      </c>
      <c r="BI26" s="137"/>
      <c r="BJ26" s="45">
        <f t="shared" si="33"/>
        <v>3</v>
      </c>
      <c r="BK26" s="138"/>
      <c r="BL26" s="66"/>
      <c r="BM26" s="66"/>
      <c r="BN26" s="66">
        <v>1</v>
      </c>
      <c r="BO26" s="66"/>
      <c r="BP26" s="60"/>
      <c r="BQ26" s="150">
        <f t="shared" si="12"/>
        <v>1</v>
      </c>
      <c r="BR26" s="138"/>
      <c r="BS26" s="66">
        <v>2</v>
      </c>
      <c r="BT26" s="66"/>
      <c r="BU26" s="66">
        <v>4</v>
      </c>
      <c r="BV26" s="66">
        <v>4</v>
      </c>
      <c r="BW26" s="137"/>
      <c r="BX26" s="45">
        <f t="shared" si="29"/>
        <v>10</v>
      </c>
      <c r="BY26" s="138"/>
      <c r="BZ26" s="66"/>
      <c r="CA26" s="66"/>
      <c r="CB26" s="66"/>
      <c r="CC26" s="66"/>
      <c r="CD26" s="137">
        <v>1</v>
      </c>
      <c r="CE26" s="45">
        <f t="shared" si="13"/>
        <v>1</v>
      </c>
      <c r="CF26" s="138"/>
      <c r="CG26" s="66">
        <v>2</v>
      </c>
      <c r="CH26" s="66"/>
      <c r="CI26" s="66"/>
      <c r="CJ26" s="66"/>
      <c r="CK26" s="137"/>
      <c r="CL26" s="45">
        <f t="shared" si="30"/>
        <v>2</v>
      </c>
      <c r="CM26" s="138"/>
      <c r="CN26" s="45">
        <f t="shared" si="14"/>
        <v>2</v>
      </c>
      <c r="CO26" s="45">
        <f t="shared" si="6"/>
        <v>0</v>
      </c>
      <c r="CP26" s="45">
        <f t="shared" si="7"/>
        <v>0</v>
      </c>
      <c r="CQ26" s="45">
        <f t="shared" si="8"/>
        <v>0</v>
      </c>
      <c r="CR26" s="45">
        <f t="shared" si="8"/>
        <v>1</v>
      </c>
      <c r="CS26" s="58">
        <f t="shared" si="15"/>
        <v>3</v>
      </c>
      <c r="CT26" s="138"/>
      <c r="CV26" s="45">
        <f t="shared" si="28"/>
        <v>1.5</v>
      </c>
      <c r="CW26" s="45">
        <f t="shared" si="23"/>
        <v>0</v>
      </c>
      <c r="CX26" s="45">
        <f t="shared" si="24"/>
        <v>1</v>
      </c>
      <c r="CY26" s="45">
        <f t="shared" si="25"/>
        <v>3</v>
      </c>
      <c r="CZ26" s="45">
        <f t="shared" si="26"/>
        <v>0.33333333333333331</v>
      </c>
      <c r="DA26" s="146">
        <f t="shared" si="27"/>
        <v>4.8</v>
      </c>
      <c r="DC26" s="188"/>
      <c r="DD26" s="188"/>
      <c r="DE26" s="188"/>
      <c r="DF26" s="188"/>
      <c r="DG26" s="188"/>
      <c r="DH26" s="188"/>
      <c r="DI26" s="151"/>
      <c r="DJ26" s="151"/>
      <c r="DK26" s="188"/>
    </row>
    <row r="27" spans="1:115" s="187" customFormat="1" ht="13" customHeight="1" x14ac:dyDescent="0.15">
      <c r="A27" s="64">
        <v>10</v>
      </c>
      <c r="B27" s="27"/>
      <c r="C27" s="43" t="s">
        <v>91</v>
      </c>
      <c r="D27" s="49" t="s">
        <v>143</v>
      </c>
      <c r="E27" s="42" t="s">
        <v>92</v>
      </c>
      <c r="F27" s="27"/>
      <c r="G27" s="189"/>
      <c r="H27" s="27">
        <v>3</v>
      </c>
      <c r="I27" s="27"/>
      <c r="J27" s="29"/>
      <c r="K27" s="45">
        <v>2</v>
      </c>
      <c r="L27" s="27">
        <v>2</v>
      </c>
      <c r="M27" s="27">
        <v>1</v>
      </c>
      <c r="N27" s="27">
        <v>3</v>
      </c>
      <c r="O27" s="27"/>
      <c r="P27" s="27"/>
      <c r="Q27" s="81">
        <f t="shared" si="9"/>
        <v>2</v>
      </c>
      <c r="R27" s="81">
        <f t="shared" si="0"/>
        <v>2</v>
      </c>
      <c r="S27" s="81">
        <f t="shared" si="1"/>
        <v>3</v>
      </c>
      <c r="T27" s="81">
        <f t="shared" si="2"/>
        <v>3</v>
      </c>
      <c r="U27" s="113">
        <f t="shared" si="2"/>
        <v>0</v>
      </c>
      <c r="V27" s="228"/>
      <c r="W27" s="76"/>
      <c r="X27" s="60"/>
      <c r="Y27" s="29"/>
      <c r="Z27" s="29"/>
      <c r="AA27" s="30">
        <v>3</v>
      </c>
      <c r="AB27" s="29"/>
      <c r="AC27" s="45">
        <f t="shared" si="31"/>
        <v>3</v>
      </c>
      <c r="AD27" s="65"/>
      <c r="AE27" s="65"/>
      <c r="AF27" s="65"/>
      <c r="AG27" s="65">
        <v>2</v>
      </c>
      <c r="AH27" s="65"/>
      <c r="AI27" s="65">
        <f t="shared" si="10"/>
        <v>2</v>
      </c>
      <c r="AJ27" s="135">
        <f t="shared" si="11"/>
        <v>2.5</v>
      </c>
      <c r="AK27" s="136"/>
      <c r="AL27" s="86">
        <f t="shared" si="3"/>
        <v>0</v>
      </c>
      <c r="AM27" s="86">
        <f t="shared" si="4"/>
        <v>0</v>
      </c>
      <c r="AN27" s="86">
        <f t="shared" si="22"/>
        <v>0</v>
      </c>
      <c r="AO27" s="86">
        <f t="shared" si="5"/>
        <v>3</v>
      </c>
      <c r="AP27" s="117">
        <f t="shared" si="5"/>
        <v>0</v>
      </c>
      <c r="AQ27" s="66">
        <v>2</v>
      </c>
      <c r="AR27" s="66"/>
      <c r="AS27" s="66"/>
      <c r="AT27" s="66">
        <v>1</v>
      </c>
      <c r="AU27" s="29"/>
      <c r="AV27" s="137">
        <f>SUM(AQ27:AU27)</f>
        <v>3</v>
      </c>
      <c r="AX27" s="66"/>
      <c r="AY27" s="66"/>
      <c r="AZ27" s="66"/>
      <c r="BA27" s="66">
        <v>1</v>
      </c>
      <c r="BB27" s="137"/>
      <c r="BC27" s="45">
        <f t="shared" si="32"/>
        <v>1</v>
      </c>
      <c r="BE27" s="66"/>
      <c r="BF27" s="66"/>
      <c r="BG27" s="66"/>
      <c r="BH27" s="66"/>
      <c r="BI27" s="137">
        <v>2</v>
      </c>
      <c r="BJ27" s="45">
        <f t="shared" si="33"/>
        <v>2</v>
      </c>
      <c r="BK27" s="138"/>
      <c r="BL27" s="66"/>
      <c r="BM27" s="66"/>
      <c r="BN27" s="66"/>
      <c r="BO27" s="66"/>
      <c r="BP27" s="60"/>
      <c r="BQ27" s="150">
        <f t="shared" si="12"/>
        <v>0</v>
      </c>
      <c r="BR27" s="138"/>
      <c r="BS27" s="66"/>
      <c r="BT27" s="66"/>
      <c r="BU27" s="66"/>
      <c r="BV27" s="66"/>
      <c r="BW27" s="137"/>
      <c r="BX27" s="45">
        <f t="shared" si="29"/>
        <v>0</v>
      </c>
      <c r="BY27" s="138"/>
      <c r="BZ27" s="66"/>
      <c r="CA27" s="66"/>
      <c r="CB27" s="66"/>
      <c r="CC27" s="66"/>
      <c r="CD27" s="137">
        <v>1</v>
      </c>
      <c r="CE27" s="45">
        <f t="shared" si="13"/>
        <v>1</v>
      </c>
      <c r="CF27" s="138"/>
      <c r="CG27" s="66"/>
      <c r="CH27" s="66"/>
      <c r="CI27" s="66"/>
      <c r="CJ27" s="66"/>
      <c r="CK27" s="137">
        <v>1</v>
      </c>
      <c r="CL27" s="45">
        <f t="shared" si="30"/>
        <v>1</v>
      </c>
      <c r="CM27" s="138"/>
      <c r="CN27" s="45">
        <f t="shared" si="14"/>
        <v>0</v>
      </c>
      <c r="CO27" s="45">
        <f t="shared" si="6"/>
        <v>0</v>
      </c>
      <c r="CP27" s="45">
        <f t="shared" si="7"/>
        <v>0</v>
      </c>
      <c r="CQ27" s="45">
        <f t="shared" si="8"/>
        <v>0</v>
      </c>
      <c r="CR27" s="45">
        <f t="shared" si="8"/>
        <v>1</v>
      </c>
      <c r="CS27" s="58">
        <f t="shared" si="15"/>
        <v>1</v>
      </c>
      <c r="CT27" s="138"/>
      <c r="CV27" s="45">
        <f t="shared" si="28"/>
        <v>1</v>
      </c>
      <c r="CW27" s="45">
        <f t="shared" si="23"/>
        <v>0.66666666666666663</v>
      </c>
      <c r="CX27" s="45">
        <f t="shared" si="24"/>
        <v>1</v>
      </c>
      <c r="CY27" s="45">
        <f t="shared" si="25"/>
        <v>1.6</v>
      </c>
      <c r="CZ27" s="45">
        <f t="shared" si="26"/>
        <v>0.75</v>
      </c>
      <c r="DA27" s="146">
        <f t="shared" si="27"/>
        <v>1.2857142857142858</v>
      </c>
      <c r="DC27" s="188">
        <v>2</v>
      </c>
      <c r="DD27" s="188"/>
      <c r="DE27" s="188"/>
      <c r="DF27" s="188"/>
      <c r="DG27" s="188"/>
      <c r="DH27" s="188"/>
      <c r="DI27" s="151"/>
      <c r="DJ27" s="151"/>
      <c r="DK27" s="188">
        <f>SUM(DC27:DI27)</f>
        <v>2</v>
      </c>
    </row>
    <row r="28" spans="1:115" s="187" customFormat="1" ht="13" customHeight="1" x14ac:dyDescent="0.15">
      <c r="A28" s="64">
        <v>11</v>
      </c>
      <c r="B28" s="27"/>
      <c r="C28" s="43" t="s">
        <v>93</v>
      </c>
      <c r="D28" s="49" t="s">
        <v>172</v>
      </c>
      <c r="E28" s="42" t="s">
        <v>94</v>
      </c>
      <c r="F28" s="27"/>
      <c r="G28" s="27"/>
      <c r="H28" s="27">
        <v>1</v>
      </c>
      <c r="I28" s="27"/>
      <c r="J28" s="27"/>
      <c r="K28" s="45">
        <v>1</v>
      </c>
      <c r="L28" s="27"/>
      <c r="M28" s="27">
        <v>2</v>
      </c>
      <c r="N28" s="27"/>
      <c r="O28" s="27"/>
      <c r="P28" s="27"/>
      <c r="Q28" s="81">
        <f t="shared" si="9"/>
        <v>1</v>
      </c>
      <c r="R28" s="81">
        <f t="shared" si="0"/>
        <v>0</v>
      </c>
      <c r="S28" s="81">
        <f t="shared" si="1"/>
        <v>2</v>
      </c>
      <c r="T28" s="81">
        <f t="shared" si="2"/>
        <v>0</v>
      </c>
      <c r="U28" s="113">
        <f t="shared" si="2"/>
        <v>0</v>
      </c>
      <c r="V28" s="228"/>
      <c r="W28" s="76"/>
      <c r="X28" s="60"/>
      <c r="Y28" s="29"/>
      <c r="Z28" s="29"/>
      <c r="AA28" s="30">
        <v>1</v>
      </c>
      <c r="AB28" s="29"/>
      <c r="AC28" s="45">
        <f t="shared" si="31"/>
        <v>1</v>
      </c>
      <c r="AD28" s="65">
        <v>1</v>
      </c>
      <c r="AE28" s="65"/>
      <c r="AF28" s="65"/>
      <c r="AG28" s="65">
        <v>2</v>
      </c>
      <c r="AH28" s="65"/>
      <c r="AI28" s="65">
        <f t="shared" si="10"/>
        <v>3</v>
      </c>
      <c r="AJ28" s="135">
        <f t="shared" si="11"/>
        <v>2</v>
      </c>
      <c r="AK28" s="136"/>
      <c r="AL28" s="86">
        <f t="shared" si="3"/>
        <v>1</v>
      </c>
      <c r="AM28" s="86">
        <f t="shared" si="4"/>
        <v>0</v>
      </c>
      <c r="AN28" s="86">
        <f t="shared" si="22"/>
        <v>0</v>
      </c>
      <c r="AO28" s="86">
        <f t="shared" si="5"/>
        <v>2</v>
      </c>
      <c r="AP28" s="117">
        <f t="shared" si="5"/>
        <v>0</v>
      </c>
      <c r="AQ28" s="66">
        <v>1</v>
      </c>
      <c r="AR28" s="66"/>
      <c r="AS28" s="66"/>
      <c r="AT28" s="66">
        <v>2</v>
      </c>
      <c r="AU28" s="29">
        <v>3</v>
      </c>
      <c r="AV28" s="137">
        <f>SUM(AQ28:AU28)</f>
        <v>6</v>
      </c>
      <c r="AX28" s="66"/>
      <c r="AY28" s="66"/>
      <c r="AZ28" s="66"/>
      <c r="BA28" s="66"/>
      <c r="BB28" s="137">
        <v>1</v>
      </c>
      <c r="BC28" s="45">
        <f t="shared" si="32"/>
        <v>1</v>
      </c>
      <c r="BE28" s="66"/>
      <c r="BF28" s="66"/>
      <c r="BG28" s="66"/>
      <c r="BH28" s="66"/>
      <c r="BI28" s="137">
        <v>1</v>
      </c>
      <c r="BJ28" s="45">
        <f t="shared" si="33"/>
        <v>1</v>
      </c>
      <c r="BK28" s="138"/>
      <c r="BL28" s="66">
        <v>2</v>
      </c>
      <c r="BM28" s="66">
        <v>3</v>
      </c>
      <c r="BN28" s="66">
        <v>1</v>
      </c>
      <c r="BO28" s="66"/>
      <c r="BP28" s="60"/>
      <c r="BQ28" s="150">
        <f t="shared" si="12"/>
        <v>6</v>
      </c>
      <c r="BR28" s="138"/>
      <c r="BS28" s="66">
        <v>1</v>
      </c>
      <c r="BT28" s="66">
        <v>2</v>
      </c>
      <c r="BU28" s="66"/>
      <c r="BV28" s="66">
        <v>3</v>
      </c>
      <c r="BW28" s="137"/>
      <c r="BX28" s="45">
        <f t="shared" si="29"/>
        <v>6</v>
      </c>
      <c r="BY28" s="138"/>
      <c r="BZ28" s="66"/>
      <c r="CA28" s="66">
        <v>1</v>
      </c>
      <c r="CB28" s="66">
        <v>1</v>
      </c>
      <c r="CC28" s="66">
        <v>2</v>
      </c>
      <c r="CD28" s="137">
        <v>1</v>
      </c>
      <c r="CE28" s="45">
        <f t="shared" si="13"/>
        <v>5</v>
      </c>
      <c r="CF28" s="138"/>
      <c r="CG28" s="66">
        <v>1</v>
      </c>
      <c r="CH28" s="66">
        <v>1</v>
      </c>
      <c r="CI28" s="66">
        <v>1</v>
      </c>
      <c r="CJ28" s="66">
        <v>1</v>
      </c>
      <c r="CK28" s="137"/>
      <c r="CL28" s="45">
        <f t="shared" si="30"/>
        <v>4</v>
      </c>
      <c r="CM28" s="138"/>
      <c r="CN28" s="45">
        <f t="shared" si="14"/>
        <v>1</v>
      </c>
      <c r="CO28" s="45">
        <f t="shared" si="6"/>
        <v>1</v>
      </c>
      <c r="CP28" s="45">
        <f t="shared" si="7"/>
        <v>1</v>
      </c>
      <c r="CQ28" s="45">
        <f t="shared" si="8"/>
        <v>2</v>
      </c>
      <c r="CR28" s="45">
        <f t="shared" si="8"/>
        <v>1</v>
      </c>
      <c r="CS28" s="58">
        <f t="shared" si="15"/>
        <v>6</v>
      </c>
      <c r="CT28" s="138"/>
      <c r="CV28" s="45">
        <f t="shared" si="28"/>
        <v>1.1666666666666667</v>
      </c>
      <c r="CW28" s="45">
        <f t="shared" si="23"/>
        <v>1.2</v>
      </c>
      <c r="CX28" s="45">
        <f t="shared" si="24"/>
        <v>1</v>
      </c>
      <c r="CY28" s="45">
        <f t="shared" si="25"/>
        <v>1.8</v>
      </c>
      <c r="CZ28" s="45">
        <f t="shared" si="26"/>
        <v>1</v>
      </c>
      <c r="DA28" s="146">
        <f t="shared" si="27"/>
        <v>3.8571428571428572</v>
      </c>
      <c r="DC28" s="188"/>
      <c r="DD28" s="188"/>
      <c r="DE28" s="188"/>
      <c r="DF28" s="188"/>
      <c r="DG28" s="188"/>
      <c r="DH28" s="188">
        <v>3</v>
      </c>
      <c r="DI28" s="151">
        <v>2</v>
      </c>
      <c r="DJ28" s="151">
        <v>1</v>
      </c>
      <c r="DK28" s="188">
        <f>SUM(DC28:DI28)</f>
        <v>5</v>
      </c>
    </row>
    <row r="29" spans="1:115" s="187" customFormat="1" ht="13" customHeight="1" x14ac:dyDescent="0.15">
      <c r="A29" s="64"/>
      <c r="B29" s="27"/>
      <c r="C29" s="43"/>
      <c r="D29" s="49" t="s">
        <v>215</v>
      </c>
      <c r="E29" s="42" t="s">
        <v>216</v>
      </c>
      <c r="F29" s="27"/>
      <c r="G29" s="27"/>
      <c r="H29" s="27"/>
      <c r="I29" s="27"/>
      <c r="J29" s="27"/>
      <c r="K29" s="45"/>
      <c r="L29" s="27"/>
      <c r="M29" s="27"/>
      <c r="N29" s="27"/>
      <c r="O29" s="27"/>
      <c r="P29" s="27"/>
      <c r="Q29" s="81"/>
      <c r="R29" s="81"/>
      <c r="S29" s="81"/>
      <c r="T29" s="81"/>
      <c r="U29" s="113"/>
      <c r="V29" s="228"/>
      <c r="W29" s="76"/>
      <c r="X29" s="60"/>
      <c r="Y29" s="29"/>
      <c r="Z29" s="29"/>
      <c r="AA29" s="30"/>
      <c r="AB29" s="29"/>
      <c r="AC29" s="45"/>
      <c r="AD29" s="65"/>
      <c r="AE29" s="65"/>
      <c r="AF29" s="65"/>
      <c r="AG29" s="65"/>
      <c r="AH29" s="65"/>
      <c r="AI29" s="65"/>
      <c r="AJ29" s="135"/>
      <c r="AK29" s="136"/>
      <c r="AL29" s="86"/>
      <c r="AM29" s="86"/>
      <c r="AN29" s="86"/>
      <c r="AO29" s="86"/>
      <c r="AP29" s="117"/>
      <c r="AQ29" s="66"/>
      <c r="AR29" s="66"/>
      <c r="AS29" s="66"/>
      <c r="AT29" s="66"/>
      <c r="AU29" s="29"/>
      <c r="AV29" s="137"/>
      <c r="AX29" s="66"/>
      <c r="AY29" s="66"/>
      <c r="AZ29" s="66"/>
      <c r="BA29" s="66"/>
      <c r="BB29" s="137"/>
      <c r="BC29" s="45"/>
      <c r="BE29" s="66"/>
      <c r="BF29" s="66"/>
      <c r="BG29" s="66"/>
      <c r="BH29" s="66"/>
      <c r="BI29" s="137"/>
      <c r="BJ29" s="45"/>
      <c r="BK29" s="138"/>
      <c r="BL29" s="66"/>
      <c r="BM29" s="66"/>
      <c r="BN29" s="66"/>
      <c r="BO29" s="66"/>
      <c r="BP29" s="60"/>
      <c r="BQ29" s="150"/>
      <c r="BR29" s="138"/>
      <c r="BS29" s="66"/>
      <c r="BT29" s="66"/>
      <c r="BU29" s="66"/>
      <c r="BV29" s="66"/>
      <c r="BW29" s="137"/>
      <c r="BX29" s="45"/>
      <c r="BY29" s="138"/>
      <c r="BZ29" s="66"/>
      <c r="CA29" s="66"/>
      <c r="CB29" s="66"/>
      <c r="CC29" s="66"/>
      <c r="CD29" s="137"/>
      <c r="CE29" s="45">
        <f t="shared" si="13"/>
        <v>0</v>
      </c>
      <c r="CF29" s="138"/>
      <c r="CG29" s="66"/>
      <c r="CH29" s="66"/>
      <c r="CI29" s="66"/>
      <c r="CJ29" s="66"/>
      <c r="CK29" s="137">
        <v>1</v>
      </c>
      <c r="CL29" s="45">
        <f t="shared" si="30"/>
        <v>1</v>
      </c>
      <c r="CM29" s="138"/>
      <c r="CN29" s="45">
        <f t="shared" si="14"/>
        <v>0</v>
      </c>
      <c r="CO29" s="45">
        <f t="shared" si="6"/>
        <v>0</v>
      </c>
      <c r="CP29" s="45">
        <f t="shared" si="7"/>
        <v>0</v>
      </c>
      <c r="CQ29" s="45">
        <f t="shared" si="8"/>
        <v>0</v>
      </c>
      <c r="CR29" s="45">
        <f t="shared" si="8"/>
        <v>1</v>
      </c>
      <c r="CS29" s="58">
        <f t="shared" si="15"/>
        <v>1</v>
      </c>
      <c r="CT29" s="138"/>
      <c r="CV29" s="45">
        <f t="shared" si="28"/>
        <v>0</v>
      </c>
      <c r="CW29" s="45">
        <f t="shared" si="23"/>
        <v>0</v>
      </c>
      <c r="CX29" s="45">
        <f t="shared" si="24"/>
        <v>0</v>
      </c>
      <c r="CY29" s="45">
        <f t="shared" si="25"/>
        <v>0</v>
      </c>
      <c r="CZ29" s="45">
        <f t="shared" si="26"/>
        <v>1</v>
      </c>
      <c r="DA29" s="146">
        <f t="shared" si="27"/>
        <v>1</v>
      </c>
      <c r="DC29" s="188"/>
      <c r="DD29" s="188"/>
      <c r="DE29" s="188"/>
      <c r="DF29" s="188"/>
      <c r="DG29" s="188"/>
      <c r="DH29" s="188"/>
      <c r="DI29" s="151"/>
      <c r="DJ29" s="151"/>
      <c r="DK29" s="188"/>
    </row>
    <row r="30" spans="1:115" s="187" customFormat="1" ht="13" customHeight="1" x14ac:dyDescent="0.15">
      <c r="A30" s="64"/>
      <c r="B30" s="27"/>
      <c r="C30" s="43"/>
      <c r="D30" s="49" t="s">
        <v>217</v>
      </c>
      <c r="E30" s="42" t="s">
        <v>218</v>
      </c>
      <c r="F30" s="27"/>
      <c r="G30" s="27"/>
      <c r="H30" s="27"/>
      <c r="I30" s="27"/>
      <c r="J30" s="27"/>
      <c r="K30" s="45"/>
      <c r="L30" s="27"/>
      <c r="M30" s="27"/>
      <c r="N30" s="27"/>
      <c r="O30" s="27"/>
      <c r="P30" s="27"/>
      <c r="Q30" s="81"/>
      <c r="R30" s="81"/>
      <c r="S30" s="81"/>
      <c r="T30" s="81"/>
      <c r="U30" s="113"/>
      <c r="V30" s="228"/>
      <c r="W30" s="76"/>
      <c r="X30" s="60"/>
      <c r="Y30" s="29"/>
      <c r="Z30" s="29"/>
      <c r="AA30" s="30"/>
      <c r="AB30" s="29"/>
      <c r="AC30" s="45"/>
      <c r="AD30" s="65"/>
      <c r="AE30" s="65"/>
      <c r="AF30" s="65"/>
      <c r="AG30" s="65"/>
      <c r="AH30" s="65"/>
      <c r="AI30" s="65"/>
      <c r="AJ30" s="135"/>
      <c r="AK30" s="136"/>
      <c r="AL30" s="86"/>
      <c r="AM30" s="86"/>
      <c r="AN30" s="86"/>
      <c r="AO30" s="86"/>
      <c r="AP30" s="117"/>
      <c r="AQ30" s="66"/>
      <c r="AR30" s="66"/>
      <c r="AS30" s="66"/>
      <c r="AT30" s="66"/>
      <c r="AU30" s="29"/>
      <c r="AV30" s="137"/>
      <c r="AX30" s="66"/>
      <c r="AY30" s="66"/>
      <c r="AZ30" s="66"/>
      <c r="BA30" s="66"/>
      <c r="BB30" s="137"/>
      <c r="BC30" s="45"/>
      <c r="BE30" s="66"/>
      <c r="BF30" s="66"/>
      <c r="BG30" s="66"/>
      <c r="BH30" s="66"/>
      <c r="BI30" s="137"/>
      <c r="BJ30" s="45"/>
      <c r="BK30" s="138"/>
      <c r="BL30" s="66"/>
      <c r="BM30" s="66"/>
      <c r="BN30" s="66"/>
      <c r="BO30" s="66"/>
      <c r="BP30" s="60"/>
      <c r="BQ30" s="150"/>
      <c r="BR30" s="138"/>
      <c r="BS30" s="66"/>
      <c r="BT30" s="66"/>
      <c r="BU30" s="66"/>
      <c r="BV30" s="66"/>
      <c r="BW30" s="137"/>
      <c r="BX30" s="45"/>
      <c r="BY30" s="138"/>
      <c r="BZ30" s="66"/>
      <c r="CA30" s="66"/>
      <c r="CB30" s="66"/>
      <c r="CC30" s="66"/>
      <c r="CD30" s="137"/>
      <c r="CE30" s="45">
        <f t="shared" si="13"/>
        <v>0</v>
      </c>
      <c r="CF30" s="138"/>
      <c r="CG30" s="66"/>
      <c r="CH30" s="66"/>
      <c r="CI30" s="66"/>
      <c r="CJ30" s="66"/>
      <c r="CK30" s="137">
        <v>1</v>
      </c>
      <c r="CL30" s="45">
        <f t="shared" si="30"/>
        <v>1</v>
      </c>
      <c r="CM30" s="138"/>
      <c r="CN30" s="45">
        <f t="shared" si="14"/>
        <v>0</v>
      </c>
      <c r="CO30" s="45">
        <f t="shared" si="6"/>
        <v>0</v>
      </c>
      <c r="CP30" s="45">
        <f t="shared" si="7"/>
        <v>0</v>
      </c>
      <c r="CQ30" s="45">
        <f t="shared" si="8"/>
        <v>0</v>
      </c>
      <c r="CR30" s="45">
        <f t="shared" si="8"/>
        <v>1</v>
      </c>
      <c r="CS30" s="58">
        <f t="shared" si="15"/>
        <v>1</v>
      </c>
      <c r="CT30" s="138"/>
      <c r="CV30" s="45">
        <f t="shared" si="28"/>
        <v>0</v>
      </c>
      <c r="CW30" s="45">
        <f t="shared" si="23"/>
        <v>0</v>
      </c>
      <c r="CX30" s="45">
        <f t="shared" si="24"/>
        <v>0</v>
      </c>
      <c r="CY30" s="45">
        <f t="shared" si="25"/>
        <v>0</v>
      </c>
      <c r="CZ30" s="45">
        <f t="shared" si="26"/>
        <v>1</v>
      </c>
      <c r="DA30" s="146">
        <f t="shared" si="27"/>
        <v>1</v>
      </c>
      <c r="DC30" s="188"/>
      <c r="DD30" s="188"/>
      <c r="DE30" s="188"/>
      <c r="DF30" s="188"/>
      <c r="DG30" s="188"/>
      <c r="DH30" s="188"/>
      <c r="DI30" s="151"/>
      <c r="DJ30" s="151"/>
      <c r="DK30" s="188"/>
    </row>
    <row r="31" spans="1:115" s="168" customFormat="1" ht="13" customHeight="1" x14ac:dyDescent="0.15">
      <c r="A31" s="160">
        <v>12</v>
      </c>
      <c r="B31" s="161"/>
      <c r="C31" s="170" t="s">
        <v>194</v>
      </c>
      <c r="D31" s="163" t="s">
        <v>167</v>
      </c>
      <c r="E31" s="164" t="s">
        <v>195</v>
      </c>
      <c r="F31" s="161"/>
      <c r="G31" s="171"/>
      <c r="H31" s="161"/>
      <c r="I31" s="161"/>
      <c r="J31" s="172">
        <v>2</v>
      </c>
      <c r="K31" s="152"/>
      <c r="L31" s="161"/>
      <c r="M31" s="161"/>
      <c r="N31" s="161"/>
      <c r="O31" s="161"/>
      <c r="P31" s="161"/>
      <c r="Q31" s="175">
        <f t="shared" si="9"/>
        <v>0</v>
      </c>
      <c r="R31" s="175">
        <f t="shared" si="0"/>
        <v>0</v>
      </c>
      <c r="S31" s="175">
        <f t="shared" si="1"/>
        <v>0</v>
      </c>
      <c r="T31" s="175">
        <f t="shared" si="2"/>
        <v>0</v>
      </c>
      <c r="U31" s="176">
        <f t="shared" si="2"/>
        <v>2</v>
      </c>
      <c r="V31" s="229"/>
      <c r="W31" s="232"/>
      <c r="X31" s="152"/>
      <c r="Y31" s="161"/>
      <c r="Z31" s="161"/>
      <c r="AA31" s="173"/>
      <c r="AB31" s="161"/>
      <c r="AC31" s="152"/>
      <c r="AD31" s="153"/>
      <c r="AE31" s="153"/>
      <c r="AF31" s="153"/>
      <c r="AG31" s="153"/>
      <c r="AH31" s="153"/>
      <c r="AI31" s="153">
        <f t="shared" si="10"/>
        <v>0</v>
      </c>
      <c r="AJ31" s="154">
        <f t="shared" si="11"/>
        <v>0</v>
      </c>
      <c r="AK31" s="155"/>
      <c r="AL31" s="177">
        <f t="shared" si="3"/>
        <v>0</v>
      </c>
      <c r="AM31" s="177">
        <f t="shared" si="4"/>
        <v>0</v>
      </c>
      <c r="AN31" s="177">
        <f t="shared" si="22"/>
        <v>0</v>
      </c>
      <c r="AO31" s="177">
        <f t="shared" si="5"/>
        <v>0</v>
      </c>
      <c r="AP31" s="178">
        <f t="shared" si="5"/>
        <v>0</v>
      </c>
      <c r="AQ31" s="167"/>
      <c r="AR31" s="167"/>
      <c r="AS31" s="167"/>
      <c r="AT31" s="167"/>
      <c r="AU31" s="161"/>
      <c r="AV31" s="156"/>
      <c r="AX31" s="167">
        <v>2</v>
      </c>
      <c r="AY31" s="167">
        <v>10</v>
      </c>
      <c r="AZ31" s="167"/>
      <c r="BA31" s="167"/>
      <c r="BB31" s="156"/>
      <c r="BC31" s="152">
        <f t="shared" si="32"/>
        <v>12</v>
      </c>
      <c r="BE31" s="167"/>
      <c r="BF31" s="167"/>
      <c r="BG31" s="167"/>
      <c r="BH31" s="167"/>
      <c r="BI31" s="156"/>
      <c r="BJ31" s="152">
        <f t="shared" si="33"/>
        <v>0</v>
      </c>
      <c r="BK31" s="157"/>
      <c r="BL31" s="167"/>
      <c r="BM31" s="167"/>
      <c r="BN31" s="167"/>
      <c r="BO31" s="167"/>
      <c r="BP31" s="158"/>
      <c r="BQ31" s="159">
        <f t="shared" si="12"/>
        <v>0</v>
      </c>
      <c r="BR31" s="157"/>
      <c r="BS31" s="167"/>
      <c r="BT31" s="167"/>
      <c r="BU31" s="167"/>
      <c r="BV31" s="167"/>
      <c r="BW31" s="156"/>
      <c r="BX31" s="152">
        <f t="shared" si="29"/>
        <v>0</v>
      </c>
      <c r="BY31" s="157"/>
      <c r="BZ31" s="167">
        <v>4</v>
      </c>
      <c r="CA31" s="167">
        <v>5</v>
      </c>
      <c r="CB31" s="167">
        <v>3</v>
      </c>
      <c r="CC31" s="167">
        <v>3</v>
      </c>
      <c r="CD31" s="156">
        <v>1</v>
      </c>
      <c r="CE31" s="58">
        <f t="shared" si="13"/>
        <v>16</v>
      </c>
      <c r="CF31" s="157"/>
      <c r="CG31" s="167">
        <v>5</v>
      </c>
      <c r="CH31" s="167">
        <v>4</v>
      </c>
      <c r="CI31" s="167">
        <v>3</v>
      </c>
      <c r="CJ31" s="167">
        <v>3</v>
      </c>
      <c r="CK31" s="156">
        <v>2</v>
      </c>
      <c r="CL31" s="152">
        <f t="shared" si="30"/>
        <v>17</v>
      </c>
      <c r="CM31" s="157"/>
      <c r="CN31" s="152">
        <f t="shared" si="14"/>
        <v>5</v>
      </c>
      <c r="CO31" s="152">
        <f t="shared" si="6"/>
        <v>5</v>
      </c>
      <c r="CP31" s="152">
        <f t="shared" si="7"/>
        <v>3</v>
      </c>
      <c r="CQ31" s="272">
        <f t="shared" si="8"/>
        <v>3</v>
      </c>
      <c r="CR31" s="152">
        <f t="shared" si="8"/>
        <v>2</v>
      </c>
      <c r="CS31" s="152">
        <f t="shared" si="15"/>
        <v>18</v>
      </c>
      <c r="CT31" s="157"/>
      <c r="CV31" s="152">
        <f t="shared" si="28"/>
        <v>1.75</v>
      </c>
      <c r="CW31" s="152">
        <f t="shared" si="23"/>
        <v>3.75</v>
      </c>
      <c r="CX31" s="152">
        <f t="shared" si="24"/>
        <v>1</v>
      </c>
      <c r="CY31" s="152">
        <f t="shared" si="25"/>
        <v>1</v>
      </c>
      <c r="CZ31" s="152">
        <f t="shared" si="26"/>
        <v>1.3333333333333333</v>
      </c>
      <c r="DA31" s="146">
        <f t="shared" si="27"/>
        <v>6</v>
      </c>
      <c r="DC31" s="169"/>
      <c r="DD31" s="169"/>
      <c r="DE31" s="169"/>
      <c r="DF31" s="169">
        <v>10</v>
      </c>
      <c r="DG31" s="169"/>
      <c r="DH31" s="169"/>
      <c r="DI31" s="180"/>
      <c r="DJ31" s="180">
        <v>5</v>
      </c>
      <c r="DK31" s="169">
        <f>SUM(DC31:DI31)</f>
        <v>10</v>
      </c>
    </row>
    <row r="32" spans="1:115" s="187" customFormat="1" ht="13" customHeight="1" x14ac:dyDescent="0.15">
      <c r="A32" s="64">
        <v>13</v>
      </c>
      <c r="B32" s="27"/>
      <c r="C32" s="43" t="s">
        <v>95</v>
      </c>
      <c r="D32" s="49" t="s">
        <v>157</v>
      </c>
      <c r="E32" s="42" t="s">
        <v>96</v>
      </c>
      <c r="F32" s="27"/>
      <c r="G32" s="189"/>
      <c r="H32" s="27"/>
      <c r="I32" s="27"/>
      <c r="J32" s="29"/>
      <c r="K32" s="45"/>
      <c r="L32" s="27"/>
      <c r="M32" s="27"/>
      <c r="N32" s="27"/>
      <c r="O32" s="27"/>
      <c r="P32" s="27"/>
      <c r="Q32" s="81">
        <f t="shared" si="9"/>
        <v>0</v>
      </c>
      <c r="R32" s="81">
        <f t="shared" si="0"/>
        <v>0</v>
      </c>
      <c r="S32" s="81">
        <f t="shared" si="1"/>
        <v>0</v>
      </c>
      <c r="T32" s="81">
        <f t="shared" si="2"/>
        <v>0</v>
      </c>
      <c r="U32" s="113">
        <f t="shared" si="2"/>
        <v>0</v>
      </c>
      <c r="V32" s="228"/>
      <c r="W32" s="76"/>
      <c r="X32" s="45"/>
      <c r="Y32" s="27"/>
      <c r="Z32" s="27">
        <v>3</v>
      </c>
      <c r="AA32" s="28">
        <v>3</v>
      </c>
      <c r="AB32" s="27"/>
      <c r="AC32" s="45">
        <f>SUM(X32:AA32)</f>
        <v>6</v>
      </c>
      <c r="AD32" s="65">
        <v>1</v>
      </c>
      <c r="AE32" s="65"/>
      <c r="AF32" s="65">
        <v>2</v>
      </c>
      <c r="AG32" s="65">
        <v>1</v>
      </c>
      <c r="AH32" s="65"/>
      <c r="AI32" s="65">
        <f t="shared" si="10"/>
        <v>4</v>
      </c>
      <c r="AJ32" s="135">
        <f t="shared" si="11"/>
        <v>5</v>
      </c>
      <c r="AK32" s="136"/>
      <c r="AL32" s="86">
        <f t="shared" si="3"/>
        <v>1</v>
      </c>
      <c r="AM32" s="86">
        <f t="shared" si="4"/>
        <v>0</v>
      </c>
      <c r="AN32" s="86">
        <f t="shared" si="22"/>
        <v>3</v>
      </c>
      <c r="AO32" s="86">
        <f t="shared" si="5"/>
        <v>3</v>
      </c>
      <c r="AP32" s="117">
        <f t="shared" si="5"/>
        <v>0</v>
      </c>
      <c r="AQ32" s="66"/>
      <c r="AR32" s="66"/>
      <c r="AS32" s="66">
        <v>3</v>
      </c>
      <c r="AT32" s="66">
        <v>2</v>
      </c>
      <c r="AU32" s="27"/>
      <c r="AV32" s="137">
        <f>SUM(AQ32:AU32)</f>
        <v>5</v>
      </c>
      <c r="AX32" s="66"/>
      <c r="AY32" s="66"/>
      <c r="AZ32" s="66">
        <v>1</v>
      </c>
      <c r="BA32" s="66"/>
      <c r="BB32" s="137"/>
      <c r="BC32" s="45">
        <f t="shared" si="32"/>
        <v>1</v>
      </c>
      <c r="BE32" s="66"/>
      <c r="BF32" s="66">
        <v>1</v>
      </c>
      <c r="BG32" s="66"/>
      <c r="BH32" s="66"/>
      <c r="BI32" s="137"/>
      <c r="BJ32" s="45">
        <f t="shared" si="33"/>
        <v>1</v>
      </c>
      <c r="BK32" s="138"/>
      <c r="BL32" s="66"/>
      <c r="BM32" s="66"/>
      <c r="BN32" s="66"/>
      <c r="BO32" s="66"/>
      <c r="BP32" s="60"/>
      <c r="BQ32" s="150">
        <f t="shared" si="12"/>
        <v>0</v>
      </c>
      <c r="BR32" s="138"/>
      <c r="BS32" s="66"/>
      <c r="BT32" s="66"/>
      <c r="BU32" s="66"/>
      <c r="BV32" s="66"/>
      <c r="BW32" s="137">
        <v>1</v>
      </c>
      <c r="BX32" s="45">
        <f t="shared" si="29"/>
        <v>1</v>
      </c>
      <c r="BY32" s="138"/>
      <c r="BZ32" s="66"/>
      <c r="CA32" s="66"/>
      <c r="CB32" s="66"/>
      <c r="CC32" s="66"/>
      <c r="CD32" s="137"/>
      <c r="CE32" s="45">
        <f t="shared" si="13"/>
        <v>0</v>
      </c>
      <c r="CF32" s="138"/>
      <c r="CG32" s="66"/>
      <c r="CH32" s="66"/>
      <c r="CI32" s="66"/>
      <c r="CJ32" s="66"/>
      <c r="CK32" s="137"/>
      <c r="CL32" s="45">
        <f t="shared" si="30"/>
        <v>0</v>
      </c>
      <c r="CM32" s="138"/>
      <c r="CN32" s="45">
        <f t="shared" si="14"/>
        <v>0</v>
      </c>
      <c r="CO32" s="45">
        <f t="shared" si="6"/>
        <v>0</v>
      </c>
      <c r="CP32" s="45">
        <f t="shared" si="7"/>
        <v>0</v>
      </c>
      <c r="CQ32" s="45">
        <f t="shared" si="8"/>
        <v>0</v>
      </c>
      <c r="CR32" s="45">
        <f t="shared" si="8"/>
        <v>0</v>
      </c>
      <c r="CS32" s="58">
        <f t="shared" si="15"/>
        <v>0</v>
      </c>
      <c r="CT32" s="138"/>
      <c r="CV32" s="45">
        <f t="shared" si="28"/>
        <v>0.33333333333333331</v>
      </c>
      <c r="CW32" s="45">
        <f t="shared" si="23"/>
        <v>0.25</v>
      </c>
      <c r="CX32" s="45">
        <f t="shared" si="24"/>
        <v>1.4</v>
      </c>
      <c r="CY32" s="45">
        <f t="shared" si="25"/>
        <v>1.25</v>
      </c>
      <c r="CZ32" s="45">
        <f t="shared" si="26"/>
        <v>0.25</v>
      </c>
      <c r="DA32" s="146">
        <f t="shared" si="27"/>
        <v>1.3333333333333333</v>
      </c>
      <c r="DC32" s="188"/>
      <c r="DD32" s="188"/>
      <c r="DE32" s="188"/>
      <c r="DF32" s="188"/>
      <c r="DG32" s="188">
        <v>1</v>
      </c>
      <c r="DH32" s="188"/>
      <c r="DI32" s="151"/>
      <c r="DJ32" s="151"/>
      <c r="DK32" s="188">
        <f>SUM(DC32:DI32)</f>
        <v>1</v>
      </c>
    </row>
    <row r="33" spans="1:115" s="187" customFormat="1" ht="15" customHeight="1" x14ac:dyDescent="0.15">
      <c r="A33" s="64">
        <v>14</v>
      </c>
      <c r="B33" s="27"/>
      <c r="C33" s="43" t="s">
        <v>97</v>
      </c>
      <c r="D33" s="49" t="s">
        <v>98</v>
      </c>
      <c r="E33" s="42" t="s">
        <v>99</v>
      </c>
      <c r="F33" s="27"/>
      <c r="G33" s="29"/>
      <c r="H33" s="27"/>
      <c r="I33" s="27">
        <v>1</v>
      </c>
      <c r="J33" s="27"/>
      <c r="K33" s="45"/>
      <c r="L33" s="27"/>
      <c r="M33" s="27">
        <v>1</v>
      </c>
      <c r="N33" s="27"/>
      <c r="O33" s="27"/>
      <c r="P33" s="27"/>
      <c r="Q33" s="81">
        <f t="shared" si="9"/>
        <v>0</v>
      </c>
      <c r="R33" s="81">
        <f t="shared" si="0"/>
        <v>0</v>
      </c>
      <c r="S33" s="81">
        <f t="shared" si="1"/>
        <v>1</v>
      </c>
      <c r="T33" s="81">
        <f t="shared" si="2"/>
        <v>1</v>
      </c>
      <c r="U33" s="113">
        <f t="shared" si="2"/>
        <v>0</v>
      </c>
      <c r="V33" s="228"/>
      <c r="W33" s="76"/>
      <c r="X33" s="45"/>
      <c r="Y33" s="27"/>
      <c r="Z33" s="27"/>
      <c r="AA33" s="28"/>
      <c r="AB33" s="27"/>
      <c r="AC33" s="45"/>
      <c r="AD33" s="65"/>
      <c r="AE33" s="65"/>
      <c r="AF33" s="65"/>
      <c r="AG33" s="65"/>
      <c r="AH33" s="65"/>
      <c r="AI33" s="65">
        <f t="shared" si="10"/>
        <v>0</v>
      </c>
      <c r="AJ33" s="135">
        <f t="shared" si="11"/>
        <v>0</v>
      </c>
      <c r="AK33" s="136"/>
      <c r="AL33" s="86">
        <f t="shared" si="3"/>
        <v>0</v>
      </c>
      <c r="AM33" s="86">
        <f t="shared" si="4"/>
        <v>0</v>
      </c>
      <c r="AN33" s="86">
        <f t="shared" si="22"/>
        <v>0</v>
      </c>
      <c r="AO33" s="86">
        <f t="shared" si="5"/>
        <v>0</v>
      </c>
      <c r="AP33" s="117">
        <f t="shared" si="5"/>
        <v>0</v>
      </c>
      <c r="AQ33" s="66">
        <v>1</v>
      </c>
      <c r="AR33" s="66"/>
      <c r="AS33" s="66"/>
      <c r="AT33" s="66">
        <v>2</v>
      </c>
      <c r="AU33" s="27"/>
      <c r="AV33" s="137">
        <f>SUM(AQ33:AU33)</f>
        <v>3</v>
      </c>
      <c r="AX33" s="66">
        <v>2</v>
      </c>
      <c r="AY33" s="66">
        <v>1</v>
      </c>
      <c r="AZ33" s="66"/>
      <c r="BA33" s="66">
        <v>2</v>
      </c>
      <c r="BB33" s="137"/>
      <c r="BC33" s="45">
        <f t="shared" si="32"/>
        <v>5</v>
      </c>
      <c r="BE33" s="66">
        <v>2</v>
      </c>
      <c r="BF33" s="66"/>
      <c r="BG33" s="66"/>
      <c r="BH33" s="66"/>
      <c r="BI33" s="137">
        <v>3</v>
      </c>
      <c r="BJ33" s="45">
        <f t="shared" si="33"/>
        <v>5</v>
      </c>
      <c r="BK33" s="138"/>
      <c r="BL33" s="66">
        <v>1</v>
      </c>
      <c r="BM33" s="66">
        <v>1</v>
      </c>
      <c r="BN33" s="66">
        <v>1</v>
      </c>
      <c r="BO33" s="66"/>
      <c r="BP33" s="60"/>
      <c r="BQ33" s="150">
        <f t="shared" si="12"/>
        <v>3</v>
      </c>
      <c r="BR33" s="138"/>
      <c r="BS33" s="66">
        <v>2</v>
      </c>
      <c r="BT33" s="66"/>
      <c r="BU33" s="66"/>
      <c r="BV33" s="66"/>
      <c r="BW33" s="137"/>
      <c r="BX33" s="45">
        <f t="shared" si="29"/>
        <v>2</v>
      </c>
      <c r="BY33" s="138"/>
      <c r="BZ33" s="66"/>
      <c r="CA33" s="66"/>
      <c r="CB33" s="66">
        <v>2</v>
      </c>
      <c r="CC33" s="66"/>
      <c r="CD33" s="137"/>
      <c r="CE33" s="45">
        <f t="shared" si="13"/>
        <v>2</v>
      </c>
      <c r="CF33" s="138"/>
      <c r="CG33" s="66"/>
      <c r="CH33" s="66"/>
      <c r="CI33" s="66">
        <v>2</v>
      </c>
      <c r="CJ33" s="66"/>
      <c r="CK33" s="137"/>
      <c r="CL33" s="45">
        <f t="shared" si="30"/>
        <v>2</v>
      </c>
      <c r="CM33" s="138"/>
      <c r="CN33" s="45">
        <f t="shared" si="14"/>
        <v>0</v>
      </c>
      <c r="CO33" s="45">
        <f t="shared" si="6"/>
        <v>0</v>
      </c>
      <c r="CP33" s="45">
        <f t="shared" si="7"/>
        <v>2</v>
      </c>
      <c r="CQ33" s="45">
        <f t="shared" si="8"/>
        <v>0</v>
      </c>
      <c r="CR33" s="45">
        <f t="shared" si="8"/>
        <v>0</v>
      </c>
      <c r="CS33" s="58">
        <f t="shared" si="15"/>
        <v>2</v>
      </c>
      <c r="CT33" s="138"/>
      <c r="CV33" s="45">
        <f t="shared" si="28"/>
        <v>1</v>
      </c>
      <c r="CW33" s="45">
        <f t="shared" si="23"/>
        <v>0.4</v>
      </c>
      <c r="CX33" s="45">
        <f t="shared" si="24"/>
        <v>1</v>
      </c>
      <c r="CY33" s="45">
        <f t="shared" si="25"/>
        <v>1</v>
      </c>
      <c r="CZ33" s="45">
        <f t="shared" si="26"/>
        <v>0.75</v>
      </c>
      <c r="DA33" s="146">
        <f t="shared" si="27"/>
        <v>3</v>
      </c>
      <c r="DC33" s="188"/>
      <c r="DD33" s="188"/>
      <c r="DE33" s="188"/>
      <c r="DF33" s="188">
        <v>1</v>
      </c>
      <c r="DG33" s="188"/>
      <c r="DH33" s="188">
        <v>1</v>
      </c>
      <c r="DI33" s="151"/>
      <c r="DJ33" s="151"/>
      <c r="DK33" s="188">
        <f>SUM(DC33:DI33)</f>
        <v>2</v>
      </c>
    </row>
    <row r="34" spans="1:115" s="168" customFormat="1" ht="13" customHeight="1" x14ac:dyDescent="0.15">
      <c r="A34" s="160">
        <v>15</v>
      </c>
      <c r="B34" s="161"/>
      <c r="C34" s="170" t="s">
        <v>192</v>
      </c>
      <c r="D34" s="163" t="s">
        <v>132</v>
      </c>
      <c r="E34" s="164" t="s">
        <v>193</v>
      </c>
      <c r="F34" s="161">
        <v>2</v>
      </c>
      <c r="G34" s="165"/>
      <c r="H34" s="161"/>
      <c r="I34" s="161"/>
      <c r="J34" s="161"/>
      <c r="K34" s="152">
        <v>2</v>
      </c>
      <c r="L34" s="161"/>
      <c r="M34" s="161"/>
      <c r="N34" s="161">
        <v>1</v>
      </c>
      <c r="O34" s="161"/>
      <c r="P34" s="161"/>
      <c r="Q34" s="175">
        <f t="shared" si="9"/>
        <v>2</v>
      </c>
      <c r="R34" s="175">
        <f t="shared" si="0"/>
        <v>0</v>
      </c>
      <c r="S34" s="175">
        <f t="shared" si="1"/>
        <v>0</v>
      </c>
      <c r="T34" s="175">
        <f t="shared" si="2"/>
        <v>1</v>
      </c>
      <c r="U34" s="176">
        <f t="shared" si="2"/>
        <v>0</v>
      </c>
      <c r="V34" s="229"/>
      <c r="W34" s="232"/>
      <c r="X34" s="152">
        <v>3</v>
      </c>
      <c r="Y34" s="161"/>
      <c r="Z34" s="161"/>
      <c r="AA34" s="173"/>
      <c r="AB34" s="161"/>
      <c r="AC34" s="152">
        <f>SUM(X34:AA34)</f>
        <v>3</v>
      </c>
      <c r="AD34" s="153">
        <v>2</v>
      </c>
      <c r="AE34" s="153"/>
      <c r="AF34" s="153"/>
      <c r="AG34" s="153">
        <v>1</v>
      </c>
      <c r="AH34" s="153"/>
      <c r="AI34" s="153">
        <f t="shared" si="10"/>
        <v>3</v>
      </c>
      <c r="AJ34" s="154">
        <f t="shared" si="11"/>
        <v>3</v>
      </c>
      <c r="AK34" s="155"/>
      <c r="AL34" s="177">
        <f t="shared" si="3"/>
        <v>3</v>
      </c>
      <c r="AM34" s="177">
        <f t="shared" si="4"/>
        <v>0</v>
      </c>
      <c r="AN34" s="177">
        <f t="shared" si="22"/>
        <v>0</v>
      </c>
      <c r="AO34" s="177">
        <f t="shared" si="5"/>
        <v>1</v>
      </c>
      <c r="AP34" s="178">
        <f t="shared" si="5"/>
        <v>0</v>
      </c>
      <c r="AQ34" s="167">
        <v>2</v>
      </c>
      <c r="AR34" s="167"/>
      <c r="AS34" s="167"/>
      <c r="AT34" s="167"/>
      <c r="AU34" s="161"/>
      <c r="AV34" s="137">
        <f>SUM(AQ34:AU34)</f>
        <v>2</v>
      </c>
      <c r="AX34" s="167"/>
      <c r="AY34" s="167"/>
      <c r="AZ34" s="167">
        <v>2</v>
      </c>
      <c r="BA34" s="167"/>
      <c r="BB34" s="156"/>
      <c r="BC34" s="152">
        <f t="shared" si="32"/>
        <v>2</v>
      </c>
      <c r="BE34" s="167"/>
      <c r="BF34" s="167"/>
      <c r="BG34" s="167">
        <v>3</v>
      </c>
      <c r="BH34" s="167"/>
      <c r="BI34" s="156">
        <v>1</v>
      </c>
      <c r="BJ34" s="152">
        <f t="shared" si="33"/>
        <v>4</v>
      </c>
      <c r="BK34" s="157"/>
      <c r="BL34" s="167"/>
      <c r="BM34" s="167"/>
      <c r="BN34" s="167"/>
      <c r="BO34" s="167"/>
      <c r="BP34" s="158"/>
      <c r="BQ34" s="159">
        <f t="shared" si="12"/>
        <v>0</v>
      </c>
      <c r="BR34" s="157"/>
      <c r="BS34" s="167"/>
      <c r="BT34" s="167"/>
      <c r="BU34" s="167">
        <v>4</v>
      </c>
      <c r="BV34" s="167"/>
      <c r="BW34" s="156">
        <v>2</v>
      </c>
      <c r="BX34" s="152">
        <f t="shared" si="29"/>
        <v>6</v>
      </c>
      <c r="BY34" s="157"/>
      <c r="BZ34" s="167"/>
      <c r="CA34" s="167">
        <v>1</v>
      </c>
      <c r="CB34" s="167">
        <v>1</v>
      </c>
      <c r="CC34" s="167"/>
      <c r="CD34" s="156"/>
      <c r="CE34" s="58">
        <f t="shared" si="13"/>
        <v>2</v>
      </c>
      <c r="CF34" s="157"/>
      <c r="CG34" s="167"/>
      <c r="CH34" s="167">
        <v>1</v>
      </c>
      <c r="CI34" s="167"/>
      <c r="CJ34" s="167"/>
      <c r="CK34" s="156"/>
      <c r="CL34" s="152">
        <f t="shared" si="30"/>
        <v>1</v>
      </c>
      <c r="CM34" s="157"/>
      <c r="CN34" s="152">
        <f t="shared" si="14"/>
        <v>0</v>
      </c>
      <c r="CO34" s="152">
        <f t="shared" si="6"/>
        <v>1</v>
      </c>
      <c r="CP34" s="152">
        <f t="shared" si="7"/>
        <v>1</v>
      </c>
      <c r="CQ34" s="272">
        <f t="shared" si="8"/>
        <v>0</v>
      </c>
      <c r="CR34" s="152">
        <f t="shared" si="8"/>
        <v>0</v>
      </c>
      <c r="CS34" s="152">
        <f t="shared" si="15"/>
        <v>2</v>
      </c>
      <c r="CT34" s="157"/>
      <c r="CV34" s="152">
        <f t="shared" si="28"/>
        <v>1.75</v>
      </c>
      <c r="CW34" s="152">
        <f t="shared" si="23"/>
        <v>0.33333333333333331</v>
      </c>
      <c r="CX34" s="152">
        <f t="shared" si="24"/>
        <v>1.6666666666666667</v>
      </c>
      <c r="CY34" s="152">
        <f t="shared" si="25"/>
        <v>0.66666666666666663</v>
      </c>
      <c r="CZ34" s="152">
        <f t="shared" si="26"/>
        <v>0.6</v>
      </c>
      <c r="DA34" s="146">
        <f t="shared" si="27"/>
        <v>2.5714285714285716</v>
      </c>
      <c r="DC34" s="169"/>
      <c r="DD34" s="169"/>
      <c r="DE34" s="169"/>
      <c r="DF34" s="169"/>
      <c r="DG34" s="169"/>
      <c r="DH34" s="169"/>
      <c r="DI34" s="180"/>
      <c r="DJ34" s="180">
        <v>1</v>
      </c>
      <c r="DK34" s="169"/>
    </row>
    <row r="35" spans="1:115" s="187" customFormat="1" ht="13" customHeight="1" x14ac:dyDescent="0.15">
      <c r="A35" s="64">
        <v>16</v>
      </c>
      <c r="B35" s="27" t="s">
        <v>142</v>
      </c>
      <c r="C35" s="48" t="s">
        <v>140</v>
      </c>
      <c r="D35" s="49" t="s">
        <v>135</v>
      </c>
      <c r="E35" s="42" t="s">
        <v>136</v>
      </c>
      <c r="F35" s="27"/>
      <c r="G35" s="29"/>
      <c r="H35" s="27"/>
      <c r="I35" s="27"/>
      <c r="J35" s="27"/>
      <c r="K35" s="45"/>
      <c r="L35" s="27"/>
      <c r="M35" s="27"/>
      <c r="N35" s="27"/>
      <c r="O35" s="27"/>
      <c r="P35" s="27"/>
      <c r="Q35" s="81">
        <f t="shared" si="9"/>
        <v>0</v>
      </c>
      <c r="R35" s="81">
        <f t="shared" si="0"/>
        <v>0</v>
      </c>
      <c r="S35" s="81">
        <f t="shared" si="1"/>
        <v>0</v>
      </c>
      <c r="T35" s="81">
        <f t="shared" si="2"/>
        <v>0</v>
      </c>
      <c r="U35" s="113">
        <f t="shared" si="2"/>
        <v>0</v>
      </c>
      <c r="V35" s="228"/>
      <c r="W35" s="76"/>
      <c r="X35" s="45"/>
      <c r="Y35" s="27"/>
      <c r="Z35" s="27"/>
      <c r="AA35" s="189"/>
      <c r="AB35" s="35">
        <v>1</v>
      </c>
      <c r="AC35" s="45">
        <f>SUM(X35:AB35)</f>
        <v>1</v>
      </c>
      <c r="AD35" s="65"/>
      <c r="AE35" s="65"/>
      <c r="AF35" s="65"/>
      <c r="AG35" s="65"/>
      <c r="AH35" s="65">
        <v>1</v>
      </c>
      <c r="AI35" s="65">
        <f t="shared" si="10"/>
        <v>1</v>
      </c>
      <c r="AJ35" s="135">
        <f t="shared" si="11"/>
        <v>1</v>
      </c>
      <c r="AK35" s="136"/>
      <c r="AL35" s="86">
        <f t="shared" si="3"/>
        <v>0</v>
      </c>
      <c r="AM35" s="86">
        <f t="shared" si="4"/>
        <v>0</v>
      </c>
      <c r="AN35" s="86">
        <f t="shared" si="22"/>
        <v>0</v>
      </c>
      <c r="AO35" s="86">
        <f t="shared" si="5"/>
        <v>0</v>
      </c>
      <c r="AP35" s="117">
        <f t="shared" si="5"/>
        <v>1</v>
      </c>
      <c r="AQ35" s="66"/>
      <c r="AR35" s="66"/>
      <c r="AS35" s="66"/>
      <c r="AT35" s="190"/>
      <c r="AU35" s="35"/>
      <c r="AV35" s="137"/>
      <c r="AX35" s="66"/>
      <c r="AY35" s="66"/>
      <c r="AZ35" s="66"/>
      <c r="BA35" s="66"/>
      <c r="BB35" s="137"/>
      <c r="BC35" s="45"/>
      <c r="BE35" s="66"/>
      <c r="BF35" s="66"/>
      <c r="BG35" s="66"/>
      <c r="BH35" s="66">
        <v>1</v>
      </c>
      <c r="BI35" s="137"/>
      <c r="BJ35" s="45"/>
      <c r="BK35" s="138"/>
      <c r="BL35" s="66"/>
      <c r="BM35" s="66"/>
      <c r="BN35" s="66"/>
      <c r="BO35" s="66"/>
      <c r="BP35" s="60"/>
      <c r="BQ35" s="150">
        <f t="shared" si="12"/>
        <v>0</v>
      </c>
      <c r="BR35" s="138"/>
      <c r="BS35" s="66"/>
      <c r="BT35" s="66"/>
      <c r="BU35" s="66"/>
      <c r="BV35" s="66"/>
      <c r="BW35" s="137"/>
      <c r="BX35" s="45">
        <f t="shared" si="29"/>
        <v>0</v>
      </c>
      <c r="BY35" s="138"/>
      <c r="BZ35" s="66"/>
      <c r="CA35" s="66"/>
      <c r="CB35" s="66"/>
      <c r="CC35" s="66"/>
      <c r="CD35" s="137"/>
      <c r="CE35" s="45">
        <f t="shared" si="13"/>
        <v>0</v>
      </c>
      <c r="CF35" s="138"/>
      <c r="CG35" s="66"/>
      <c r="CH35" s="66"/>
      <c r="CI35" s="66"/>
      <c r="CJ35" s="66"/>
      <c r="CK35" s="137"/>
      <c r="CL35" s="45">
        <f t="shared" si="30"/>
        <v>0</v>
      </c>
      <c r="CM35" s="138"/>
      <c r="CN35" s="45">
        <f t="shared" si="14"/>
        <v>0</v>
      </c>
      <c r="CO35" s="45">
        <f t="shared" si="6"/>
        <v>0</v>
      </c>
      <c r="CP35" s="45">
        <f t="shared" si="7"/>
        <v>0</v>
      </c>
      <c r="CQ35" s="45">
        <f t="shared" si="8"/>
        <v>0</v>
      </c>
      <c r="CR35" s="45">
        <f t="shared" si="8"/>
        <v>0</v>
      </c>
      <c r="CS35" s="58">
        <f t="shared" si="15"/>
        <v>0</v>
      </c>
      <c r="CT35" s="138"/>
      <c r="CV35" s="45">
        <f t="shared" si="28"/>
        <v>0</v>
      </c>
      <c r="CW35" s="45">
        <f t="shared" si="23"/>
        <v>0</v>
      </c>
      <c r="CX35" s="45">
        <f t="shared" si="24"/>
        <v>0</v>
      </c>
      <c r="CY35" s="45">
        <f t="shared" si="25"/>
        <v>0.25</v>
      </c>
      <c r="CZ35" s="45">
        <f t="shared" si="26"/>
        <v>0.33333333333333331</v>
      </c>
      <c r="DA35" s="146">
        <f t="shared" si="27"/>
        <v>0</v>
      </c>
      <c r="DC35" s="188"/>
      <c r="DD35" s="188"/>
      <c r="DE35" s="188"/>
      <c r="DF35" s="188"/>
      <c r="DG35" s="188"/>
      <c r="DH35" s="188"/>
      <c r="DI35" s="151"/>
      <c r="DJ35" s="151"/>
      <c r="DK35" s="188"/>
    </row>
    <row r="36" spans="1:115" s="187" customFormat="1" ht="13" customHeight="1" x14ac:dyDescent="0.15">
      <c r="A36" s="64"/>
      <c r="B36" s="27"/>
      <c r="C36" s="48"/>
      <c r="D36" s="49" t="s">
        <v>213</v>
      </c>
      <c r="E36" s="42" t="s">
        <v>214</v>
      </c>
      <c r="F36" s="27"/>
      <c r="G36" s="29"/>
      <c r="H36" s="27"/>
      <c r="I36" s="27"/>
      <c r="J36" s="27"/>
      <c r="K36" s="45"/>
      <c r="L36" s="27"/>
      <c r="M36" s="27"/>
      <c r="N36" s="27"/>
      <c r="O36" s="27"/>
      <c r="P36" s="27"/>
      <c r="Q36" s="81"/>
      <c r="R36" s="81"/>
      <c r="S36" s="81"/>
      <c r="T36" s="81"/>
      <c r="U36" s="113"/>
      <c r="V36" s="228"/>
      <c r="W36" s="76"/>
      <c r="X36" s="45"/>
      <c r="Y36" s="27"/>
      <c r="Z36" s="27"/>
      <c r="AA36" s="189"/>
      <c r="AB36" s="47"/>
      <c r="AC36" s="45"/>
      <c r="AD36" s="65"/>
      <c r="AE36" s="65"/>
      <c r="AF36" s="65"/>
      <c r="AG36" s="65"/>
      <c r="AH36" s="65"/>
      <c r="AI36" s="65"/>
      <c r="AJ36" s="135"/>
      <c r="AK36" s="136"/>
      <c r="AL36" s="86"/>
      <c r="AM36" s="86"/>
      <c r="AN36" s="86"/>
      <c r="AO36" s="86"/>
      <c r="AP36" s="117"/>
      <c r="AQ36" s="66"/>
      <c r="AR36" s="66"/>
      <c r="AS36" s="66"/>
      <c r="AT36" s="190"/>
      <c r="AU36" s="47"/>
      <c r="AV36" s="137"/>
      <c r="AX36" s="66"/>
      <c r="AY36" s="66"/>
      <c r="AZ36" s="66"/>
      <c r="BA36" s="66"/>
      <c r="BB36" s="137"/>
      <c r="BC36" s="45"/>
      <c r="BE36" s="66"/>
      <c r="BF36" s="66"/>
      <c r="BG36" s="66"/>
      <c r="BH36" s="66"/>
      <c r="BI36" s="137"/>
      <c r="BJ36" s="45"/>
      <c r="BK36" s="138"/>
      <c r="BL36" s="66"/>
      <c r="BM36" s="66"/>
      <c r="BN36" s="66"/>
      <c r="BO36" s="66"/>
      <c r="BP36" s="60"/>
      <c r="BQ36" s="150"/>
      <c r="BR36" s="138"/>
      <c r="BS36" s="66"/>
      <c r="BT36" s="66"/>
      <c r="BU36" s="66"/>
      <c r="BV36" s="66"/>
      <c r="BW36" s="137"/>
      <c r="BX36" s="45"/>
      <c r="BY36" s="138"/>
      <c r="BZ36" s="66"/>
      <c r="CA36" s="66"/>
      <c r="CB36" s="66"/>
      <c r="CC36" s="66"/>
      <c r="CD36" s="137"/>
      <c r="CE36" s="45">
        <f t="shared" si="13"/>
        <v>0</v>
      </c>
      <c r="CF36" s="138"/>
      <c r="CG36" s="66">
        <v>1</v>
      </c>
      <c r="CH36" s="66"/>
      <c r="CI36" s="66"/>
      <c r="CJ36" s="66"/>
      <c r="CK36" s="137">
        <v>1</v>
      </c>
      <c r="CL36" s="45">
        <f t="shared" si="30"/>
        <v>2</v>
      </c>
      <c r="CM36" s="138"/>
      <c r="CN36" s="45">
        <f t="shared" si="14"/>
        <v>1</v>
      </c>
      <c r="CO36" s="45">
        <f t="shared" si="6"/>
        <v>0</v>
      </c>
      <c r="CP36" s="45">
        <f t="shared" si="7"/>
        <v>0</v>
      </c>
      <c r="CQ36" s="45">
        <f t="shared" si="8"/>
        <v>0</v>
      </c>
      <c r="CR36" s="45">
        <f t="shared" si="8"/>
        <v>1</v>
      </c>
      <c r="CS36" s="58">
        <f t="shared" si="15"/>
        <v>2</v>
      </c>
      <c r="CT36" s="138"/>
      <c r="CV36" s="45">
        <f t="shared" si="28"/>
        <v>1</v>
      </c>
      <c r="CW36" s="45">
        <f t="shared" si="23"/>
        <v>0</v>
      </c>
      <c r="CX36" s="45">
        <f t="shared" si="24"/>
        <v>0</v>
      </c>
      <c r="CY36" s="45">
        <f t="shared" si="25"/>
        <v>0</v>
      </c>
      <c r="CZ36" s="45">
        <f t="shared" si="26"/>
        <v>1</v>
      </c>
      <c r="DA36" s="146">
        <f t="shared" si="27"/>
        <v>2</v>
      </c>
      <c r="DC36" s="188"/>
      <c r="DD36" s="188"/>
      <c r="DE36" s="188"/>
      <c r="DF36" s="188"/>
      <c r="DG36" s="188"/>
      <c r="DH36" s="188"/>
      <c r="DI36" s="151"/>
      <c r="DJ36" s="151"/>
      <c r="DK36" s="188"/>
    </row>
    <row r="37" spans="1:115" s="168" customFormat="1" ht="13" customHeight="1" x14ac:dyDescent="0.15">
      <c r="A37" s="160">
        <v>17</v>
      </c>
      <c r="B37" s="161"/>
      <c r="C37" s="170" t="s">
        <v>5</v>
      </c>
      <c r="D37" s="163" t="s">
        <v>6</v>
      </c>
      <c r="E37" s="164" t="s">
        <v>20</v>
      </c>
      <c r="F37" s="161">
        <v>1</v>
      </c>
      <c r="G37" s="165"/>
      <c r="H37" s="161"/>
      <c r="I37" s="161">
        <v>2</v>
      </c>
      <c r="J37" s="161"/>
      <c r="K37" s="152">
        <v>2</v>
      </c>
      <c r="L37" s="161"/>
      <c r="M37" s="161">
        <v>1</v>
      </c>
      <c r="N37" s="161">
        <v>4</v>
      </c>
      <c r="O37" s="161"/>
      <c r="P37" s="161"/>
      <c r="Q37" s="175">
        <f t="shared" si="9"/>
        <v>2</v>
      </c>
      <c r="R37" s="175">
        <f t="shared" si="0"/>
        <v>0</v>
      </c>
      <c r="S37" s="175">
        <f t="shared" si="1"/>
        <v>1</v>
      </c>
      <c r="T37" s="175">
        <f t="shared" si="2"/>
        <v>4</v>
      </c>
      <c r="U37" s="176">
        <f t="shared" si="2"/>
        <v>0</v>
      </c>
      <c r="V37" s="229"/>
      <c r="W37" s="232"/>
      <c r="X37" s="152"/>
      <c r="Y37" s="161"/>
      <c r="Z37" s="161">
        <v>3</v>
      </c>
      <c r="AA37" s="173">
        <v>3</v>
      </c>
      <c r="AB37" s="161"/>
      <c r="AC37" s="152">
        <f>SUM(X37:AA37)</f>
        <v>6</v>
      </c>
      <c r="AD37" s="153">
        <v>1</v>
      </c>
      <c r="AE37" s="153"/>
      <c r="AF37" s="153">
        <v>1</v>
      </c>
      <c r="AG37" s="153">
        <v>5</v>
      </c>
      <c r="AH37" s="153"/>
      <c r="AI37" s="153">
        <f t="shared" si="10"/>
        <v>7</v>
      </c>
      <c r="AJ37" s="154">
        <f t="shared" si="11"/>
        <v>6.5</v>
      </c>
      <c r="AK37" s="155"/>
      <c r="AL37" s="177">
        <f t="shared" si="3"/>
        <v>1</v>
      </c>
      <c r="AM37" s="177">
        <f t="shared" si="4"/>
        <v>0</v>
      </c>
      <c r="AN37" s="177">
        <f t="shared" si="22"/>
        <v>3</v>
      </c>
      <c r="AO37" s="177">
        <f t="shared" si="5"/>
        <v>5</v>
      </c>
      <c r="AP37" s="178">
        <f t="shared" si="5"/>
        <v>0</v>
      </c>
      <c r="AQ37" s="167"/>
      <c r="AR37" s="167"/>
      <c r="AS37" s="167">
        <v>2</v>
      </c>
      <c r="AT37" s="167">
        <v>1</v>
      </c>
      <c r="AU37" s="161">
        <v>1</v>
      </c>
      <c r="AV37" s="137">
        <f>SUM(AQ37:AU37)</f>
        <v>4</v>
      </c>
      <c r="AX37" s="167">
        <v>1</v>
      </c>
      <c r="AY37" s="167"/>
      <c r="AZ37" s="167"/>
      <c r="BA37" s="167"/>
      <c r="BB37" s="156"/>
      <c r="BC37" s="152">
        <f>SUM(AX37:BB37)</f>
        <v>1</v>
      </c>
      <c r="BE37" s="167"/>
      <c r="BF37" s="167"/>
      <c r="BG37" s="167"/>
      <c r="BH37" s="167">
        <v>2</v>
      </c>
      <c r="BI37" s="156">
        <v>1</v>
      </c>
      <c r="BJ37" s="152">
        <f>SUM(BE37:BI37)</f>
        <v>3</v>
      </c>
      <c r="BK37" s="157"/>
      <c r="BL37" s="167">
        <v>2</v>
      </c>
      <c r="BM37" s="167"/>
      <c r="BN37" s="167">
        <v>2</v>
      </c>
      <c r="BO37" s="167"/>
      <c r="BP37" s="158"/>
      <c r="BQ37" s="159">
        <f t="shared" si="12"/>
        <v>4</v>
      </c>
      <c r="BR37" s="157"/>
      <c r="BS37" s="167">
        <v>4</v>
      </c>
      <c r="BT37" s="167"/>
      <c r="BU37" s="167">
        <v>4</v>
      </c>
      <c r="BV37" s="167">
        <v>4</v>
      </c>
      <c r="BW37" s="156"/>
      <c r="BX37" s="152">
        <f t="shared" si="29"/>
        <v>12</v>
      </c>
      <c r="BY37" s="157"/>
      <c r="BZ37" s="167">
        <v>3</v>
      </c>
      <c r="CA37" s="167">
        <v>1</v>
      </c>
      <c r="CB37" s="167">
        <v>3</v>
      </c>
      <c r="CC37" s="167">
        <v>2</v>
      </c>
      <c r="CD37" s="156">
        <v>1</v>
      </c>
      <c r="CE37" s="58">
        <f t="shared" si="13"/>
        <v>10</v>
      </c>
      <c r="CF37" s="157"/>
      <c r="CG37" s="167">
        <v>1</v>
      </c>
      <c r="CH37" s="167"/>
      <c r="CI37" s="167">
        <v>3</v>
      </c>
      <c r="CJ37" s="167">
        <v>3</v>
      </c>
      <c r="CK37" s="156">
        <v>2</v>
      </c>
      <c r="CL37" s="152">
        <f t="shared" si="30"/>
        <v>9</v>
      </c>
      <c r="CM37" s="157"/>
      <c r="CN37" s="152">
        <f t="shared" si="14"/>
        <v>3</v>
      </c>
      <c r="CO37" s="152">
        <f t="shared" si="6"/>
        <v>1</v>
      </c>
      <c r="CP37" s="152">
        <f t="shared" si="7"/>
        <v>3</v>
      </c>
      <c r="CQ37" s="272">
        <f t="shared" si="8"/>
        <v>3</v>
      </c>
      <c r="CR37" s="152">
        <f t="shared" si="8"/>
        <v>2</v>
      </c>
      <c r="CS37" s="152">
        <f t="shared" si="15"/>
        <v>12</v>
      </c>
      <c r="CT37" s="157"/>
      <c r="CV37" s="152">
        <f t="shared" si="28"/>
        <v>2.1666666666666665</v>
      </c>
      <c r="CW37" s="152">
        <f t="shared" si="23"/>
        <v>0.33333333333333331</v>
      </c>
      <c r="CX37" s="152">
        <f t="shared" si="24"/>
        <v>2.5</v>
      </c>
      <c r="CY37" s="152">
        <f t="shared" si="25"/>
        <v>3.1666666666666665</v>
      </c>
      <c r="CZ37" s="152">
        <f t="shared" si="26"/>
        <v>0.8</v>
      </c>
      <c r="DA37" s="146">
        <f t="shared" si="27"/>
        <v>6</v>
      </c>
      <c r="DC37" s="169"/>
      <c r="DD37" s="169"/>
      <c r="DE37" s="169"/>
      <c r="DF37" s="169"/>
      <c r="DG37" s="169"/>
      <c r="DH37" s="169"/>
      <c r="DI37" s="180"/>
      <c r="DJ37" s="180">
        <v>1</v>
      </c>
      <c r="DK37" s="169"/>
    </row>
    <row r="38" spans="1:115" s="168" customFormat="1" ht="13" customHeight="1" x14ac:dyDescent="0.15">
      <c r="A38" s="160">
        <v>18</v>
      </c>
      <c r="B38" s="161"/>
      <c r="C38" s="170" t="s">
        <v>21</v>
      </c>
      <c r="D38" s="163" t="s">
        <v>22</v>
      </c>
      <c r="E38" s="164" t="s">
        <v>23</v>
      </c>
      <c r="F38" s="161">
        <v>5</v>
      </c>
      <c r="G38" s="161"/>
      <c r="H38" s="161">
        <v>3</v>
      </c>
      <c r="I38" s="161">
        <v>3</v>
      </c>
      <c r="J38" s="161"/>
      <c r="K38" s="152"/>
      <c r="L38" s="161"/>
      <c r="M38" s="161">
        <v>1</v>
      </c>
      <c r="N38" s="161">
        <v>2</v>
      </c>
      <c r="O38" s="161"/>
      <c r="P38" s="161"/>
      <c r="Q38" s="175">
        <f t="shared" si="9"/>
        <v>5</v>
      </c>
      <c r="R38" s="175">
        <f t="shared" si="0"/>
        <v>0</v>
      </c>
      <c r="S38" s="175">
        <f t="shared" si="1"/>
        <v>3</v>
      </c>
      <c r="T38" s="175">
        <f t="shared" si="2"/>
        <v>3</v>
      </c>
      <c r="U38" s="176">
        <f t="shared" si="2"/>
        <v>0</v>
      </c>
      <c r="V38" s="229"/>
      <c r="W38" s="232"/>
      <c r="X38" s="152">
        <v>5</v>
      </c>
      <c r="Y38" s="161"/>
      <c r="Z38" s="161">
        <v>2</v>
      </c>
      <c r="AA38" s="173">
        <v>4</v>
      </c>
      <c r="AB38" s="161"/>
      <c r="AC38" s="152">
        <f>SUM(X38:AA38)</f>
        <v>11</v>
      </c>
      <c r="AD38" s="153">
        <v>4</v>
      </c>
      <c r="AE38" s="153"/>
      <c r="AF38" s="153">
        <v>3</v>
      </c>
      <c r="AG38" s="153">
        <v>5</v>
      </c>
      <c r="AH38" s="153"/>
      <c r="AI38" s="153">
        <f t="shared" si="10"/>
        <v>12</v>
      </c>
      <c r="AJ38" s="154">
        <f t="shared" si="11"/>
        <v>11.5</v>
      </c>
      <c r="AK38" s="155"/>
      <c r="AL38" s="177">
        <f t="shared" si="3"/>
        <v>5</v>
      </c>
      <c r="AM38" s="177">
        <f t="shared" si="4"/>
        <v>0</v>
      </c>
      <c r="AN38" s="177">
        <f t="shared" si="22"/>
        <v>3</v>
      </c>
      <c r="AO38" s="177">
        <f t="shared" si="5"/>
        <v>5</v>
      </c>
      <c r="AP38" s="178">
        <f t="shared" si="5"/>
        <v>0</v>
      </c>
      <c r="AQ38" s="167">
        <v>3</v>
      </c>
      <c r="AR38" s="167"/>
      <c r="AS38" s="167">
        <v>5</v>
      </c>
      <c r="AT38" s="167">
        <v>3</v>
      </c>
      <c r="AU38" s="161">
        <v>1</v>
      </c>
      <c r="AV38" s="137">
        <f>SUM(AQ38:AU38)</f>
        <v>12</v>
      </c>
      <c r="AX38" s="167">
        <v>3</v>
      </c>
      <c r="AY38" s="167">
        <v>3</v>
      </c>
      <c r="AZ38" s="167">
        <v>1</v>
      </c>
      <c r="BA38" s="167">
        <v>3</v>
      </c>
      <c r="BB38" s="156"/>
      <c r="BC38" s="152">
        <f>SUM(AX38:BB38)</f>
        <v>10</v>
      </c>
      <c r="BE38" s="167">
        <v>12</v>
      </c>
      <c r="BF38" s="167"/>
      <c r="BG38" s="167">
        <v>5</v>
      </c>
      <c r="BH38" s="167">
        <v>3</v>
      </c>
      <c r="BI38" s="156"/>
      <c r="BJ38" s="152">
        <f>SUM(BE38:BI38)</f>
        <v>20</v>
      </c>
      <c r="BK38" s="157"/>
      <c r="BL38" s="167">
        <v>9</v>
      </c>
      <c r="BM38" s="167">
        <v>5</v>
      </c>
      <c r="BN38" s="167">
        <v>10</v>
      </c>
      <c r="BO38" s="167"/>
      <c r="BP38" s="158"/>
      <c r="BQ38" s="159">
        <f t="shared" si="12"/>
        <v>24</v>
      </c>
      <c r="BR38" s="157"/>
      <c r="BS38" s="167">
        <v>8</v>
      </c>
      <c r="BT38" s="167">
        <v>6</v>
      </c>
      <c r="BU38" s="167">
        <v>5</v>
      </c>
      <c r="BV38" s="167">
        <v>7</v>
      </c>
      <c r="BW38" s="156"/>
      <c r="BX38" s="152">
        <f t="shared" si="29"/>
        <v>26</v>
      </c>
      <c r="BY38" s="157"/>
      <c r="BZ38" s="167">
        <v>4</v>
      </c>
      <c r="CA38" s="167">
        <v>1</v>
      </c>
      <c r="CB38" s="167">
        <v>4</v>
      </c>
      <c r="CC38" s="167">
        <v>4</v>
      </c>
      <c r="CD38" s="156"/>
      <c r="CE38" s="58">
        <f t="shared" si="13"/>
        <v>13</v>
      </c>
      <c r="CF38" s="157"/>
      <c r="CG38" s="167">
        <v>1</v>
      </c>
      <c r="CH38" s="167">
        <v>1</v>
      </c>
      <c r="CI38" s="167">
        <v>1</v>
      </c>
      <c r="CJ38" s="167">
        <v>1</v>
      </c>
      <c r="CK38" s="156"/>
      <c r="CL38" s="152">
        <f t="shared" si="30"/>
        <v>4</v>
      </c>
      <c r="CM38" s="157"/>
      <c r="CN38" s="152">
        <f t="shared" si="14"/>
        <v>4</v>
      </c>
      <c r="CO38" s="152">
        <f t="shared" si="6"/>
        <v>1</v>
      </c>
      <c r="CP38" s="152">
        <f t="shared" si="7"/>
        <v>4</v>
      </c>
      <c r="CQ38" s="272">
        <f t="shared" si="8"/>
        <v>4</v>
      </c>
      <c r="CR38" s="152">
        <f t="shared" si="8"/>
        <v>0</v>
      </c>
      <c r="CS38" s="152">
        <f t="shared" si="15"/>
        <v>13</v>
      </c>
      <c r="CT38" s="157"/>
      <c r="CV38" s="152">
        <f t="shared" si="28"/>
        <v>6.125</v>
      </c>
      <c r="CW38" s="152">
        <f t="shared" si="23"/>
        <v>2.5</v>
      </c>
      <c r="CX38" s="152">
        <f t="shared" si="24"/>
        <v>4.5</v>
      </c>
      <c r="CY38" s="152">
        <f t="shared" si="25"/>
        <v>4</v>
      </c>
      <c r="CZ38" s="152">
        <f t="shared" si="26"/>
        <v>0.25</v>
      </c>
      <c r="DA38" s="146">
        <f t="shared" si="27"/>
        <v>15.428571428571429</v>
      </c>
      <c r="DC38" s="169"/>
      <c r="DD38" s="169"/>
      <c r="DE38" s="169"/>
      <c r="DF38" s="169">
        <v>3</v>
      </c>
      <c r="DG38" s="169"/>
      <c r="DH38" s="239">
        <v>5</v>
      </c>
      <c r="DI38" s="239">
        <v>6</v>
      </c>
      <c r="DJ38" s="239">
        <v>1</v>
      </c>
      <c r="DK38" s="169">
        <f>SUM(DC38:DI38)</f>
        <v>14</v>
      </c>
    </row>
    <row r="39" spans="1:115" s="187" customFormat="1" ht="13" customHeight="1" x14ac:dyDescent="0.15">
      <c r="A39" s="64"/>
      <c r="B39" s="27"/>
      <c r="C39" s="139"/>
      <c r="D39" s="49" t="s">
        <v>65</v>
      </c>
      <c r="E39" s="42" t="s">
        <v>66</v>
      </c>
      <c r="F39" s="27"/>
      <c r="G39" s="27"/>
      <c r="H39" s="27"/>
      <c r="I39" s="27"/>
      <c r="J39" s="27"/>
      <c r="K39" s="45"/>
      <c r="L39" s="27"/>
      <c r="M39" s="27"/>
      <c r="N39" s="27"/>
      <c r="O39" s="27"/>
      <c r="P39" s="27"/>
      <c r="Q39" s="81"/>
      <c r="R39" s="81"/>
      <c r="S39" s="81"/>
      <c r="T39" s="81"/>
      <c r="U39" s="113"/>
      <c r="V39" s="228"/>
      <c r="W39" s="76"/>
      <c r="X39" s="45"/>
      <c r="Y39" s="27"/>
      <c r="Z39" s="27"/>
      <c r="AA39" s="28"/>
      <c r="AB39" s="27"/>
      <c r="AC39" s="45"/>
      <c r="AD39" s="65"/>
      <c r="AE39" s="65"/>
      <c r="AF39" s="65"/>
      <c r="AG39" s="65"/>
      <c r="AH39" s="65"/>
      <c r="AI39" s="65"/>
      <c r="AJ39" s="135"/>
      <c r="AK39" s="136"/>
      <c r="AL39" s="86"/>
      <c r="AM39" s="86"/>
      <c r="AN39" s="86"/>
      <c r="AO39" s="86"/>
      <c r="AP39" s="117"/>
      <c r="AQ39" s="66"/>
      <c r="AR39" s="66"/>
      <c r="AS39" s="66"/>
      <c r="AT39" s="66"/>
      <c r="AU39" s="27"/>
      <c r="AV39" s="137"/>
      <c r="AX39" s="66"/>
      <c r="AY39" s="66"/>
      <c r="AZ39" s="66"/>
      <c r="BA39" s="66"/>
      <c r="BB39" s="137"/>
      <c r="BC39" s="45"/>
      <c r="BE39" s="66"/>
      <c r="BF39" s="66"/>
      <c r="BG39" s="66"/>
      <c r="BH39" s="66"/>
      <c r="BI39" s="137"/>
      <c r="BJ39" s="45"/>
      <c r="BK39" s="138"/>
      <c r="BL39" s="66"/>
      <c r="BM39" s="66"/>
      <c r="BN39" s="66">
        <v>1</v>
      </c>
      <c r="BO39" s="66"/>
      <c r="BP39" s="60"/>
      <c r="BQ39" s="150">
        <f t="shared" si="12"/>
        <v>1</v>
      </c>
      <c r="BR39" s="138"/>
      <c r="BS39" s="66">
        <v>1</v>
      </c>
      <c r="BT39" s="66">
        <v>0</v>
      </c>
      <c r="BU39" s="66">
        <v>1</v>
      </c>
      <c r="BV39" s="66">
        <v>0</v>
      </c>
      <c r="BW39" s="137">
        <v>0</v>
      </c>
      <c r="BX39" s="45">
        <f t="shared" si="29"/>
        <v>2</v>
      </c>
      <c r="BY39" s="138"/>
      <c r="BZ39" s="66"/>
      <c r="CA39" s="66"/>
      <c r="CB39" s="66"/>
      <c r="CC39" s="66"/>
      <c r="CD39" s="137"/>
      <c r="CE39" s="45">
        <f t="shared" si="13"/>
        <v>0</v>
      </c>
      <c r="CF39" s="138"/>
      <c r="CG39" s="66">
        <v>2</v>
      </c>
      <c r="CH39" s="66"/>
      <c r="CI39" s="66">
        <v>1</v>
      </c>
      <c r="CJ39" s="66"/>
      <c r="CK39" s="137">
        <v>1</v>
      </c>
      <c r="CL39" s="45">
        <f t="shared" si="30"/>
        <v>4</v>
      </c>
      <c r="CM39" s="138"/>
      <c r="CN39" s="45">
        <f t="shared" si="14"/>
        <v>2</v>
      </c>
      <c r="CO39" s="45">
        <f t="shared" si="6"/>
        <v>0</v>
      </c>
      <c r="CP39" s="45">
        <f t="shared" si="7"/>
        <v>1</v>
      </c>
      <c r="CQ39" s="45">
        <f t="shared" si="8"/>
        <v>0</v>
      </c>
      <c r="CR39" s="45">
        <f t="shared" si="8"/>
        <v>1</v>
      </c>
      <c r="CS39" s="58">
        <f t="shared" si="15"/>
        <v>4</v>
      </c>
      <c r="CT39" s="138"/>
      <c r="CV39" s="45">
        <f t="shared" si="28"/>
        <v>1.5</v>
      </c>
      <c r="CW39" s="45">
        <f t="shared" si="23"/>
        <v>0</v>
      </c>
      <c r="CX39" s="45">
        <f t="shared" si="24"/>
        <v>1</v>
      </c>
      <c r="CY39" s="45">
        <f t="shared" si="25"/>
        <v>0</v>
      </c>
      <c r="CZ39" s="45">
        <f t="shared" si="26"/>
        <v>0.5</v>
      </c>
      <c r="DA39" s="146">
        <f t="shared" si="27"/>
        <v>2.3333333333333335</v>
      </c>
      <c r="DC39" s="188"/>
      <c r="DD39" s="188"/>
      <c r="DE39" s="188"/>
      <c r="DF39" s="188"/>
      <c r="DG39" s="188"/>
      <c r="DH39" s="188"/>
      <c r="DI39" s="151"/>
      <c r="DJ39" s="151"/>
      <c r="DK39" s="188"/>
    </row>
    <row r="40" spans="1:115" s="149" customFormat="1" ht="13" customHeight="1" x14ac:dyDescent="0.15">
      <c r="A40" s="64">
        <v>19</v>
      </c>
      <c r="B40" s="29"/>
      <c r="C40" s="48"/>
      <c r="D40" s="49" t="s">
        <v>16</v>
      </c>
      <c r="E40" s="49" t="s">
        <v>17</v>
      </c>
      <c r="F40" s="29"/>
      <c r="G40" s="29"/>
      <c r="H40" s="29"/>
      <c r="I40" s="29"/>
      <c r="J40" s="29"/>
      <c r="K40" s="60"/>
      <c r="L40" s="29"/>
      <c r="M40" s="29"/>
      <c r="N40" s="29"/>
      <c r="O40" s="29"/>
      <c r="P40" s="29"/>
      <c r="Q40" s="81">
        <f t="shared" si="9"/>
        <v>0</v>
      </c>
      <c r="R40" s="81">
        <f t="shared" si="0"/>
        <v>0</v>
      </c>
      <c r="S40" s="81">
        <f t="shared" si="1"/>
        <v>0</v>
      </c>
      <c r="T40" s="81">
        <f t="shared" si="2"/>
        <v>0</v>
      </c>
      <c r="U40" s="113">
        <f t="shared" si="2"/>
        <v>0</v>
      </c>
      <c r="V40" s="228"/>
      <c r="W40" s="76"/>
      <c r="X40" s="60"/>
      <c r="Y40" s="29"/>
      <c r="Z40" s="29"/>
      <c r="AA40" s="30"/>
      <c r="AB40" s="29"/>
      <c r="AC40" s="60"/>
      <c r="AD40" s="66"/>
      <c r="AE40" s="66"/>
      <c r="AF40" s="66">
        <v>1</v>
      </c>
      <c r="AG40" s="66"/>
      <c r="AH40" s="66"/>
      <c r="AI40" s="65">
        <f t="shared" si="10"/>
        <v>1</v>
      </c>
      <c r="AJ40" s="135">
        <f t="shared" si="11"/>
        <v>0.5</v>
      </c>
      <c r="AK40" s="136"/>
      <c r="AL40" s="86">
        <f t="shared" si="3"/>
        <v>0</v>
      </c>
      <c r="AM40" s="86">
        <f t="shared" si="4"/>
        <v>0</v>
      </c>
      <c r="AN40" s="86">
        <f t="shared" si="22"/>
        <v>1</v>
      </c>
      <c r="AO40" s="86">
        <f t="shared" si="5"/>
        <v>0</v>
      </c>
      <c r="AP40" s="117">
        <f t="shared" si="5"/>
        <v>0</v>
      </c>
      <c r="AQ40" s="66"/>
      <c r="AR40" s="66"/>
      <c r="AS40" s="66"/>
      <c r="AT40" s="66"/>
      <c r="AU40" s="29"/>
      <c r="AV40" s="137"/>
      <c r="AX40" s="66"/>
      <c r="AY40" s="66"/>
      <c r="AZ40" s="66"/>
      <c r="BA40" s="66"/>
      <c r="BB40" s="137">
        <v>1</v>
      </c>
      <c r="BC40" s="45">
        <f>SUM(AX40:BB40)</f>
        <v>1</v>
      </c>
      <c r="BE40" s="66"/>
      <c r="BF40" s="66"/>
      <c r="BG40" s="66"/>
      <c r="BH40" s="66"/>
      <c r="BI40" s="137"/>
      <c r="BJ40" s="45">
        <f>SUM(BE40:BI40)</f>
        <v>0</v>
      </c>
      <c r="BK40" s="138"/>
      <c r="BL40" s="66"/>
      <c r="BM40" s="66"/>
      <c r="BN40" s="66">
        <v>1</v>
      </c>
      <c r="BO40" s="66"/>
      <c r="BP40" s="60"/>
      <c r="BQ40" s="150">
        <f t="shared" si="12"/>
        <v>1</v>
      </c>
      <c r="BR40" s="138"/>
      <c r="BS40" s="66"/>
      <c r="BT40" s="66"/>
      <c r="BU40" s="66"/>
      <c r="BV40" s="66">
        <v>1</v>
      </c>
      <c r="BW40" s="137">
        <v>1</v>
      </c>
      <c r="BX40" s="45">
        <f t="shared" si="29"/>
        <v>2</v>
      </c>
      <c r="BY40" s="138"/>
      <c r="BZ40" s="66"/>
      <c r="CA40" s="66"/>
      <c r="CB40" s="66"/>
      <c r="CC40" s="66"/>
      <c r="CD40" s="137"/>
      <c r="CE40" s="45">
        <f t="shared" si="13"/>
        <v>0</v>
      </c>
      <c r="CF40" s="138"/>
      <c r="CG40" s="66"/>
      <c r="CH40" s="66"/>
      <c r="CI40" s="66"/>
      <c r="CJ40" s="66"/>
      <c r="CK40" s="137"/>
      <c r="CL40" s="45">
        <f t="shared" si="30"/>
        <v>0</v>
      </c>
      <c r="CM40" s="138"/>
      <c r="CN40" s="45">
        <f t="shared" si="14"/>
        <v>0</v>
      </c>
      <c r="CO40" s="45">
        <f t="shared" si="6"/>
        <v>0</v>
      </c>
      <c r="CP40" s="45">
        <f t="shared" si="7"/>
        <v>0</v>
      </c>
      <c r="CQ40" s="45">
        <f t="shared" si="8"/>
        <v>0</v>
      </c>
      <c r="CR40" s="45">
        <f t="shared" si="8"/>
        <v>0</v>
      </c>
      <c r="CS40" s="58">
        <f t="shared" si="15"/>
        <v>0</v>
      </c>
      <c r="CT40" s="138"/>
      <c r="CV40" s="45">
        <f t="shared" si="28"/>
        <v>0</v>
      </c>
      <c r="CW40" s="45">
        <f t="shared" si="23"/>
        <v>0</v>
      </c>
      <c r="CX40" s="45">
        <f t="shared" si="24"/>
        <v>0.5</v>
      </c>
      <c r="CY40" s="45">
        <f t="shared" si="25"/>
        <v>0.25</v>
      </c>
      <c r="CZ40" s="45">
        <f t="shared" si="26"/>
        <v>0.4</v>
      </c>
      <c r="DA40" s="146">
        <f t="shared" si="27"/>
        <v>0.8</v>
      </c>
      <c r="DC40" s="151"/>
      <c r="DD40" s="151"/>
      <c r="DE40" s="151"/>
      <c r="DF40" s="151"/>
      <c r="DG40" s="151"/>
      <c r="DH40" s="151"/>
      <c r="DI40" s="151"/>
      <c r="DJ40" s="151"/>
      <c r="DK40" s="188"/>
    </row>
    <row r="41" spans="1:115" s="149" customFormat="1" ht="13" customHeight="1" x14ac:dyDescent="0.15">
      <c r="A41" s="64"/>
      <c r="B41" s="29"/>
      <c r="C41" s="48"/>
      <c r="D41" s="49" t="s">
        <v>110</v>
      </c>
      <c r="E41" s="49" t="s">
        <v>106</v>
      </c>
      <c r="F41" s="29"/>
      <c r="G41" s="29"/>
      <c r="H41" s="29"/>
      <c r="I41" s="29"/>
      <c r="J41" s="29"/>
      <c r="K41" s="60"/>
      <c r="L41" s="29"/>
      <c r="M41" s="29"/>
      <c r="N41" s="29"/>
      <c r="O41" s="29"/>
      <c r="P41" s="29"/>
      <c r="Q41" s="81">
        <f t="shared" si="9"/>
        <v>0</v>
      </c>
      <c r="R41" s="81">
        <f t="shared" si="0"/>
        <v>0</v>
      </c>
      <c r="S41" s="81">
        <f t="shared" si="1"/>
        <v>0</v>
      </c>
      <c r="T41" s="81">
        <f t="shared" si="2"/>
        <v>0</v>
      </c>
      <c r="U41" s="113">
        <f t="shared" si="2"/>
        <v>0</v>
      </c>
      <c r="V41" s="228"/>
      <c r="W41" s="76"/>
      <c r="X41" s="60"/>
      <c r="Y41" s="29"/>
      <c r="Z41" s="29"/>
      <c r="AA41" s="30"/>
      <c r="AB41" s="29"/>
      <c r="AC41" s="60"/>
      <c r="AD41" s="66"/>
      <c r="AE41" s="66"/>
      <c r="AF41" s="66"/>
      <c r="AG41" s="66"/>
      <c r="AH41" s="66"/>
      <c r="AI41" s="65"/>
      <c r="AJ41" s="135"/>
      <c r="AK41" s="136"/>
      <c r="AL41" s="86">
        <f t="shared" si="3"/>
        <v>0</v>
      </c>
      <c r="AM41" s="86">
        <f t="shared" si="4"/>
        <v>0</v>
      </c>
      <c r="AN41" s="86">
        <f t="shared" si="22"/>
        <v>0</v>
      </c>
      <c r="AO41" s="86">
        <f t="shared" si="5"/>
        <v>0</v>
      </c>
      <c r="AP41" s="117">
        <f t="shared" si="5"/>
        <v>0</v>
      </c>
      <c r="AQ41" s="66"/>
      <c r="AR41" s="66"/>
      <c r="AS41" s="66"/>
      <c r="AT41" s="66">
        <v>1</v>
      </c>
      <c r="AU41" s="29"/>
      <c r="AV41" s="137">
        <f>SUM(AQ41:AU41)</f>
        <v>1</v>
      </c>
      <c r="AW41" s="149" t="s">
        <v>111</v>
      </c>
      <c r="AX41" s="66"/>
      <c r="AY41" s="66"/>
      <c r="AZ41" s="66"/>
      <c r="BA41" s="66"/>
      <c r="BB41" s="137"/>
      <c r="BC41" s="45"/>
      <c r="BE41" s="66"/>
      <c r="BF41" s="66"/>
      <c r="BG41" s="66"/>
      <c r="BH41" s="66"/>
      <c r="BI41" s="137"/>
      <c r="BJ41" s="45"/>
      <c r="BK41" s="138"/>
      <c r="BL41" s="66"/>
      <c r="BM41" s="66"/>
      <c r="BN41" s="66"/>
      <c r="BO41" s="66"/>
      <c r="BP41" s="60"/>
      <c r="BQ41" s="150">
        <f t="shared" si="12"/>
        <v>0</v>
      </c>
      <c r="BR41" s="138"/>
      <c r="BS41" s="66"/>
      <c r="BT41" s="66"/>
      <c r="BU41" s="66"/>
      <c r="BV41" s="66"/>
      <c r="BW41" s="137"/>
      <c r="BX41" s="45">
        <f t="shared" si="29"/>
        <v>0</v>
      </c>
      <c r="BY41" s="138"/>
      <c r="BZ41" s="66"/>
      <c r="CA41" s="66"/>
      <c r="CB41" s="66"/>
      <c r="CC41" s="66"/>
      <c r="CD41" s="137"/>
      <c r="CE41" s="45">
        <f t="shared" si="13"/>
        <v>0</v>
      </c>
      <c r="CF41" s="138"/>
      <c r="CG41" s="66"/>
      <c r="CH41" s="66"/>
      <c r="CI41" s="66"/>
      <c r="CJ41" s="66"/>
      <c r="CK41" s="137"/>
      <c r="CL41" s="45">
        <f t="shared" si="30"/>
        <v>0</v>
      </c>
      <c r="CM41" s="138"/>
      <c r="CN41" s="45">
        <f t="shared" si="14"/>
        <v>0</v>
      </c>
      <c r="CO41" s="45">
        <f t="shared" si="6"/>
        <v>0</v>
      </c>
      <c r="CP41" s="45">
        <f t="shared" si="7"/>
        <v>0</v>
      </c>
      <c r="CQ41" s="45">
        <f t="shared" si="8"/>
        <v>0</v>
      </c>
      <c r="CR41" s="45">
        <f t="shared" si="8"/>
        <v>0</v>
      </c>
      <c r="CS41" s="58">
        <f t="shared" si="15"/>
        <v>0</v>
      </c>
      <c r="CT41" s="138"/>
      <c r="CV41" s="45">
        <f t="shared" si="28"/>
        <v>0</v>
      </c>
      <c r="CW41" s="45">
        <f t="shared" si="23"/>
        <v>0</v>
      </c>
      <c r="CX41" s="45">
        <f t="shared" si="24"/>
        <v>0</v>
      </c>
      <c r="CY41" s="45">
        <f t="shared" si="25"/>
        <v>0.25</v>
      </c>
      <c r="CZ41" s="45">
        <f t="shared" si="26"/>
        <v>0</v>
      </c>
      <c r="DA41" s="146">
        <f t="shared" si="27"/>
        <v>0.25</v>
      </c>
      <c r="DC41" s="151"/>
      <c r="DD41" s="151"/>
      <c r="DE41" s="151"/>
      <c r="DF41" s="151"/>
      <c r="DG41" s="151"/>
      <c r="DH41" s="151"/>
      <c r="DI41" s="151"/>
      <c r="DJ41" s="151"/>
      <c r="DK41" s="188"/>
    </row>
    <row r="42" spans="1:115" s="179" customFormat="1" ht="13" customHeight="1" x14ac:dyDescent="0.15">
      <c r="A42" s="160"/>
      <c r="B42" s="165"/>
      <c r="C42" s="174"/>
      <c r="D42" s="163" t="s">
        <v>67</v>
      </c>
      <c r="E42" s="163" t="s">
        <v>68</v>
      </c>
      <c r="F42" s="165"/>
      <c r="G42" s="165"/>
      <c r="H42" s="165"/>
      <c r="I42" s="165"/>
      <c r="J42" s="165"/>
      <c r="K42" s="158"/>
      <c r="L42" s="165"/>
      <c r="M42" s="165"/>
      <c r="N42" s="165"/>
      <c r="O42" s="165"/>
      <c r="P42" s="165"/>
      <c r="Q42" s="175"/>
      <c r="R42" s="175"/>
      <c r="S42" s="175"/>
      <c r="T42" s="175"/>
      <c r="U42" s="176"/>
      <c r="V42" s="229"/>
      <c r="W42" s="232"/>
      <c r="X42" s="158"/>
      <c r="Y42" s="165"/>
      <c r="Z42" s="165"/>
      <c r="AA42" s="166"/>
      <c r="AB42" s="165"/>
      <c r="AC42" s="158"/>
      <c r="AD42" s="167"/>
      <c r="AE42" s="167"/>
      <c r="AF42" s="167"/>
      <c r="AG42" s="167"/>
      <c r="AH42" s="167"/>
      <c r="AI42" s="153"/>
      <c r="AJ42" s="154"/>
      <c r="AK42" s="155"/>
      <c r="AL42" s="177"/>
      <c r="AM42" s="177"/>
      <c r="AN42" s="177"/>
      <c r="AO42" s="177"/>
      <c r="AP42" s="178"/>
      <c r="AQ42" s="167"/>
      <c r="AR42" s="167"/>
      <c r="AS42" s="167"/>
      <c r="AT42" s="167"/>
      <c r="AU42" s="165"/>
      <c r="AV42" s="156"/>
      <c r="AX42" s="167"/>
      <c r="AY42" s="167"/>
      <c r="AZ42" s="167"/>
      <c r="BA42" s="167"/>
      <c r="BB42" s="156"/>
      <c r="BC42" s="152"/>
      <c r="BE42" s="167"/>
      <c r="BF42" s="167"/>
      <c r="BG42" s="167"/>
      <c r="BH42" s="167"/>
      <c r="BI42" s="156"/>
      <c r="BJ42" s="152"/>
      <c r="BK42" s="157"/>
      <c r="BL42" s="167"/>
      <c r="BM42" s="167"/>
      <c r="BN42" s="167"/>
      <c r="BO42" s="167"/>
      <c r="BP42" s="158"/>
      <c r="BQ42" s="159">
        <f t="shared" si="12"/>
        <v>0</v>
      </c>
      <c r="BR42" s="157"/>
      <c r="BS42" s="167">
        <v>0</v>
      </c>
      <c r="BT42" s="167">
        <v>4</v>
      </c>
      <c r="BU42" s="167">
        <v>0</v>
      </c>
      <c r="BV42" s="167">
        <v>0</v>
      </c>
      <c r="BW42" s="156">
        <v>0</v>
      </c>
      <c r="BX42" s="152">
        <f t="shared" si="29"/>
        <v>4</v>
      </c>
      <c r="BY42" s="157"/>
      <c r="BZ42" s="167"/>
      <c r="CA42" s="167">
        <v>6</v>
      </c>
      <c r="CB42" s="167"/>
      <c r="CC42" s="167">
        <v>1</v>
      </c>
      <c r="CD42" s="156"/>
      <c r="CE42" s="58">
        <f t="shared" si="13"/>
        <v>7</v>
      </c>
      <c r="CF42" s="157"/>
      <c r="CG42" s="167"/>
      <c r="CH42" s="167">
        <v>3</v>
      </c>
      <c r="CI42" s="167">
        <v>1</v>
      </c>
      <c r="CJ42" s="167"/>
      <c r="CK42" s="156"/>
      <c r="CL42" s="152">
        <f t="shared" si="30"/>
        <v>4</v>
      </c>
      <c r="CM42" s="157"/>
      <c r="CN42" s="152">
        <f t="shared" si="14"/>
        <v>0</v>
      </c>
      <c r="CO42" s="152">
        <f t="shared" si="6"/>
        <v>6</v>
      </c>
      <c r="CP42" s="152">
        <f t="shared" si="7"/>
        <v>1</v>
      </c>
      <c r="CQ42" s="272">
        <f t="shared" si="8"/>
        <v>1</v>
      </c>
      <c r="CR42" s="152">
        <f t="shared" si="8"/>
        <v>0</v>
      </c>
      <c r="CS42" s="152">
        <f t="shared" si="15"/>
        <v>8</v>
      </c>
      <c r="CT42" s="157"/>
      <c r="CV42" s="152">
        <f t="shared" si="28"/>
        <v>0</v>
      </c>
      <c r="CW42" s="152">
        <f t="shared" si="23"/>
        <v>5</v>
      </c>
      <c r="CX42" s="152">
        <f t="shared" si="24"/>
        <v>0.5</v>
      </c>
      <c r="CY42" s="152">
        <f t="shared" si="25"/>
        <v>0.5</v>
      </c>
      <c r="CZ42" s="152">
        <f t="shared" si="26"/>
        <v>0</v>
      </c>
      <c r="DA42" s="146">
        <f t="shared" si="27"/>
        <v>4</v>
      </c>
      <c r="DC42" s="180"/>
      <c r="DD42" s="180"/>
      <c r="DE42" s="180"/>
      <c r="DF42" s="180"/>
      <c r="DG42" s="180"/>
      <c r="DH42" s="180"/>
      <c r="DI42" s="239">
        <v>4</v>
      </c>
      <c r="DJ42" s="239">
        <v>6</v>
      </c>
      <c r="DK42" s="169">
        <f>SUM(DC42:DI42)</f>
        <v>4</v>
      </c>
    </row>
    <row r="43" spans="1:115" s="187" customFormat="1" ht="13" customHeight="1" x14ac:dyDescent="0.15">
      <c r="A43" s="64">
        <v>20</v>
      </c>
      <c r="B43" s="27"/>
      <c r="C43" s="43" t="s">
        <v>47</v>
      </c>
      <c r="D43" s="49" t="s">
        <v>170</v>
      </c>
      <c r="E43" s="42" t="s">
        <v>48</v>
      </c>
      <c r="F43" s="27"/>
      <c r="G43" s="29"/>
      <c r="H43" s="27"/>
      <c r="I43" s="27"/>
      <c r="J43" s="27"/>
      <c r="K43" s="45"/>
      <c r="L43" s="189"/>
      <c r="M43" s="27">
        <v>1</v>
      </c>
      <c r="N43" s="27"/>
      <c r="O43" s="29"/>
      <c r="P43" s="29"/>
      <c r="Q43" s="81">
        <f t="shared" si="9"/>
        <v>0</v>
      </c>
      <c r="R43" s="81">
        <f t="shared" si="0"/>
        <v>0</v>
      </c>
      <c r="S43" s="81">
        <f t="shared" si="1"/>
        <v>1</v>
      </c>
      <c r="T43" s="81">
        <f t="shared" si="2"/>
        <v>0</v>
      </c>
      <c r="U43" s="113">
        <f t="shared" si="2"/>
        <v>0</v>
      </c>
      <c r="V43" s="228"/>
      <c r="W43" s="76"/>
      <c r="X43" s="60"/>
      <c r="Y43" s="29"/>
      <c r="Z43" s="29">
        <v>3</v>
      </c>
      <c r="AA43" s="30"/>
      <c r="AB43" s="29"/>
      <c r="AC43" s="45">
        <f>SUM(X43:AA43)</f>
        <v>3</v>
      </c>
      <c r="AD43" s="65"/>
      <c r="AE43" s="65"/>
      <c r="AF43" s="65"/>
      <c r="AG43" s="65"/>
      <c r="AH43" s="65"/>
      <c r="AI43" s="65">
        <f t="shared" si="10"/>
        <v>0</v>
      </c>
      <c r="AJ43" s="135">
        <f t="shared" si="11"/>
        <v>1.5</v>
      </c>
      <c r="AK43" s="136"/>
      <c r="AL43" s="86">
        <f t="shared" si="3"/>
        <v>0</v>
      </c>
      <c r="AM43" s="86">
        <f t="shared" si="4"/>
        <v>0</v>
      </c>
      <c r="AN43" s="86">
        <f t="shared" si="22"/>
        <v>3</v>
      </c>
      <c r="AO43" s="86">
        <f t="shared" si="5"/>
        <v>0</v>
      </c>
      <c r="AP43" s="117">
        <f t="shared" si="5"/>
        <v>0</v>
      </c>
      <c r="AQ43" s="66"/>
      <c r="AR43" s="66">
        <v>3</v>
      </c>
      <c r="AS43" s="66"/>
      <c r="AT43" s="66"/>
      <c r="AU43" s="29">
        <v>1</v>
      </c>
      <c r="AV43" s="137">
        <f>SUM(AQ43:AU43)</f>
        <v>4</v>
      </c>
      <c r="AX43" s="66"/>
      <c r="AY43" s="66"/>
      <c r="AZ43" s="66"/>
      <c r="BA43" s="66"/>
      <c r="BB43" s="137"/>
      <c r="BC43" s="45"/>
      <c r="BE43" s="66"/>
      <c r="BF43" s="66"/>
      <c r="BG43" s="66"/>
      <c r="BH43" s="66"/>
      <c r="BI43" s="137">
        <v>1</v>
      </c>
      <c r="BJ43" s="45"/>
      <c r="BK43" s="138"/>
      <c r="BL43" s="66"/>
      <c r="BM43" s="66"/>
      <c r="BN43" s="66"/>
      <c r="BO43" s="66"/>
      <c r="BP43" s="60"/>
      <c r="BQ43" s="150">
        <f t="shared" si="12"/>
        <v>0</v>
      </c>
      <c r="BR43" s="138"/>
      <c r="BS43" s="66"/>
      <c r="BT43" s="66"/>
      <c r="BU43" s="66"/>
      <c r="BV43" s="66"/>
      <c r="BW43" s="137"/>
      <c r="BX43" s="45">
        <f t="shared" si="29"/>
        <v>0</v>
      </c>
      <c r="BY43" s="138"/>
      <c r="BZ43" s="66"/>
      <c r="CA43" s="66"/>
      <c r="CB43" s="66"/>
      <c r="CC43" s="66"/>
      <c r="CD43" s="137"/>
      <c r="CE43" s="45">
        <f t="shared" si="13"/>
        <v>0</v>
      </c>
      <c r="CF43" s="138"/>
      <c r="CG43" s="66"/>
      <c r="CH43" s="66"/>
      <c r="CI43" s="66"/>
      <c r="CJ43" s="66"/>
      <c r="CK43" s="137"/>
      <c r="CL43" s="45">
        <f t="shared" si="30"/>
        <v>0</v>
      </c>
      <c r="CM43" s="138"/>
      <c r="CN43" s="45">
        <f t="shared" si="14"/>
        <v>0</v>
      </c>
      <c r="CO43" s="45">
        <f t="shared" si="6"/>
        <v>0</v>
      </c>
      <c r="CP43" s="45">
        <f t="shared" si="7"/>
        <v>0</v>
      </c>
      <c r="CQ43" s="45">
        <f t="shared" si="8"/>
        <v>0</v>
      </c>
      <c r="CR43" s="45">
        <f t="shared" si="8"/>
        <v>0</v>
      </c>
      <c r="CS43" s="58">
        <f t="shared" si="15"/>
        <v>0</v>
      </c>
      <c r="CT43" s="138"/>
      <c r="CV43" s="45">
        <f t="shared" si="28"/>
        <v>0</v>
      </c>
      <c r="CW43" s="45">
        <f t="shared" si="23"/>
        <v>0.75</v>
      </c>
      <c r="CX43" s="45">
        <f t="shared" si="24"/>
        <v>1.3333333333333333</v>
      </c>
      <c r="CY43" s="45">
        <f t="shared" si="25"/>
        <v>0</v>
      </c>
      <c r="CZ43" s="45">
        <f t="shared" si="26"/>
        <v>0.4</v>
      </c>
      <c r="DA43" s="146">
        <f t="shared" si="27"/>
        <v>1</v>
      </c>
      <c r="DC43" s="188"/>
      <c r="DD43" s="188"/>
      <c r="DE43" s="188">
        <v>3</v>
      </c>
      <c r="DF43" s="188"/>
      <c r="DG43" s="188"/>
      <c r="DH43" s="188"/>
      <c r="DI43" s="151"/>
      <c r="DJ43" s="151"/>
      <c r="DK43" s="188">
        <f>SUM(DC43:DI43)</f>
        <v>3</v>
      </c>
    </row>
    <row r="44" spans="1:115" s="187" customFormat="1" ht="13" customHeight="1" x14ac:dyDescent="0.15">
      <c r="A44" s="64"/>
      <c r="B44" s="27"/>
      <c r="C44" s="43"/>
      <c r="D44" s="49" t="s">
        <v>33</v>
      </c>
      <c r="E44" s="42" t="s">
        <v>34</v>
      </c>
      <c r="F44" s="27"/>
      <c r="G44" s="29"/>
      <c r="H44" s="27"/>
      <c r="I44" s="27"/>
      <c r="J44" s="27"/>
      <c r="K44" s="45"/>
      <c r="L44" s="189"/>
      <c r="M44" s="27"/>
      <c r="N44" s="27"/>
      <c r="O44" s="29"/>
      <c r="P44" s="29"/>
      <c r="Q44" s="81"/>
      <c r="R44" s="81"/>
      <c r="S44" s="81"/>
      <c r="T44" s="81"/>
      <c r="U44" s="113"/>
      <c r="V44" s="228"/>
      <c r="W44" s="76"/>
      <c r="X44" s="60"/>
      <c r="Y44" s="29"/>
      <c r="Z44" s="29"/>
      <c r="AA44" s="30"/>
      <c r="AB44" s="29"/>
      <c r="AC44" s="45"/>
      <c r="AD44" s="65"/>
      <c r="AE44" s="65"/>
      <c r="AF44" s="65"/>
      <c r="AG44" s="65"/>
      <c r="AH44" s="65"/>
      <c r="AI44" s="65"/>
      <c r="AJ44" s="135"/>
      <c r="AK44" s="136"/>
      <c r="AL44" s="86"/>
      <c r="AM44" s="86"/>
      <c r="AN44" s="86"/>
      <c r="AO44" s="86"/>
      <c r="AP44" s="117"/>
      <c r="AQ44" s="66"/>
      <c r="AR44" s="66"/>
      <c r="AS44" s="66"/>
      <c r="AT44" s="66"/>
      <c r="AU44" s="29"/>
      <c r="AV44" s="137"/>
      <c r="AX44" s="66"/>
      <c r="AY44" s="66"/>
      <c r="AZ44" s="66"/>
      <c r="BA44" s="66"/>
      <c r="BB44" s="137"/>
      <c r="BC44" s="45"/>
      <c r="BE44" s="66"/>
      <c r="BF44" s="66"/>
      <c r="BG44" s="66"/>
      <c r="BH44" s="66"/>
      <c r="BI44" s="137"/>
      <c r="BJ44" s="45"/>
      <c r="BK44" s="138"/>
      <c r="BL44" s="66"/>
      <c r="BM44" s="66"/>
      <c r="BN44" s="66">
        <v>2</v>
      </c>
      <c r="BO44" s="66"/>
      <c r="BP44" s="60"/>
      <c r="BQ44" s="150">
        <f t="shared" si="12"/>
        <v>2</v>
      </c>
      <c r="BR44" s="138"/>
      <c r="BS44" s="66"/>
      <c r="BT44" s="66"/>
      <c r="BU44" s="66"/>
      <c r="BV44" s="66"/>
      <c r="BW44" s="137"/>
      <c r="BX44" s="45"/>
      <c r="BY44" s="138"/>
      <c r="BZ44" s="66"/>
      <c r="CA44" s="66"/>
      <c r="CB44" s="66"/>
      <c r="CC44" s="66"/>
      <c r="CD44" s="137"/>
      <c r="CE44" s="45">
        <f t="shared" si="13"/>
        <v>0</v>
      </c>
      <c r="CF44" s="138"/>
      <c r="CG44" s="66"/>
      <c r="CH44" s="66"/>
      <c r="CI44" s="66"/>
      <c r="CJ44" s="66"/>
      <c r="CK44" s="137"/>
      <c r="CL44" s="45">
        <f t="shared" si="30"/>
        <v>0</v>
      </c>
      <c r="CM44" s="138"/>
      <c r="CN44" s="45">
        <f t="shared" si="14"/>
        <v>0</v>
      </c>
      <c r="CO44" s="45">
        <f t="shared" si="6"/>
        <v>0</v>
      </c>
      <c r="CP44" s="45">
        <f t="shared" si="7"/>
        <v>0</v>
      </c>
      <c r="CQ44" s="45">
        <f t="shared" si="8"/>
        <v>0</v>
      </c>
      <c r="CR44" s="45">
        <f t="shared" si="8"/>
        <v>0</v>
      </c>
      <c r="CS44" s="58">
        <f t="shared" si="15"/>
        <v>0</v>
      </c>
      <c r="CT44" s="138"/>
      <c r="CV44" s="45">
        <f t="shared" si="28"/>
        <v>0</v>
      </c>
      <c r="CW44" s="45">
        <f t="shared" si="23"/>
        <v>0</v>
      </c>
      <c r="CX44" s="45">
        <f t="shared" si="24"/>
        <v>1</v>
      </c>
      <c r="CY44" s="45">
        <f t="shared" si="25"/>
        <v>0</v>
      </c>
      <c r="CZ44" s="45">
        <f t="shared" si="26"/>
        <v>0</v>
      </c>
      <c r="DA44" s="146">
        <f t="shared" si="27"/>
        <v>1</v>
      </c>
      <c r="DC44" s="188"/>
      <c r="DD44" s="188"/>
      <c r="DE44" s="188"/>
      <c r="DF44" s="188"/>
      <c r="DG44" s="188"/>
      <c r="DH44" s="188"/>
      <c r="DI44" s="151"/>
      <c r="DJ44" s="151"/>
      <c r="DK44" s="188"/>
    </row>
    <row r="45" spans="1:115" s="187" customFormat="1" ht="13" customHeight="1" x14ac:dyDescent="0.15">
      <c r="A45" s="64"/>
      <c r="B45" s="27"/>
      <c r="C45" s="43"/>
      <c r="D45" s="49" t="s">
        <v>69</v>
      </c>
      <c r="E45" s="42" t="s">
        <v>70</v>
      </c>
      <c r="F45" s="27"/>
      <c r="G45" s="29"/>
      <c r="H45" s="27"/>
      <c r="I45" s="27"/>
      <c r="J45" s="27"/>
      <c r="K45" s="45"/>
      <c r="L45" s="189"/>
      <c r="M45" s="27"/>
      <c r="N45" s="27"/>
      <c r="O45" s="29"/>
      <c r="P45" s="29"/>
      <c r="Q45" s="81"/>
      <c r="R45" s="81"/>
      <c r="S45" s="81"/>
      <c r="T45" s="81"/>
      <c r="U45" s="113"/>
      <c r="V45" s="228"/>
      <c r="W45" s="76"/>
      <c r="X45" s="60"/>
      <c r="Y45" s="29"/>
      <c r="Z45" s="29"/>
      <c r="AA45" s="30"/>
      <c r="AB45" s="29"/>
      <c r="AC45" s="45"/>
      <c r="AD45" s="65"/>
      <c r="AE45" s="65"/>
      <c r="AF45" s="65"/>
      <c r="AG45" s="65"/>
      <c r="AH45" s="65"/>
      <c r="AI45" s="65"/>
      <c r="AJ45" s="135"/>
      <c r="AK45" s="136"/>
      <c r="AL45" s="86"/>
      <c r="AM45" s="86"/>
      <c r="AN45" s="86"/>
      <c r="AO45" s="86"/>
      <c r="AP45" s="117"/>
      <c r="AQ45" s="66"/>
      <c r="AR45" s="66"/>
      <c r="AS45" s="66"/>
      <c r="AT45" s="66"/>
      <c r="AU45" s="29"/>
      <c r="AV45" s="137"/>
      <c r="AX45" s="66"/>
      <c r="AY45" s="66"/>
      <c r="AZ45" s="66"/>
      <c r="BA45" s="66"/>
      <c r="BB45" s="137"/>
      <c r="BC45" s="45"/>
      <c r="BE45" s="66"/>
      <c r="BF45" s="66"/>
      <c r="BG45" s="66"/>
      <c r="BH45" s="66"/>
      <c r="BI45" s="137"/>
      <c r="BJ45" s="45"/>
      <c r="BK45" s="138"/>
      <c r="BL45" s="66"/>
      <c r="BM45" s="66"/>
      <c r="BN45" s="66"/>
      <c r="BO45" s="66"/>
      <c r="BP45" s="60"/>
      <c r="BQ45" s="150">
        <f t="shared" si="12"/>
        <v>0</v>
      </c>
      <c r="BR45" s="138"/>
      <c r="BS45" s="66">
        <v>0</v>
      </c>
      <c r="BT45" s="66">
        <v>0</v>
      </c>
      <c r="BU45" s="66">
        <v>0</v>
      </c>
      <c r="BV45" s="66">
        <v>0</v>
      </c>
      <c r="BW45" s="137">
        <v>2</v>
      </c>
      <c r="BX45" s="45">
        <f t="shared" si="29"/>
        <v>2</v>
      </c>
      <c r="BY45" s="138"/>
      <c r="BZ45" s="66"/>
      <c r="CA45" s="66"/>
      <c r="CB45" s="66"/>
      <c r="CC45" s="66"/>
      <c r="CD45" s="137"/>
      <c r="CE45" s="45">
        <f t="shared" si="13"/>
        <v>0</v>
      </c>
      <c r="CF45" s="138"/>
      <c r="CG45" s="66"/>
      <c r="CH45" s="66"/>
      <c r="CI45" s="66"/>
      <c r="CJ45" s="66"/>
      <c r="CK45" s="137"/>
      <c r="CL45" s="45">
        <f t="shared" ref="CL45:CL63" si="34">SUM(CG45:CK45)</f>
        <v>0</v>
      </c>
      <c r="CM45" s="138"/>
      <c r="CN45" s="45">
        <f t="shared" si="14"/>
        <v>0</v>
      </c>
      <c r="CO45" s="45">
        <f t="shared" si="6"/>
        <v>0</v>
      </c>
      <c r="CP45" s="45">
        <f t="shared" si="7"/>
        <v>0</v>
      </c>
      <c r="CQ45" s="45">
        <f t="shared" si="8"/>
        <v>0</v>
      </c>
      <c r="CR45" s="45">
        <f t="shared" si="8"/>
        <v>0</v>
      </c>
      <c r="CS45" s="58">
        <f t="shared" si="15"/>
        <v>0</v>
      </c>
      <c r="CT45" s="138"/>
      <c r="CV45" s="45">
        <f t="shared" si="28"/>
        <v>0</v>
      </c>
      <c r="CW45" s="45">
        <f t="shared" si="23"/>
        <v>0</v>
      </c>
      <c r="CX45" s="45">
        <f t="shared" si="24"/>
        <v>0</v>
      </c>
      <c r="CY45" s="45">
        <f t="shared" si="25"/>
        <v>0</v>
      </c>
      <c r="CZ45" s="45">
        <f t="shared" si="26"/>
        <v>1</v>
      </c>
      <c r="DA45" s="146">
        <f t="shared" si="27"/>
        <v>0.66666666666666663</v>
      </c>
      <c r="DC45" s="188"/>
      <c r="DD45" s="188"/>
      <c r="DE45" s="188"/>
      <c r="DF45" s="188"/>
      <c r="DG45" s="188"/>
      <c r="DH45" s="188"/>
      <c r="DI45" s="151"/>
      <c r="DJ45" s="151"/>
      <c r="DK45" s="188"/>
    </row>
    <row r="46" spans="1:115" s="149" customFormat="1" ht="13" customHeight="1" x14ac:dyDescent="0.15">
      <c r="A46" s="64">
        <v>21</v>
      </c>
      <c r="B46" s="29"/>
      <c r="C46" s="48"/>
      <c r="D46" s="49" t="s">
        <v>12</v>
      </c>
      <c r="E46" s="49" t="s">
        <v>2</v>
      </c>
      <c r="F46" s="29"/>
      <c r="G46" s="29"/>
      <c r="H46" s="29"/>
      <c r="I46" s="29"/>
      <c r="J46" s="29"/>
      <c r="K46" s="60"/>
      <c r="L46" s="29"/>
      <c r="M46" s="29"/>
      <c r="N46" s="29"/>
      <c r="O46" s="29"/>
      <c r="P46" s="29"/>
      <c r="Q46" s="81">
        <f t="shared" si="9"/>
        <v>0</v>
      </c>
      <c r="R46" s="81">
        <f t="shared" si="0"/>
        <v>0</v>
      </c>
      <c r="S46" s="81">
        <f t="shared" si="1"/>
        <v>0</v>
      </c>
      <c r="T46" s="81">
        <f t="shared" si="2"/>
        <v>0</v>
      </c>
      <c r="U46" s="113">
        <f t="shared" si="2"/>
        <v>0</v>
      </c>
      <c r="V46" s="228"/>
      <c r="W46" s="76"/>
      <c r="X46" s="60"/>
      <c r="Y46" s="29"/>
      <c r="Z46" s="29"/>
      <c r="AA46" s="30"/>
      <c r="AB46" s="29"/>
      <c r="AC46" s="60"/>
      <c r="AD46" s="66"/>
      <c r="AE46" s="66"/>
      <c r="AF46" s="66"/>
      <c r="AG46" s="66"/>
      <c r="AH46" s="66">
        <v>1</v>
      </c>
      <c r="AI46" s="65">
        <f t="shared" si="10"/>
        <v>1</v>
      </c>
      <c r="AJ46" s="135">
        <f t="shared" si="11"/>
        <v>0.5</v>
      </c>
      <c r="AK46" s="136"/>
      <c r="AL46" s="86">
        <f t="shared" si="3"/>
        <v>0</v>
      </c>
      <c r="AM46" s="86">
        <f t="shared" si="4"/>
        <v>0</v>
      </c>
      <c r="AN46" s="86">
        <f t="shared" si="22"/>
        <v>0</v>
      </c>
      <c r="AO46" s="86">
        <f t="shared" si="5"/>
        <v>0</v>
      </c>
      <c r="AP46" s="117">
        <f t="shared" si="5"/>
        <v>1</v>
      </c>
      <c r="AQ46" s="66"/>
      <c r="AR46" s="66"/>
      <c r="AS46" s="66"/>
      <c r="AT46" s="66">
        <v>1</v>
      </c>
      <c r="AU46" s="29"/>
      <c r="AV46" s="137">
        <f>SUM(AQ46:AU46)</f>
        <v>1</v>
      </c>
      <c r="AX46" s="66"/>
      <c r="AY46" s="66"/>
      <c r="AZ46" s="66"/>
      <c r="BA46" s="66"/>
      <c r="BB46" s="137"/>
      <c r="BC46" s="45"/>
      <c r="BE46" s="66"/>
      <c r="BF46" s="66"/>
      <c r="BG46" s="66"/>
      <c r="BH46" s="66"/>
      <c r="BI46" s="137"/>
      <c r="BJ46" s="45"/>
      <c r="BK46" s="138"/>
      <c r="BL46" s="66"/>
      <c r="BM46" s="66"/>
      <c r="BN46" s="66"/>
      <c r="BO46" s="66"/>
      <c r="BP46" s="60"/>
      <c r="BQ46" s="150">
        <f t="shared" si="12"/>
        <v>0</v>
      </c>
      <c r="BR46" s="138"/>
      <c r="BS46" s="66"/>
      <c r="BT46" s="66"/>
      <c r="BU46" s="66"/>
      <c r="BV46" s="66"/>
      <c r="BW46" s="137">
        <v>1</v>
      </c>
      <c r="BX46" s="45">
        <f t="shared" si="29"/>
        <v>1</v>
      </c>
      <c r="BY46" s="138"/>
      <c r="BZ46" s="66"/>
      <c r="CA46" s="66"/>
      <c r="CB46" s="66"/>
      <c r="CC46" s="66"/>
      <c r="CD46" s="137">
        <v>1</v>
      </c>
      <c r="CE46" s="45">
        <f t="shared" si="13"/>
        <v>1</v>
      </c>
      <c r="CF46" s="138"/>
      <c r="CG46" s="66"/>
      <c r="CH46" s="66"/>
      <c r="CI46" s="66"/>
      <c r="CJ46" s="66"/>
      <c r="CK46" s="137">
        <v>1</v>
      </c>
      <c r="CL46" s="45">
        <f t="shared" si="34"/>
        <v>1</v>
      </c>
      <c r="CM46" s="138"/>
      <c r="CN46" s="45">
        <f t="shared" si="14"/>
        <v>0</v>
      </c>
      <c r="CO46" s="45">
        <f t="shared" si="6"/>
        <v>0</v>
      </c>
      <c r="CP46" s="45">
        <f t="shared" si="7"/>
        <v>0</v>
      </c>
      <c r="CQ46" s="45">
        <f t="shared" si="8"/>
        <v>0</v>
      </c>
      <c r="CR46" s="45">
        <f t="shared" si="8"/>
        <v>1</v>
      </c>
      <c r="CS46" s="58">
        <f t="shared" si="15"/>
        <v>1</v>
      </c>
      <c r="CT46" s="138"/>
      <c r="CV46" s="45">
        <f t="shared" si="28"/>
        <v>0</v>
      </c>
      <c r="CW46" s="45">
        <f t="shared" si="23"/>
        <v>0</v>
      </c>
      <c r="CX46" s="45">
        <f t="shared" si="24"/>
        <v>0</v>
      </c>
      <c r="CY46" s="45">
        <f t="shared" si="25"/>
        <v>0.25</v>
      </c>
      <c r="CZ46" s="45">
        <f t="shared" si="26"/>
        <v>0.75</v>
      </c>
      <c r="DA46" s="146">
        <f t="shared" si="27"/>
        <v>0.75</v>
      </c>
      <c r="DC46" s="151"/>
      <c r="DD46" s="151"/>
      <c r="DE46" s="151"/>
      <c r="DF46" s="151"/>
      <c r="DG46" s="151"/>
      <c r="DH46" s="151"/>
      <c r="DI46" s="151"/>
      <c r="DJ46" s="151"/>
      <c r="DK46" s="188"/>
    </row>
    <row r="47" spans="1:115" s="149" customFormat="1" ht="13" customHeight="1" x14ac:dyDescent="0.15">
      <c r="A47" s="64"/>
      <c r="B47" s="29"/>
      <c r="C47" s="48"/>
      <c r="D47" s="49" t="s">
        <v>74</v>
      </c>
      <c r="E47" s="49" t="s">
        <v>75</v>
      </c>
      <c r="F47" s="29"/>
      <c r="G47" s="29"/>
      <c r="H47" s="29"/>
      <c r="I47" s="29"/>
      <c r="J47" s="29"/>
      <c r="K47" s="60"/>
      <c r="L47" s="29"/>
      <c r="M47" s="29"/>
      <c r="N47" s="29"/>
      <c r="O47" s="29"/>
      <c r="P47" s="29"/>
      <c r="Q47" s="81">
        <f t="shared" si="9"/>
        <v>0</v>
      </c>
      <c r="R47" s="81">
        <f t="shared" si="0"/>
        <v>0</v>
      </c>
      <c r="S47" s="81">
        <f t="shared" si="1"/>
        <v>0</v>
      </c>
      <c r="T47" s="81">
        <f t="shared" si="2"/>
        <v>0</v>
      </c>
      <c r="U47" s="113">
        <f t="shared" si="2"/>
        <v>0</v>
      </c>
      <c r="V47" s="228"/>
      <c r="W47" s="76"/>
      <c r="X47" s="60"/>
      <c r="Y47" s="29"/>
      <c r="Z47" s="29"/>
      <c r="AA47" s="30"/>
      <c r="AB47" s="29"/>
      <c r="AC47" s="60"/>
      <c r="AD47" s="66"/>
      <c r="AE47" s="66"/>
      <c r="AF47" s="66"/>
      <c r="AG47" s="66"/>
      <c r="AH47" s="66"/>
      <c r="AI47" s="65"/>
      <c r="AJ47" s="135"/>
      <c r="AK47" s="136"/>
      <c r="AL47" s="86">
        <f t="shared" si="3"/>
        <v>0</v>
      </c>
      <c r="AM47" s="86">
        <f t="shared" si="4"/>
        <v>0</v>
      </c>
      <c r="AN47" s="86">
        <f t="shared" si="22"/>
        <v>0</v>
      </c>
      <c r="AO47" s="86">
        <f t="shared" si="5"/>
        <v>0</v>
      </c>
      <c r="AP47" s="117">
        <f t="shared" si="5"/>
        <v>0</v>
      </c>
      <c r="AQ47" s="66"/>
      <c r="AR47" s="66"/>
      <c r="AS47" s="66"/>
      <c r="AT47" s="66"/>
      <c r="AU47" s="29"/>
      <c r="AV47" s="137"/>
      <c r="AX47" s="66"/>
      <c r="AY47" s="66"/>
      <c r="AZ47" s="66"/>
      <c r="BA47" s="66"/>
      <c r="BB47" s="137"/>
      <c r="BC47" s="45"/>
      <c r="BE47" s="109">
        <v>1</v>
      </c>
      <c r="BF47" s="66"/>
      <c r="BG47" s="66"/>
      <c r="BH47" s="66"/>
      <c r="BI47" s="137">
        <v>1</v>
      </c>
      <c r="BJ47" s="45"/>
      <c r="BK47" s="138"/>
      <c r="BL47" s="66"/>
      <c r="BM47" s="66"/>
      <c r="BN47" s="66"/>
      <c r="BO47" s="66"/>
      <c r="BP47" s="60"/>
      <c r="BQ47" s="150">
        <f t="shared" si="12"/>
        <v>0</v>
      </c>
      <c r="BR47" s="138"/>
      <c r="BS47" s="66"/>
      <c r="BT47" s="66"/>
      <c r="BU47" s="66"/>
      <c r="BV47" s="66"/>
      <c r="BW47" s="137"/>
      <c r="BX47" s="45">
        <f t="shared" si="29"/>
        <v>0</v>
      </c>
      <c r="BY47" s="138"/>
      <c r="BZ47" s="66">
        <v>1</v>
      </c>
      <c r="CA47" s="66"/>
      <c r="CB47" s="66"/>
      <c r="CC47" s="66"/>
      <c r="CD47" s="137"/>
      <c r="CE47" s="45">
        <f t="shared" si="13"/>
        <v>1</v>
      </c>
      <c r="CF47" s="138"/>
      <c r="CG47" s="66"/>
      <c r="CH47" s="66"/>
      <c r="CI47" s="66"/>
      <c r="CJ47" s="66"/>
      <c r="CK47" s="137"/>
      <c r="CL47" s="45">
        <f t="shared" si="34"/>
        <v>0</v>
      </c>
      <c r="CM47" s="138"/>
      <c r="CN47" s="45">
        <f t="shared" si="14"/>
        <v>1</v>
      </c>
      <c r="CO47" s="45">
        <f t="shared" si="6"/>
        <v>0</v>
      </c>
      <c r="CP47" s="45">
        <f t="shared" si="7"/>
        <v>0</v>
      </c>
      <c r="CQ47" s="45">
        <f t="shared" si="8"/>
        <v>0</v>
      </c>
      <c r="CR47" s="45">
        <f t="shared" si="8"/>
        <v>0</v>
      </c>
      <c r="CS47" s="58">
        <f t="shared" si="15"/>
        <v>1</v>
      </c>
      <c r="CT47" s="138"/>
      <c r="CV47" s="45">
        <f t="shared" si="28"/>
        <v>0.5</v>
      </c>
      <c r="CW47" s="45">
        <f t="shared" si="23"/>
        <v>0</v>
      </c>
      <c r="CX47" s="45">
        <f t="shared" si="24"/>
        <v>0</v>
      </c>
      <c r="CY47" s="45">
        <f t="shared" si="25"/>
        <v>0</v>
      </c>
      <c r="CZ47" s="45">
        <f t="shared" si="26"/>
        <v>0.25</v>
      </c>
      <c r="DA47" s="146">
        <f t="shared" si="27"/>
        <v>0.33333333333333331</v>
      </c>
      <c r="DC47" s="151"/>
      <c r="DD47" s="151"/>
      <c r="DE47" s="151"/>
      <c r="DF47" s="151"/>
      <c r="DG47" s="151"/>
      <c r="DH47" s="151"/>
      <c r="DI47" s="151"/>
      <c r="DJ47" s="151"/>
      <c r="DK47" s="188"/>
    </row>
    <row r="48" spans="1:115" s="187" customFormat="1" ht="13" customHeight="1" x14ac:dyDescent="0.15">
      <c r="A48" s="64">
        <v>22</v>
      </c>
      <c r="B48" s="27"/>
      <c r="C48" s="43" t="s">
        <v>37</v>
      </c>
      <c r="D48" s="49" t="s">
        <v>169</v>
      </c>
      <c r="E48" s="42" t="s">
        <v>38</v>
      </c>
      <c r="F48" s="27"/>
      <c r="G48" s="29"/>
      <c r="H48" s="27">
        <v>1</v>
      </c>
      <c r="I48" s="27">
        <v>1</v>
      </c>
      <c r="J48" s="27"/>
      <c r="K48" s="45"/>
      <c r="L48" s="189"/>
      <c r="M48" s="27"/>
      <c r="N48" s="27"/>
      <c r="O48" s="29"/>
      <c r="P48" s="29"/>
      <c r="Q48" s="81">
        <f t="shared" si="9"/>
        <v>0</v>
      </c>
      <c r="R48" s="81">
        <f t="shared" si="0"/>
        <v>0</v>
      </c>
      <c r="S48" s="81">
        <f t="shared" si="1"/>
        <v>1</v>
      </c>
      <c r="T48" s="81">
        <f t="shared" si="2"/>
        <v>1</v>
      </c>
      <c r="U48" s="113">
        <f t="shared" si="2"/>
        <v>0</v>
      </c>
      <c r="V48" s="228"/>
      <c r="W48" s="76"/>
      <c r="X48" s="60"/>
      <c r="Y48" s="29"/>
      <c r="Z48" s="29"/>
      <c r="AA48" s="30"/>
      <c r="AB48" s="29"/>
      <c r="AC48" s="45"/>
      <c r="AD48" s="65"/>
      <c r="AE48" s="65"/>
      <c r="AF48" s="65"/>
      <c r="AG48" s="65"/>
      <c r="AH48" s="65"/>
      <c r="AI48" s="65">
        <f t="shared" si="10"/>
        <v>0</v>
      </c>
      <c r="AJ48" s="135">
        <f t="shared" si="11"/>
        <v>0</v>
      </c>
      <c r="AK48" s="136"/>
      <c r="AL48" s="86">
        <f t="shared" si="3"/>
        <v>0</v>
      </c>
      <c r="AM48" s="86">
        <f t="shared" si="4"/>
        <v>0</v>
      </c>
      <c r="AN48" s="86">
        <f t="shared" si="22"/>
        <v>0</v>
      </c>
      <c r="AO48" s="86">
        <f t="shared" si="5"/>
        <v>0</v>
      </c>
      <c r="AP48" s="117">
        <f t="shared" si="5"/>
        <v>0</v>
      </c>
      <c r="AQ48" s="66"/>
      <c r="AR48" s="66">
        <v>1</v>
      </c>
      <c r="AS48" s="66"/>
      <c r="AT48" s="66"/>
      <c r="AU48" s="29">
        <v>1</v>
      </c>
      <c r="AV48" s="137">
        <f>SUM(AQ48:AU48)</f>
        <v>2</v>
      </c>
      <c r="AX48" s="66"/>
      <c r="AY48" s="66"/>
      <c r="AZ48" s="66"/>
      <c r="BA48" s="66"/>
      <c r="BB48" s="137"/>
      <c r="BC48" s="45"/>
      <c r="BE48" s="66"/>
      <c r="BF48" s="66">
        <v>2</v>
      </c>
      <c r="BG48" s="66"/>
      <c r="BH48" s="66"/>
      <c r="BI48" s="137"/>
      <c r="BJ48" s="45"/>
      <c r="BK48" s="138"/>
      <c r="BL48" s="66">
        <v>1</v>
      </c>
      <c r="BM48" s="66"/>
      <c r="BN48" s="66"/>
      <c r="BO48" s="66"/>
      <c r="BP48" s="60"/>
      <c r="BQ48" s="150">
        <f t="shared" si="12"/>
        <v>1</v>
      </c>
      <c r="BR48" s="138"/>
      <c r="BS48" s="66"/>
      <c r="BT48" s="66"/>
      <c r="BU48" s="66"/>
      <c r="BV48" s="66"/>
      <c r="BW48" s="137">
        <v>2</v>
      </c>
      <c r="BX48" s="45">
        <f t="shared" si="29"/>
        <v>2</v>
      </c>
      <c r="BY48" s="138"/>
      <c r="BZ48" s="66"/>
      <c r="CA48" s="66"/>
      <c r="CB48" s="66"/>
      <c r="CC48" s="66"/>
      <c r="CD48" s="137"/>
      <c r="CE48" s="45">
        <f t="shared" si="13"/>
        <v>0</v>
      </c>
      <c r="CF48" s="138"/>
      <c r="CG48" s="66"/>
      <c r="CH48" s="66"/>
      <c r="CI48" s="66"/>
      <c r="CJ48" s="66"/>
      <c r="CK48" s="137"/>
      <c r="CL48" s="45">
        <f t="shared" si="34"/>
        <v>0</v>
      </c>
      <c r="CM48" s="138"/>
      <c r="CN48" s="45">
        <f t="shared" si="14"/>
        <v>0</v>
      </c>
      <c r="CO48" s="45">
        <f t="shared" si="6"/>
        <v>0</v>
      </c>
      <c r="CP48" s="45">
        <f t="shared" si="7"/>
        <v>0</v>
      </c>
      <c r="CQ48" s="45">
        <f t="shared" si="8"/>
        <v>0</v>
      </c>
      <c r="CR48" s="45">
        <f t="shared" si="8"/>
        <v>0</v>
      </c>
      <c r="CS48" s="58">
        <f t="shared" si="15"/>
        <v>0</v>
      </c>
      <c r="CT48" s="138"/>
      <c r="CV48" s="45">
        <f t="shared" si="28"/>
        <v>0.25</v>
      </c>
      <c r="CW48" s="45">
        <f t="shared" si="23"/>
        <v>0.6</v>
      </c>
      <c r="CX48" s="45">
        <f t="shared" si="24"/>
        <v>0.33333333333333331</v>
      </c>
      <c r="CY48" s="45">
        <f t="shared" si="25"/>
        <v>0.33333333333333331</v>
      </c>
      <c r="CZ48" s="45">
        <f t="shared" si="26"/>
        <v>0.6</v>
      </c>
      <c r="DA48" s="146">
        <f t="shared" si="27"/>
        <v>1.25</v>
      </c>
      <c r="DC48" s="188"/>
      <c r="DD48" s="188"/>
      <c r="DE48" s="188">
        <v>1</v>
      </c>
      <c r="DF48" s="188"/>
      <c r="DG48" s="188">
        <v>2</v>
      </c>
      <c r="DH48" s="188"/>
      <c r="DI48" s="151"/>
      <c r="DJ48" s="151"/>
      <c r="DK48" s="188">
        <f>SUM(DC48:DI48)</f>
        <v>3</v>
      </c>
    </row>
    <row r="49" spans="1:115" s="168" customFormat="1" ht="13" customHeight="1" x14ac:dyDescent="0.15">
      <c r="A49" s="160">
        <v>23</v>
      </c>
      <c r="B49" s="161"/>
      <c r="C49" s="162" t="s">
        <v>179</v>
      </c>
      <c r="D49" s="163" t="s">
        <v>171</v>
      </c>
      <c r="E49" s="164" t="s">
        <v>180</v>
      </c>
      <c r="F49" s="161"/>
      <c r="G49" s="165">
        <v>1</v>
      </c>
      <c r="H49" s="161"/>
      <c r="I49" s="161">
        <v>3</v>
      </c>
      <c r="J49" s="161"/>
      <c r="K49" s="152"/>
      <c r="L49" s="165">
        <v>1</v>
      </c>
      <c r="M49" s="161"/>
      <c r="N49" s="161">
        <v>4</v>
      </c>
      <c r="O49" s="161"/>
      <c r="P49" s="161"/>
      <c r="Q49" s="175">
        <f t="shared" si="9"/>
        <v>0</v>
      </c>
      <c r="R49" s="175">
        <f t="shared" si="0"/>
        <v>1</v>
      </c>
      <c r="S49" s="175">
        <f t="shared" si="1"/>
        <v>0</v>
      </c>
      <c r="T49" s="175">
        <f t="shared" si="2"/>
        <v>4</v>
      </c>
      <c r="U49" s="176">
        <f t="shared" si="2"/>
        <v>0</v>
      </c>
      <c r="V49" s="229"/>
      <c r="W49" s="232"/>
      <c r="X49" s="158">
        <v>1</v>
      </c>
      <c r="Y49" s="165"/>
      <c r="Z49" s="165">
        <v>2</v>
      </c>
      <c r="AA49" s="166">
        <v>3</v>
      </c>
      <c r="AB49" s="165"/>
      <c r="AC49" s="152">
        <f>SUM(X49:AA49)</f>
        <v>6</v>
      </c>
      <c r="AD49" s="153"/>
      <c r="AE49" s="153">
        <v>2</v>
      </c>
      <c r="AF49" s="153"/>
      <c r="AG49" s="153">
        <v>5</v>
      </c>
      <c r="AH49" s="153"/>
      <c r="AI49" s="153">
        <f t="shared" si="10"/>
        <v>7</v>
      </c>
      <c r="AJ49" s="154">
        <f t="shared" si="11"/>
        <v>6.5</v>
      </c>
      <c r="AK49" s="155"/>
      <c r="AL49" s="177">
        <f t="shared" si="3"/>
        <v>1</v>
      </c>
      <c r="AM49" s="177">
        <f t="shared" si="4"/>
        <v>2</v>
      </c>
      <c r="AN49" s="177">
        <f t="shared" si="22"/>
        <v>2</v>
      </c>
      <c r="AO49" s="177">
        <f t="shared" si="5"/>
        <v>5</v>
      </c>
      <c r="AP49" s="178">
        <f t="shared" si="5"/>
        <v>0</v>
      </c>
      <c r="AQ49" s="167"/>
      <c r="AR49" s="167"/>
      <c r="AS49" s="167">
        <v>2</v>
      </c>
      <c r="AT49" s="167">
        <v>1</v>
      </c>
      <c r="AU49" s="165"/>
      <c r="AV49" s="137">
        <f>SUM(AQ49:AU49)</f>
        <v>3</v>
      </c>
      <c r="AX49" s="167"/>
      <c r="AY49" s="167"/>
      <c r="AZ49" s="167"/>
      <c r="BA49" s="167"/>
      <c r="BB49" s="156"/>
      <c r="BC49" s="152"/>
      <c r="BE49" s="167"/>
      <c r="BF49" s="167">
        <v>4</v>
      </c>
      <c r="BG49" s="167">
        <v>1</v>
      </c>
      <c r="BH49" s="167">
        <v>1</v>
      </c>
      <c r="BI49" s="156"/>
      <c r="BJ49" s="152"/>
      <c r="BK49" s="157"/>
      <c r="BL49" s="167">
        <v>1</v>
      </c>
      <c r="BM49" s="167">
        <v>1</v>
      </c>
      <c r="BN49" s="167">
        <v>1</v>
      </c>
      <c r="BO49" s="167"/>
      <c r="BP49" s="158"/>
      <c r="BQ49" s="159">
        <f t="shared" si="12"/>
        <v>3</v>
      </c>
      <c r="BR49" s="157"/>
      <c r="BS49" s="167"/>
      <c r="BT49" s="167"/>
      <c r="BU49" s="167"/>
      <c r="BV49" s="167"/>
      <c r="BW49" s="156"/>
      <c r="BX49" s="152">
        <f t="shared" si="29"/>
        <v>0</v>
      </c>
      <c r="BY49" s="157"/>
      <c r="BZ49" s="167"/>
      <c r="CA49" s="167"/>
      <c r="CB49" s="167"/>
      <c r="CC49" s="167"/>
      <c r="CD49" s="156">
        <v>1</v>
      </c>
      <c r="CE49" s="58">
        <f t="shared" si="13"/>
        <v>1</v>
      </c>
      <c r="CF49" s="157"/>
      <c r="CG49" s="167">
        <v>1</v>
      </c>
      <c r="CH49" s="167"/>
      <c r="CI49" s="167"/>
      <c r="CJ49" s="167"/>
      <c r="CK49" s="156"/>
      <c r="CL49" s="152">
        <f t="shared" si="34"/>
        <v>1</v>
      </c>
      <c r="CM49" s="157"/>
      <c r="CN49" s="152">
        <f t="shared" si="14"/>
        <v>1</v>
      </c>
      <c r="CO49" s="152">
        <f t="shared" si="6"/>
        <v>0</v>
      </c>
      <c r="CP49" s="152">
        <f t="shared" si="7"/>
        <v>0</v>
      </c>
      <c r="CQ49" s="272">
        <f t="shared" si="8"/>
        <v>0</v>
      </c>
      <c r="CR49" s="152">
        <f t="shared" si="8"/>
        <v>1</v>
      </c>
      <c r="CS49" s="152">
        <f t="shared" si="15"/>
        <v>2</v>
      </c>
      <c r="CT49" s="157"/>
      <c r="CV49" s="152">
        <f t="shared" si="28"/>
        <v>0.75</v>
      </c>
      <c r="CW49" s="152">
        <f t="shared" si="23"/>
        <v>1.6</v>
      </c>
      <c r="CX49" s="152">
        <f t="shared" si="24"/>
        <v>1</v>
      </c>
      <c r="CY49" s="152">
        <f t="shared" si="25"/>
        <v>2.2000000000000002</v>
      </c>
      <c r="CZ49" s="152">
        <f t="shared" si="26"/>
        <v>0.33333333333333331</v>
      </c>
      <c r="DA49" s="146">
        <f t="shared" si="27"/>
        <v>2</v>
      </c>
      <c r="DC49" s="169">
        <v>2</v>
      </c>
      <c r="DD49" s="169">
        <v>2</v>
      </c>
      <c r="DE49" s="169"/>
      <c r="DF49" s="169"/>
      <c r="DG49" s="169">
        <v>4</v>
      </c>
      <c r="DH49" s="169">
        <v>1</v>
      </c>
      <c r="DI49" s="180"/>
      <c r="DJ49" s="180"/>
      <c r="DK49" s="169">
        <f>SUM(DC49:DI49)</f>
        <v>9</v>
      </c>
    </row>
    <row r="50" spans="1:115" s="179" customFormat="1" ht="15" customHeight="1" x14ac:dyDescent="0.15">
      <c r="A50" s="160">
        <v>24</v>
      </c>
      <c r="B50" s="165"/>
      <c r="C50" s="174"/>
      <c r="D50" s="163" t="s">
        <v>1</v>
      </c>
      <c r="E50" s="163" t="s">
        <v>3</v>
      </c>
      <c r="F50" s="165"/>
      <c r="G50" s="165"/>
      <c r="H50" s="165"/>
      <c r="I50" s="165"/>
      <c r="J50" s="165"/>
      <c r="K50" s="158"/>
      <c r="L50" s="165"/>
      <c r="M50" s="165"/>
      <c r="N50" s="165"/>
      <c r="O50" s="165"/>
      <c r="P50" s="165"/>
      <c r="Q50" s="175">
        <f t="shared" si="9"/>
        <v>0</v>
      </c>
      <c r="R50" s="175">
        <f t="shared" si="0"/>
        <v>0</v>
      </c>
      <c r="S50" s="175">
        <f t="shared" si="1"/>
        <v>0</v>
      </c>
      <c r="T50" s="175">
        <f t="shared" si="2"/>
        <v>0</v>
      </c>
      <c r="U50" s="176">
        <f t="shared" si="2"/>
        <v>0</v>
      </c>
      <c r="V50" s="229"/>
      <c r="W50" s="232"/>
      <c r="X50" s="158"/>
      <c r="Y50" s="165"/>
      <c r="Z50" s="165"/>
      <c r="AA50" s="166"/>
      <c r="AB50" s="165"/>
      <c r="AC50" s="158"/>
      <c r="AD50" s="167"/>
      <c r="AE50" s="167"/>
      <c r="AF50" s="167"/>
      <c r="AG50" s="167"/>
      <c r="AH50" s="167">
        <v>2</v>
      </c>
      <c r="AI50" s="153">
        <f t="shared" si="10"/>
        <v>2</v>
      </c>
      <c r="AJ50" s="154">
        <f t="shared" si="11"/>
        <v>1</v>
      </c>
      <c r="AK50" s="155"/>
      <c r="AL50" s="177">
        <f t="shared" si="3"/>
        <v>0</v>
      </c>
      <c r="AM50" s="177">
        <f t="shared" si="4"/>
        <v>0</v>
      </c>
      <c r="AN50" s="177">
        <f t="shared" si="22"/>
        <v>0</v>
      </c>
      <c r="AO50" s="177">
        <f t="shared" si="5"/>
        <v>0</v>
      </c>
      <c r="AP50" s="178">
        <f t="shared" si="5"/>
        <v>2</v>
      </c>
      <c r="AQ50" s="167"/>
      <c r="AR50" s="167"/>
      <c r="AS50" s="167"/>
      <c r="AT50" s="167"/>
      <c r="AU50" s="165"/>
      <c r="AV50" s="156"/>
      <c r="AX50" s="167"/>
      <c r="AY50" s="167"/>
      <c r="AZ50" s="167">
        <v>1</v>
      </c>
      <c r="BA50" s="167"/>
      <c r="BB50" s="156"/>
      <c r="BC50" s="152">
        <f>SUM(AX50:BB50)</f>
        <v>1</v>
      </c>
      <c r="BE50" s="167"/>
      <c r="BF50" s="167"/>
      <c r="BG50" s="167">
        <v>2</v>
      </c>
      <c r="BH50" s="167"/>
      <c r="BI50" s="156"/>
      <c r="BJ50" s="152">
        <f>SUM(BE50:BI50)</f>
        <v>2</v>
      </c>
      <c r="BK50" s="157"/>
      <c r="BL50" s="167"/>
      <c r="BM50" s="167"/>
      <c r="BN50" s="167"/>
      <c r="BO50" s="167"/>
      <c r="BP50" s="158"/>
      <c r="BQ50" s="159">
        <f t="shared" si="12"/>
        <v>0</v>
      </c>
      <c r="BR50" s="157"/>
      <c r="BS50" s="167"/>
      <c r="BT50" s="167"/>
      <c r="BU50" s="167"/>
      <c r="BV50" s="167"/>
      <c r="BW50" s="156"/>
      <c r="BX50" s="152">
        <f t="shared" si="29"/>
        <v>0</v>
      </c>
      <c r="BY50" s="157"/>
      <c r="BZ50" s="167"/>
      <c r="CA50" s="167"/>
      <c r="CB50" s="167"/>
      <c r="CC50" s="167"/>
      <c r="CD50" s="156"/>
      <c r="CE50" s="58">
        <f t="shared" si="13"/>
        <v>0</v>
      </c>
      <c r="CF50" s="157"/>
      <c r="CG50" s="167"/>
      <c r="CH50" s="167"/>
      <c r="CI50" s="167"/>
      <c r="CJ50" s="167"/>
      <c r="CK50" s="156"/>
      <c r="CL50" s="152">
        <f t="shared" si="34"/>
        <v>0</v>
      </c>
      <c r="CM50" s="157"/>
      <c r="CN50" s="152">
        <f t="shared" si="14"/>
        <v>0</v>
      </c>
      <c r="CO50" s="152">
        <f t="shared" si="6"/>
        <v>0</v>
      </c>
      <c r="CP50" s="152">
        <f t="shared" si="7"/>
        <v>0</v>
      </c>
      <c r="CQ50" s="272">
        <f t="shared" si="8"/>
        <v>0</v>
      </c>
      <c r="CR50" s="152">
        <f t="shared" si="8"/>
        <v>0</v>
      </c>
      <c r="CS50" s="152">
        <f t="shared" si="15"/>
        <v>0</v>
      </c>
      <c r="CT50" s="157"/>
      <c r="CV50" s="152">
        <f t="shared" si="28"/>
        <v>0</v>
      </c>
      <c r="CW50" s="152">
        <f t="shared" si="23"/>
        <v>0</v>
      </c>
      <c r="CX50" s="152">
        <f t="shared" si="24"/>
        <v>0.6</v>
      </c>
      <c r="CY50" s="152">
        <f t="shared" si="25"/>
        <v>0</v>
      </c>
      <c r="CZ50" s="152">
        <f t="shared" si="26"/>
        <v>0.66666666666666663</v>
      </c>
      <c r="DA50" s="146">
        <f t="shared" si="27"/>
        <v>0.6</v>
      </c>
      <c r="DC50" s="180"/>
      <c r="DD50" s="180"/>
      <c r="DE50" s="180"/>
      <c r="DF50" s="180"/>
      <c r="DG50" s="180"/>
      <c r="DH50" s="180"/>
      <c r="DI50" s="180"/>
      <c r="DJ50" s="180"/>
      <c r="DK50" s="169"/>
    </row>
    <row r="51" spans="1:115" s="220" customFormat="1" ht="15" customHeight="1" x14ac:dyDescent="0.15">
      <c r="A51" s="205"/>
      <c r="B51" s="206"/>
      <c r="C51" s="207"/>
      <c r="D51" s="208" t="s">
        <v>203</v>
      </c>
      <c r="E51" s="208" t="s">
        <v>204</v>
      </c>
      <c r="F51" s="206"/>
      <c r="G51" s="206"/>
      <c r="H51" s="206"/>
      <c r="I51" s="206"/>
      <c r="J51" s="206"/>
      <c r="K51" s="209"/>
      <c r="L51" s="206"/>
      <c r="M51" s="206"/>
      <c r="N51" s="206"/>
      <c r="O51" s="206"/>
      <c r="P51" s="206"/>
      <c r="Q51" s="210"/>
      <c r="R51" s="210"/>
      <c r="S51" s="210"/>
      <c r="T51" s="210"/>
      <c r="U51" s="211"/>
      <c r="V51" s="230"/>
      <c r="W51" s="233"/>
      <c r="X51" s="209"/>
      <c r="Y51" s="206"/>
      <c r="Z51" s="206"/>
      <c r="AA51" s="212"/>
      <c r="AB51" s="206"/>
      <c r="AC51" s="209"/>
      <c r="AD51" s="213"/>
      <c r="AE51" s="213"/>
      <c r="AF51" s="213"/>
      <c r="AG51" s="213"/>
      <c r="AH51" s="213"/>
      <c r="AI51" s="214"/>
      <c r="AJ51" s="215"/>
      <c r="AK51" s="216"/>
      <c r="AL51" s="217"/>
      <c r="AM51" s="217"/>
      <c r="AN51" s="217"/>
      <c r="AO51" s="217"/>
      <c r="AP51" s="218"/>
      <c r="AQ51" s="213"/>
      <c r="AR51" s="213"/>
      <c r="AS51" s="213"/>
      <c r="AT51" s="213"/>
      <c r="AU51" s="206"/>
      <c r="AV51" s="219"/>
      <c r="AX51" s="213"/>
      <c r="AY51" s="213"/>
      <c r="AZ51" s="213"/>
      <c r="BA51" s="213"/>
      <c r="BB51" s="219"/>
      <c r="BC51" s="221"/>
      <c r="BE51" s="213"/>
      <c r="BF51" s="213"/>
      <c r="BG51" s="213"/>
      <c r="BH51" s="213"/>
      <c r="BI51" s="219"/>
      <c r="BJ51" s="221"/>
      <c r="BK51" s="222"/>
      <c r="BL51" s="213"/>
      <c r="BM51" s="213"/>
      <c r="BN51" s="213"/>
      <c r="BO51" s="213"/>
      <c r="BP51" s="209"/>
      <c r="BQ51" s="223"/>
      <c r="BR51" s="222"/>
      <c r="BS51" s="213"/>
      <c r="BT51" s="213"/>
      <c r="BU51" s="213"/>
      <c r="BV51" s="213"/>
      <c r="BW51" s="219"/>
      <c r="BX51" s="221"/>
      <c r="BY51" s="222"/>
      <c r="BZ51" s="213"/>
      <c r="CA51" s="213"/>
      <c r="CB51" s="213"/>
      <c r="CC51" s="213">
        <v>2</v>
      </c>
      <c r="CD51" s="219"/>
      <c r="CE51" s="221">
        <f t="shared" si="13"/>
        <v>2</v>
      </c>
      <c r="CF51" s="222"/>
      <c r="CG51" s="213"/>
      <c r="CH51" s="213"/>
      <c r="CI51" s="213"/>
      <c r="CJ51" s="213"/>
      <c r="CK51" s="219">
        <v>1</v>
      </c>
      <c r="CL51" s="221">
        <f t="shared" si="34"/>
        <v>1</v>
      </c>
      <c r="CM51" s="222"/>
      <c r="CN51" s="221">
        <f t="shared" si="14"/>
        <v>0</v>
      </c>
      <c r="CO51" s="221">
        <f t="shared" si="6"/>
        <v>0</v>
      </c>
      <c r="CP51" s="221">
        <f t="shared" si="7"/>
        <v>0</v>
      </c>
      <c r="CQ51" s="221">
        <f t="shared" si="8"/>
        <v>2</v>
      </c>
      <c r="CR51" s="221">
        <f t="shared" si="8"/>
        <v>1</v>
      </c>
      <c r="CS51" s="224">
        <f t="shared" si="15"/>
        <v>3</v>
      </c>
      <c r="CT51" s="222"/>
      <c r="CV51" s="221">
        <f t="shared" si="28"/>
        <v>0</v>
      </c>
      <c r="CW51" s="221">
        <f t="shared" si="23"/>
        <v>0</v>
      </c>
      <c r="CX51" s="221">
        <f t="shared" si="24"/>
        <v>0</v>
      </c>
      <c r="CY51" s="221">
        <f t="shared" si="25"/>
        <v>2</v>
      </c>
      <c r="CZ51" s="221">
        <f t="shared" si="26"/>
        <v>1</v>
      </c>
      <c r="DA51" s="146">
        <f t="shared" si="27"/>
        <v>3</v>
      </c>
      <c r="DC51" s="225"/>
      <c r="DD51" s="225"/>
      <c r="DE51" s="225"/>
      <c r="DF51" s="225"/>
      <c r="DG51" s="225"/>
      <c r="DH51" s="225"/>
      <c r="DI51" s="225"/>
      <c r="DJ51" s="225"/>
      <c r="DK51" s="240"/>
    </row>
    <row r="52" spans="1:115" s="187" customFormat="1" ht="13" customHeight="1" x14ac:dyDescent="0.15">
      <c r="A52" s="64">
        <v>25</v>
      </c>
      <c r="B52" s="27"/>
      <c r="C52" s="43" t="s">
        <v>181</v>
      </c>
      <c r="D52" s="49" t="s">
        <v>182</v>
      </c>
      <c r="E52" s="42" t="s">
        <v>183</v>
      </c>
      <c r="F52" s="27"/>
      <c r="G52" s="29">
        <v>5</v>
      </c>
      <c r="H52" s="27">
        <v>2</v>
      </c>
      <c r="I52" s="27"/>
      <c r="J52" s="27"/>
      <c r="K52" s="45"/>
      <c r="L52" s="27"/>
      <c r="M52" s="27">
        <v>1</v>
      </c>
      <c r="N52" s="27"/>
      <c r="O52" s="27"/>
      <c r="P52" s="27"/>
      <c r="Q52" s="81">
        <f t="shared" si="9"/>
        <v>0</v>
      </c>
      <c r="R52" s="81">
        <f t="shared" si="0"/>
        <v>5</v>
      </c>
      <c r="S52" s="81">
        <f t="shared" si="1"/>
        <v>2</v>
      </c>
      <c r="T52" s="81">
        <f t="shared" si="2"/>
        <v>0</v>
      </c>
      <c r="U52" s="113">
        <f t="shared" si="2"/>
        <v>0</v>
      </c>
      <c r="V52" s="228"/>
      <c r="W52" s="76"/>
      <c r="X52" s="60"/>
      <c r="Y52" s="29"/>
      <c r="Z52" s="29"/>
      <c r="AA52" s="30"/>
      <c r="AB52" s="29"/>
      <c r="AC52" s="45"/>
      <c r="AD52" s="65"/>
      <c r="AE52" s="65"/>
      <c r="AF52" s="65"/>
      <c r="AG52" s="65"/>
      <c r="AH52" s="65"/>
      <c r="AI52" s="65">
        <f t="shared" si="10"/>
        <v>0</v>
      </c>
      <c r="AJ52" s="135">
        <f t="shared" si="11"/>
        <v>0</v>
      </c>
      <c r="AK52" s="136"/>
      <c r="AL52" s="86">
        <f t="shared" si="3"/>
        <v>0</v>
      </c>
      <c r="AM52" s="86">
        <f t="shared" si="4"/>
        <v>0</v>
      </c>
      <c r="AN52" s="86">
        <f t="shared" si="22"/>
        <v>0</v>
      </c>
      <c r="AO52" s="86">
        <f t="shared" si="5"/>
        <v>0</v>
      </c>
      <c r="AP52" s="117">
        <f t="shared" si="5"/>
        <v>0</v>
      </c>
      <c r="AQ52" s="66"/>
      <c r="AR52" s="66">
        <v>2</v>
      </c>
      <c r="AS52" s="66">
        <v>1</v>
      </c>
      <c r="AT52" s="66"/>
      <c r="AU52" s="29"/>
      <c r="AV52" s="137">
        <f>SUM(AQ52:AU52)</f>
        <v>3</v>
      </c>
      <c r="AX52" s="66">
        <v>1</v>
      </c>
      <c r="AY52" s="66"/>
      <c r="AZ52" s="66">
        <v>1</v>
      </c>
      <c r="BA52" s="66"/>
      <c r="BB52" s="137"/>
      <c r="BC52" s="45">
        <f>SUM(AX52:BB52)</f>
        <v>2</v>
      </c>
      <c r="BE52" s="66">
        <v>1</v>
      </c>
      <c r="BF52" s="66"/>
      <c r="BG52" s="66">
        <v>1</v>
      </c>
      <c r="BH52" s="66"/>
      <c r="BI52" s="137"/>
      <c r="BJ52" s="45">
        <f>SUM(BE52:BI52)</f>
        <v>2</v>
      </c>
      <c r="BK52" s="138"/>
      <c r="BL52" s="66"/>
      <c r="BM52" s="66"/>
      <c r="BN52" s="66"/>
      <c r="BO52" s="66"/>
      <c r="BP52" s="60"/>
      <c r="BQ52" s="150">
        <f t="shared" si="12"/>
        <v>0</v>
      </c>
      <c r="BR52" s="138"/>
      <c r="BS52" s="66"/>
      <c r="BT52" s="66"/>
      <c r="BU52" s="66">
        <v>1</v>
      </c>
      <c r="BV52" s="66">
        <v>3</v>
      </c>
      <c r="BW52" s="137">
        <v>2</v>
      </c>
      <c r="BX52" s="45">
        <f t="shared" si="29"/>
        <v>6</v>
      </c>
      <c r="BY52" s="138"/>
      <c r="BZ52" s="66">
        <v>3</v>
      </c>
      <c r="CA52" s="66">
        <v>1</v>
      </c>
      <c r="CB52" s="66">
        <v>1</v>
      </c>
      <c r="CC52" s="66">
        <v>2</v>
      </c>
      <c r="CD52" s="137">
        <v>2</v>
      </c>
      <c r="CE52" s="45">
        <f t="shared" si="13"/>
        <v>9</v>
      </c>
      <c r="CF52" s="138"/>
      <c r="CG52" s="66">
        <v>4</v>
      </c>
      <c r="CH52" s="66"/>
      <c r="CI52" s="66"/>
      <c r="CJ52" s="66">
        <v>1</v>
      </c>
      <c r="CK52" s="137">
        <v>4</v>
      </c>
      <c r="CL52" s="45">
        <f t="shared" si="34"/>
        <v>9</v>
      </c>
      <c r="CM52" s="138"/>
      <c r="CN52" s="45">
        <f t="shared" si="14"/>
        <v>4</v>
      </c>
      <c r="CO52" s="45">
        <f t="shared" si="6"/>
        <v>1</v>
      </c>
      <c r="CP52" s="45">
        <f t="shared" si="7"/>
        <v>1</v>
      </c>
      <c r="CQ52" s="45">
        <f t="shared" si="8"/>
        <v>2</v>
      </c>
      <c r="CR52" s="45">
        <f t="shared" si="8"/>
        <v>4</v>
      </c>
      <c r="CS52" s="58">
        <f t="shared" si="15"/>
        <v>12</v>
      </c>
      <c r="CT52" s="138"/>
      <c r="CV52" s="45">
        <f t="shared" si="28"/>
        <v>1.2</v>
      </c>
      <c r="CW52" s="45">
        <f t="shared" si="23"/>
        <v>2</v>
      </c>
      <c r="CX52" s="45">
        <f t="shared" si="24"/>
        <v>1</v>
      </c>
      <c r="CY52" s="45">
        <f t="shared" si="25"/>
        <v>1.25</v>
      </c>
      <c r="CZ52" s="45">
        <f t="shared" si="26"/>
        <v>1.5</v>
      </c>
      <c r="DA52" s="146">
        <f t="shared" si="27"/>
        <v>4.166666666666667</v>
      </c>
      <c r="DC52" s="188">
        <v>5</v>
      </c>
      <c r="DD52" s="188"/>
      <c r="DE52" s="188">
        <v>2</v>
      </c>
      <c r="DF52" s="188"/>
      <c r="DG52" s="188"/>
      <c r="DH52" s="188"/>
      <c r="DI52" s="151"/>
      <c r="DJ52" s="151">
        <v>1</v>
      </c>
      <c r="DK52" s="188">
        <f>SUM(DC52:DI52)</f>
        <v>7</v>
      </c>
    </row>
    <row r="53" spans="1:115" s="187" customFormat="1" ht="13" customHeight="1" x14ac:dyDescent="0.15">
      <c r="A53" s="64"/>
      <c r="B53" s="27" t="s">
        <v>163</v>
      </c>
      <c r="C53" s="43"/>
      <c r="D53" s="49" t="s">
        <v>49</v>
      </c>
      <c r="E53" s="42" t="s">
        <v>105</v>
      </c>
      <c r="F53" s="27"/>
      <c r="G53" s="29"/>
      <c r="H53" s="27"/>
      <c r="I53" s="27"/>
      <c r="J53" s="27"/>
      <c r="K53" s="45"/>
      <c r="L53" s="27"/>
      <c r="M53" s="27"/>
      <c r="N53" s="27"/>
      <c r="O53" s="27"/>
      <c r="P53" s="27"/>
      <c r="Q53" s="81">
        <f t="shared" si="9"/>
        <v>0</v>
      </c>
      <c r="R53" s="81">
        <f t="shared" si="0"/>
        <v>0</v>
      </c>
      <c r="S53" s="81">
        <f t="shared" si="1"/>
        <v>0</v>
      </c>
      <c r="T53" s="81">
        <f t="shared" si="2"/>
        <v>0</v>
      </c>
      <c r="U53" s="113">
        <f t="shared" si="2"/>
        <v>0</v>
      </c>
      <c r="V53" s="228"/>
      <c r="W53" s="76"/>
      <c r="X53" s="60"/>
      <c r="Y53" s="29"/>
      <c r="Z53" s="29"/>
      <c r="AA53" s="30"/>
      <c r="AB53" s="29"/>
      <c r="AC53" s="45"/>
      <c r="AD53" s="65"/>
      <c r="AE53" s="65"/>
      <c r="AF53" s="65"/>
      <c r="AG53" s="65"/>
      <c r="AH53" s="65"/>
      <c r="AI53" s="65"/>
      <c r="AJ53" s="135"/>
      <c r="AK53" s="136"/>
      <c r="AL53" s="86">
        <f t="shared" si="3"/>
        <v>0</v>
      </c>
      <c r="AM53" s="86">
        <f t="shared" si="4"/>
        <v>0</v>
      </c>
      <c r="AN53" s="86">
        <f t="shared" si="22"/>
        <v>0</v>
      </c>
      <c r="AO53" s="86">
        <f t="shared" si="5"/>
        <v>0</v>
      </c>
      <c r="AP53" s="117">
        <f t="shared" si="5"/>
        <v>0</v>
      </c>
      <c r="AQ53" s="66">
        <v>2</v>
      </c>
      <c r="AR53" s="66"/>
      <c r="AS53" s="66"/>
      <c r="AT53" s="66"/>
      <c r="AU53" s="29"/>
      <c r="AV53" s="137">
        <f>SUM(AQ53:AU53)</f>
        <v>2</v>
      </c>
      <c r="AW53" s="187" t="s">
        <v>109</v>
      </c>
      <c r="AX53" s="66"/>
      <c r="AY53" s="66"/>
      <c r="AZ53" s="66"/>
      <c r="BA53" s="66"/>
      <c r="BB53" s="137">
        <v>1</v>
      </c>
      <c r="BC53" s="45">
        <f>SUM(AX53:BB53)</f>
        <v>1</v>
      </c>
      <c r="BE53" s="66"/>
      <c r="BF53" s="66"/>
      <c r="BG53" s="66"/>
      <c r="BH53" s="66"/>
      <c r="BI53" s="137">
        <v>1</v>
      </c>
      <c r="BJ53" s="45">
        <f>SUM(BE53:BI53)</f>
        <v>1</v>
      </c>
      <c r="BK53" s="138"/>
      <c r="BL53" s="66">
        <v>1</v>
      </c>
      <c r="BM53" s="66"/>
      <c r="BN53" s="66">
        <v>2</v>
      </c>
      <c r="BO53" s="66"/>
      <c r="BP53" s="60"/>
      <c r="BQ53" s="150">
        <f t="shared" si="12"/>
        <v>3</v>
      </c>
      <c r="BR53" s="138"/>
      <c r="BS53" s="66"/>
      <c r="BT53" s="66"/>
      <c r="BU53" s="66"/>
      <c r="BV53" s="66"/>
      <c r="BW53" s="137">
        <v>3</v>
      </c>
      <c r="BX53" s="45">
        <f t="shared" si="29"/>
        <v>3</v>
      </c>
      <c r="BY53" s="138"/>
      <c r="BZ53" s="66"/>
      <c r="CA53" s="66"/>
      <c r="CB53" s="66"/>
      <c r="CC53" s="66"/>
      <c r="CD53" s="137">
        <v>1</v>
      </c>
      <c r="CE53" s="45">
        <f t="shared" si="13"/>
        <v>1</v>
      </c>
      <c r="CF53" s="138"/>
      <c r="CG53" s="66"/>
      <c r="CH53" s="66"/>
      <c r="CI53" s="66"/>
      <c r="CJ53" s="66"/>
      <c r="CK53" s="137">
        <v>1</v>
      </c>
      <c r="CL53" s="45">
        <f t="shared" si="34"/>
        <v>1</v>
      </c>
      <c r="CM53" s="138"/>
      <c r="CN53" s="45">
        <f t="shared" si="14"/>
        <v>0</v>
      </c>
      <c r="CO53" s="45">
        <f t="shared" si="6"/>
        <v>0</v>
      </c>
      <c r="CP53" s="45">
        <f t="shared" si="7"/>
        <v>0</v>
      </c>
      <c r="CQ53" s="45">
        <f t="shared" si="8"/>
        <v>0</v>
      </c>
      <c r="CR53" s="45">
        <f t="shared" si="8"/>
        <v>1</v>
      </c>
      <c r="CS53" s="58">
        <f t="shared" si="15"/>
        <v>1</v>
      </c>
      <c r="CT53" s="138"/>
      <c r="CV53" s="45">
        <f t="shared" si="28"/>
        <v>0.6</v>
      </c>
      <c r="CW53" s="45">
        <f t="shared" si="23"/>
        <v>0</v>
      </c>
      <c r="CX53" s="45">
        <f t="shared" si="24"/>
        <v>0.5</v>
      </c>
      <c r="CY53" s="45">
        <f t="shared" si="25"/>
        <v>0</v>
      </c>
      <c r="CZ53" s="45">
        <f t="shared" si="26"/>
        <v>1</v>
      </c>
      <c r="DA53" s="146">
        <f t="shared" si="27"/>
        <v>1.8571428571428572</v>
      </c>
      <c r="DC53" s="188"/>
      <c r="DD53" s="188"/>
      <c r="DE53" s="188"/>
      <c r="DF53" s="188"/>
      <c r="DG53" s="188"/>
      <c r="DH53" s="188"/>
      <c r="DI53" s="151"/>
      <c r="DJ53" s="151"/>
      <c r="DK53" s="188"/>
    </row>
    <row r="54" spans="1:115" s="149" customFormat="1" ht="13" customHeight="1" x14ac:dyDescent="0.15">
      <c r="A54" s="64">
        <v>26</v>
      </c>
      <c r="B54" s="29"/>
      <c r="C54" s="48"/>
      <c r="D54" s="49" t="s">
        <v>14</v>
      </c>
      <c r="E54" s="49" t="s">
        <v>15</v>
      </c>
      <c r="F54" s="29"/>
      <c r="G54" s="29"/>
      <c r="H54" s="29"/>
      <c r="I54" s="29"/>
      <c r="J54" s="29"/>
      <c r="K54" s="60"/>
      <c r="L54" s="29"/>
      <c r="M54" s="29"/>
      <c r="N54" s="29"/>
      <c r="O54" s="29"/>
      <c r="P54" s="29"/>
      <c r="Q54" s="81">
        <f t="shared" si="9"/>
        <v>0</v>
      </c>
      <c r="R54" s="81">
        <f t="shared" si="0"/>
        <v>0</v>
      </c>
      <c r="S54" s="81">
        <f t="shared" si="1"/>
        <v>0</v>
      </c>
      <c r="T54" s="81">
        <f t="shared" si="2"/>
        <v>0</v>
      </c>
      <c r="U54" s="113">
        <f t="shared" si="2"/>
        <v>0</v>
      </c>
      <c r="V54" s="228"/>
      <c r="W54" s="76"/>
      <c r="X54" s="60"/>
      <c r="Y54" s="29"/>
      <c r="Z54" s="29"/>
      <c r="AA54" s="30"/>
      <c r="AB54" s="29"/>
      <c r="AC54" s="60"/>
      <c r="AD54" s="66"/>
      <c r="AE54" s="66"/>
      <c r="AF54" s="66"/>
      <c r="AG54" s="66"/>
      <c r="AH54" s="66">
        <v>1</v>
      </c>
      <c r="AI54" s="65">
        <f t="shared" si="10"/>
        <v>1</v>
      </c>
      <c r="AJ54" s="135">
        <f t="shared" si="11"/>
        <v>0.5</v>
      </c>
      <c r="AK54" s="136"/>
      <c r="AL54" s="86">
        <f t="shared" si="3"/>
        <v>0</v>
      </c>
      <c r="AM54" s="86">
        <f t="shared" si="4"/>
        <v>0</v>
      </c>
      <c r="AN54" s="86">
        <f t="shared" si="22"/>
        <v>0</v>
      </c>
      <c r="AO54" s="86">
        <f t="shared" si="5"/>
        <v>0</v>
      </c>
      <c r="AP54" s="117">
        <f t="shared" si="5"/>
        <v>1</v>
      </c>
      <c r="AQ54" s="66"/>
      <c r="AR54" s="66"/>
      <c r="AS54" s="66"/>
      <c r="AT54" s="66"/>
      <c r="AU54" s="29"/>
      <c r="AV54" s="137"/>
      <c r="AX54" s="66"/>
      <c r="AY54" s="66"/>
      <c r="AZ54" s="66"/>
      <c r="BA54" s="66"/>
      <c r="BB54" s="137"/>
      <c r="BC54" s="45"/>
      <c r="BE54" s="66"/>
      <c r="BF54" s="66"/>
      <c r="BG54" s="66"/>
      <c r="BH54" s="66"/>
      <c r="BI54" s="137"/>
      <c r="BJ54" s="45"/>
      <c r="BK54" s="138"/>
      <c r="BL54" s="66"/>
      <c r="BM54" s="66"/>
      <c r="BN54" s="66"/>
      <c r="BO54" s="66"/>
      <c r="BP54" s="60"/>
      <c r="BQ54" s="150">
        <f t="shared" si="12"/>
        <v>0</v>
      </c>
      <c r="BR54" s="138"/>
      <c r="BS54" s="66"/>
      <c r="BT54" s="66"/>
      <c r="BU54" s="66"/>
      <c r="BV54" s="66"/>
      <c r="BW54" s="137"/>
      <c r="BX54" s="45">
        <f t="shared" si="29"/>
        <v>0</v>
      </c>
      <c r="BY54" s="138"/>
      <c r="BZ54" s="66"/>
      <c r="CA54" s="66"/>
      <c r="CB54" s="66"/>
      <c r="CC54" s="66"/>
      <c r="CD54" s="137"/>
      <c r="CE54" s="45">
        <f t="shared" si="13"/>
        <v>0</v>
      </c>
      <c r="CF54" s="138"/>
      <c r="CG54" s="66"/>
      <c r="CH54" s="66"/>
      <c r="CI54" s="66"/>
      <c r="CJ54" s="66"/>
      <c r="CK54" s="137"/>
      <c r="CL54" s="45">
        <f t="shared" si="34"/>
        <v>0</v>
      </c>
      <c r="CM54" s="138"/>
      <c r="CN54" s="45">
        <f t="shared" si="14"/>
        <v>0</v>
      </c>
      <c r="CO54" s="45">
        <f t="shared" si="6"/>
        <v>0</v>
      </c>
      <c r="CP54" s="45">
        <f t="shared" si="7"/>
        <v>0</v>
      </c>
      <c r="CQ54" s="45">
        <f t="shared" si="8"/>
        <v>0</v>
      </c>
      <c r="CR54" s="45">
        <f t="shared" si="8"/>
        <v>0</v>
      </c>
      <c r="CS54" s="58">
        <f t="shared" si="15"/>
        <v>0</v>
      </c>
      <c r="CT54" s="138"/>
      <c r="CV54" s="45">
        <f t="shared" si="28"/>
        <v>0</v>
      </c>
      <c r="CW54" s="45">
        <f t="shared" si="23"/>
        <v>0</v>
      </c>
      <c r="CX54" s="45">
        <f t="shared" si="24"/>
        <v>0</v>
      </c>
      <c r="CY54" s="45">
        <f t="shared" si="25"/>
        <v>0</v>
      </c>
      <c r="CZ54" s="45">
        <f t="shared" si="26"/>
        <v>0.33333333333333331</v>
      </c>
      <c r="DA54" s="146">
        <f t="shared" si="27"/>
        <v>0</v>
      </c>
      <c r="DC54" s="151"/>
      <c r="DD54" s="151"/>
      <c r="DE54" s="151"/>
      <c r="DF54" s="151"/>
      <c r="DG54" s="151"/>
      <c r="DH54" s="151"/>
      <c r="DI54" s="151"/>
      <c r="DJ54" s="151"/>
      <c r="DK54" s="188"/>
    </row>
    <row r="55" spans="1:115" s="149" customFormat="1" ht="13" customHeight="1" x14ac:dyDescent="0.15">
      <c r="A55" s="64">
        <v>27</v>
      </c>
      <c r="B55" s="29"/>
      <c r="C55" s="48"/>
      <c r="D55" s="49" t="s">
        <v>13</v>
      </c>
      <c r="E55" s="49" t="s">
        <v>4</v>
      </c>
      <c r="F55" s="29"/>
      <c r="G55" s="29"/>
      <c r="H55" s="29"/>
      <c r="I55" s="29"/>
      <c r="J55" s="29"/>
      <c r="K55" s="60"/>
      <c r="L55" s="29"/>
      <c r="M55" s="29"/>
      <c r="N55" s="29"/>
      <c r="O55" s="29"/>
      <c r="P55" s="29"/>
      <c r="Q55" s="81">
        <f t="shared" si="9"/>
        <v>0</v>
      </c>
      <c r="R55" s="81">
        <f t="shared" si="0"/>
        <v>0</v>
      </c>
      <c r="S55" s="81">
        <f t="shared" si="1"/>
        <v>0</v>
      </c>
      <c r="T55" s="81">
        <f t="shared" si="2"/>
        <v>0</v>
      </c>
      <c r="U55" s="113">
        <f t="shared" si="2"/>
        <v>0</v>
      </c>
      <c r="V55" s="228"/>
      <c r="W55" s="76"/>
      <c r="X55" s="60"/>
      <c r="Y55" s="29"/>
      <c r="Z55" s="29"/>
      <c r="AA55" s="30"/>
      <c r="AB55" s="29"/>
      <c r="AC55" s="60"/>
      <c r="AD55" s="66"/>
      <c r="AE55" s="66"/>
      <c r="AF55" s="66">
        <v>1</v>
      </c>
      <c r="AG55" s="66"/>
      <c r="AH55" s="66"/>
      <c r="AI55" s="65">
        <f t="shared" si="10"/>
        <v>1</v>
      </c>
      <c r="AJ55" s="135">
        <f t="shared" si="11"/>
        <v>0.5</v>
      </c>
      <c r="AK55" s="136"/>
      <c r="AL55" s="86">
        <f t="shared" si="3"/>
        <v>0</v>
      </c>
      <c r="AM55" s="86">
        <f t="shared" si="4"/>
        <v>0</v>
      </c>
      <c r="AN55" s="86">
        <f t="shared" si="22"/>
        <v>1</v>
      </c>
      <c r="AO55" s="86">
        <f t="shared" si="5"/>
        <v>0</v>
      </c>
      <c r="AP55" s="117">
        <f t="shared" si="5"/>
        <v>0</v>
      </c>
      <c r="AQ55" s="66"/>
      <c r="AR55" s="66"/>
      <c r="AS55" s="66"/>
      <c r="AT55" s="66"/>
      <c r="AU55" s="29"/>
      <c r="AV55" s="137"/>
      <c r="AX55" s="66"/>
      <c r="AY55" s="66"/>
      <c r="AZ55" s="66"/>
      <c r="BA55" s="66"/>
      <c r="BB55" s="137"/>
      <c r="BC55" s="45"/>
      <c r="BE55" s="66"/>
      <c r="BF55" s="66"/>
      <c r="BG55" s="66"/>
      <c r="BH55" s="66"/>
      <c r="BI55" s="137"/>
      <c r="BJ55" s="45"/>
      <c r="BK55" s="138"/>
      <c r="BL55" s="66"/>
      <c r="BM55" s="66"/>
      <c r="BN55" s="66"/>
      <c r="BO55" s="66"/>
      <c r="BP55" s="60"/>
      <c r="BQ55" s="150">
        <f t="shared" si="12"/>
        <v>0</v>
      </c>
      <c r="BR55" s="138"/>
      <c r="BS55" s="66"/>
      <c r="BT55" s="66"/>
      <c r="BU55" s="66"/>
      <c r="BV55" s="66"/>
      <c r="BW55" s="137"/>
      <c r="BX55" s="45">
        <f t="shared" si="29"/>
        <v>0</v>
      </c>
      <c r="BY55" s="138"/>
      <c r="BZ55" s="66"/>
      <c r="CA55" s="66"/>
      <c r="CB55" s="66"/>
      <c r="CC55" s="66"/>
      <c r="CD55" s="137"/>
      <c r="CE55" s="45">
        <f t="shared" si="13"/>
        <v>0</v>
      </c>
      <c r="CF55" s="138"/>
      <c r="CG55" s="66"/>
      <c r="CH55" s="66"/>
      <c r="CI55" s="66"/>
      <c r="CJ55" s="66"/>
      <c r="CK55" s="137"/>
      <c r="CL55" s="45">
        <f t="shared" si="34"/>
        <v>0</v>
      </c>
      <c r="CM55" s="138"/>
      <c r="CN55" s="45">
        <f t="shared" si="14"/>
        <v>0</v>
      </c>
      <c r="CO55" s="45">
        <f t="shared" si="6"/>
        <v>0</v>
      </c>
      <c r="CP55" s="45">
        <f t="shared" si="7"/>
        <v>0</v>
      </c>
      <c r="CQ55" s="45">
        <f t="shared" si="8"/>
        <v>0</v>
      </c>
      <c r="CR55" s="45">
        <f t="shared" si="8"/>
        <v>0</v>
      </c>
      <c r="CS55" s="58">
        <f t="shared" si="15"/>
        <v>0</v>
      </c>
      <c r="CT55" s="138"/>
      <c r="CV55" s="45">
        <f t="shared" si="28"/>
        <v>0</v>
      </c>
      <c r="CW55" s="45">
        <f t="shared" si="23"/>
        <v>0</v>
      </c>
      <c r="CX55" s="45">
        <f t="shared" si="24"/>
        <v>0.33333333333333331</v>
      </c>
      <c r="CY55" s="45">
        <f t="shared" si="25"/>
        <v>0</v>
      </c>
      <c r="CZ55" s="45">
        <f t="shared" si="26"/>
        <v>0</v>
      </c>
      <c r="DA55" s="146">
        <f t="shared" si="27"/>
        <v>0</v>
      </c>
      <c r="DC55" s="151"/>
      <c r="DD55" s="151"/>
      <c r="DE55" s="151"/>
      <c r="DF55" s="151"/>
      <c r="DG55" s="151"/>
      <c r="DH55" s="151"/>
      <c r="DI55" s="151"/>
      <c r="DJ55" s="151"/>
      <c r="DK55" s="188"/>
    </row>
    <row r="56" spans="1:115" s="179" customFormat="1" ht="13" customHeight="1" x14ac:dyDescent="0.15">
      <c r="A56" s="160"/>
      <c r="B56" s="165"/>
      <c r="C56" s="174"/>
      <c r="D56" s="163" t="s">
        <v>159</v>
      </c>
      <c r="E56" s="163" t="s">
        <v>160</v>
      </c>
      <c r="F56" s="165"/>
      <c r="G56" s="165"/>
      <c r="H56" s="165"/>
      <c r="I56" s="165"/>
      <c r="J56" s="165"/>
      <c r="K56" s="158"/>
      <c r="L56" s="165"/>
      <c r="M56" s="165"/>
      <c r="N56" s="165"/>
      <c r="O56" s="165"/>
      <c r="P56" s="165"/>
      <c r="Q56" s="175">
        <f t="shared" si="9"/>
        <v>0</v>
      </c>
      <c r="R56" s="175">
        <f t="shared" si="0"/>
        <v>0</v>
      </c>
      <c r="S56" s="175">
        <f t="shared" si="1"/>
        <v>0</v>
      </c>
      <c r="T56" s="175">
        <f t="shared" si="2"/>
        <v>0</v>
      </c>
      <c r="U56" s="176">
        <f t="shared" si="2"/>
        <v>0</v>
      </c>
      <c r="V56" s="229"/>
      <c r="W56" s="232"/>
      <c r="X56" s="158"/>
      <c r="Y56" s="165"/>
      <c r="Z56" s="165"/>
      <c r="AA56" s="166"/>
      <c r="AB56" s="165"/>
      <c r="AC56" s="158"/>
      <c r="AD56" s="167"/>
      <c r="AE56" s="167"/>
      <c r="AF56" s="167"/>
      <c r="AG56" s="167"/>
      <c r="AH56" s="167"/>
      <c r="AI56" s="153"/>
      <c r="AJ56" s="154"/>
      <c r="AK56" s="155"/>
      <c r="AL56" s="177">
        <f t="shared" si="3"/>
        <v>0</v>
      </c>
      <c r="AM56" s="177">
        <f t="shared" si="4"/>
        <v>0</v>
      </c>
      <c r="AN56" s="177">
        <f t="shared" si="22"/>
        <v>0</v>
      </c>
      <c r="AO56" s="177">
        <f t="shared" si="5"/>
        <v>0</v>
      </c>
      <c r="AP56" s="178">
        <f t="shared" si="5"/>
        <v>0</v>
      </c>
      <c r="AQ56" s="167"/>
      <c r="AR56" s="167"/>
      <c r="AS56" s="167"/>
      <c r="AT56" s="167"/>
      <c r="AU56" s="165"/>
      <c r="AV56" s="156"/>
      <c r="AX56" s="167"/>
      <c r="AY56" s="167"/>
      <c r="AZ56" s="167"/>
      <c r="BA56" s="167"/>
      <c r="BB56" s="156"/>
      <c r="BC56" s="152"/>
      <c r="BE56" s="167"/>
      <c r="BF56" s="167"/>
      <c r="BG56" s="167"/>
      <c r="BH56" s="167"/>
      <c r="BI56" s="156"/>
      <c r="BJ56" s="152"/>
      <c r="BK56" s="157"/>
      <c r="BL56" s="167"/>
      <c r="BM56" s="167"/>
      <c r="BN56" s="167"/>
      <c r="BO56" s="167"/>
      <c r="BP56" s="158"/>
      <c r="BQ56" s="159">
        <f t="shared" si="12"/>
        <v>0</v>
      </c>
      <c r="BR56" s="157"/>
      <c r="BS56" s="167"/>
      <c r="BT56" s="167"/>
      <c r="BU56" s="167"/>
      <c r="BV56" s="167"/>
      <c r="BW56" s="156"/>
      <c r="BX56" s="152">
        <f t="shared" si="29"/>
        <v>0</v>
      </c>
      <c r="BY56" s="157"/>
      <c r="BZ56" s="167"/>
      <c r="CA56" s="167"/>
      <c r="CB56" s="167">
        <v>1</v>
      </c>
      <c r="CC56" s="167"/>
      <c r="CD56" s="156"/>
      <c r="CE56" s="58">
        <f t="shared" si="13"/>
        <v>1</v>
      </c>
      <c r="CF56" s="157"/>
      <c r="CG56" s="167"/>
      <c r="CH56" s="167"/>
      <c r="CI56" s="167"/>
      <c r="CJ56" s="167"/>
      <c r="CK56" s="156"/>
      <c r="CL56" s="152">
        <f t="shared" si="34"/>
        <v>0</v>
      </c>
      <c r="CM56" s="157"/>
      <c r="CN56" s="152">
        <f t="shared" si="14"/>
        <v>0</v>
      </c>
      <c r="CO56" s="152">
        <f t="shared" si="6"/>
        <v>0</v>
      </c>
      <c r="CP56" s="152">
        <f t="shared" si="7"/>
        <v>1</v>
      </c>
      <c r="CQ56" s="272">
        <f t="shared" si="8"/>
        <v>0</v>
      </c>
      <c r="CR56" s="152">
        <f t="shared" si="8"/>
        <v>0</v>
      </c>
      <c r="CS56" s="152">
        <f t="shared" si="15"/>
        <v>1</v>
      </c>
      <c r="CT56" s="157"/>
      <c r="CV56" s="152">
        <f t="shared" si="28"/>
        <v>0</v>
      </c>
      <c r="CW56" s="152">
        <f t="shared" si="23"/>
        <v>0</v>
      </c>
      <c r="CX56" s="152">
        <f t="shared" si="24"/>
        <v>0.33333333333333331</v>
      </c>
      <c r="CY56" s="152">
        <f t="shared" si="25"/>
        <v>0</v>
      </c>
      <c r="CZ56" s="152">
        <f t="shared" si="26"/>
        <v>0</v>
      </c>
      <c r="DA56" s="146">
        <f t="shared" si="27"/>
        <v>0.33333333333333331</v>
      </c>
      <c r="DC56" s="180"/>
      <c r="DD56" s="180"/>
      <c r="DE56" s="180"/>
      <c r="DF56" s="180"/>
      <c r="DG56" s="180"/>
      <c r="DH56" s="180"/>
      <c r="DI56" s="180"/>
      <c r="DJ56" s="180"/>
      <c r="DK56" s="169"/>
    </row>
    <row r="57" spans="1:115" s="149" customFormat="1" ht="13" customHeight="1" x14ac:dyDescent="0.15">
      <c r="A57" s="64"/>
      <c r="B57" s="29"/>
      <c r="C57" s="48"/>
      <c r="D57" s="49" t="s">
        <v>161</v>
      </c>
      <c r="E57" s="49" t="s">
        <v>162</v>
      </c>
      <c r="F57" s="29"/>
      <c r="G57" s="29"/>
      <c r="H57" s="29"/>
      <c r="I57" s="29"/>
      <c r="J57" s="29"/>
      <c r="K57" s="60"/>
      <c r="L57" s="29"/>
      <c r="M57" s="29"/>
      <c r="N57" s="29"/>
      <c r="O57" s="29"/>
      <c r="P57" s="29"/>
      <c r="Q57" s="81">
        <f t="shared" si="9"/>
        <v>0</v>
      </c>
      <c r="R57" s="81">
        <f t="shared" si="0"/>
        <v>0</v>
      </c>
      <c r="S57" s="81">
        <f t="shared" si="1"/>
        <v>0</v>
      </c>
      <c r="T57" s="81">
        <f t="shared" si="2"/>
        <v>0</v>
      </c>
      <c r="U57" s="113">
        <f t="shared" si="2"/>
        <v>0</v>
      </c>
      <c r="V57" s="228"/>
      <c r="W57" s="76"/>
      <c r="X57" s="60"/>
      <c r="Y57" s="29"/>
      <c r="Z57" s="29"/>
      <c r="AA57" s="30"/>
      <c r="AB57" s="29"/>
      <c r="AC57" s="60"/>
      <c r="AD57" s="66"/>
      <c r="AE57" s="66"/>
      <c r="AF57" s="66"/>
      <c r="AG57" s="66"/>
      <c r="AH57" s="66"/>
      <c r="AI57" s="65"/>
      <c r="AJ57" s="135"/>
      <c r="AK57" s="136"/>
      <c r="AL57" s="86">
        <f t="shared" si="3"/>
        <v>0</v>
      </c>
      <c r="AM57" s="86">
        <f t="shared" si="4"/>
        <v>0</v>
      </c>
      <c r="AN57" s="86">
        <f t="shared" si="22"/>
        <v>0</v>
      </c>
      <c r="AO57" s="86">
        <f t="shared" si="5"/>
        <v>0</v>
      </c>
      <c r="AP57" s="117">
        <f t="shared" si="5"/>
        <v>0</v>
      </c>
      <c r="AQ57" s="66"/>
      <c r="AR57" s="66"/>
      <c r="AS57" s="66"/>
      <c r="AT57" s="66"/>
      <c r="AU57" s="29"/>
      <c r="AV57" s="137"/>
      <c r="AX57" s="66"/>
      <c r="AY57" s="66"/>
      <c r="AZ57" s="66"/>
      <c r="BA57" s="66"/>
      <c r="BB57" s="137"/>
      <c r="BC57" s="45"/>
      <c r="BE57" s="66"/>
      <c r="BF57" s="66"/>
      <c r="BG57" s="66"/>
      <c r="BH57" s="66">
        <v>1</v>
      </c>
      <c r="BI57" s="137"/>
      <c r="BJ57" s="45"/>
      <c r="BK57" s="138"/>
      <c r="BL57" s="66"/>
      <c r="BM57" s="66"/>
      <c r="BN57" s="66"/>
      <c r="BO57" s="66"/>
      <c r="BP57" s="60">
        <v>1</v>
      </c>
      <c r="BQ57" s="150">
        <f t="shared" si="12"/>
        <v>1</v>
      </c>
      <c r="BR57" s="138"/>
      <c r="BS57" s="66"/>
      <c r="BT57" s="66"/>
      <c r="BU57" s="66">
        <v>2</v>
      </c>
      <c r="BV57" s="66"/>
      <c r="BW57" s="137"/>
      <c r="BX57" s="45">
        <f t="shared" si="29"/>
        <v>2</v>
      </c>
      <c r="BY57" s="138"/>
      <c r="BZ57" s="66"/>
      <c r="CA57" s="66"/>
      <c r="CB57" s="66"/>
      <c r="CC57" s="66"/>
      <c r="CD57" s="137"/>
      <c r="CE57" s="45">
        <f t="shared" si="13"/>
        <v>0</v>
      </c>
      <c r="CF57" s="138"/>
      <c r="CG57" s="66"/>
      <c r="CH57" s="66"/>
      <c r="CI57" s="66"/>
      <c r="CJ57" s="66"/>
      <c r="CK57" s="137"/>
      <c r="CL57" s="45">
        <f t="shared" si="34"/>
        <v>0</v>
      </c>
      <c r="CM57" s="138"/>
      <c r="CN57" s="45">
        <f t="shared" si="14"/>
        <v>0</v>
      </c>
      <c r="CO57" s="45">
        <f t="shared" si="6"/>
        <v>0</v>
      </c>
      <c r="CP57" s="45">
        <f t="shared" si="7"/>
        <v>0</v>
      </c>
      <c r="CQ57" s="45">
        <f t="shared" si="8"/>
        <v>0</v>
      </c>
      <c r="CR57" s="45">
        <f t="shared" si="8"/>
        <v>0</v>
      </c>
      <c r="CS57" s="58">
        <f t="shared" si="15"/>
        <v>0</v>
      </c>
      <c r="CT57" s="138"/>
      <c r="CV57" s="45">
        <f t="shared" si="28"/>
        <v>0</v>
      </c>
      <c r="CW57" s="45">
        <f t="shared" si="23"/>
        <v>0</v>
      </c>
      <c r="CX57" s="45">
        <f t="shared" si="24"/>
        <v>0.5</v>
      </c>
      <c r="CY57" s="45">
        <f t="shared" si="25"/>
        <v>0.25</v>
      </c>
      <c r="CZ57" s="45">
        <f t="shared" si="26"/>
        <v>0.25</v>
      </c>
      <c r="DA57" s="146">
        <f t="shared" si="27"/>
        <v>1</v>
      </c>
      <c r="DC57" s="151"/>
      <c r="DD57" s="151"/>
      <c r="DE57" s="151"/>
      <c r="DF57" s="151"/>
      <c r="DG57" s="151"/>
      <c r="DH57" s="151"/>
      <c r="DI57" s="151"/>
      <c r="DJ57" s="151"/>
      <c r="DK57" s="188"/>
    </row>
    <row r="58" spans="1:115" s="149" customFormat="1" ht="13" customHeight="1" x14ac:dyDescent="0.15">
      <c r="A58" s="64"/>
      <c r="B58" s="29"/>
      <c r="C58" s="48"/>
      <c r="D58" s="49" t="s">
        <v>63</v>
      </c>
      <c r="E58" s="49" t="s">
        <v>64</v>
      </c>
      <c r="F58" s="29"/>
      <c r="G58" s="29"/>
      <c r="H58" s="29"/>
      <c r="I58" s="29"/>
      <c r="J58" s="29"/>
      <c r="K58" s="60"/>
      <c r="L58" s="29"/>
      <c r="M58" s="29"/>
      <c r="N58" s="29"/>
      <c r="O58" s="29"/>
      <c r="P58" s="29"/>
      <c r="Q58" s="81"/>
      <c r="R58" s="81"/>
      <c r="S58" s="81"/>
      <c r="T58" s="81"/>
      <c r="U58" s="113"/>
      <c r="V58" s="228"/>
      <c r="W58" s="76"/>
      <c r="X58" s="60"/>
      <c r="Y58" s="29"/>
      <c r="Z58" s="29"/>
      <c r="AA58" s="30"/>
      <c r="AB58" s="29"/>
      <c r="AC58" s="60"/>
      <c r="AD58" s="66"/>
      <c r="AE58" s="66"/>
      <c r="AF58" s="66"/>
      <c r="AG58" s="66"/>
      <c r="AH58" s="66"/>
      <c r="AI58" s="65"/>
      <c r="AJ58" s="135"/>
      <c r="AK58" s="136"/>
      <c r="AL58" s="86"/>
      <c r="AM58" s="86"/>
      <c r="AN58" s="86"/>
      <c r="AO58" s="86"/>
      <c r="AP58" s="117"/>
      <c r="AQ58" s="66"/>
      <c r="AR58" s="66"/>
      <c r="AS58" s="66"/>
      <c r="AT58" s="66"/>
      <c r="AU58" s="29"/>
      <c r="AV58" s="137"/>
      <c r="AX58" s="66"/>
      <c r="AY58" s="66"/>
      <c r="AZ58" s="66"/>
      <c r="BA58" s="66"/>
      <c r="BB58" s="137"/>
      <c r="BC58" s="45"/>
      <c r="BE58" s="66"/>
      <c r="BF58" s="66"/>
      <c r="BG58" s="66"/>
      <c r="BH58" s="66"/>
      <c r="BI58" s="137"/>
      <c r="BJ58" s="45"/>
      <c r="BK58" s="138"/>
      <c r="BL58" s="66"/>
      <c r="BM58" s="66"/>
      <c r="BN58" s="66"/>
      <c r="BO58" s="66"/>
      <c r="BP58" s="60"/>
      <c r="BQ58" s="150">
        <f t="shared" si="12"/>
        <v>0</v>
      </c>
      <c r="BR58" s="138"/>
      <c r="BS58" s="66">
        <v>0</v>
      </c>
      <c r="BT58" s="66">
        <v>0</v>
      </c>
      <c r="BU58" s="66">
        <v>0</v>
      </c>
      <c r="BV58" s="66">
        <v>0</v>
      </c>
      <c r="BW58" s="137">
        <v>1</v>
      </c>
      <c r="BX58" s="45">
        <f t="shared" si="29"/>
        <v>1</v>
      </c>
      <c r="BY58" s="138"/>
      <c r="BZ58" s="66"/>
      <c r="CA58" s="66"/>
      <c r="CB58" s="66"/>
      <c r="CC58" s="66"/>
      <c r="CD58" s="137"/>
      <c r="CE58" s="45">
        <f t="shared" si="13"/>
        <v>0</v>
      </c>
      <c r="CF58" s="138"/>
      <c r="CG58" s="66"/>
      <c r="CH58" s="66"/>
      <c r="CI58" s="66"/>
      <c r="CJ58" s="66"/>
      <c r="CK58" s="137"/>
      <c r="CL58" s="45">
        <f t="shared" si="34"/>
        <v>0</v>
      </c>
      <c r="CM58" s="138"/>
      <c r="CN58" s="45">
        <f t="shared" si="14"/>
        <v>0</v>
      </c>
      <c r="CO58" s="45">
        <f t="shared" si="6"/>
        <v>0</v>
      </c>
      <c r="CP58" s="45">
        <f t="shared" si="7"/>
        <v>0</v>
      </c>
      <c r="CQ58" s="45">
        <f t="shared" si="8"/>
        <v>0</v>
      </c>
      <c r="CR58" s="45">
        <f t="shared" si="8"/>
        <v>0</v>
      </c>
      <c r="CS58" s="58">
        <f t="shared" si="15"/>
        <v>0</v>
      </c>
      <c r="CT58" s="138"/>
      <c r="CV58" s="45">
        <f t="shared" si="28"/>
        <v>0</v>
      </c>
      <c r="CW58" s="45">
        <f t="shared" si="23"/>
        <v>0</v>
      </c>
      <c r="CX58" s="45">
        <f t="shared" si="24"/>
        <v>0</v>
      </c>
      <c r="CY58" s="45">
        <f t="shared" si="25"/>
        <v>0</v>
      </c>
      <c r="CZ58" s="45">
        <f t="shared" si="26"/>
        <v>0.5</v>
      </c>
      <c r="DA58" s="146">
        <f t="shared" si="27"/>
        <v>0.33333333333333331</v>
      </c>
      <c r="DC58" s="151"/>
      <c r="DD58" s="151"/>
      <c r="DE58" s="151"/>
      <c r="DF58" s="151"/>
      <c r="DG58" s="151"/>
      <c r="DH58" s="151"/>
      <c r="DI58" s="151"/>
      <c r="DJ58" s="151"/>
      <c r="DK58" s="188"/>
    </row>
    <row r="59" spans="1:115" s="187" customFormat="1" ht="13" customHeight="1" x14ac:dyDescent="0.15">
      <c r="A59" s="64">
        <v>28</v>
      </c>
      <c r="B59" s="27"/>
      <c r="C59" s="43" t="s">
        <v>141</v>
      </c>
      <c r="D59" s="49" t="s">
        <v>133</v>
      </c>
      <c r="E59" s="42" t="s">
        <v>138</v>
      </c>
      <c r="F59" s="27"/>
      <c r="G59" s="29"/>
      <c r="H59" s="27"/>
      <c r="I59" s="27"/>
      <c r="J59" s="27"/>
      <c r="K59" s="45"/>
      <c r="L59" s="27"/>
      <c r="M59" s="27"/>
      <c r="N59" s="27"/>
      <c r="O59" s="27"/>
      <c r="P59" s="27"/>
      <c r="Q59" s="81">
        <f t="shared" si="9"/>
        <v>0</v>
      </c>
      <c r="R59" s="81">
        <f t="shared" si="0"/>
        <v>0</v>
      </c>
      <c r="S59" s="81">
        <f t="shared" si="1"/>
        <v>0</v>
      </c>
      <c r="T59" s="81">
        <f t="shared" si="2"/>
        <v>0</v>
      </c>
      <c r="U59" s="113">
        <f t="shared" si="2"/>
        <v>0</v>
      </c>
      <c r="V59" s="228"/>
      <c r="W59" s="76"/>
      <c r="X59" s="60"/>
      <c r="Y59" s="29"/>
      <c r="Z59" s="29">
        <v>1</v>
      </c>
      <c r="AA59" s="30"/>
      <c r="AB59" s="29"/>
      <c r="AC59" s="45">
        <f>SUM(X59:AA59)</f>
        <v>1</v>
      </c>
      <c r="AD59" s="65"/>
      <c r="AE59" s="65"/>
      <c r="AF59" s="65"/>
      <c r="AG59" s="65"/>
      <c r="AH59" s="65"/>
      <c r="AI59" s="65">
        <f t="shared" si="10"/>
        <v>0</v>
      </c>
      <c r="AJ59" s="135">
        <f t="shared" si="11"/>
        <v>0.5</v>
      </c>
      <c r="AK59" s="136"/>
      <c r="AL59" s="86">
        <f t="shared" si="3"/>
        <v>0</v>
      </c>
      <c r="AM59" s="86">
        <f t="shared" si="4"/>
        <v>0</v>
      </c>
      <c r="AN59" s="86">
        <f t="shared" si="22"/>
        <v>1</v>
      </c>
      <c r="AO59" s="86">
        <f t="shared" si="5"/>
        <v>0</v>
      </c>
      <c r="AP59" s="117">
        <f t="shared" si="5"/>
        <v>0</v>
      </c>
      <c r="AQ59" s="66"/>
      <c r="AR59" s="66"/>
      <c r="AS59" s="66"/>
      <c r="AT59" s="66"/>
      <c r="AU59" s="29"/>
      <c r="AV59" s="137"/>
      <c r="AX59" s="66"/>
      <c r="AY59" s="66"/>
      <c r="AZ59" s="66"/>
      <c r="BA59" s="66"/>
      <c r="BB59" s="137"/>
      <c r="BC59" s="45"/>
      <c r="BE59" s="66">
        <v>1</v>
      </c>
      <c r="BF59" s="66"/>
      <c r="BG59" s="66"/>
      <c r="BH59" s="66"/>
      <c r="BI59" s="137"/>
      <c r="BJ59" s="45"/>
      <c r="BK59" s="138"/>
      <c r="BL59" s="66"/>
      <c r="BM59" s="66"/>
      <c r="BN59" s="66"/>
      <c r="BO59" s="66"/>
      <c r="BP59" s="60"/>
      <c r="BQ59" s="150">
        <f t="shared" si="12"/>
        <v>0</v>
      </c>
      <c r="BR59" s="138"/>
      <c r="BS59" s="66"/>
      <c r="BT59" s="66"/>
      <c r="BU59" s="66"/>
      <c r="BV59" s="66"/>
      <c r="BW59" s="137"/>
      <c r="BX59" s="45">
        <f t="shared" si="29"/>
        <v>0</v>
      </c>
      <c r="BY59" s="138"/>
      <c r="BZ59" s="66"/>
      <c r="CA59" s="66"/>
      <c r="CB59" s="66"/>
      <c r="CC59" s="66"/>
      <c r="CD59" s="137"/>
      <c r="CE59" s="45">
        <f t="shared" si="13"/>
        <v>0</v>
      </c>
      <c r="CF59" s="138"/>
      <c r="CG59" s="66"/>
      <c r="CH59" s="66"/>
      <c r="CI59" s="66"/>
      <c r="CJ59" s="66"/>
      <c r="CK59" s="137"/>
      <c r="CL59" s="45">
        <f t="shared" si="34"/>
        <v>0</v>
      </c>
      <c r="CM59" s="138"/>
      <c r="CN59" s="45">
        <f t="shared" si="14"/>
        <v>0</v>
      </c>
      <c r="CO59" s="45">
        <f t="shared" si="6"/>
        <v>0</v>
      </c>
      <c r="CP59" s="45">
        <f t="shared" si="7"/>
        <v>0</v>
      </c>
      <c r="CQ59" s="45">
        <f t="shared" si="8"/>
        <v>0</v>
      </c>
      <c r="CR59" s="45">
        <f t="shared" si="8"/>
        <v>0</v>
      </c>
      <c r="CS59" s="58">
        <f t="shared" si="15"/>
        <v>0</v>
      </c>
      <c r="CT59" s="138"/>
      <c r="CV59" s="45">
        <f t="shared" si="28"/>
        <v>0.25</v>
      </c>
      <c r="CW59" s="45">
        <f t="shared" si="23"/>
        <v>0</v>
      </c>
      <c r="CX59" s="45">
        <f t="shared" si="24"/>
        <v>0.33333333333333331</v>
      </c>
      <c r="CY59" s="45">
        <f t="shared" si="25"/>
        <v>0</v>
      </c>
      <c r="CZ59" s="45">
        <f t="shared" si="26"/>
        <v>0</v>
      </c>
      <c r="DA59" s="146">
        <f t="shared" si="27"/>
        <v>0</v>
      </c>
      <c r="DC59" s="188"/>
      <c r="DD59" s="188"/>
      <c r="DE59" s="188"/>
      <c r="DF59" s="188"/>
      <c r="DG59" s="188"/>
      <c r="DH59" s="188"/>
      <c r="DI59" s="151"/>
      <c r="DJ59" s="151"/>
      <c r="DK59" s="188"/>
    </row>
    <row r="60" spans="1:115" s="187" customFormat="1" ht="13" customHeight="1" x14ac:dyDescent="0.15">
      <c r="A60" s="64"/>
      <c r="B60" s="27"/>
      <c r="C60" s="43"/>
      <c r="D60" s="49" t="s">
        <v>201</v>
      </c>
      <c r="E60" s="42" t="s">
        <v>202</v>
      </c>
      <c r="F60" s="27"/>
      <c r="G60" s="29"/>
      <c r="H60" s="27"/>
      <c r="I60" s="27"/>
      <c r="J60" s="27"/>
      <c r="K60" s="45"/>
      <c r="L60" s="27"/>
      <c r="M60" s="27"/>
      <c r="N60" s="27"/>
      <c r="O60" s="27"/>
      <c r="P60" s="27"/>
      <c r="Q60" s="81"/>
      <c r="R60" s="81"/>
      <c r="S60" s="81"/>
      <c r="T60" s="81"/>
      <c r="U60" s="113"/>
      <c r="V60" s="228"/>
      <c r="W60" s="76"/>
      <c r="X60" s="60"/>
      <c r="Y60" s="29"/>
      <c r="Z60" s="29"/>
      <c r="AA60" s="30"/>
      <c r="AB60" s="29"/>
      <c r="AC60" s="45"/>
      <c r="AD60" s="65"/>
      <c r="AE60" s="65"/>
      <c r="AF60" s="65"/>
      <c r="AG60" s="65"/>
      <c r="AH60" s="65"/>
      <c r="AI60" s="65"/>
      <c r="AJ60" s="135"/>
      <c r="AK60" s="136"/>
      <c r="AL60" s="86"/>
      <c r="AM60" s="86"/>
      <c r="AN60" s="86"/>
      <c r="AO60" s="86"/>
      <c r="AP60" s="117"/>
      <c r="AQ60" s="66"/>
      <c r="AR60" s="66"/>
      <c r="AS60" s="66"/>
      <c r="AT60" s="66"/>
      <c r="AU60" s="29"/>
      <c r="AV60" s="137"/>
      <c r="AX60" s="66"/>
      <c r="AY60" s="66"/>
      <c r="AZ60" s="66"/>
      <c r="BA60" s="66"/>
      <c r="BB60" s="137"/>
      <c r="BC60" s="45"/>
      <c r="BE60" s="66"/>
      <c r="BF60" s="66"/>
      <c r="BG60" s="66"/>
      <c r="BH60" s="66"/>
      <c r="BI60" s="137"/>
      <c r="BJ60" s="45"/>
      <c r="BK60" s="138"/>
      <c r="BL60" s="66"/>
      <c r="BM60" s="66"/>
      <c r="BN60" s="66"/>
      <c r="BO60" s="66"/>
      <c r="BP60" s="60"/>
      <c r="BQ60" s="150"/>
      <c r="BR60" s="138"/>
      <c r="BS60" s="66"/>
      <c r="BT60" s="66"/>
      <c r="BU60" s="66"/>
      <c r="BV60" s="66"/>
      <c r="BW60" s="137"/>
      <c r="BX60" s="45"/>
      <c r="BY60" s="138"/>
      <c r="BZ60" s="66"/>
      <c r="CA60" s="66"/>
      <c r="CB60" s="66"/>
      <c r="CC60" s="66"/>
      <c r="CD60" s="137">
        <v>1</v>
      </c>
      <c r="CE60" s="45">
        <f t="shared" si="13"/>
        <v>1</v>
      </c>
      <c r="CF60" s="138"/>
      <c r="CG60" s="66"/>
      <c r="CH60" s="66"/>
      <c r="CI60" s="66"/>
      <c r="CJ60" s="66"/>
      <c r="CK60" s="137">
        <v>3</v>
      </c>
      <c r="CL60" s="45">
        <f t="shared" si="34"/>
        <v>3</v>
      </c>
      <c r="CM60" s="138"/>
      <c r="CN60" s="45">
        <f t="shared" si="14"/>
        <v>0</v>
      </c>
      <c r="CO60" s="45">
        <f t="shared" si="6"/>
        <v>0</v>
      </c>
      <c r="CP60" s="45">
        <f t="shared" si="7"/>
        <v>0</v>
      </c>
      <c r="CQ60" s="45">
        <f t="shared" si="8"/>
        <v>0</v>
      </c>
      <c r="CR60" s="45">
        <f t="shared" si="8"/>
        <v>3</v>
      </c>
      <c r="CS60" s="58">
        <f t="shared" si="15"/>
        <v>3</v>
      </c>
      <c r="CT60" s="138"/>
      <c r="CV60" s="45">
        <f t="shared" si="28"/>
        <v>0</v>
      </c>
      <c r="CW60" s="45">
        <f t="shared" si="23"/>
        <v>0</v>
      </c>
      <c r="CX60" s="45">
        <f t="shared" si="24"/>
        <v>0</v>
      </c>
      <c r="CY60" s="45">
        <f t="shared" si="25"/>
        <v>0</v>
      </c>
      <c r="CZ60" s="45">
        <f t="shared" si="26"/>
        <v>3</v>
      </c>
      <c r="DA60" s="146">
        <f t="shared" si="27"/>
        <v>3</v>
      </c>
      <c r="DC60" s="188"/>
      <c r="DD60" s="188"/>
      <c r="DE60" s="188"/>
      <c r="DF60" s="188"/>
      <c r="DG60" s="188"/>
      <c r="DH60" s="188"/>
      <c r="DI60" s="151"/>
      <c r="DJ60" s="151"/>
      <c r="DK60" s="188"/>
    </row>
    <row r="61" spans="1:115" s="187" customFormat="1" ht="13" customHeight="1" x14ac:dyDescent="0.15">
      <c r="A61" s="64"/>
      <c r="B61" s="27"/>
      <c r="C61" s="43"/>
      <c r="D61" s="49" t="s">
        <v>153</v>
      </c>
      <c r="E61" s="42" t="s">
        <v>154</v>
      </c>
      <c r="F61" s="27"/>
      <c r="G61" s="29"/>
      <c r="H61" s="27"/>
      <c r="I61" s="27"/>
      <c r="J61" s="27"/>
      <c r="K61" s="45"/>
      <c r="L61" s="27"/>
      <c r="M61" s="27"/>
      <c r="N61" s="27"/>
      <c r="O61" s="27"/>
      <c r="P61" s="27"/>
      <c r="Q61" s="81">
        <f t="shared" si="9"/>
        <v>0</v>
      </c>
      <c r="R61" s="81">
        <f t="shared" si="0"/>
        <v>0</v>
      </c>
      <c r="S61" s="81">
        <f t="shared" si="1"/>
        <v>0</v>
      </c>
      <c r="T61" s="81">
        <f t="shared" si="2"/>
        <v>0</v>
      </c>
      <c r="U61" s="113">
        <f t="shared" si="2"/>
        <v>0</v>
      </c>
      <c r="V61" s="228"/>
      <c r="W61" s="76"/>
      <c r="X61" s="60"/>
      <c r="Y61" s="29"/>
      <c r="Z61" s="29"/>
      <c r="AA61" s="30"/>
      <c r="AB61" s="29"/>
      <c r="AC61" s="45"/>
      <c r="AD61" s="65"/>
      <c r="AE61" s="65"/>
      <c r="AF61" s="65"/>
      <c r="AG61" s="65"/>
      <c r="AH61" s="65"/>
      <c r="AI61" s="65"/>
      <c r="AJ61" s="135"/>
      <c r="AK61" s="136"/>
      <c r="AL61" s="86">
        <f t="shared" si="3"/>
        <v>0</v>
      </c>
      <c r="AM61" s="86">
        <f t="shared" si="4"/>
        <v>0</v>
      </c>
      <c r="AN61" s="86">
        <f t="shared" si="22"/>
        <v>0</v>
      </c>
      <c r="AO61" s="86">
        <f t="shared" si="5"/>
        <v>0</v>
      </c>
      <c r="AP61" s="117">
        <f t="shared" si="5"/>
        <v>0</v>
      </c>
      <c r="AQ61" s="66"/>
      <c r="AR61" s="66"/>
      <c r="AS61" s="66"/>
      <c r="AT61" s="66"/>
      <c r="AU61" s="29"/>
      <c r="AV61" s="137"/>
      <c r="AX61" s="66"/>
      <c r="AY61" s="66"/>
      <c r="AZ61" s="66"/>
      <c r="BA61" s="66"/>
      <c r="BB61" s="137"/>
      <c r="BC61" s="45"/>
      <c r="BE61" s="66"/>
      <c r="BF61" s="66"/>
      <c r="BG61" s="66"/>
      <c r="BH61" s="66"/>
      <c r="BI61" s="137">
        <v>1</v>
      </c>
      <c r="BJ61" s="45"/>
      <c r="BK61" s="138"/>
      <c r="BL61" s="66"/>
      <c r="BM61" s="66"/>
      <c r="BN61" s="66"/>
      <c r="BO61" s="66"/>
      <c r="BP61" s="60"/>
      <c r="BQ61" s="150">
        <f t="shared" si="12"/>
        <v>0</v>
      </c>
      <c r="BR61" s="138"/>
      <c r="BS61" s="66"/>
      <c r="BT61" s="66"/>
      <c r="BU61" s="66"/>
      <c r="BV61" s="66"/>
      <c r="BW61" s="137"/>
      <c r="BX61" s="45">
        <f t="shared" si="29"/>
        <v>0</v>
      </c>
      <c r="BY61" s="138"/>
      <c r="BZ61" s="66"/>
      <c r="CA61" s="66"/>
      <c r="CB61" s="66"/>
      <c r="CC61" s="66"/>
      <c r="CD61" s="137"/>
      <c r="CE61" s="45">
        <f t="shared" si="13"/>
        <v>0</v>
      </c>
      <c r="CF61" s="138"/>
      <c r="CG61" s="66"/>
      <c r="CH61" s="66"/>
      <c r="CI61" s="66"/>
      <c r="CJ61" s="66"/>
      <c r="CK61" s="137"/>
      <c r="CL61" s="45">
        <f t="shared" si="34"/>
        <v>0</v>
      </c>
      <c r="CM61" s="138"/>
      <c r="CN61" s="45">
        <f t="shared" si="14"/>
        <v>0</v>
      </c>
      <c r="CO61" s="45">
        <f t="shared" si="6"/>
        <v>0</v>
      </c>
      <c r="CP61" s="45">
        <f t="shared" si="7"/>
        <v>0</v>
      </c>
      <c r="CQ61" s="45">
        <f t="shared" si="8"/>
        <v>0</v>
      </c>
      <c r="CR61" s="45">
        <f t="shared" si="8"/>
        <v>0</v>
      </c>
      <c r="CS61" s="58">
        <f t="shared" si="15"/>
        <v>0</v>
      </c>
      <c r="CT61" s="138"/>
      <c r="CV61" s="45">
        <f t="shared" si="28"/>
        <v>0</v>
      </c>
      <c r="CW61" s="45">
        <f t="shared" si="23"/>
        <v>0</v>
      </c>
      <c r="CX61" s="45">
        <f t="shared" si="24"/>
        <v>0</v>
      </c>
      <c r="CY61" s="45">
        <f t="shared" si="25"/>
        <v>0</v>
      </c>
      <c r="CZ61" s="45">
        <f t="shared" si="26"/>
        <v>0.25</v>
      </c>
      <c r="DA61" s="146">
        <f t="shared" si="27"/>
        <v>0</v>
      </c>
      <c r="DC61" s="188"/>
      <c r="DD61" s="188"/>
      <c r="DE61" s="188"/>
      <c r="DF61" s="188"/>
      <c r="DG61" s="188"/>
      <c r="DH61" s="188"/>
      <c r="DI61" s="151"/>
      <c r="DJ61" s="151"/>
      <c r="DK61" s="188"/>
    </row>
    <row r="62" spans="1:115" s="187" customFormat="1" ht="13" customHeight="1" x14ac:dyDescent="0.15">
      <c r="A62" s="64">
        <v>29</v>
      </c>
      <c r="B62" s="27"/>
      <c r="C62" s="43" t="s">
        <v>45</v>
      </c>
      <c r="D62" s="49" t="s">
        <v>173</v>
      </c>
      <c r="E62" s="42" t="s">
        <v>46</v>
      </c>
      <c r="F62" s="27"/>
      <c r="G62" s="29"/>
      <c r="H62" s="27"/>
      <c r="I62" s="27"/>
      <c r="J62" s="27"/>
      <c r="K62" s="45"/>
      <c r="L62" s="27"/>
      <c r="M62" s="50">
        <v>1</v>
      </c>
      <c r="N62" s="27"/>
      <c r="O62" s="27"/>
      <c r="P62" s="27"/>
      <c r="Q62" s="81">
        <f t="shared" si="9"/>
        <v>0</v>
      </c>
      <c r="R62" s="81">
        <f t="shared" si="0"/>
        <v>0</v>
      </c>
      <c r="S62" s="81">
        <f t="shared" si="1"/>
        <v>1</v>
      </c>
      <c r="T62" s="81">
        <f t="shared" si="2"/>
        <v>0</v>
      </c>
      <c r="U62" s="113">
        <f t="shared" si="2"/>
        <v>0</v>
      </c>
      <c r="V62" s="228"/>
      <c r="W62" s="76"/>
      <c r="X62" s="60"/>
      <c r="Y62" s="29"/>
      <c r="Z62" s="29"/>
      <c r="AA62" s="30"/>
      <c r="AB62" s="29"/>
      <c r="AC62" s="45"/>
      <c r="AD62" s="65"/>
      <c r="AE62" s="65"/>
      <c r="AF62" s="65"/>
      <c r="AG62" s="65"/>
      <c r="AH62" s="65"/>
      <c r="AI62" s="65">
        <f t="shared" si="10"/>
        <v>0</v>
      </c>
      <c r="AJ62" s="135">
        <f t="shared" si="11"/>
        <v>0</v>
      </c>
      <c r="AK62" s="136"/>
      <c r="AL62" s="86">
        <f t="shared" si="3"/>
        <v>0</v>
      </c>
      <c r="AM62" s="86">
        <f t="shared" si="4"/>
        <v>0</v>
      </c>
      <c r="AN62" s="86">
        <f t="shared" si="22"/>
        <v>0</v>
      </c>
      <c r="AO62" s="86">
        <f t="shared" si="5"/>
        <v>0</v>
      </c>
      <c r="AP62" s="117">
        <f t="shared" si="5"/>
        <v>0</v>
      </c>
      <c r="AQ62" s="66"/>
      <c r="AR62" s="66"/>
      <c r="AS62" s="66">
        <v>1</v>
      </c>
      <c r="AT62" s="66">
        <v>1</v>
      </c>
      <c r="AU62" s="29"/>
      <c r="AV62" s="137">
        <f>SUM(AQ62:AU62)</f>
        <v>2</v>
      </c>
      <c r="AX62" s="66"/>
      <c r="AY62" s="66"/>
      <c r="AZ62" s="66"/>
      <c r="BA62" s="66"/>
      <c r="BB62" s="137"/>
      <c r="BC62" s="45"/>
      <c r="BE62" s="66"/>
      <c r="BF62" s="66"/>
      <c r="BG62" s="66"/>
      <c r="BH62" s="66"/>
      <c r="BI62" s="137"/>
      <c r="BJ62" s="45"/>
      <c r="BK62" s="138"/>
      <c r="BL62" s="66"/>
      <c r="BM62" s="66"/>
      <c r="BN62" s="66"/>
      <c r="BO62" s="66"/>
      <c r="BP62" s="60"/>
      <c r="BQ62" s="150">
        <f t="shared" si="12"/>
        <v>0</v>
      </c>
      <c r="BR62" s="138"/>
      <c r="BS62" s="66"/>
      <c r="BT62" s="66"/>
      <c r="BU62" s="66"/>
      <c r="BV62" s="66"/>
      <c r="BW62" s="137"/>
      <c r="BX62" s="45">
        <f t="shared" si="29"/>
        <v>0</v>
      </c>
      <c r="BY62" s="138"/>
      <c r="BZ62" s="66"/>
      <c r="CA62" s="66"/>
      <c r="CB62" s="66"/>
      <c r="CC62" s="66"/>
      <c r="CD62" s="137"/>
      <c r="CE62" s="45">
        <f t="shared" si="13"/>
        <v>0</v>
      </c>
      <c r="CF62" s="138"/>
      <c r="CG62" s="66"/>
      <c r="CH62" s="66"/>
      <c r="CI62" s="66"/>
      <c r="CJ62" s="66"/>
      <c r="CK62" s="137"/>
      <c r="CL62" s="45">
        <f t="shared" si="34"/>
        <v>0</v>
      </c>
      <c r="CM62" s="138"/>
      <c r="CN62" s="45">
        <f t="shared" si="14"/>
        <v>0</v>
      </c>
      <c r="CO62" s="45">
        <f t="shared" si="6"/>
        <v>0</v>
      </c>
      <c r="CP62" s="45">
        <f t="shared" si="7"/>
        <v>0</v>
      </c>
      <c r="CQ62" s="45">
        <f t="shared" si="8"/>
        <v>0</v>
      </c>
      <c r="CR62" s="45">
        <f t="shared" si="8"/>
        <v>0</v>
      </c>
      <c r="CS62" s="58">
        <f t="shared" si="15"/>
        <v>0</v>
      </c>
      <c r="CT62" s="138"/>
      <c r="CV62" s="45">
        <f t="shared" si="28"/>
        <v>0</v>
      </c>
      <c r="CW62" s="45">
        <f t="shared" si="23"/>
        <v>0</v>
      </c>
      <c r="CX62" s="45">
        <f t="shared" si="24"/>
        <v>0.5</v>
      </c>
      <c r="CY62" s="45">
        <f t="shared" si="25"/>
        <v>0.25</v>
      </c>
      <c r="CZ62" s="45">
        <f t="shared" si="26"/>
        <v>0</v>
      </c>
      <c r="DA62" s="146">
        <f t="shared" si="27"/>
        <v>0.5</v>
      </c>
      <c r="DC62" s="188"/>
      <c r="DD62" s="188"/>
      <c r="DE62" s="188"/>
      <c r="DF62" s="188"/>
      <c r="DG62" s="188"/>
      <c r="DH62" s="188"/>
      <c r="DI62" s="151"/>
      <c r="DJ62" s="151"/>
      <c r="DK62" s="188"/>
    </row>
    <row r="63" spans="1:115" s="187" customFormat="1" ht="13" customHeight="1" x14ac:dyDescent="0.15">
      <c r="A63" s="64"/>
      <c r="B63" s="27"/>
      <c r="C63" s="43"/>
      <c r="D63" s="49" t="s">
        <v>35</v>
      </c>
      <c r="E63" s="42" t="s">
        <v>36</v>
      </c>
      <c r="F63" s="27"/>
      <c r="G63" s="29"/>
      <c r="H63" s="27"/>
      <c r="I63" s="27"/>
      <c r="J63" s="27"/>
      <c r="K63" s="45"/>
      <c r="L63" s="27"/>
      <c r="M63" s="50"/>
      <c r="N63" s="27"/>
      <c r="O63" s="27"/>
      <c r="P63" s="27"/>
      <c r="Q63" s="81"/>
      <c r="R63" s="81"/>
      <c r="S63" s="81"/>
      <c r="T63" s="81"/>
      <c r="U63" s="113"/>
      <c r="V63" s="228"/>
      <c r="W63" s="76"/>
      <c r="X63" s="60"/>
      <c r="Y63" s="29"/>
      <c r="Z63" s="29"/>
      <c r="AA63" s="30"/>
      <c r="AB63" s="29"/>
      <c r="AC63" s="45"/>
      <c r="AD63" s="65"/>
      <c r="AE63" s="65"/>
      <c r="AF63" s="65"/>
      <c r="AG63" s="65"/>
      <c r="AH63" s="65"/>
      <c r="AI63" s="65"/>
      <c r="AJ63" s="135"/>
      <c r="AK63" s="136"/>
      <c r="AL63" s="86"/>
      <c r="AM63" s="86"/>
      <c r="AN63" s="86"/>
      <c r="AO63" s="86"/>
      <c r="AP63" s="117"/>
      <c r="AQ63" s="66"/>
      <c r="AR63" s="66"/>
      <c r="AS63" s="66"/>
      <c r="AT63" s="66"/>
      <c r="AU63" s="29"/>
      <c r="AV63" s="137"/>
      <c r="AX63" s="66"/>
      <c r="AY63" s="66"/>
      <c r="AZ63" s="66"/>
      <c r="BA63" s="66"/>
      <c r="BB63" s="137"/>
      <c r="BC63" s="45"/>
      <c r="BE63" s="66"/>
      <c r="BF63" s="66"/>
      <c r="BG63" s="66"/>
      <c r="BH63" s="66"/>
      <c r="BI63" s="137"/>
      <c r="BJ63" s="45"/>
      <c r="BK63" s="138"/>
      <c r="BL63" s="66"/>
      <c r="BM63" s="66">
        <v>1</v>
      </c>
      <c r="BN63" s="66"/>
      <c r="BO63" s="66"/>
      <c r="BP63" s="60"/>
      <c r="BQ63" s="150">
        <f t="shared" si="12"/>
        <v>1</v>
      </c>
      <c r="BR63" s="138"/>
      <c r="BS63" s="66"/>
      <c r="BT63" s="66"/>
      <c r="BU63" s="66"/>
      <c r="BV63" s="66"/>
      <c r="BW63" s="137"/>
      <c r="BX63" s="45"/>
      <c r="BY63" s="138"/>
      <c r="BZ63" s="66"/>
      <c r="CA63" s="66"/>
      <c r="CB63" s="66"/>
      <c r="CC63" s="66"/>
      <c r="CD63" s="137"/>
      <c r="CE63" s="45">
        <f t="shared" si="13"/>
        <v>0</v>
      </c>
      <c r="CF63" s="138"/>
      <c r="CG63" s="66"/>
      <c r="CH63" s="66"/>
      <c r="CI63" s="66"/>
      <c r="CJ63" s="66"/>
      <c r="CK63" s="137"/>
      <c r="CL63" s="45">
        <f t="shared" si="34"/>
        <v>0</v>
      </c>
      <c r="CM63" s="138"/>
      <c r="CN63" s="45">
        <f t="shared" si="14"/>
        <v>0</v>
      </c>
      <c r="CO63" s="45">
        <f t="shared" si="6"/>
        <v>0</v>
      </c>
      <c r="CP63" s="45">
        <f t="shared" si="7"/>
        <v>0</v>
      </c>
      <c r="CQ63" s="45">
        <f t="shared" si="8"/>
        <v>0</v>
      </c>
      <c r="CR63" s="45">
        <f t="shared" si="8"/>
        <v>0</v>
      </c>
      <c r="CS63" s="58">
        <f t="shared" si="15"/>
        <v>0</v>
      </c>
      <c r="CT63" s="138"/>
      <c r="CV63" s="45">
        <f t="shared" si="28"/>
        <v>0</v>
      </c>
      <c r="CW63" s="45">
        <f t="shared" si="23"/>
        <v>0.5</v>
      </c>
      <c r="CX63" s="45">
        <f t="shared" si="24"/>
        <v>0</v>
      </c>
      <c r="CY63" s="45">
        <f t="shared" si="25"/>
        <v>0</v>
      </c>
      <c r="CZ63" s="45">
        <f t="shared" si="26"/>
        <v>0</v>
      </c>
      <c r="DA63" s="146">
        <f t="shared" si="27"/>
        <v>0.5</v>
      </c>
      <c r="DC63" s="188"/>
      <c r="DD63" s="188"/>
      <c r="DE63" s="188"/>
      <c r="DF63" s="188"/>
      <c r="DG63" s="188"/>
      <c r="DH63" s="188">
        <v>1</v>
      </c>
      <c r="DI63" s="151"/>
      <c r="DJ63" s="151"/>
      <c r="DK63" s="188">
        <f>SUM(DC63:DI63)</f>
        <v>1</v>
      </c>
    </row>
    <row r="64" spans="1:115" s="187" customFormat="1" x14ac:dyDescent="0.15">
      <c r="A64" s="64">
        <v>30</v>
      </c>
      <c r="B64" s="27"/>
      <c r="C64" s="43" t="s">
        <v>184</v>
      </c>
      <c r="D64" s="49" t="s">
        <v>168</v>
      </c>
      <c r="E64" s="42" t="s">
        <v>185</v>
      </c>
      <c r="F64" s="27"/>
      <c r="G64" s="189"/>
      <c r="H64" s="27"/>
      <c r="I64" s="27">
        <v>1</v>
      </c>
      <c r="J64" s="29"/>
      <c r="K64" s="45"/>
      <c r="L64" s="189"/>
      <c r="M64" s="27"/>
      <c r="N64" s="27"/>
      <c r="O64" s="29"/>
      <c r="P64" s="29"/>
      <c r="Q64" s="81">
        <f t="shared" si="9"/>
        <v>0</v>
      </c>
      <c r="R64" s="81">
        <f t="shared" si="0"/>
        <v>0</v>
      </c>
      <c r="S64" s="81">
        <f t="shared" si="1"/>
        <v>0</v>
      </c>
      <c r="T64" s="81">
        <f t="shared" si="2"/>
        <v>1</v>
      </c>
      <c r="U64" s="113">
        <f t="shared" si="2"/>
        <v>0</v>
      </c>
      <c r="V64" s="228"/>
      <c r="W64" s="76"/>
      <c r="X64" s="60"/>
      <c r="Y64" s="29"/>
      <c r="Z64" s="29">
        <v>3</v>
      </c>
      <c r="AA64" s="30"/>
      <c r="AB64" s="29"/>
      <c r="AC64" s="45">
        <f>SUM(X64:AA64)</f>
        <v>3</v>
      </c>
      <c r="AD64" s="65"/>
      <c r="AE64" s="65"/>
      <c r="AF64" s="65">
        <v>2</v>
      </c>
      <c r="AG64" s="65"/>
      <c r="AH64" s="65"/>
      <c r="AI64" s="65">
        <f t="shared" si="10"/>
        <v>2</v>
      </c>
      <c r="AJ64" s="135">
        <f t="shared" si="11"/>
        <v>2.5</v>
      </c>
      <c r="AK64" s="136"/>
      <c r="AL64" s="86">
        <f t="shared" si="3"/>
        <v>0</v>
      </c>
      <c r="AM64" s="86">
        <f t="shared" si="4"/>
        <v>0</v>
      </c>
      <c r="AN64" s="86">
        <f t="shared" si="22"/>
        <v>3</v>
      </c>
      <c r="AO64" s="86">
        <f t="shared" si="5"/>
        <v>0</v>
      </c>
      <c r="AP64" s="117">
        <f t="shared" si="5"/>
        <v>0</v>
      </c>
      <c r="AQ64" s="66"/>
      <c r="AR64" s="66">
        <v>1</v>
      </c>
      <c r="AS64" s="66"/>
      <c r="AT64" s="66"/>
      <c r="AU64" s="29"/>
      <c r="AV64" s="137">
        <f>SUM(AQ64:AU64)</f>
        <v>1</v>
      </c>
      <c r="AX64" s="66"/>
      <c r="AY64" s="66"/>
      <c r="AZ64" s="66"/>
      <c r="BA64" s="66">
        <v>1</v>
      </c>
      <c r="BB64" s="137"/>
      <c r="BC64" s="45">
        <f>SUM(AX64:BB64)</f>
        <v>1</v>
      </c>
      <c r="BE64" s="66"/>
      <c r="BF64" s="66">
        <v>1</v>
      </c>
      <c r="BG64" s="66"/>
      <c r="BH64" s="66"/>
      <c r="BI64" s="137">
        <v>1</v>
      </c>
      <c r="BJ64" s="45">
        <f>SUM(BE64:BI64)</f>
        <v>2</v>
      </c>
      <c r="BK64" s="138"/>
      <c r="BL64" s="66"/>
      <c r="BM64" s="66"/>
      <c r="BN64" s="66"/>
      <c r="BO64" s="66"/>
      <c r="BP64" s="60"/>
      <c r="BQ64" s="150">
        <f t="shared" si="12"/>
        <v>0</v>
      </c>
      <c r="BR64" s="138"/>
      <c r="BS64" s="66"/>
      <c r="BT64" s="66"/>
      <c r="BU64" s="66">
        <v>5</v>
      </c>
      <c r="BV64" s="66">
        <v>4</v>
      </c>
      <c r="BW64" s="137">
        <v>2</v>
      </c>
      <c r="BX64" s="45">
        <f t="shared" si="29"/>
        <v>11</v>
      </c>
      <c r="BY64" s="138"/>
      <c r="BZ64" s="66"/>
      <c r="CA64" s="66"/>
      <c r="CB64" s="66"/>
      <c r="CC64" s="66"/>
      <c r="CD64" s="137"/>
      <c r="CE64" s="45">
        <f t="shared" si="13"/>
        <v>0</v>
      </c>
      <c r="CF64" s="138"/>
      <c r="CG64" s="66"/>
      <c r="CH64" s="66"/>
      <c r="CI64" s="66"/>
      <c r="CJ64" s="66"/>
      <c r="CK64" s="137"/>
      <c r="CL64" s="45">
        <f t="shared" ref="CL64:CL67" si="35">SUM(CG64:CK64)</f>
        <v>0</v>
      </c>
      <c r="CM64" s="138"/>
      <c r="CN64" s="45">
        <f t="shared" si="14"/>
        <v>0</v>
      </c>
      <c r="CO64" s="45">
        <f t="shared" si="6"/>
        <v>0</v>
      </c>
      <c r="CP64" s="45">
        <f t="shared" si="7"/>
        <v>0</v>
      </c>
      <c r="CQ64" s="45">
        <f t="shared" si="8"/>
        <v>0</v>
      </c>
      <c r="CR64" s="45">
        <f t="shared" si="8"/>
        <v>0</v>
      </c>
      <c r="CS64" s="58">
        <f t="shared" si="15"/>
        <v>0</v>
      </c>
      <c r="CT64" s="138"/>
      <c r="CV64" s="45">
        <f t="shared" si="28"/>
        <v>0</v>
      </c>
      <c r="CW64" s="45">
        <f t="shared" si="23"/>
        <v>0.4</v>
      </c>
      <c r="CX64" s="45">
        <f t="shared" si="24"/>
        <v>2</v>
      </c>
      <c r="CY64" s="45">
        <f t="shared" si="25"/>
        <v>1.2</v>
      </c>
      <c r="CZ64" s="45">
        <f t="shared" si="26"/>
        <v>0.6</v>
      </c>
      <c r="DA64" s="146">
        <f t="shared" si="27"/>
        <v>2.5</v>
      </c>
      <c r="DC64" s="188"/>
      <c r="DD64" s="188"/>
      <c r="DE64" s="188">
        <v>1</v>
      </c>
      <c r="DF64" s="188"/>
      <c r="DG64" s="188">
        <v>1</v>
      </c>
      <c r="DH64" s="188"/>
      <c r="DI64" s="151"/>
      <c r="DJ64" s="151"/>
      <c r="DK64" s="188">
        <f>SUM(DC64:DI64)</f>
        <v>2</v>
      </c>
    </row>
    <row r="65" spans="1:115" s="149" customFormat="1" x14ac:dyDescent="0.15">
      <c r="A65" s="64">
        <v>31</v>
      </c>
      <c r="B65" s="29"/>
      <c r="C65" s="48"/>
      <c r="D65" s="49" t="s">
        <v>18</v>
      </c>
      <c r="E65" s="49" t="s">
        <v>19</v>
      </c>
      <c r="F65" s="29"/>
      <c r="G65" s="29"/>
      <c r="H65" s="29"/>
      <c r="I65" s="29"/>
      <c r="J65" s="29"/>
      <c r="K65" s="60"/>
      <c r="L65" s="29"/>
      <c r="M65" s="29"/>
      <c r="N65" s="29"/>
      <c r="O65" s="29"/>
      <c r="P65" s="29"/>
      <c r="Q65" s="81">
        <f t="shared" si="9"/>
        <v>0</v>
      </c>
      <c r="R65" s="81">
        <f t="shared" si="0"/>
        <v>0</v>
      </c>
      <c r="S65" s="81">
        <f t="shared" si="1"/>
        <v>0</v>
      </c>
      <c r="T65" s="81">
        <f t="shared" si="2"/>
        <v>0</v>
      </c>
      <c r="U65" s="113">
        <f t="shared" si="2"/>
        <v>0</v>
      </c>
      <c r="V65" s="228"/>
      <c r="W65" s="76"/>
      <c r="X65" s="60"/>
      <c r="Y65" s="29"/>
      <c r="Z65" s="29"/>
      <c r="AA65" s="30"/>
      <c r="AB65" s="29"/>
      <c r="AC65" s="60"/>
      <c r="AD65" s="66"/>
      <c r="AE65" s="66"/>
      <c r="AF65" s="66">
        <v>3</v>
      </c>
      <c r="AG65" s="66"/>
      <c r="AH65" s="66"/>
      <c r="AI65" s="65">
        <f t="shared" si="10"/>
        <v>3</v>
      </c>
      <c r="AJ65" s="135">
        <f t="shared" si="11"/>
        <v>1.5</v>
      </c>
      <c r="AK65" s="136"/>
      <c r="AL65" s="86">
        <f t="shared" si="3"/>
        <v>0</v>
      </c>
      <c r="AM65" s="86">
        <f t="shared" si="4"/>
        <v>0</v>
      </c>
      <c r="AN65" s="86">
        <f t="shared" si="22"/>
        <v>3</v>
      </c>
      <c r="AO65" s="86">
        <f t="shared" si="5"/>
        <v>0</v>
      </c>
      <c r="AP65" s="117">
        <f t="shared" si="5"/>
        <v>0</v>
      </c>
      <c r="AQ65" s="66"/>
      <c r="AR65" s="66">
        <v>1</v>
      </c>
      <c r="AS65" s="66">
        <v>3</v>
      </c>
      <c r="AT65" s="66"/>
      <c r="AU65" s="29"/>
      <c r="AV65" s="137">
        <f>SUM(AQ65:AU65)</f>
        <v>4</v>
      </c>
      <c r="AX65" s="66"/>
      <c r="AY65" s="66"/>
      <c r="AZ65" s="66"/>
      <c r="BA65" s="66"/>
      <c r="BB65" s="137"/>
      <c r="BC65" s="45"/>
      <c r="BE65" s="66"/>
      <c r="BF65" s="66"/>
      <c r="BG65" s="66"/>
      <c r="BH65" s="66"/>
      <c r="BI65" s="137"/>
      <c r="BJ65" s="45"/>
      <c r="BK65" s="138"/>
      <c r="BL65" s="66"/>
      <c r="BM65" s="66"/>
      <c r="BN65" s="66"/>
      <c r="BO65" s="66"/>
      <c r="BP65" s="60"/>
      <c r="BQ65" s="150">
        <f t="shared" si="12"/>
        <v>0</v>
      </c>
      <c r="BR65" s="138"/>
      <c r="BS65" s="66"/>
      <c r="BT65" s="66"/>
      <c r="BU65" s="66"/>
      <c r="BV65" s="66"/>
      <c r="BW65" s="137"/>
      <c r="BX65" s="45">
        <f t="shared" si="29"/>
        <v>0</v>
      </c>
      <c r="BY65" s="138"/>
      <c r="BZ65" s="66"/>
      <c r="CA65" s="66">
        <v>1</v>
      </c>
      <c r="CB65" s="66">
        <v>1</v>
      </c>
      <c r="CC65" s="66"/>
      <c r="CD65" s="137"/>
      <c r="CE65" s="45">
        <f t="shared" si="13"/>
        <v>2</v>
      </c>
      <c r="CF65" s="138"/>
      <c r="CG65" s="66"/>
      <c r="CH65" s="66"/>
      <c r="CI65" s="66"/>
      <c r="CJ65" s="66"/>
      <c r="CK65" s="137">
        <v>1</v>
      </c>
      <c r="CL65" s="45">
        <f t="shared" si="35"/>
        <v>1</v>
      </c>
      <c r="CM65" s="138"/>
      <c r="CN65" s="45">
        <f t="shared" si="14"/>
        <v>0</v>
      </c>
      <c r="CO65" s="45">
        <f t="shared" si="6"/>
        <v>1</v>
      </c>
      <c r="CP65" s="45">
        <f t="shared" si="7"/>
        <v>1</v>
      </c>
      <c r="CQ65" s="45">
        <f t="shared" si="8"/>
        <v>0</v>
      </c>
      <c r="CR65" s="45">
        <f t="shared" si="8"/>
        <v>1</v>
      </c>
      <c r="CS65" s="58">
        <f t="shared" si="15"/>
        <v>3</v>
      </c>
      <c r="CT65" s="138"/>
      <c r="CV65" s="45">
        <f t="shared" si="28"/>
        <v>0</v>
      </c>
      <c r="CW65" s="45">
        <f t="shared" si="23"/>
        <v>0.5</v>
      </c>
      <c r="CX65" s="45">
        <f t="shared" si="24"/>
        <v>1.75</v>
      </c>
      <c r="CY65" s="45">
        <f t="shared" si="25"/>
        <v>0</v>
      </c>
      <c r="CZ65" s="45">
        <f t="shared" si="26"/>
        <v>0.33333333333333331</v>
      </c>
      <c r="DA65" s="146">
        <f t="shared" si="27"/>
        <v>1.75</v>
      </c>
      <c r="DC65" s="151"/>
      <c r="DD65" s="151"/>
      <c r="DE65" s="151">
        <v>1</v>
      </c>
      <c r="DF65" s="151"/>
      <c r="DG65" s="151"/>
      <c r="DH65" s="151"/>
      <c r="DI65" s="151"/>
      <c r="DJ65" s="151">
        <v>1</v>
      </c>
      <c r="DK65" s="188">
        <f>SUM(DC65:DI65)</f>
        <v>1</v>
      </c>
    </row>
    <row r="66" spans="1:115" s="149" customFormat="1" x14ac:dyDescent="0.15">
      <c r="A66" s="64"/>
      <c r="B66" s="14"/>
      <c r="C66" s="140"/>
      <c r="D66" s="9" t="s">
        <v>71</v>
      </c>
      <c r="E66" s="9" t="s">
        <v>72</v>
      </c>
      <c r="F66" s="14"/>
      <c r="G66" s="14"/>
      <c r="H66" s="14"/>
      <c r="I66" s="14"/>
      <c r="J66" s="14"/>
      <c r="K66" s="76"/>
      <c r="L66" s="14"/>
      <c r="M66" s="14"/>
      <c r="N66" s="14"/>
      <c r="O66" s="14"/>
      <c r="P66" s="14"/>
      <c r="Q66" s="81"/>
      <c r="R66" s="81"/>
      <c r="S66" s="81"/>
      <c r="T66" s="81"/>
      <c r="U66" s="113"/>
      <c r="V66" s="228"/>
      <c r="W66" s="76"/>
      <c r="X66" s="76"/>
      <c r="Y66" s="14"/>
      <c r="Z66" s="14"/>
      <c r="AA66" s="141"/>
      <c r="AB66" s="14"/>
      <c r="AC66" s="76"/>
      <c r="AD66" s="142"/>
      <c r="AE66" s="142"/>
      <c r="AF66" s="142"/>
      <c r="AG66" s="142"/>
      <c r="AH66" s="142"/>
      <c r="AI66" s="191"/>
      <c r="AJ66" s="136"/>
      <c r="AK66" s="136"/>
      <c r="AL66" s="86"/>
      <c r="AM66" s="86"/>
      <c r="AN66" s="86"/>
      <c r="AO66" s="86"/>
      <c r="AP66" s="117"/>
      <c r="AQ66" s="143"/>
      <c r="AR66" s="143"/>
      <c r="AS66" s="143"/>
      <c r="AT66" s="143"/>
      <c r="AU66" s="14"/>
      <c r="AV66" s="192"/>
      <c r="AX66" s="143"/>
      <c r="AY66" s="143"/>
      <c r="AZ66" s="143"/>
      <c r="BA66" s="143"/>
      <c r="BB66" s="192"/>
      <c r="BC66" s="186"/>
      <c r="BE66" s="143"/>
      <c r="BF66" s="143"/>
      <c r="BG66" s="143"/>
      <c r="BH66" s="143"/>
      <c r="BI66" s="192"/>
      <c r="BJ66" s="186"/>
      <c r="BK66" s="138"/>
      <c r="BL66" s="143"/>
      <c r="BM66" s="143"/>
      <c r="BN66" s="143"/>
      <c r="BO66" s="143"/>
      <c r="BP66" s="193"/>
      <c r="BQ66" s="150">
        <f t="shared" si="12"/>
        <v>0</v>
      </c>
      <c r="BR66" s="138"/>
      <c r="BS66" s="143">
        <v>0</v>
      </c>
      <c r="BT66" s="143">
        <v>0</v>
      </c>
      <c r="BU66" s="143">
        <v>0</v>
      </c>
      <c r="BV66" s="143">
        <v>0</v>
      </c>
      <c r="BW66" s="192">
        <v>5</v>
      </c>
      <c r="BX66" s="186">
        <f t="shared" si="29"/>
        <v>5</v>
      </c>
      <c r="BY66" s="138"/>
      <c r="BZ66" s="143"/>
      <c r="CA66" s="143"/>
      <c r="CB66" s="143"/>
      <c r="CC66" s="143"/>
      <c r="CD66" s="192"/>
      <c r="CE66" s="45">
        <f t="shared" si="13"/>
        <v>0</v>
      </c>
      <c r="CF66" s="138"/>
      <c r="CG66" s="143"/>
      <c r="CH66" s="143"/>
      <c r="CI66" s="143"/>
      <c r="CJ66" s="143"/>
      <c r="CK66" s="192"/>
      <c r="CL66" s="186">
        <f t="shared" si="35"/>
        <v>0</v>
      </c>
      <c r="CM66" s="138"/>
      <c r="CN66" s="186">
        <f t="shared" si="14"/>
        <v>0</v>
      </c>
      <c r="CO66" s="186">
        <f t="shared" si="6"/>
        <v>0</v>
      </c>
      <c r="CP66" s="186">
        <f t="shared" si="7"/>
        <v>0</v>
      </c>
      <c r="CQ66" s="186">
        <f t="shared" si="8"/>
        <v>0</v>
      </c>
      <c r="CR66" s="186">
        <f t="shared" si="8"/>
        <v>0</v>
      </c>
      <c r="CS66" s="144">
        <f t="shared" si="15"/>
        <v>0</v>
      </c>
      <c r="CT66" s="138"/>
      <c r="CV66" s="186">
        <f t="shared" si="28"/>
        <v>0</v>
      </c>
      <c r="CW66" s="186">
        <f t="shared" si="23"/>
        <v>0</v>
      </c>
      <c r="CX66" s="186">
        <f t="shared" si="24"/>
        <v>0</v>
      </c>
      <c r="CY66" s="186">
        <f t="shared" si="25"/>
        <v>0</v>
      </c>
      <c r="CZ66" s="186">
        <f t="shared" si="26"/>
        <v>2.5</v>
      </c>
      <c r="DA66" s="146">
        <f t="shared" si="27"/>
        <v>1.6666666666666667</v>
      </c>
      <c r="DC66" s="151"/>
      <c r="DD66" s="151"/>
      <c r="DE66" s="151"/>
      <c r="DF66" s="151"/>
      <c r="DG66" s="151"/>
      <c r="DH66" s="151"/>
      <c r="DI66" s="151"/>
      <c r="DJ66" s="151"/>
      <c r="DK66" s="188"/>
    </row>
    <row r="67" spans="1:115" s="187" customFormat="1" ht="13" customHeight="1" thickBot="1" x14ac:dyDescent="0.2">
      <c r="A67" s="64">
        <v>32</v>
      </c>
      <c r="B67" s="38"/>
      <c r="C67" s="39" t="s">
        <v>186</v>
      </c>
      <c r="D67" s="102" t="s">
        <v>187</v>
      </c>
      <c r="E67" s="15" t="s">
        <v>188</v>
      </c>
      <c r="F67" s="38"/>
      <c r="G67" s="40"/>
      <c r="H67" s="38"/>
      <c r="I67" s="38"/>
      <c r="J67" s="38"/>
      <c r="K67" s="41"/>
      <c r="L67" s="38">
        <v>1</v>
      </c>
      <c r="M67" s="38"/>
      <c r="N67" s="38"/>
      <c r="O67" s="38"/>
      <c r="P67" s="38"/>
      <c r="Q67" s="81">
        <f t="shared" si="9"/>
        <v>0</v>
      </c>
      <c r="R67" s="81">
        <f t="shared" si="0"/>
        <v>1</v>
      </c>
      <c r="S67" s="81">
        <f t="shared" si="1"/>
        <v>0</v>
      </c>
      <c r="T67" s="81">
        <f t="shared" si="2"/>
        <v>0</v>
      </c>
      <c r="U67" s="113">
        <f t="shared" si="2"/>
        <v>0</v>
      </c>
      <c r="V67" s="228"/>
      <c r="W67" s="76"/>
      <c r="X67" s="194"/>
      <c r="Y67" s="40"/>
      <c r="Z67" s="40"/>
      <c r="AA67" s="195"/>
      <c r="AB67" s="195"/>
      <c r="AC67" s="196"/>
      <c r="AD67" s="67"/>
      <c r="AE67" s="67"/>
      <c r="AF67" s="67"/>
      <c r="AG67" s="67"/>
      <c r="AH67" s="67"/>
      <c r="AI67" s="67">
        <f t="shared" si="10"/>
        <v>0</v>
      </c>
      <c r="AJ67" s="197">
        <f t="shared" si="11"/>
        <v>0</v>
      </c>
      <c r="AK67" s="197"/>
      <c r="AL67" s="87">
        <f t="shared" si="3"/>
        <v>0</v>
      </c>
      <c r="AM67" s="87">
        <f t="shared" si="4"/>
        <v>0</v>
      </c>
      <c r="AN67" s="87">
        <f t="shared" si="22"/>
        <v>0</v>
      </c>
      <c r="AO67" s="87">
        <f t="shared" si="5"/>
        <v>0</v>
      </c>
      <c r="AP67" s="118">
        <f t="shared" si="5"/>
        <v>0</v>
      </c>
      <c r="AQ67" s="198"/>
      <c r="AR67" s="198"/>
      <c r="AS67" s="198"/>
      <c r="AT67" s="198"/>
      <c r="AU67" s="195"/>
      <c r="AV67" s="199"/>
      <c r="AX67" s="198"/>
      <c r="AY67" s="198"/>
      <c r="AZ67" s="198"/>
      <c r="BA67" s="198"/>
      <c r="BB67" s="199"/>
      <c r="BC67" s="67"/>
      <c r="BE67" s="198"/>
      <c r="BF67" s="198"/>
      <c r="BG67" s="198"/>
      <c r="BH67" s="198"/>
      <c r="BI67" s="199"/>
      <c r="BJ67" s="67"/>
      <c r="BK67" s="138"/>
      <c r="BL67" s="198"/>
      <c r="BM67" s="198"/>
      <c r="BN67" s="198"/>
      <c r="BO67" s="198"/>
      <c r="BP67" s="200"/>
      <c r="BQ67" s="150">
        <f t="shared" si="12"/>
        <v>0</v>
      </c>
      <c r="BR67" s="138"/>
      <c r="BS67" s="198"/>
      <c r="BT67" s="198"/>
      <c r="BU67" s="198"/>
      <c r="BV67" s="198"/>
      <c r="BW67" s="199"/>
      <c r="BX67" s="67">
        <f t="shared" si="29"/>
        <v>0</v>
      </c>
      <c r="BY67" s="138"/>
      <c r="BZ67" s="198"/>
      <c r="CA67" s="198"/>
      <c r="CB67" s="198"/>
      <c r="CC67" s="198"/>
      <c r="CD67" s="199"/>
      <c r="CE67" s="45">
        <f t="shared" si="13"/>
        <v>0</v>
      </c>
      <c r="CF67" s="138"/>
      <c r="CG67" s="198"/>
      <c r="CH67" s="198"/>
      <c r="CI67" s="198"/>
      <c r="CJ67" s="198"/>
      <c r="CK67" s="199"/>
      <c r="CL67" s="201">
        <f t="shared" si="35"/>
        <v>0</v>
      </c>
      <c r="CM67" s="138"/>
      <c r="CN67" s="201">
        <f t="shared" si="14"/>
        <v>0</v>
      </c>
      <c r="CO67" s="201">
        <f t="shared" si="6"/>
        <v>0</v>
      </c>
      <c r="CP67" s="201">
        <f t="shared" si="7"/>
        <v>0</v>
      </c>
      <c r="CQ67" s="201">
        <f t="shared" si="8"/>
        <v>0</v>
      </c>
      <c r="CR67" s="201">
        <f t="shared" si="8"/>
        <v>0</v>
      </c>
      <c r="CS67" s="204">
        <f t="shared" si="15"/>
        <v>0</v>
      </c>
      <c r="CT67" s="138"/>
      <c r="CV67" s="201">
        <f t="shared" si="28"/>
        <v>0</v>
      </c>
      <c r="CW67" s="201">
        <f t="shared" si="23"/>
        <v>0.33333333333333331</v>
      </c>
      <c r="CX67" s="201">
        <f t="shared" si="24"/>
        <v>0</v>
      </c>
      <c r="CY67" s="201">
        <f t="shared" si="25"/>
        <v>0</v>
      </c>
      <c r="CZ67" s="201">
        <f t="shared" si="26"/>
        <v>0</v>
      </c>
      <c r="DA67" s="146">
        <f t="shared" si="27"/>
        <v>0</v>
      </c>
      <c r="DC67" s="188">
        <v>1</v>
      </c>
      <c r="DD67" s="188"/>
      <c r="DE67" s="188"/>
      <c r="DF67" s="188"/>
      <c r="DG67" s="188"/>
      <c r="DH67" s="188"/>
      <c r="DI67" s="151"/>
      <c r="DJ67" s="151"/>
      <c r="DK67" s="188">
        <f>SUM(DC67:DI67)</f>
        <v>1</v>
      </c>
    </row>
    <row r="68" spans="1:115" x14ac:dyDescent="0.15">
      <c r="D68" s="103" t="s">
        <v>189</v>
      </c>
      <c r="F68" s="2">
        <f>SUM(F14:F67)</f>
        <v>9</v>
      </c>
      <c r="G68" s="14">
        <f>SUM(G15:G67)</f>
        <v>9</v>
      </c>
      <c r="H68" s="2">
        <f>SUM(H15:H67)</f>
        <v>16</v>
      </c>
      <c r="I68" s="2">
        <f>SUM(I15:I67)</f>
        <v>13</v>
      </c>
      <c r="J68" s="2">
        <f>SUM(J14:J67)</f>
        <v>4</v>
      </c>
      <c r="K68" s="63">
        <f>SUM(K15:K67)</f>
        <v>8</v>
      </c>
      <c r="L68" s="2">
        <f>SUM(L15:L67)</f>
        <v>5</v>
      </c>
      <c r="M68" s="2">
        <f>SUM(M15:M67)</f>
        <v>19</v>
      </c>
      <c r="N68" s="2">
        <f>SUM(N14:N67)</f>
        <v>24</v>
      </c>
      <c r="O68" s="2">
        <f>SUM(O14:O67)</f>
        <v>2</v>
      </c>
      <c r="P68" s="2"/>
      <c r="Q68" s="82">
        <f>SUM(Q14:Q67)</f>
        <v>13</v>
      </c>
      <c r="R68" s="82">
        <f>SUM(R14:R67)</f>
        <v>12</v>
      </c>
      <c r="S68" s="82">
        <f>SUM(S14:S67)</f>
        <v>26</v>
      </c>
      <c r="T68" s="82">
        <f>SUM(T14:T67)</f>
        <v>28</v>
      </c>
      <c r="U68" s="114">
        <f>SUM(U14:U67)</f>
        <v>4</v>
      </c>
      <c r="V68" s="114"/>
      <c r="W68" s="234"/>
      <c r="X68" s="76">
        <f>SUM(X15:X67)</f>
        <v>11</v>
      </c>
      <c r="Y68" s="14">
        <f>SUM(Y15:Y67)</f>
        <v>8</v>
      </c>
      <c r="Z68" s="14">
        <f>SUM(Z15:Z67)</f>
        <v>22</v>
      </c>
      <c r="AA68" s="14">
        <f>SUM(AA15:AA67)</f>
        <v>24</v>
      </c>
      <c r="AB68" s="14">
        <f>SUM(AB14:AB67)</f>
        <v>1</v>
      </c>
      <c r="AC68" s="13">
        <f>SUM(X68:AA68)</f>
        <v>65</v>
      </c>
      <c r="AD68" s="76">
        <f>SUM(AD15:AD67)</f>
        <v>13</v>
      </c>
      <c r="AE68" s="14">
        <f>SUM(AE15:AE67)</f>
        <v>6</v>
      </c>
      <c r="AF68" s="14">
        <f>SUM(AF15:AF67)</f>
        <v>17</v>
      </c>
      <c r="AG68" s="14">
        <f>SUM(AG15:AG67)</f>
        <v>36</v>
      </c>
      <c r="AH68" s="14">
        <f>SUM(AH14:AH67)</f>
        <v>6</v>
      </c>
      <c r="AI68" s="13">
        <f>SUM(AD68:AG68)</f>
        <v>72</v>
      </c>
      <c r="AJ68" s="74">
        <f t="shared" si="11"/>
        <v>68.5</v>
      </c>
      <c r="AK68" s="74"/>
      <c r="AL68" s="88">
        <f t="shared" ref="AL68:AT68" si="36">SUM(AL15:AL67)</f>
        <v>18</v>
      </c>
      <c r="AM68" s="88">
        <f t="shared" si="36"/>
        <v>10</v>
      </c>
      <c r="AN68" s="88">
        <f t="shared" si="36"/>
        <v>29</v>
      </c>
      <c r="AO68" s="88">
        <f t="shared" si="36"/>
        <v>43</v>
      </c>
      <c r="AP68" s="119">
        <f t="shared" si="36"/>
        <v>6</v>
      </c>
      <c r="AQ68" s="76">
        <f t="shared" si="36"/>
        <v>14</v>
      </c>
      <c r="AR68" s="14">
        <f t="shared" si="36"/>
        <v>11</v>
      </c>
      <c r="AS68" s="14">
        <f t="shared" si="36"/>
        <v>21</v>
      </c>
      <c r="AT68" s="14">
        <f t="shared" si="36"/>
        <v>25</v>
      </c>
      <c r="AU68" s="14">
        <f>SUM(AU14:AU67)</f>
        <v>10</v>
      </c>
      <c r="AV68" s="122">
        <f>SUM(AQ68:AT68)</f>
        <v>71</v>
      </c>
      <c r="AX68" s="76">
        <f>SUM(AX15:AX67)</f>
        <v>9</v>
      </c>
      <c r="AY68" s="76">
        <f>SUM(AY15:AY67)</f>
        <v>18</v>
      </c>
      <c r="AZ68" s="14">
        <f>SUM(AZ15:AZ67)</f>
        <v>8</v>
      </c>
      <c r="BA68" s="14">
        <f>SUM(BA15:BA67)</f>
        <v>16</v>
      </c>
      <c r="BB68" s="122">
        <f>SUM(BB15:BB67)</f>
        <v>6</v>
      </c>
      <c r="BC68" s="13">
        <f>SUM(AX68:BB68)</f>
        <v>57</v>
      </c>
      <c r="BE68" s="76">
        <f>SUM(BE15:BE67)</f>
        <v>26</v>
      </c>
      <c r="BF68" s="76">
        <f>SUM(BF15:BF67)</f>
        <v>9</v>
      </c>
      <c r="BG68" s="14">
        <f>SUM(BG15:BG67)</f>
        <v>14</v>
      </c>
      <c r="BH68" s="14">
        <f>SUM(BH15:BH67)</f>
        <v>15</v>
      </c>
      <c r="BI68" s="122">
        <f>SUM(BI15:BI67)</f>
        <v>21</v>
      </c>
      <c r="BJ68" s="13">
        <f>SUM(BE68:BI68)</f>
        <v>85</v>
      </c>
      <c r="BK68" s="13"/>
      <c r="BL68" s="76">
        <f>SUM(BL15:BL67)</f>
        <v>29</v>
      </c>
      <c r="BM68" s="76">
        <f>SUM(BM15:BM67)</f>
        <v>13</v>
      </c>
      <c r="BN68" s="14">
        <f>SUM(BN15:BN67)</f>
        <v>24</v>
      </c>
      <c r="BO68" s="14">
        <f>SUM(BO15:BO67)</f>
        <v>0</v>
      </c>
      <c r="BP68" s="13">
        <f>SUM(BP15:BP67)</f>
        <v>1</v>
      </c>
      <c r="BQ68" s="13">
        <f>SUM(BL68:BP68)</f>
        <v>67</v>
      </c>
      <c r="BR68" s="13"/>
      <c r="BS68" s="76">
        <f>SUM(BS15:BS67)</f>
        <v>29</v>
      </c>
      <c r="BT68" s="76">
        <f>SUM(BT15:BT67)</f>
        <v>24</v>
      </c>
      <c r="BU68" s="14">
        <f>SUM(BU15:BU67)</f>
        <v>31</v>
      </c>
      <c r="BV68" s="14">
        <f>SUM(BV15:BV67)</f>
        <v>35</v>
      </c>
      <c r="BW68" s="122">
        <f>SUM(BW15:BW67)</f>
        <v>27</v>
      </c>
      <c r="BX68" s="13">
        <f>SUM(BS68:BW68)</f>
        <v>146</v>
      </c>
      <c r="BY68" s="13"/>
      <c r="BZ68" s="76">
        <f t="shared" ref="BZ68:CE68" si="37">SUM(BZ15:BZ67)</f>
        <v>16</v>
      </c>
      <c r="CA68" s="76">
        <f t="shared" si="37"/>
        <v>17</v>
      </c>
      <c r="CB68" s="14">
        <f t="shared" si="37"/>
        <v>21</v>
      </c>
      <c r="CC68" s="14">
        <f t="shared" si="37"/>
        <v>18</v>
      </c>
      <c r="CD68" s="122">
        <f t="shared" si="37"/>
        <v>13</v>
      </c>
      <c r="CE68" s="76">
        <f t="shared" si="37"/>
        <v>85</v>
      </c>
      <c r="CF68" s="13"/>
      <c r="CG68" s="76">
        <f t="shared" ref="CG68:CL68" si="38">SUM(CG15:CG67)</f>
        <v>18</v>
      </c>
      <c r="CH68" s="76">
        <f t="shared" si="38"/>
        <v>10</v>
      </c>
      <c r="CI68" s="14">
        <f t="shared" si="38"/>
        <v>19</v>
      </c>
      <c r="CJ68" s="14">
        <f t="shared" si="38"/>
        <v>12</v>
      </c>
      <c r="CK68" s="122">
        <f t="shared" si="38"/>
        <v>23</v>
      </c>
      <c r="CL68" s="76">
        <f t="shared" si="38"/>
        <v>82</v>
      </c>
      <c r="CM68" s="14"/>
      <c r="CN68" s="76">
        <f t="shared" ref="CN68:CR68" si="39">SUM(CN15:CN67)</f>
        <v>25</v>
      </c>
      <c r="CO68" s="76">
        <f t="shared" si="39"/>
        <v>17</v>
      </c>
      <c r="CP68" s="76">
        <f t="shared" si="39"/>
        <v>27</v>
      </c>
      <c r="CQ68" s="76">
        <f t="shared" si="39"/>
        <v>21</v>
      </c>
      <c r="CR68" s="76">
        <f t="shared" si="39"/>
        <v>28</v>
      </c>
      <c r="CS68" s="124">
        <f>SUM(CS15:CS67)</f>
        <v>118</v>
      </c>
      <c r="CT68" s="13"/>
      <c r="CV68" s="76">
        <f t="shared" ref="CV68:DA68" si="40">SUM(CV14:CV67)</f>
        <v>30.375</v>
      </c>
      <c r="CW68" s="76">
        <f t="shared" si="40"/>
        <v>27.35</v>
      </c>
      <c r="CX68" s="76">
        <f t="shared" si="40"/>
        <v>36.276190476190472</v>
      </c>
      <c r="CY68" s="76">
        <f t="shared" si="40"/>
        <v>37.523809523809526</v>
      </c>
      <c r="CZ68" s="76">
        <f t="shared" si="40"/>
        <v>32.238095238095234</v>
      </c>
      <c r="DA68" s="96">
        <f t="shared" si="40"/>
        <v>111.37857142857142</v>
      </c>
      <c r="DC68" s="76">
        <f t="shared" ref="DC68:DK68" si="41">SUM(DC15:DC67)</f>
        <v>14</v>
      </c>
      <c r="DD68" s="76">
        <f t="shared" si="41"/>
        <v>14</v>
      </c>
      <c r="DE68" s="76">
        <f t="shared" si="41"/>
        <v>11</v>
      </c>
      <c r="DF68" s="76">
        <f t="shared" si="41"/>
        <v>18</v>
      </c>
      <c r="DG68" s="76">
        <f t="shared" si="41"/>
        <v>9</v>
      </c>
      <c r="DH68" s="76">
        <f t="shared" si="41"/>
        <v>13</v>
      </c>
      <c r="DI68" s="76">
        <f t="shared" si="41"/>
        <v>24</v>
      </c>
      <c r="DJ68" s="76">
        <f t="shared" si="41"/>
        <v>17</v>
      </c>
      <c r="DK68" s="76">
        <f t="shared" si="41"/>
        <v>103</v>
      </c>
    </row>
    <row r="69" spans="1:115" x14ac:dyDescent="0.15">
      <c r="D69" s="103" t="s">
        <v>190</v>
      </c>
      <c r="E69" s="12"/>
      <c r="F69" s="2">
        <f t="shared" ref="F69:AC69" si="42">COUNTIF(F14:F67,"&gt;0")</f>
        <v>4</v>
      </c>
      <c r="G69" s="2">
        <f>COUNTIF(G14:G67,"&gt;0")</f>
        <v>4</v>
      </c>
      <c r="H69" s="2">
        <f t="shared" si="42"/>
        <v>8</v>
      </c>
      <c r="I69" s="2">
        <f t="shared" si="42"/>
        <v>8</v>
      </c>
      <c r="J69" s="2">
        <f t="shared" si="42"/>
        <v>2</v>
      </c>
      <c r="K69" s="63">
        <f t="shared" si="42"/>
        <v>5</v>
      </c>
      <c r="L69" s="2">
        <f t="shared" si="42"/>
        <v>4</v>
      </c>
      <c r="M69" s="2">
        <f t="shared" si="42"/>
        <v>12</v>
      </c>
      <c r="N69" s="2">
        <f t="shared" si="42"/>
        <v>10</v>
      </c>
      <c r="O69" s="2">
        <f t="shared" si="42"/>
        <v>1</v>
      </c>
      <c r="P69" s="2"/>
      <c r="Q69" s="82">
        <f>COUNTIF(Q14:Q67,"&gt;0")</f>
        <v>6</v>
      </c>
      <c r="R69" s="82">
        <f>COUNTIF(R14:R67,"&gt;0")</f>
        <v>6</v>
      </c>
      <c r="S69" s="82">
        <f>COUNTIF(S14:S67,"&gt;0")</f>
        <v>13</v>
      </c>
      <c r="T69" s="82">
        <f>COUNTIF(T14:T67,"&gt;0")</f>
        <v>13</v>
      </c>
      <c r="U69" s="114">
        <f>COUNTIF(U14:U67,"&gt;0")</f>
        <v>2</v>
      </c>
      <c r="V69" s="114"/>
      <c r="W69" s="234"/>
      <c r="X69" s="63">
        <f t="shared" si="42"/>
        <v>4</v>
      </c>
      <c r="Y69" s="2">
        <f t="shared" si="42"/>
        <v>2</v>
      </c>
      <c r="Z69" s="2">
        <f t="shared" si="42"/>
        <v>9</v>
      </c>
      <c r="AA69" s="2">
        <f t="shared" si="42"/>
        <v>10</v>
      </c>
      <c r="AB69" s="2">
        <f t="shared" si="42"/>
        <v>1</v>
      </c>
      <c r="AC69" s="11">
        <f t="shared" si="42"/>
        <v>17</v>
      </c>
      <c r="AD69" s="63">
        <f t="shared" ref="AD69:AI69" si="43">COUNTIF(AD14:AD67,"&gt;0")</f>
        <v>7</v>
      </c>
      <c r="AE69" s="2">
        <f t="shared" si="43"/>
        <v>3</v>
      </c>
      <c r="AF69" s="2">
        <f t="shared" si="43"/>
        <v>9</v>
      </c>
      <c r="AG69" s="2">
        <f t="shared" si="43"/>
        <v>11</v>
      </c>
      <c r="AH69" s="2">
        <f t="shared" si="43"/>
        <v>5</v>
      </c>
      <c r="AI69" s="11">
        <f t="shared" si="43"/>
        <v>21</v>
      </c>
      <c r="AJ69" s="74">
        <f t="shared" si="11"/>
        <v>19</v>
      </c>
      <c r="AK69" s="74"/>
      <c r="AL69" s="89">
        <f>COUNTIF(AL14:AL67,"&gt;0")</f>
        <v>9</v>
      </c>
      <c r="AM69" s="89">
        <f>COUNTIF(AM14:AM67,"&gt;0")</f>
        <v>3</v>
      </c>
      <c r="AN69" s="89">
        <f>COUNTIF(AN14:AN67,"&gt;0")</f>
        <v>12</v>
      </c>
      <c r="AO69" s="89">
        <f>COUNTIF(AO14:AO67,"&gt;0")</f>
        <v>13</v>
      </c>
      <c r="AP69" s="114">
        <f>COUNTIF(AP14:AP67,"&gt;0")</f>
        <v>5</v>
      </c>
      <c r="AQ69" s="63">
        <f t="shared" ref="AQ69:BC69" si="44">COUNTIF(AQ14:AQ67,"&gt;0")</f>
        <v>8</v>
      </c>
      <c r="AR69" s="2">
        <f t="shared" si="44"/>
        <v>7</v>
      </c>
      <c r="AS69" s="2">
        <f t="shared" si="44"/>
        <v>8</v>
      </c>
      <c r="AT69" s="2">
        <f t="shared" si="44"/>
        <v>13</v>
      </c>
      <c r="AU69" s="2">
        <f t="shared" si="44"/>
        <v>7</v>
      </c>
      <c r="AV69" s="123">
        <f t="shared" si="44"/>
        <v>22</v>
      </c>
      <c r="AX69" s="2">
        <f t="shared" si="44"/>
        <v>5</v>
      </c>
      <c r="AY69" s="2">
        <f t="shared" si="44"/>
        <v>5</v>
      </c>
      <c r="AZ69" s="2">
        <f t="shared" si="44"/>
        <v>7</v>
      </c>
      <c r="BA69" s="2">
        <f t="shared" si="44"/>
        <v>7</v>
      </c>
      <c r="BB69" s="123">
        <f t="shared" si="44"/>
        <v>5</v>
      </c>
      <c r="BC69" s="2">
        <f t="shared" si="44"/>
        <v>18</v>
      </c>
      <c r="BE69" s="2">
        <f t="shared" ref="BE69:BJ69" si="45">COUNTIF(BE14:BE67,"&gt;0")</f>
        <v>9</v>
      </c>
      <c r="BF69" s="2">
        <f t="shared" si="45"/>
        <v>5</v>
      </c>
      <c r="BG69" s="2">
        <f t="shared" si="45"/>
        <v>7</v>
      </c>
      <c r="BH69" s="2">
        <f t="shared" si="45"/>
        <v>8</v>
      </c>
      <c r="BI69" s="123">
        <f t="shared" si="45"/>
        <v>17</v>
      </c>
      <c r="BJ69" s="2">
        <f t="shared" si="45"/>
        <v>17</v>
      </c>
      <c r="BK69" s="2"/>
      <c r="BL69" s="2">
        <f t="shared" ref="BL69:BQ69" si="46">COUNTIF(BL14:BL67,"&gt;0")</f>
        <v>11</v>
      </c>
      <c r="BM69" s="2">
        <f t="shared" si="46"/>
        <v>7</v>
      </c>
      <c r="BN69" s="2">
        <f t="shared" si="46"/>
        <v>12</v>
      </c>
      <c r="BO69" s="2">
        <f t="shared" si="46"/>
        <v>0</v>
      </c>
      <c r="BP69" s="103">
        <f t="shared" si="46"/>
        <v>1</v>
      </c>
      <c r="BQ69" s="2">
        <f t="shared" si="46"/>
        <v>18</v>
      </c>
      <c r="BR69" s="2"/>
      <c r="BS69" s="2">
        <f t="shared" ref="BS69:BX69" si="47">COUNTIF(BS14:BS67,"&gt;0")</f>
        <v>11</v>
      </c>
      <c r="BT69" s="2">
        <f t="shared" si="47"/>
        <v>7</v>
      </c>
      <c r="BU69" s="2">
        <f t="shared" si="47"/>
        <v>12</v>
      </c>
      <c r="BV69" s="2">
        <f t="shared" si="47"/>
        <v>11</v>
      </c>
      <c r="BW69" s="123">
        <f t="shared" si="47"/>
        <v>14</v>
      </c>
      <c r="BX69" s="2">
        <f t="shared" si="47"/>
        <v>26</v>
      </c>
      <c r="BY69" s="2"/>
      <c r="BZ69" s="2">
        <f t="shared" ref="BZ69:CD69" si="48">COUNTIF(BZ14:BZ67,"&gt;0")</f>
        <v>6</v>
      </c>
      <c r="CA69" s="2">
        <f t="shared" si="48"/>
        <v>8</v>
      </c>
      <c r="CB69" s="2">
        <f t="shared" si="48"/>
        <v>10</v>
      </c>
      <c r="CC69" s="2">
        <f t="shared" si="48"/>
        <v>8</v>
      </c>
      <c r="CD69" s="123">
        <f t="shared" si="48"/>
        <v>12</v>
      </c>
      <c r="CE69" s="2">
        <f t="shared" ref="CE69" si="49">COUNTIF(CE14:CE67,"&gt;0")</f>
        <v>22</v>
      </c>
      <c r="CF69" s="2"/>
      <c r="CG69" s="2">
        <f t="shared" ref="CG69:CL69" si="50">COUNTIF(CG14:CG67,"&gt;0")</f>
        <v>9</v>
      </c>
      <c r="CH69" s="2">
        <f t="shared" si="50"/>
        <v>5</v>
      </c>
      <c r="CI69" s="2">
        <f t="shared" si="50"/>
        <v>10</v>
      </c>
      <c r="CJ69" s="2">
        <f t="shared" si="50"/>
        <v>8</v>
      </c>
      <c r="CK69" s="123">
        <f t="shared" si="50"/>
        <v>16</v>
      </c>
      <c r="CL69" s="2">
        <f t="shared" si="50"/>
        <v>26</v>
      </c>
      <c r="CM69" s="138"/>
      <c r="CN69" s="2">
        <f t="shared" ref="CN69:CR69" si="51">COUNTIF(CN14:CN67,"&gt;0")</f>
        <v>11</v>
      </c>
      <c r="CO69" s="2">
        <f t="shared" si="51"/>
        <v>8</v>
      </c>
      <c r="CP69" s="2">
        <f t="shared" si="51"/>
        <v>14</v>
      </c>
      <c r="CQ69" s="2">
        <f t="shared" si="51"/>
        <v>10</v>
      </c>
      <c r="CR69" s="2">
        <f t="shared" si="51"/>
        <v>21</v>
      </c>
      <c r="CS69" s="11">
        <f t="shared" ref="CS69" si="52">COUNTIF(CS14:CS67,"&gt;0")</f>
        <v>29</v>
      </c>
      <c r="CT69" s="2"/>
      <c r="CV69" s="2">
        <f t="shared" ref="CV69:DA69" si="53">COUNTIF(CV14:CV67,"&gt;0")</f>
        <v>23</v>
      </c>
      <c r="CW69" s="2">
        <f t="shared" si="53"/>
        <v>21</v>
      </c>
      <c r="CX69" s="2">
        <f t="shared" si="53"/>
        <v>33</v>
      </c>
      <c r="CY69" s="2">
        <f t="shared" si="53"/>
        <v>29</v>
      </c>
      <c r="CZ69" s="2">
        <f t="shared" si="53"/>
        <v>41</v>
      </c>
      <c r="DA69" s="2">
        <f t="shared" si="53"/>
        <v>45</v>
      </c>
      <c r="DC69" s="2">
        <f t="shared" ref="DC69:DK69" si="54">COUNTIF(DC14:DC67,"&gt;0")</f>
        <v>6</v>
      </c>
      <c r="DD69" s="2">
        <f t="shared" si="54"/>
        <v>3</v>
      </c>
      <c r="DE69" s="2">
        <f t="shared" si="54"/>
        <v>7</v>
      </c>
      <c r="DF69" s="2">
        <f t="shared" si="54"/>
        <v>5</v>
      </c>
      <c r="DG69" s="2">
        <f t="shared" si="54"/>
        <v>5</v>
      </c>
      <c r="DH69" s="2">
        <f t="shared" si="54"/>
        <v>7</v>
      </c>
      <c r="DI69" s="2">
        <f t="shared" si="54"/>
        <v>7</v>
      </c>
      <c r="DJ69" s="2">
        <f t="shared" si="54"/>
        <v>8</v>
      </c>
      <c r="DK69" s="2">
        <f t="shared" si="54"/>
        <v>19</v>
      </c>
    </row>
    <row r="70" spans="1:115" s="253" customFormat="1" ht="11" customHeight="1" x14ac:dyDescent="0.15">
      <c r="A70" s="245"/>
      <c r="B70" s="248"/>
      <c r="C70" s="245"/>
      <c r="D70" s="249" t="s">
        <v>73</v>
      </c>
      <c r="E70" s="245" t="s">
        <v>191</v>
      </c>
      <c r="F70" s="248"/>
      <c r="G70" s="250"/>
      <c r="H70" s="245"/>
      <c r="I70" s="245"/>
      <c r="J70" s="245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51"/>
      <c r="X70" s="245"/>
      <c r="Y70" s="245"/>
      <c r="Z70" s="245"/>
      <c r="AA70" s="245"/>
      <c r="AB70" s="245"/>
      <c r="AC70" s="245"/>
      <c r="AD70" s="248"/>
      <c r="AE70" s="250"/>
      <c r="AF70" s="245"/>
      <c r="AG70" s="245"/>
      <c r="AH70" s="245"/>
      <c r="AI70" s="245"/>
      <c r="AJ70" s="252"/>
      <c r="AK70" s="252"/>
      <c r="AL70" s="252"/>
      <c r="AM70" s="252"/>
      <c r="AN70" s="252"/>
      <c r="AO70" s="252"/>
      <c r="AP70" s="252"/>
      <c r="AQ70" s="245"/>
      <c r="AR70" s="245"/>
      <c r="AS70" s="245"/>
      <c r="AT70" s="245"/>
      <c r="AU70" s="245"/>
      <c r="AV70" s="245"/>
      <c r="AX70" s="245"/>
      <c r="AY70" s="245"/>
      <c r="AZ70" s="245"/>
      <c r="BA70" s="245"/>
      <c r="BB70" s="245"/>
      <c r="BC70" s="245"/>
      <c r="BE70" s="245"/>
      <c r="BF70" s="245"/>
      <c r="BG70" s="245"/>
      <c r="BH70" s="245"/>
      <c r="BI70" s="245"/>
      <c r="BJ70" s="245"/>
      <c r="BK70" s="245"/>
      <c r="BL70" s="245"/>
      <c r="BM70" s="245"/>
      <c r="BN70" s="245"/>
      <c r="BO70" s="245"/>
      <c r="BP70" s="251"/>
      <c r="BQ70" s="245"/>
      <c r="BR70" s="245"/>
      <c r="BS70" s="245"/>
      <c r="BT70" s="245"/>
      <c r="BU70" s="245"/>
      <c r="BV70" s="245"/>
      <c r="BW70" s="245"/>
      <c r="BX70" s="245"/>
      <c r="BY70" s="245"/>
      <c r="BZ70" s="245"/>
      <c r="CA70" s="245"/>
      <c r="CB70" s="245"/>
      <c r="CC70" s="245"/>
      <c r="CD70" s="245"/>
      <c r="CE70" s="245"/>
      <c r="CF70" s="245"/>
      <c r="CG70" s="245"/>
      <c r="CH70" s="245"/>
      <c r="CI70" s="245"/>
      <c r="CJ70" s="245"/>
      <c r="CK70" s="245"/>
      <c r="CL70" s="245"/>
      <c r="CM70" s="254"/>
      <c r="CN70" s="245"/>
      <c r="CO70" s="245"/>
      <c r="CP70" s="245"/>
      <c r="CQ70" s="245"/>
      <c r="CR70" s="245"/>
      <c r="CS70" s="245"/>
      <c r="CT70" s="245"/>
      <c r="CV70" s="245"/>
      <c r="CW70" s="245"/>
      <c r="CX70" s="245"/>
      <c r="CY70" s="245"/>
      <c r="CZ70" s="245"/>
      <c r="DA70" s="255"/>
      <c r="DC70" s="255">
        <v>1</v>
      </c>
      <c r="DD70" s="255">
        <v>1</v>
      </c>
      <c r="DE70" s="255">
        <v>0</v>
      </c>
      <c r="DF70" s="255">
        <v>2</v>
      </c>
      <c r="DG70" s="255">
        <v>1</v>
      </c>
      <c r="DH70" s="255">
        <v>2</v>
      </c>
      <c r="DI70" s="256">
        <v>2</v>
      </c>
      <c r="DJ70" s="256">
        <v>5</v>
      </c>
      <c r="DK70" s="255"/>
    </row>
    <row r="71" spans="1:115" ht="13" hidden="1" x14ac:dyDescent="0.15">
      <c r="C71" s="25"/>
      <c r="D71" s="91" t="s">
        <v>176</v>
      </c>
    </row>
    <row r="72" spans="1:115" ht="13" hidden="1" x14ac:dyDescent="0.15">
      <c r="C72" s="25"/>
      <c r="D72" s="91" t="s">
        <v>177</v>
      </c>
    </row>
    <row r="73" spans="1:115" ht="13" hidden="1" x14ac:dyDescent="0.15">
      <c r="C73" s="34"/>
      <c r="D73" s="91" t="s">
        <v>178</v>
      </c>
    </row>
    <row r="75" spans="1:115" x14ac:dyDescent="0.15">
      <c r="D75" s="62" t="s">
        <v>0</v>
      </c>
    </row>
    <row r="77" spans="1:115" x14ac:dyDescent="0.15">
      <c r="D77" s="91" t="s">
        <v>100</v>
      </c>
    </row>
    <row r="78" spans="1:115" x14ac:dyDescent="0.15">
      <c r="D78" s="91" t="s">
        <v>101</v>
      </c>
    </row>
    <row r="79" spans="1:115" x14ac:dyDescent="0.15">
      <c r="D79" s="91" t="s">
        <v>102</v>
      </c>
    </row>
    <row r="80" spans="1:115" x14ac:dyDescent="0.15">
      <c r="D80" s="91" t="s">
        <v>103</v>
      </c>
    </row>
    <row r="81" spans="2:4" x14ac:dyDescent="0.15">
      <c r="D81" s="91" t="s">
        <v>104</v>
      </c>
    </row>
    <row r="82" spans="2:4" x14ac:dyDescent="0.15">
      <c r="D82" s="104">
        <v>38868</v>
      </c>
    </row>
    <row r="84" spans="2:4" x14ac:dyDescent="0.15">
      <c r="D84" s="91" t="s">
        <v>107</v>
      </c>
    </row>
    <row r="85" spans="2:4" x14ac:dyDescent="0.15">
      <c r="D85" s="91" t="s">
        <v>55</v>
      </c>
    </row>
    <row r="86" spans="2:4" x14ac:dyDescent="0.15">
      <c r="D86" s="91" t="s">
        <v>108</v>
      </c>
    </row>
    <row r="89" spans="2:4" x14ac:dyDescent="0.15">
      <c r="B89" s="181" t="s">
        <v>205</v>
      </c>
      <c r="D89" s="182" t="s">
        <v>209</v>
      </c>
    </row>
    <row r="90" spans="2:4" x14ac:dyDescent="0.15">
      <c r="B90" s="181" t="s">
        <v>206</v>
      </c>
      <c r="D90" s="91" t="s">
        <v>210</v>
      </c>
    </row>
    <row r="91" spans="2:4" x14ac:dyDescent="0.15">
      <c r="B91" s="181" t="s">
        <v>207</v>
      </c>
      <c r="D91" s="91" t="s">
        <v>211</v>
      </c>
    </row>
    <row r="92" spans="2:4" x14ac:dyDescent="0.15">
      <c r="B92" s="181" t="s">
        <v>208</v>
      </c>
      <c r="D92" s="91" t="s">
        <v>212</v>
      </c>
    </row>
    <row r="94" spans="2:4" x14ac:dyDescent="0.15">
      <c r="B94" s="181" t="s">
        <v>205</v>
      </c>
      <c r="D94" s="183" t="s">
        <v>197</v>
      </c>
    </row>
    <row r="95" spans="2:4" x14ac:dyDescent="0.15">
      <c r="B95" s="181" t="s">
        <v>206</v>
      </c>
      <c r="D95" s="91" t="s">
        <v>220</v>
      </c>
    </row>
    <row r="96" spans="2:4" x14ac:dyDescent="0.15">
      <c r="B96" s="181" t="s">
        <v>207</v>
      </c>
      <c r="D96" s="91" t="s">
        <v>221</v>
      </c>
    </row>
    <row r="97" spans="2:4" x14ac:dyDescent="0.15">
      <c r="B97" s="181" t="s">
        <v>208</v>
      </c>
      <c r="D97" s="91" t="s">
        <v>222</v>
      </c>
    </row>
  </sheetData>
  <phoneticPr fontId="3"/>
  <pageMargins left="0.75" right="0.75" top="1" bottom="1" header="0.5" footer="0.5"/>
  <pageSetup scale="92" orientation="portrait" horizontalDpi="4294967292" verticalDpi="4294967292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4E77-2E30-D844-A193-21D97F64A8E4}">
  <sheetPr>
    <pageSetUpPr fitToPage="1"/>
  </sheetPr>
  <dimension ref="A1:BL71"/>
  <sheetViews>
    <sheetView workbookViewId="0"/>
  </sheetViews>
  <sheetFormatPr baseColWidth="10" defaultRowHeight="12" x14ac:dyDescent="0.15"/>
  <cols>
    <col min="1" max="1" width="3.3984375" style="1" customWidth="1"/>
    <col min="2" max="2" width="5" style="2" hidden="1" customWidth="1"/>
    <col min="3" max="3" width="26.3984375" style="1" customWidth="1"/>
    <col min="4" max="4" width="23.3984375" style="91" customWidth="1"/>
    <col min="5" max="5" width="6.796875" style="1" customWidth="1"/>
    <col min="6" max="8" width="6" style="1" customWidth="1"/>
    <col min="9" max="9" width="4.796875" style="91" customWidth="1"/>
    <col min="10" max="10" width="6" style="1" customWidth="1"/>
    <col min="11" max="11" width="4.796875" style="9" customWidth="1"/>
    <col min="12" max="14" width="6" style="70" customWidth="1"/>
    <col min="15" max="15" width="6" style="126" customWidth="1"/>
    <col min="16" max="16" width="6" style="1" customWidth="1"/>
    <col min="17" max="17" width="6" style="330" customWidth="1"/>
    <col min="18" max="18" width="7.19921875" style="1" customWidth="1"/>
    <col min="19" max="20" width="5.59765625" style="1" customWidth="1"/>
    <col min="21" max="21" width="5.19921875" style="91" customWidth="1"/>
    <col min="22" max="22" width="6" style="91" customWidth="1"/>
    <col min="23" max="23" width="5.796875" style="20" customWidth="1"/>
    <col min="24" max="24" width="7.3984375" style="1" customWidth="1"/>
    <col min="25" max="26" width="5.59765625" style="1" customWidth="1"/>
    <col min="27" max="27" width="6" style="91" customWidth="1"/>
    <col min="28" max="28" width="6" style="1" customWidth="1"/>
    <col min="29" max="29" width="6.59765625" style="20" customWidth="1"/>
    <col min="30" max="30" width="5.796875" style="1" customWidth="1"/>
    <col min="31" max="32" width="5.59765625" style="1" customWidth="1"/>
    <col min="33" max="33" width="6" style="91" customWidth="1"/>
    <col min="34" max="34" width="6" style="1" customWidth="1"/>
    <col min="35" max="35" width="6" style="20" customWidth="1"/>
    <col min="36" max="36" width="5.796875" style="1" customWidth="1"/>
    <col min="37" max="38" width="5.59765625" style="1" customWidth="1"/>
    <col min="39" max="39" width="6" style="91" customWidth="1"/>
    <col min="40" max="40" width="6" style="1" customWidth="1"/>
    <col min="41" max="41" width="6" style="20" customWidth="1"/>
    <col min="42" max="42" width="5.796875" style="1" customWidth="1"/>
    <col min="43" max="44" width="5.59765625" style="1" customWidth="1"/>
    <col min="45" max="45" width="6" style="91" customWidth="1"/>
    <col min="46" max="46" width="6" style="1" customWidth="1"/>
    <col min="47" max="47" width="2" style="20" customWidth="1"/>
    <col min="48" max="48" width="0.19921875" style="20" customWidth="1"/>
    <col min="49" max="52" width="6" style="1" customWidth="1"/>
    <col min="53" max="53" width="6" style="12" customWidth="1"/>
    <col min="54" max="54" width="6" style="1" customWidth="1"/>
    <col min="55" max="55" width="2.59765625" style="1" customWidth="1"/>
    <col min="56" max="56" width="5" style="2" customWidth="1"/>
    <col min="57" max="58" width="5.796875" style="2" customWidth="1"/>
    <col min="59" max="59" width="7.19921875" style="2" customWidth="1"/>
    <col min="60" max="61" width="5.796875" style="2" customWidth="1"/>
    <col min="62" max="63" width="5.796875" style="234" customWidth="1"/>
    <col min="64" max="64" width="5.796875" style="2" customWidth="1"/>
    <col min="65" max="16384" width="11" style="1"/>
  </cols>
  <sheetData>
    <row r="1" spans="1:64" s="21" customFormat="1" ht="16" x14ac:dyDescent="0.2">
      <c r="A1" s="108" t="s">
        <v>80</v>
      </c>
      <c r="B1" s="32"/>
      <c r="D1" s="98"/>
      <c r="I1" s="98"/>
      <c r="K1" s="23"/>
      <c r="L1" s="69"/>
      <c r="M1" s="69"/>
      <c r="N1" s="69"/>
      <c r="O1" s="125"/>
      <c r="Q1" s="329"/>
      <c r="U1" s="98"/>
      <c r="V1" s="98"/>
      <c r="W1" s="202"/>
      <c r="AA1" s="98"/>
      <c r="AC1" s="202"/>
      <c r="AG1" s="98"/>
      <c r="AI1" s="202"/>
      <c r="AM1" s="98"/>
      <c r="AO1" s="202"/>
      <c r="AS1" s="98"/>
      <c r="AU1" s="202"/>
      <c r="AV1" s="202"/>
      <c r="BA1" s="184"/>
      <c r="BD1" s="22"/>
      <c r="BE1" s="22"/>
      <c r="BF1" s="22"/>
      <c r="BG1" s="22"/>
      <c r="BH1" s="22"/>
      <c r="BI1" s="22"/>
      <c r="BJ1" s="291"/>
      <c r="BK1" s="291"/>
      <c r="BL1" s="22"/>
    </row>
    <row r="2" spans="1:64" ht="16" customHeight="1" x14ac:dyDescent="0.15">
      <c r="C2" s="68" t="s">
        <v>243</v>
      </c>
    </row>
    <row r="3" spans="1:64" ht="10" customHeight="1" x14ac:dyDescent="0.15">
      <c r="A3" s="68"/>
    </row>
    <row r="4" spans="1:64" ht="13" customHeight="1" x14ac:dyDescent="0.15">
      <c r="C4" s="1" t="s">
        <v>242</v>
      </c>
      <c r="J4" s="108" t="s">
        <v>240</v>
      </c>
      <c r="K4" s="335"/>
      <c r="L4" s="309"/>
      <c r="M4" s="309"/>
      <c r="N4" s="309"/>
      <c r="O4" s="311"/>
      <c r="P4" s="310"/>
      <c r="Q4" s="331"/>
      <c r="R4" s="310"/>
      <c r="S4" s="310"/>
      <c r="T4" s="310"/>
      <c r="U4" s="308"/>
      <c r="V4" s="308"/>
      <c r="W4" s="312"/>
      <c r="X4" s="310"/>
      <c r="Y4" s="310"/>
      <c r="Z4" s="310"/>
      <c r="AA4" s="308"/>
      <c r="AB4" s="310"/>
      <c r="AC4" s="312"/>
      <c r="AD4" s="310"/>
      <c r="AE4" s="310"/>
      <c r="AF4" s="310"/>
      <c r="AG4" s="308"/>
      <c r="AH4" s="310"/>
      <c r="AI4" s="312"/>
      <c r="AJ4" s="310"/>
      <c r="AK4" s="310"/>
      <c r="AL4" s="310"/>
      <c r="AM4" s="308"/>
      <c r="AN4" s="310"/>
      <c r="AO4" s="312"/>
      <c r="AP4" s="310"/>
      <c r="AQ4" s="310"/>
      <c r="AR4" s="310"/>
      <c r="AS4" s="308"/>
      <c r="AT4" s="310"/>
      <c r="AU4" s="312"/>
      <c r="AV4" s="312"/>
      <c r="AW4" s="310"/>
      <c r="AX4" s="310"/>
      <c r="AY4" s="310"/>
      <c r="AZ4" s="310"/>
      <c r="BA4" s="108"/>
      <c r="BB4" s="310"/>
      <c r="BC4" s="310"/>
      <c r="BD4" s="313" t="s">
        <v>54</v>
      </c>
      <c r="BE4" s="314"/>
      <c r="BF4" s="314"/>
      <c r="BG4" s="314"/>
      <c r="BH4" s="314"/>
      <c r="BI4" s="314"/>
      <c r="BJ4" s="315"/>
      <c r="BK4" s="315"/>
    </row>
    <row r="5" spans="1:64" s="91" customFormat="1" ht="14" customHeight="1" x14ac:dyDescent="0.15">
      <c r="B5" s="234"/>
      <c r="C5" s="1" t="s">
        <v>198</v>
      </c>
      <c r="D5" s="99"/>
      <c r="F5" s="91" t="s">
        <v>57</v>
      </c>
      <c r="J5" s="91" t="s">
        <v>241</v>
      </c>
      <c r="K5" s="9"/>
      <c r="L5" s="91" t="s">
        <v>155</v>
      </c>
      <c r="Q5" s="9"/>
      <c r="R5" s="90">
        <v>38868</v>
      </c>
      <c r="S5" s="91" t="s">
        <v>25</v>
      </c>
      <c r="W5" s="9"/>
      <c r="X5" s="97" t="s">
        <v>50</v>
      </c>
      <c r="Y5" s="91" t="s">
        <v>51</v>
      </c>
      <c r="AC5" s="9"/>
      <c r="AD5" s="97" t="s">
        <v>128</v>
      </c>
      <c r="AE5" s="91" t="s">
        <v>101</v>
      </c>
      <c r="AI5" s="9"/>
      <c r="AJ5" s="97" t="s">
        <v>158</v>
      </c>
      <c r="AK5" s="91" t="s">
        <v>101</v>
      </c>
      <c r="AO5" s="9"/>
      <c r="AP5" s="97" t="s">
        <v>59</v>
      </c>
      <c r="AQ5" s="91" t="s">
        <v>101</v>
      </c>
      <c r="AU5" s="9"/>
      <c r="AV5" s="9"/>
      <c r="AW5" s="91" t="s">
        <v>225</v>
      </c>
      <c r="BA5" s="290"/>
      <c r="BD5" s="234"/>
      <c r="BE5" s="234"/>
      <c r="BF5" s="234"/>
      <c r="BG5" s="234" t="s">
        <v>227</v>
      </c>
      <c r="BH5" s="14"/>
      <c r="BI5" s="14"/>
      <c r="BJ5" s="14"/>
      <c r="BK5" s="14"/>
      <c r="BL5" s="14"/>
    </row>
    <row r="6" spans="1:64" ht="29" customHeight="1" x14ac:dyDescent="0.15">
      <c r="R6" s="9"/>
      <c r="S6" s="9"/>
      <c r="T6" s="9"/>
      <c r="U6" s="9"/>
      <c r="X6" s="9"/>
      <c r="Y6" s="9"/>
      <c r="Z6" s="9"/>
      <c r="AD6" s="9"/>
      <c r="AE6" s="9"/>
      <c r="AF6" s="9"/>
      <c r="AJ6" s="9"/>
      <c r="AK6" s="9"/>
      <c r="AL6" s="9"/>
      <c r="AP6" s="9"/>
      <c r="AQ6" s="9"/>
      <c r="AR6" s="9"/>
      <c r="AW6" s="9"/>
      <c r="AX6" s="9"/>
      <c r="AY6" s="9"/>
      <c r="BD6" s="292" t="s">
        <v>228</v>
      </c>
      <c r="BE6" s="292" t="s">
        <v>229</v>
      </c>
      <c r="BF6" s="293" t="s">
        <v>228</v>
      </c>
      <c r="BG6" s="294" t="s">
        <v>231</v>
      </c>
      <c r="BH6" s="295" t="s">
        <v>230</v>
      </c>
      <c r="BI6" s="295" t="s">
        <v>232</v>
      </c>
      <c r="BJ6" s="296" t="s">
        <v>233</v>
      </c>
      <c r="BK6" s="296" t="s">
        <v>234</v>
      </c>
      <c r="BL6" s="297"/>
    </row>
    <row r="7" spans="1:64" ht="37" customHeight="1" thickBot="1" x14ac:dyDescent="0.2">
      <c r="A7" s="20"/>
      <c r="B7" s="282" t="s">
        <v>174</v>
      </c>
      <c r="C7" s="283" t="s">
        <v>115</v>
      </c>
      <c r="D7" s="284" t="s">
        <v>116</v>
      </c>
      <c r="E7" s="285" t="s">
        <v>117</v>
      </c>
      <c r="F7" s="77" t="s">
        <v>8</v>
      </c>
      <c r="G7" s="78" t="s">
        <v>10</v>
      </c>
      <c r="H7" s="78" t="s">
        <v>11</v>
      </c>
      <c r="I7" s="6" t="s">
        <v>164</v>
      </c>
      <c r="J7" s="134" t="s">
        <v>239</v>
      </c>
      <c r="K7" s="13"/>
      <c r="L7" s="280" t="s">
        <v>8</v>
      </c>
      <c r="M7" s="280" t="s">
        <v>10</v>
      </c>
      <c r="N7" s="280" t="s">
        <v>11</v>
      </c>
      <c r="O7" s="132" t="s">
        <v>164</v>
      </c>
      <c r="P7" s="134" t="s">
        <v>238</v>
      </c>
      <c r="Q7" s="148"/>
      <c r="R7" s="132" t="s">
        <v>8</v>
      </c>
      <c r="S7" s="132" t="s">
        <v>10</v>
      </c>
      <c r="T7" s="132" t="s">
        <v>11</v>
      </c>
      <c r="U7" s="132" t="s">
        <v>175</v>
      </c>
      <c r="V7" s="134" t="s">
        <v>237</v>
      </c>
      <c r="W7" s="339"/>
      <c r="X7" s="132" t="s">
        <v>8</v>
      </c>
      <c r="Y7" s="132" t="s">
        <v>10</v>
      </c>
      <c r="Z7" s="132" t="s">
        <v>11</v>
      </c>
      <c r="AA7" s="132" t="s">
        <v>175</v>
      </c>
      <c r="AB7" s="269" t="s">
        <v>236</v>
      </c>
      <c r="AC7" s="339"/>
      <c r="AD7" s="132" t="s">
        <v>8</v>
      </c>
      <c r="AE7" s="132" t="s">
        <v>10</v>
      </c>
      <c r="AF7" s="132" t="s">
        <v>11</v>
      </c>
      <c r="AG7" s="132" t="s">
        <v>175</v>
      </c>
      <c r="AH7" s="134" t="s">
        <v>235</v>
      </c>
      <c r="AI7" s="13"/>
      <c r="AJ7" s="132" t="s">
        <v>8</v>
      </c>
      <c r="AK7" s="132" t="s">
        <v>10</v>
      </c>
      <c r="AL7" s="132" t="s">
        <v>11</v>
      </c>
      <c r="AM7" s="132" t="s">
        <v>175</v>
      </c>
      <c r="AN7" s="134" t="s">
        <v>79</v>
      </c>
      <c r="AO7" s="13"/>
      <c r="AP7" s="132" t="s">
        <v>8</v>
      </c>
      <c r="AQ7" s="132" t="s">
        <v>10</v>
      </c>
      <c r="AR7" s="132" t="s">
        <v>11</v>
      </c>
      <c r="AS7" s="132" t="s">
        <v>175</v>
      </c>
      <c r="AT7" s="134" t="s">
        <v>58</v>
      </c>
      <c r="AU7" s="148"/>
      <c r="AV7" s="134"/>
      <c r="AW7" s="134" t="s">
        <v>8</v>
      </c>
      <c r="AX7" s="134" t="s">
        <v>10</v>
      </c>
      <c r="AY7" s="134" t="s">
        <v>11</v>
      </c>
      <c r="AZ7" s="134" t="s">
        <v>223</v>
      </c>
      <c r="BA7" s="134" t="s">
        <v>244</v>
      </c>
      <c r="BB7" s="148"/>
      <c r="BD7" s="133">
        <v>2008</v>
      </c>
      <c r="BE7" s="133">
        <v>2009</v>
      </c>
      <c r="BF7" s="133">
        <v>2010</v>
      </c>
      <c r="BG7" s="133">
        <v>2012</v>
      </c>
      <c r="BH7" s="133">
        <v>2013</v>
      </c>
      <c r="BI7" s="133">
        <v>2014</v>
      </c>
      <c r="BJ7" s="132">
        <v>2015</v>
      </c>
      <c r="BK7" s="132">
        <v>2018</v>
      </c>
      <c r="BL7" s="298" t="s">
        <v>165</v>
      </c>
    </row>
    <row r="8" spans="1:64" s="20" customFormat="1" ht="13" customHeight="1" thickTop="1" x14ac:dyDescent="0.15">
      <c r="A8" s="64">
        <v>1</v>
      </c>
      <c r="B8" s="138"/>
      <c r="C8" s="281" t="s">
        <v>42</v>
      </c>
      <c r="D8" s="9" t="s">
        <v>43</v>
      </c>
      <c r="E8" s="20" t="s">
        <v>44</v>
      </c>
      <c r="F8" s="79"/>
      <c r="G8" s="80"/>
      <c r="H8" s="80">
        <v>2</v>
      </c>
      <c r="I8" s="231"/>
      <c r="J8" s="150">
        <v>2</v>
      </c>
      <c r="K8" s="14"/>
      <c r="L8" s="325"/>
      <c r="M8" s="279"/>
      <c r="N8" s="279"/>
      <c r="O8" s="319"/>
      <c r="P8" s="45"/>
      <c r="Q8" s="96"/>
      <c r="R8" s="141"/>
      <c r="S8" s="143"/>
      <c r="T8" s="143"/>
      <c r="U8" s="14"/>
      <c r="V8" s="76"/>
      <c r="X8" s="141"/>
      <c r="Y8" s="143"/>
      <c r="Z8" s="143"/>
      <c r="AA8" s="76"/>
      <c r="AB8" s="63"/>
      <c r="AD8" s="141"/>
      <c r="AE8" s="143"/>
      <c r="AF8" s="143"/>
      <c r="AG8" s="76">
        <v>1</v>
      </c>
      <c r="AH8" s="150">
        <f>SUM(AD8:AG8)</f>
        <v>1</v>
      </c>
      <c r="AI8" s="138"/>
      <c r="AJ8" s="141"/>
      <c r="AK8" s="143"/>
      <c r="AL8" s="143"/>
      <c r="AM8" s="76"/>
      <c r="AN8" s="150"/>
      <c r="AO8" s="138"/>
      <c r="AP8" s="141"/>
      <c r="AQ8" s="143"/>
      <c r="AR8" s="143"/>
      <c r="AS8" s="76">
        <v>2</v>
      </c>
      <c r="AT8" s="150">
        <f>SUM(AP8:AS8)</f>
        <v>2</v>
      </c>
      <c r="AU8" s="138"/>
      <c r="AV8" s="138"/>
      <c r="AW8" s="150"/>
      <c r="AX8" s="150"/>
      <c r="AY8" s="150"/>
      <c r="AZ8" s="150">
        <v>2</v>
      </c>
      <c r="BA8" s="45">
        <f>SUM(AW8:AZ8)</f>
        <v>2</v>
      </c>
      <c r="BB8" s="138"/>
      <c r="BD8" s="299"/>
      <c r="BE8" s="299"/>
      <c r="BF8" s="299"/>
      <c r="BG8" s="299"/>
      <c r="BH8" s="299"/>
      <c r="BI8" s="299"/>
      <c r="BJ8" s="300"/>
      <c r="BK8" s="300"/>
      <c r="BL8" s="299"/>
    </row>
    <row r="9" spans="1:64" s="20" customFormat="1" ht="13" customHeight="1" x14ac:dyDescent="0.15">
      <c r="A9" s="64">
        <v>2</v>
      </c>
      <c r="B9" s="27"/>
      <c r="C9" s="43" t="s">
        <v>118</v>
      </c>
      <c r="D9" s="49" t="s">
        <v>119</v>
      </c>
      <c r="E9" s="42" t="s">
        <v>120</v>
      </c>
      <c r="F9" s="81"/>
      <c r="G9" s="81">
        <v>3</v>
      </c>
      <c r="H9" s="81">
        <v>3</v>
      </c>
      <c r="I9" s="302"/>
      <c r="J9" s="45">
        <v>6</v>
      </c>
      <c r="K9" s="14"/>
      <c r="L9" s="326">
        <v>2</v>
      </c>
      <c r="M9" s="267">
        <v>3</v>
      </c>
      <c r="N9" s="267">
        <v>6</v>
      </c>
      <c r="O9" s="320"/>
      <c r="P9" s="45">
        <f>SUM(L9:O9)</f>
        <v>11</v>
      </c>
      <c r="Q9" s="96"/>
      <c r="R9" s="30"/>
      <c r="S9" s="66"/>
      <c r="T9" s="66">
        <v>4</v>
      </c>
      <c r="U9" s="29"/>
      <c r="V9" s="45">
        <f>SUM(R9:U9)</f>
        <v>4</v>
      </c>
      <c r="X9" s="30"/>
      <c r="Y9" s="66">
        <v>1</v>
      </c>
      <c r="Z9" s="66">
        <v>1</v>
      </c>
      <c r="AA9" s="60"/>
      <c r="AB9" s="45">
        <f>SUM(X9:AA9)</f>
        <v>2</v>
      </c>
      <c r="AD9" s="30">
        <v>2</v>
      </c>
      <c r="AE9" s="66">
        <v>1</v>
      </c>
      <c r="AF9" s="66"/>
      <c r="AG9" s="60">
        <v>3</v>
      </c>
      <c r="AH9" s="45">
        <f>SUM(AD9:AG9)</f>
        <v>6</v>
      </c>
      <c r="AI9" s="138"/>
      <c r="AJ9" s="30">
        <v>2</v>
      </c>
      <c r="AK9" s="66"/>
      <c r="AL9" s="66"/>
      <c r="AM9" s="60"/>
      <c r="AN9" s="150">
        <f>SUM(AJ9:AM9)</f>
        <v>2</v>
      </c>
      <c r="AO9" s="138"/>
      <c r="AP9" s="30">
        <v>5</v>
      </c>
      <c r="AQ9" s="66">
        <v>1</v>
      </c>
      <c r="AR9" s="66">
        <v>2</v>
      </c>
      <c r="AS9" s="60"/>
      <c r="AT9" s="45">
        <f>SUM(AP9:AS9)</f>
        <v>8</v>
      </c>
      <c r="AU9" s="138"/>
      <c r="AV9" s="138"/>
      <c r="AW9" s="45"/>
      <c r="AX9" s="45">
        <v>4</v>
      </c>
      <c r="AY9" s="45">
        <v>1</v>
      </c>
      <c r="AZ9" s="45"/>
      <c r="BA9" s="45">
        <f>SUM(AW9:AZ9)</f>
        <v>5</v>
      </c>
      <c r="BB9" s="138"/>
      <c r="BD9" s="301"/>
      <c r="BE9" s="301"/>
      <c r="BF9" s="301">
        <v>2</v>
      </c>
      <c r="BG9" s="301">
        <v>1</v>
      </c>
      <c r="BH9" s="301">
        <v>1</v>
      </c>
      <c r="BI9" s="301"/>
      <c r="BJ9" s="302">
        <v>4</v>
      </c>
      <c r="BK9" s="302"/>
      <c r="BL9" s="301">
        <v>8</v>
      </c>
    </row>
    <row r="10" spans="1:64" s="20" customFormat="1" ht="13" customHeight="1" x14ac:dyDescent="0.15">
      <c r="A10" s="64">
        <v>3</v>
      </c>
      <c r="B10" s="27" t="s">
        <v>142</v>
      </c>
      <c r="C10" s="43" t="s">
        <v>121</v>
      </c>
      <c r="D10" s="49" t="s">
        <v>166</v>
      </c>
      <c r="E10" s="42" t="s">
        <v>122</v>
      </c>
      <c r="F10" s="81"/>
      <c r="G10" s="81"/>
      <c r="H10" s="81"/>
      <c r="I10" s="302">
        <v>2</v>
      </c>
      <c r="J10" s="45">
        <v>2</v>
      </c>
      <c r="K10" s="14"/>
      <c r="L10" s="326"/>
      <c r="M10" s="267"/>
      <c r="N10" s="267">
        <v>3</v>
      </c>
      <c r="O10" s="320"/>
      <c r="P10" s="45">
        <f>SUM(L10:O10)</f>
        <v>3</v>
      </c>
      <c r="Q10" s="96"/>
      <c r="R10" s="30"/>
      <c r="S10" s="66"/>
      <c r="T10" s="66"/>
      <c r="U10" s="29">
        <v>2</v>
      </c>
      <c r="V10" s="45">
        <f>SUM(R10:U10)</f>
        <v>2</v>
      </c>
      <c r="X10" s="30"/>
      <c r="Y10" s="66"/>
      <c r="Z10" s="66"/>
      <c r="AA10" s="60">
        <v>1</v>
      </c>
      <c r="AB10" s="45">
        <f>SUM(X10:AA10)</f>
        <v>1</v>
      </c>
      <c r="AD10" s="30">
        <v>1</v>
      </c>
      <c r="AE10" s="66"/>
      <c r="AF10" s="66"/>
      <c r="AG10" s="60">
        <v>1</v>
      </c>
      <c r="AH10" s="45">
        <f>SUM(AD10:AG10)</f>
        <v>2</v>
      </c>
      <c r="AI10" s="138"/>
      <c r="AJ10" s="30">
        <v>2</v>
      </c>
      <c r="AK10" s="66"/>
      <c r="AL10" s="66"/>
      <c r="AM10" s="60"/>
      <c r="AN10" s="150">
        <f>SUM(AJ10:AM10)</f>
        <v>2</v>
      </c>
      <c r="AO10" s="138"/>
      <c r="AP10" s="30">
        <v>2</v>
      </c>
      <c r="AQ10" s="66">
        <v>1</v>
      </c>
      <c r="AR10" s="66">
        <v>1</v>
      </c>
      <c r="AS10" s="60">
        <v>3</v>
      </c>
      <c r="AT10" s="45">
        <f>SUM(AP10:AS10)</f>
        <v>7</v>
      </c>
      <c r="AU10" s="138"/>
      <c r="AV10" s="138"/>
      <c r="AW10" s="45"/>
      <c r="AX10" s="45"/>
      <c r="AY10" s="45"/>
      <c r="AZ10" s="45">
        <v>2</v>
      </c>
      <c r="BA10" s="45">
        <f>SUM(AW10:AZ10)</f>
        <v>2</v>
      </c>
      <c r="BB10" s="138"/>
      <c r="BD10" s="301"/>
      <c r="BE10" s="301"/>
      <c r="BF10" s="301">
        <v>1</v>
      </c>
      <c r="BG10" s="301"/>
      <c r="BH10" s="301"/>
      <c r="BI10" s="301">
        <v>1</v>
      </c>
      <c r="BJ10" s="302">
        <v>1</v>
      </c>
      <c r="BK10" s="302"/>
      <c r="BL10" s="301">
        <v>3</v>
      </c>
    </row>
    <row r="11" spans="1:64" s="20" customFormat="1" ht="13" customHeight="1" x14ac:dyDescent="0.15">
      <c r="A11" s="64"/>
      <c r="B11" s="27"/>
      <c r="C11" s="43"/>
      <c r="D11" s="49" t="s">
        <v>31</v>
      </c>
      <c r="E11" s="42" t="s">
        <v>32</v>
      </c>
      <c r="F11" s="81"/>
      <c r="G11" s="81"/>
      <c r="H11" s="81"/>
      <c r="I11" s="302"/>
      <c r="J11" s="45"/>
      <c r="K11" s="14"/>
      <c r="L11" s="326"/>
      <c r="M11" s="267"/>
      <c r="N11" s="267"/>
      <c r="O11" s="320"/>
      <c r="P11" s="45"/>
      <c r="Q11" s="96"/>
      <c r="R11" s="30"/>
      <c r="S11" s="66"/>
      <c r="T11" s="66"/>
      <c r="U11" s="29"/>
      <c r="V11" s="60"/>
      <c r="X11" s="30"/>
      <c r="Y11" s="66"/>
      <c r="Z11" s="66"/>
      <c r="AA11" s="60"/>
      <c r="AB11" s="45"/>
      <c r="AD11" s="30"/>
      <c r="AE11" s="66"/>
      <c r="AF11" s="66"/>
      <c r="AG11" s="60"/>
      <c r="AH11" s="45"/>
      <c r="AI11" s="138"/>
      <c r="AJ11" s="30"/>
      <c r="AK11" s="66">
        <v>1</v>
      </c>
      <c r="AL11" s="66"/>
      <c r="AM11" s="60"/>
      <c r="AN11" s="150">
        <f>SUM(AJ11:AM11)</f>
        <v>1</v>
      </c>
      <c r="AO11" s="138"/>
      <c r="AP11" s="30"/>
      <c r="AQ11" s="66"/>
      <c r="AR11" s="66"/>
      <c r="AS11" s="60"/>
      <c r="AT11" s="45"/>
      <c r="AU11" s="138"/>
      <c r="AV11" s="138"/>
      <c r="AW11" s="45"/>
      <c r="AX11" s="45"/>
      <c r="AY11" s="45"/>
      <c r="AZ11" s="45"/>
      <c r="BA11" s="45"/>
      <c r="BB11" s="138"/>
      <c r="BD11" s="301"/>
      <c r="BE11" s="301"/>
      <c r="BF11" s="301"/>
      <c r="BG11" s="301"/>
      <c r="BH11" s="301"/>
      <c r="BI11" s="301"/>
      <c r="BJ11" s="302"/>
      <c r="BK11" s="302"/>
      <c r="BL11" s="301"/>
    </row>
    <row r="12" spans="1:64" s="20" customFormat="1" ht="13" customHeight="1" x14ac:dyDescent="0.15">
      <c r="A12" s="64">
        <v>4</v>
      </c>
      <c r="B12" s="27"/>
      <c r="C12" s="43" t="s">
        <v>39</v>
      </c>
      <c r="D12" s="49" t="s">
        <v>40</v>
      </c>
      <c r="E12" s="42" t="s">
        <v>41</v>
      </c>
      <c r="F12" s="81"/>
      <c r="G12" s="81"/>
      <c r="H12" s="81">
        <v>3</v>
      </c>
      <c r="I12" s="302"/>
      <c r="J12" s="45">
        <v>3</v>
      </c>
      <c r="K12" s="14"/>
      <c r="L12" s="326"/>
      <c r="M12" s="267"/>
      <c r="N12" s="267"/>
      <c r="O12" s="320"/>
      <c r="P12" s="45"/>
      <c r="Q12" s="96"/>
      <c r="R12" s="30"/>
      <c r="S12" s="66"/>
      <c r="T12" s="66"/>
      <c r="U12" s="29"/>
      <c r="V12" s="60"/>
      <c r="X12" s="30"/>
      <c r="Y12" s="66"/>
      <c r="Z12" s="66"/>
      <c r="AA12" s="60"/>
      <c r="AB12" s="45"/>
      <c r="AD12" s="30"/>
      <c r="AE12" s="66"/>
      <c r="AF12" s="66"/>
      <c r="AG12" s="60"/>
      <c r="AH12" s="45"/>
      <c r="AI12" s="138"/>
      <c r="AJ12" s="30"/>
      <c r="AK12" s="66"/>
      <c r="AL12" s="66"/>
      <c r="AM12" s="60"/>
      <c r="AN12" s="150"/>
      <c r="AO12" s="138"/>
      <c r="AP12" s="30"/>
      <c r="AQ12" s="66"/>
      <c r="AR12" s="66"/>
      <c r="AS12" s="60"/>
      <c r="AT12" s="45"/>
      <c r="AU12" s="138"/>
      <c r="AV12" s="138"/>
      <c r="AW12" s="45"/>
      <c r="AX12" s="45"/>
      <c r="AY12" s="45"/>
      <c r="AZ12" s="45"/>
      <c r="BA12" s="45"/>
      <c r="BB12" s="138"/>
      <c r="BD12" s="301"/>
      <c r="BE12" s="301"/>
      <c r="BF12" s="301"/>
      <c r="BG12" s="301"/>
      <c r="BH12" s="301"/>
      <c r="BI12" s="301"/>
      <c r="BJ12" s="302"/>
      <c r="BK12" s="302"/>
      <c r="BL12" s="301"/>
    </row>
    <row r="13" spans="1:64" s="20" customFormat="1" ht="13" customHeight="1" x14ac:dyDescent="0.15">
      <c r="A13" s="64">
        <v>5</v>
      </c>
      <c r="B13" s="27"/>
      <c r="C13" s="43" t="s">
        <v>123</v>
      </c>
      <c r="D13" s="49" t="s">
        <v>124</v>
      </c>
      <c r="E13" s="42" t="s">
        <v>30</v>
      </c>
      <c r="F13" s="81"/>
      <c r="G13" s="81">
        <v>1</v>
      </c>
      <c r="H13" s="81"/>
      <c r="I13" s="302"/>
      <c r="J13" s="45">
        <v>1</v>
      </c>
      <c r="K13" s="14"/>
      <c r="L13" s="326"/>
      <c r="M13" s="267"/>
      <c r="N13" s="267"/>
      <c r="O13" s="320"/>
      <c r="P13" s="45"/>
      <c r="Q13" s="96"/>
      <c r="R13" s="30">
        <v>1</v>
      </c>
      <c r="S13" s="66"/>
      <c r="T13" s="66"/>
      <c r="U13" s="29"/>
      <c r="V13" s="45">
        <f>SUM(R13:U13)</f>
        <v>1</v>
      </c>
      <c r="X13" s="30"/>
      <c r="Y13" s="66"/>
      <c r="Z13" s="66"/>
      <c r="AA13" s="60"/>
      <c r="AB13" s="45"/>
      <c r="AD13" s="30"/>
      <c r="AE13" s="66"/>
      <c r="AF13" s="66"/>
      <c r="AG13" s="60"/>
      <c r="AH13" s="45"/>
      <c r="AI13" s="138"/>
      <c r="AJ13" s="30">
        <v>1</v>
      </c>
      <c r="AK13" s="66"/>
      <c r="AL13" s="66"/>
      <c r="AM13" s="60"/>
      <c r="AN13" s="150">
        <f>SUM(AJ13:AM13)</f>
        <v>1</v>
      </c>
      <c r="AO13" s="138"/>
      <c r="AP13" s="30">
        <v>1</v>
      </c>
      <c r="AQ13" s="66">
        <v>2</v>
      </c>
      <c r="AR13" s="66">
        <v>1</v>
      </c>
      <c r="AS13" s="60"/>
      <c r="AT13" s="45">
        <f>SUM(AP13:AS13)</f>
        <v>4</v>
      </c>
      <c r="AU13" s="138"/>
      <c r="AV13" s="138"/>
      <c r="AW13" s="45"/>
      <c r="AX13" s="45"/>
      <c r="AY13" s="45"/>
      <c r="AZ13" s="45"/>
      <c r="BA13" s="45"/>
      <c r="BB13" s="138"/>
      <c r="BD13" s="301">
        <v>1</v>
      </c>
      <c r="BE13" s="301">
        <v>3</v>
      </c>
      <c r="BF13" s="301"/>
      <c r="BG13" s="301"/>
      <c r="BH13" s="301"/>
      <c r="BI13" s="301">
        <v>1</v>
      </c>
      <c r="BJ13" s="302">
        <v>1</v>
      </c>
      <c r="BK13" s="302"/>
      <c r="BL13" s="301">
        <v>6</v>
      </c>
    </row>
    <row r="14" spans="1:64" s="254" customFormat="1" ht="13" customHeight="1" x14ac:dyDescent="0.15">
      <c r="A14" s="160"/>
      <c r="B14" s="161"/>
      <c r="C14" s="162"/>
      <c r="D14" s="163" t="s">
        <v>76</v>
      </c>
      <c r="E14" s="164" t="s">
        <v>152</v>
      </c>
      <c r="F14" s="175"/>
      <c r="G14" s="175"/>
      <c r="H14" s="175"/>
      <c r="I14" s="303"/>
      <c r="J14" s="272"/>
      <c r="K14" s="336"/>
      <c r="L14" s="327"/>
      <c r="M14" s="273"/>
      <c r="N14" s="273"/>
      <c r="O14" s="321"/>
      <c r="P14" s="152"/>
      <c r="Q14" s="332"/>
      <c r="R14" s="324"/>
      <c r="S14" s="274"/>
      <c r="T14" s="274"/>
      <c r="U14" s="323"/>
      <c r="V14" s="275"/>
      <c r="W14" s="247"/>
      <c r="X14" s="324"/>
      <c r="Y14" s="274"/>
      <c r="Z14" s="274"/>
      <c r="AA14" s="275"/>
      <c r="AB14" s="272"/>
      <c r="AC14" s="247"/>
      <c r="AD14" s="324"/>
      <c r="AE14" s="274"/>
      <c r="AF14" s="274"/>
      <c r="AG14" s="275">
        <v>1</v>
      </c>
      <c r="AH14" s="272">
        <f>SUM(AD14:AG14)</f>
        <v>1</v>
      </c>
      <c r="AI14" s="276"/>
      <c r="AJ14" s="324"/>
      <c r="AK14" s="274"/>
      <c r="AL14" s="274"/>
      <c r="AM14" s="275"/>
      <c r="AN14" s="277"/>
      <c r="AO14" s="276"/>
      <c r="AP14" s="324"/>
      <c r="AQ14" s="274"/>
      <c r="AR14" s="274"/>
      <c r="AS14" s="275"/>
      <c r="AT14" s="272"/>
      <c r="AU14" s="276"/>
      <c r="AV14" s="276"/>
      <c r="AW14" s="272"/>
      <c r="AX14" s="272"/>
      <c r="AY14" s="272"/>
      <c r="AZ14" s="272"/>
      <c r="BA14" s="152"/>
      <c r="BB14" s="276"/>
      <c r="BD14" s="316"/>
      <c r="BE14" s="316"/>
      <c r="BF14" s="316"/>
      <c r="BG14" s="316"/>
      <c r="BH14" s="316"/>
      <c r="BI14" s="316"/>
      <c r="BJ14" s="317"/>
      <c r="BK14" s="317"/>
      <c r="BL14" s="316"/>
    </row>
    <row r="15" spans="1:64" s="20" customFormat="1" ht="13" customHeight="1" x14ac:dyDescent="0.15">
      <c r="A15" s="64"/>
      <c r="B15" s="27"/>
      <c r="C15" s="43"/>
      <c r="D15" s="49" t="s">
        <v>130</v>
      </c>
      <c r="E15" s="42" t="s">
        <v>131</v>
      </c>
      <c r="F15" s="81"/>
      <c r="G15" s="81"/>
      <c r="H15" s="81"/>
      <c r="I15" s="302"/>
      <c r="J15" s="45"/>
      <c r="K15" s="14"/>
      <c r="L15" s="326"/>
      <c r="M15" s="267"/>
      <c r="N15" s="267"/>
      <c r="O15" s="320"/>
      <c r="P15" s="45"/>
      <c r="Q15" s="96"/>
      <c r="R15" s="30"/>
      <c r="S15" s="66"/>
      <c r="T15" s="66"/>
      <c r="U15" s="29"/>
      <c r="V15" s="60"/>
      <c r="X15" s="30"/>
      <c r="Y15" s="66"/>
      <c r="Z15" s="66"/>
      <c r="AA15" s="60"/>
      <c r="AB15" s="45"/>
      <c r="AD15" s="30">
        <v>5</v>
      </c>
      <c r="AE15" s="66"/>
      <c r="AF15" s="66"/>
      <c r="AG15" s="60"/>
      <c r="AH15" s="45">
        <f>SUM(AD15:AG15)</f>
        <v>5</v>
      </c>
      <c r="AI15" s="138"/>
      <c r="AJ15" s="30"/>
      <c r="AK15" s="66"/>
      <c r="AL15" s="66"/>
      <c r="AM15" s="60"/>
      <c r="AN15" s="150"/>
      <c r="AO15" s="138"/>
      <c r="AP15" s="30"/>
      <c r="AQ15" s="66"/>
      <c r="AR15" s="66"/>
      <c r="AS15" s="60"/>
      <c r="AT15" s="45"/>
      <c r="AU15" s="138"/>
      <c r="AV15" s="138"/>
      <c r="AW15" s="45"/>
      <c r="AX15" s="45"/>
      <c r="AY15" s="45"/>
      <c r="AZ15" s="45"/>
      <c r="BA15" s="45"/>
      <c r="BB15" s="138"/>
      <c r="BD15" s="301"/>
      <c r="BE15" s="301"/>
      <c r="BF15" s="301"/>
      <c r="BG15" s="301"/>
      <c r="BH15" s="301"/>
      <c r="BI15" s="301"/>
      <c r="BJ15" s="302"/>
      <c r="BK15" s="302"/>
      <c r="BL15" s="301"/>
    </row>
    <row r="16" spans="1:64" s="20" customFormat="1" ht="13" customHeight="1" x14ac:dyDescent="0.15">
      <c r="A16" s="64"/>
      <c r="B16" s="27"/>
      <c r="C16" s="43"/>
      <c r="D16" s="49" t="s">
        <v>199</v>
      </c>
      <c r="E16" s="42" t="s">
        <v>200</v>
      </c>
      <c r="F16" s="81"/>
      <c r="G16" s="81"/>
      <c r="H16" s="81"/>
      <c r="I16" s="302"/>
      <c r="J16" s="45"/>
      <c r="K16" s="14"/>
      <c r="L16" s="326"/>
      <c r="M16" s="267"/>
      <c r="N16" s="267"/>
      <c r="O16" s="320"/>
      <c r="P16" s="45"/>
      <c r="Q16" s="96"/>
      <c r="R16" s="30"/>
      <c r="S16" s="66"/>
      <c r="T16" s="66"/>
      <c r="U16" s="29"/>
      <c r="V16" s="60"/>
      <c r="X16" s="30"/>
      <c r="Y16" s="66"/>
      <c r="Z16" s="66"/>
      <c r="AA16" s="60"/>
      <c r="AB16" s="45"/>
      <c r="AD16" s="30"/>
      <c r="AE16" s="66"/>
      <c r="AF16" s="66"/>
      <c r="AG16" s="60"/>
      <c r="AH16" s="45"/>
      <c r="AI16" s="138"/>
      <c r="AJ16" s="30"/>
      <c r="AK16" s="66"/>
      <c r="AL16" s="66"/>
      <c r="AM16" s="60"/>
      <c r="AN16" s="150"/>
      <c r="AO16" s="138"/>
      <c r="AP16" s="30"/>
      <c r="AQ16" s="66"/>
      <c r="AR16" s="66"/>
      <c r="AS16" s="60"/>
      <c r="AT16" s="45"/>
      <c r="AU16" s="138"/>
      <c r="AV16" s="138"/>
      <c r="AW16" s="45"/>
      <c r="AX16" s="45"/>
      <c r="AY16" s="45"/>
      <c r="AZ16" s="45">
        <v>1</v>
      </c>
      <c r="BA16" s="45">
        <f t="shared" ref="BA16:BA25" si="0">SUM(AW16:AZ16)</f>
        <v>1</v>
      </c>
      <c r="BB16" s="138"/>
      <c r="BD16" s="301"/>
      <c r="BE16" s="301"/>
      <c r="BF16" s="301"/>
      <c r="BG16" s="301"/>
      <c r="BH16" s="301"/>
      <c r="BI16" s="301"/>
      <c r="BJ16" s="302"/>
      <c r="BK16" s="302"/>
      <c r="BL16" s="301"/>
    </row>
    <row r="17" spans="1:64" s="20" customFormat="1" ht="13" customHeight="1" x14ac:dyDescent="0.15">
      <c r="A17" s="64">
        <v>6</v>
      </c>
      <c r="B17" s="27"/>
      <c r="C17" s="43" t="s">
        <v>139</v>
      </c>
      <c r="D17" s="49" t="s">
        <v>134</v>
      </c>
      <c r="E17" s="42" t="s">
        <v>137</v>
      </c>
      <c r="F17" s="81"/>
      <c r="G17" s="81"/>
      <c r="H17" s="81"/>
      <c r="I17" s="302"/>
      <c r="J17" s="45"/>
      <c r="K17" s="14"/>
      <c r="L17" s="326"/>
      <c r="M17" s="267"/>
      <c r="N17" s="267">
        <v>1</v>
      </c>
      <c r="O17" s="320"/>
      <c r="P17" s="45">
        <f t="shared" ref="P17:P22" si="1">SUM(L17:O17)</f>
        <v>1</v>
      </c>
      <c r="Q17" s="96"/>
      <c r="R17" s="30"/>
      <c r="S17" s="66"/>
      <c r="T17" s="66"/>
      <c r="U17" s="29"/>
      <c r="V17" s="60"/>
      <c r="X17" s="30"/>
      <c r="Y17" s="66"/>
      <c r="Z17" s="66"/>
      <c r="AA17" s="60"/>
      <c r="AB17" s="45"/>
      <c r="AD17" s="30"/>
      <c r="AE17" s="66"/>
      <c r="AF17" s="66">
        <v>1</v>
      </c>
      <c r="AG17" s="60">
        <v>1</v>
      </c>
      <c r="AH17" s="45">
        <f t="shared" ref="AH17:AH22" si="2">SUM(AD17:AG17)</f>
        <v>2</v>
      </c>
      <c r="AI17" s="138"/>
      <c r="AJ17" s="30"/>
      <c r="AK17" s="66"/>
      <c r="AL17" s="66"/>
      <c r="AM17" s="60"/>
      <c r="AN17" s="150"/>
      <c r="AO17" s="138"/>
      <c r="AP17" s="30"/>
      <c r="AQ17" s="66">
        <v>1</v>
      </c>
      <c r="AR17" s="66"/>
      <c r="AS17" s="60"/>
      <c r="AT17" s="45">
        <f>SUM(AP17:AS17)</f>
        <v>1</v>
      </c>
      <c r="AU17" s="138"/>
      <c r="AV17" s="138"/>
      <c r="AW17" s="45"/>
      <c r="AX17" s="45"/>
      <c r="AY17" s="45"/>
      <c r="AZ17" s="45">
        <v>1</v>
      </c>
      <c r="BA17" s="45">
        <f t="shared" si="0"/>
        <v>1</v>
      </c>
      <c r="BB17" s="138"/>
      <c r="BD17" s="301"/>
      <c r="BE17" s="301"/>
      <c r="BF17" s="301"/>
      <c r="BG17" s="301"/>
      <c r="BH17" s="301"/>
      <c r="BI17" s="301"/>
      <c r="BJ17" s="302"/>
      <c r="BK17" s="302"/>
      <c r="BL17" s="301"/>
    </row>
    <row r="18" spans="1:64" s="254" customFormat="1" ht="13" customHeight="1" x14ac:dyDescent="0.15">
      <c r="A18" s="160">
        <v>7</v>
      </c>
      <c r="B18" s="161"/>
      <c r="C18" s="162" t="s">
        <v>82</v>
      </c>
      <c r="D18" s="163" t="s">
        <v>83</v>
      </c>
      <c r="E18" s="164" t="s">
        <v>84</v>
      </c>
      <c r="F18" s="175">
        <v>1</v>
      </c>
      <c r="G18" s="175">
        <v>5</v>
      </c>
      <c r="H18" s="175">
        <v>1</v>
      </c>
      <c r="I18" s="303"/>
      <c r="J18" s="272">
        <v>7</v>
      </c>
      <c r="K18" s="336"/>
      <c r="L18" s="327"/>
      <c r="M18" s="273"/>
      <c r="N18" s="273">
        <v>2</v>
      </c>
      <c r="O18" s="321">
        <v>1</v>
      </c>
      <c r="P18" s="152">
        <f t="shared" si="1"/>
        <v>3</v>
      </c>
      <c r="Q18" s="332"/>
      <c r="R18" s="324"/>
      <c r="S18" s="274"/>
      <c r="T18" s="274">
        <v>1</v>
      </c>
      <c r="U18" s="323">
        <v>1</v>
      </c>
      <c r="V18" s="45">
        <f>SUM(R18:U18)</f>
        <v>2</v>
      </c>
      <c r="W18" s="247"/>
      <c r="X18" s="324"/>
      <c r="Y18" s="274"/>
      <c r="Z18" s="274"/>
      <c r="AA18" s="275">
        <v>2</v>
      </c>
      <c r="AB18" s="45">
        <f>SUM(X18:AA18)</f>
        <v>2</v>
      </c>
      <c r="AC18" s="247"/>
      <c r="AD18" s="324"/>
      <c r="AE18" s="274"/>
      <c r="AF18" s="274"/>
      <c r="AG18" s="275">
        <v>1</v>
      </c>
      <c r="AH18" s="272">
        <f t="shared" si="2"/>
        <v>1</v>
      </c>
      <c r="AI18" s="276"/>
      <c r="AJ18" s="324"/>
      <c r="AK18" s="274"/>
      <c r="AL18" s="274"/>
      <c r="AM18" s="275"/>
      <c r="AN18" s="277"/>
      <c r="AO18" s="276"/>
      <c r="AP18" s="324">
        <v>2</v>
      </c>
      <c r="AQ18" s="274"/>
      <c r="AR18" s="274"/>
      <c r="AS18" s="275"/>
      <c r="AT18" s="272">
        <f>SUM(AP18:AS18)</f>
        <v>2</v>
      </c>
      <c r="AU18" s="276"/>
      <c r="AV18" s="276"/>
      <c r="AW18" s="272"/>
      <c r="AX18" s="272">
        <v>1</v>
      </c>
      <c r="AY18" s="272">
        <v>1</v>
      </c>
      <c r="AZ18" s="272">
        <v>1</v>
      </c>
      <c r="BA18" s="152">
        <f t="shared" si="0"/>
        <v>3</v>
      </c>
      <c r="BB18" s="276"/>
      <c r="BD18" s="316"/>
      <c r="BE18" s="316"/>
      <c r="BF18" s="316"/>
      <c r="BG18" s="316"/>
      <c r="BH18" s="316"/>
      <c r="BI18" s="316"/>
      <c r="BJ18" s="317"/>
      <c r="BK18" s="317"/>
      <c r="BL18" s="316"/>
    </row>
    <row r="19" spans="1:64" s="20" customFormat="1" ht="13" customHeight="1" x14ac:dyDescent="0.15">
      <c r="A19" s="64">
        <v>8</v>
      </c>
      <c r="B19" s="27"/>
      <c r="C19" s="43" t="s">
        <v>85</v>
      </c>
      <c r="D19" s="49" t="s">
        <v>86</v>
      </c>
      <c r="E19" s="42" t="s">
        <v>87</v>
      </c>
      <c r="F19" s="81"/>
      <c r="G19" s="81">
        <v>2</v>
      </c>
      <c r="H19" s="81">
        <v>1</v>
      </c>
      <c r="I19" s="302"/>
      <c r="J19" s="45">
        <v>3</v>
      </c>
      <c r="K19" s="14"/>
      <c r="L19" s="326">
        <v>2</v>
      </c>
      <c r="M19" s="267">
        <v>3</v>
      </c>
      <c r="N19" s="267">
        <v>3</v>
      </c>
      <c r="O19" s="320"/>
      <c r="P19" s="45">
        <f t="shared" si="1"/>
        <v>8</v>
      </c>
      <c r="Q19" s="96"/>
      <c r="R19" s="30">
        <v>2</v>
      </c>
      <c r="S19" s="66">
        <v>4</v>
      </c>
      <c r="T19" s="66">
        <v>5</v>
      </c>
      <c r="U19" s="29"/>
      <c r="V19" s="45">
        <f>SUM(R19:U19)</f>
        <v>11</v>
      </c>
      <c r="X19" s="30"/>
      <c r="Y19" s="66">
        <v>1</v>
      </c>
      <c r="Z19" s="66">
        <v>1</v>
      </c>
      <c r="AA19" s="60"/>
      <c r="AB19" s="45">
        <f>SUM(X19:AA19)</f>
        <v>2</v>
      </c>
      <c r="AD19" s="30">
        <v>1</v>
      </c>
      <c r="AE19" s="66">
        <v>1</v>
      </c>
      <c r="AF19" s="66">
        <v>3</v>
      </c>
      <c r="AG19" s="60">
        <v>1</v>
      </c>
      <c r="AH19" s="45">
        <f t="shared" si="2"/>
        <v>6</v>
      </c>
      <c r="AI19" s="138"/>
      <c r="AJ19" s="30">
        <v>7</v>
      </c>
      <c r="AK19" s="66">
        <v>1</v>
      </c>
      <c r="AL19" s="66"/>
      <c r="AM19" s="60"/>
      <c r="AN19" s="150">
        <f>SUM(AJ19:AM19)</f>
        <v>8</v>
      </c>
      <c r="AO19" s="138"/>
      <c r="AP19" s="30">
        <v>1</v>
      </c>
      <c r="AQ19" s="66"/>
      <c r="AR19" s="66">
        <v>5</v>
      </c>
      <c r="AS19" s="60">
        <v>2</v>
      </c>
      <c r="AT19" s="45">
        <f>SUM(AP19:AS19)</f>
        <v>8</v>
      </c>
      <c r="AU19" s="138"/>
      <c r="AV19" s="138"/>
      <c r="AW19" s="45">
        <v>1</v>
      </c>
      <c r="AX19" s="45">
        <v>3</v>
      </c>
      <c r="AY19" s="45">
        <v>2</v>
      </c>
      <c r="AZ19" s="45"/>
      <c r="BA19" s="45">
        <f t="shared" si="0"/>
        <v>6</v>
      </c>
      <c r="BB19" s="138"/>
      <c r="BD19" s="301">
        <v>3</v>
      </c>
      <c r="BE19" s="301">
        <v>9</v>
      </c>
      <c r="BF19" s="301"/>
      <c r="BG19" s="301">
        <v>3</v>
      </c>
      <c r="BH19" s="301"/>
      <c r="BI19" s="301"/>
      <c r="BJ19" s="302">
        <v>6</v>
      </c>
      <c r="BK19" s="302"/>
      <c r="BL19" s="301">
        <v>21</v>
      </c>
    </row>
    <row r="20" spans="1:64" s="20" customFormat="1" ht="13" customHeight="1" x14ac:dyDescent="0.15">
      <c r="A20" s="64">
        <v>9</v>
      </c>
      <c r="B20" s="27"/>
      <c r="C20" s="43" t="s">
        <v>88</v>
      </c>
      <c r="D20" s="49" t="s">
        <v>89</v>
      </c>
      <c r="E20" s="42" t="s">
        <v>90</v>
      </c>
      <c r="F20" s="81"/>
      <c r="G20" s="81"/>
      <c r="H20" s="81"/>
      <c r="I20" s="302"/>
      <c r="J20" s="45"/>
      <c r="K20" s="14"/>
      <c r="L20" s="326">
        <v>2</v>
      </c>
      <c r="M20" s="267"/>
      <c r="N20" s="267">
        <v>4</v>
      </c>
      <c r="O20" s="320"/>
      <c r="P20" s="45">
        <f t="shared" si="1"/>
        <v>6</v>
      </c>
      <c r="Q20" s="96"/>
      <c r="R20" s="30"/>
      <c r="S20" s="66"/>
      <c r="T20" s="66"/>
      <c r="U20" s="29"/>
      <c r="V20" s="60"/>
      <c r="X20" s="30"/>
      <c r="Y20" s="66"/>
      <c r="Z20" s="66">
        <v>7</v>
      </c>
      <c r="AA20" s="60"/>
      <c r="AB20" s="45">
        <f>SUM(X20:AA20)</f>
        <v>7</v>
      </c>
      <c r="AD20" s="30"/>
      <c r="AE20" s="66"/>
      <c r="AF20" s="66">
        <v>3</v>
      </c>
      <c r="AG20" s="60"/>
      <c r="AH20" s="45">
        <f t="shared" si="2"/>
        <v>3</v>
      </c>
      <c r="AI20" s="138"/>
      <c r="AJ20" s="30"/>
      <c r="AK20" s="66">
        <v>1</v>
      </c>
      <c r="AL20" s="66"/>
      <c r="AM20" s="60"/>
      <c r="AN20" s="150">
        <f>SUM(AJ20:AM20)</f>
        <v>1</v>
      </c>
      <c r="AO20" s="138"/>
      <c r="AP20" s="30">
        <v>2</v>
      </c>
      <c r="AQ20" s="66">
        <v>4</v>
      </c>
      <c r="AR20" s="66">
        <v>4</v>
      </c>
      <c r="AS20" s="60"/>
      <c r="AT20" s="45">
        <f>SUM(AP20:AS20)</f>
        <v>10</v>
      </c>
      <c r="AU20" s="138"/>
      <c r="AV20" s="138"/>
      <c r="AW20" s="45">
        <v>2</v>
      </c>
      <c r="AX20" s="45"/>
      <c r="AY20" s="45"/>
      <c r="AZ20" s="45">
        <v>1</v>
      </c>
      <c r="BA20" s="45">
        <f t="shared" si="0"/>
        <v>3</v>
      </c>
      <c r="BB20" s="138"/>
      <c r="BD20" s="301"/>
      <c r="BE20" s="301"/>
      <c r="BF20" s="301"/>
      <c r="BG20" s="301"/>
      <c r="BH20" s="301"/>
      <c r="BI20" s="301"/>
      <c r="BJ20" s="302"/>
      <c r="BK20" s="302"/>
      <c r="BL20" s="301"/>
    </row>
    <row r="21" spans="1:64" s="20" customFormat="1" ht="13" customHeight="1" x14ac:dyDescent="0.15">
      <c r="A21" s="64">
        <v>10</v>
      </c>
      <c r="B21" s="27"/>
      <c r="C21" s="43" t="s">
        <v>91</v>
      </c>
      <c r="D21" s="49" t="s">
        <v>143</v>
      </c>
      <c r="E21" s="42" t="s">
        <v>92</v>
      </c>
      <c r="F21" s="81">
        <v>2</v>
      </c>
      <c r="G21" s="81">
        <v>3</v>
      </c>
      <c r="H21" s="81">
        <v>3</v>
      </c>
      <c r="I21" s="302"/>
      <c r="J21" s="45">
        <v>8</v>
      </c>
      <c r="K21" s="14"/>
      <c r="L21" s="326"/>
      <c r="M21" s="267"/>
      <c r="N21" s="267">
        <v>3</v>
      </c>
      <c r="O21" s="320"/>
      <c r="P21" s="45">
        <f t="shared" si="1"/>
        <v>3</v>
      </c>
      <c r="Q21" s="96"/>
      <c r="R21" s="30">
        <v>2</v>
      </c>
      <c r="S21" s="66"/>
      <c r="T21" s="66">
        <v>1</v>
      </c>
      <c r="U21" s="29"/>
      <c r="V21" s="45">
        <f>SUM(R21:U21)</f>
        <v>3</v>
      </c>
      <c r="X21" s="30"/>
      <c r="Y21" s="66"/>
      <c r="Z21" s="66">
        <v>1</v>
      </c>
      <c r="AA21" s="60"/>
      <c r="AB21" s="45">
        <f>SUM(X21:AA21)</f>
        <v>1</v>
      </c>
      <c r="AD21" s="30"/>
      <c r="AE21" s="66"/>
      <c r="AF21" s="66"/>
      <c r="AG21" s="60">
        <v>2</v>
      </c>
      <c r="AH21" s="45">
        <f t="shared" si="2"/>
        <v>2</v>
      </c>
      <c r="AI21" s="138"/>
      <c r="AJ21" s="30"/>
      <c r="AK21" s="66"/>
      <c r="AL21" s="66"/>
      <c r="AM21" s="60"/>
      <c r="AN21" s="150"/>
      <c r="AO21" s="138"/>
      <c r="AP21" s="30"/>
      <c r="AQ21" s="66"/>
      <c r="AR21" s="66"/>
      <c r="AS21" s="60"/>
      <c r="AT21" s="45"/>
      <c r="AU21" s="138"/>
      <c r="AV21" s="138"/>
      <c r="AW21" s="45"/>
      <c r="AX21" s="45"/>
      <c r="AY21" s="45"/>
      <c r="AZ21" s="45">
        <v>1</v>
      </c>
      <c r="BA21" s="45">
        <f t="shared" si="0"/>
        <v>1</v>
      </c>
      <c r="BB21" s="138"/>
      <c r="BD21" s="301">
        <v>2</v>
      </c>
      <c r="BE21" s="301"/>
      <c r="BF21" s="301"/>
      <c r="BG21" s="301"/>
      <c r="BH21" s="301"/>
      <c r="BI21" s="301"/>
      <c r="BJ21" s="302"/>
      <c r="BK21" s="302"/>
      <c r="BL21" s="301">
        <v>2</v>
      </c>
    </row>
    <row r="22" spans="1:64" s="20" customFormat="1" ht="13" customHeight="1" x14ac:dyDescent="0.15">
      <c r="A22" s="64">
        <v>11</v>
      </c>
      <c r="B22" s="27"/>
      <c r="C22" s="43" t="s">
        <v>93</v>
      </c>
      <c r="D22" s="49" t="s">
        <v>172</v>
      </c>
      <c r="E22" s="42" t="s">
        <v>94</v>
      </c>
      <c r="F22" s="81">
        <v>1</v>
      </c>
      <c r="G22" s="81">
        <v>2</v>
      </c>
      <c r="H22" s="81"/>
      <c r="I22" s="302"/>
      <c r="J22" s="45">
        <v>3</v>
      </c>
      <c r="K22" s="14"/>
      <c r="L22" s="326">
        <v>1</v>
      </c>
      <c r="M22" s="267"/>
      <c r="N22" s="267">
        <v>2</v>
      </c>
      <c r="O22" s="320"/>
      <c r="P22" s="45">
        <f t="shared" si="1"/>
        <v>3</v>
      </c>
      <c r="Q22" s="96"/>
      <c r="R22" s="30">
        <v>1</v>
      </c>
      <c r="S22" s="66"/>
      <c r="T22" s="66">
        <v>2</v>
      </c>
      <c r="U22" s="29">
        <v>3</v>
      </c>
      <c r="V22" s="45">
        <f>SUM(R22:U22)</f>
        <v>6</v>
      </c>
      <c r="X22" s="30"/>
      <c r="Y22" s="66"/>
      <c r="Z22" s="66"/>
      <c r="AA22" s="60">
        <v>1</v>
      </c>
      <c r="AB22" s="45">
        <f>SUM(X22:AA22)</f>
        <v>1</v>
      </c>
      <c r="AD22" s="30"/>
      <c r="AE22" s="66"/>
      <c r="AF22" s="66"/>
      <c r="AG22" s="60">
        <v>1</v>
      </c>
      <c r="AH22" s="45">
        <f t="shared" si="2"/>
        <v>1</v>
      </c>
      <c r="AI22" s="138"/>
      <c r="AJ22" s="30">
        <v>2</v>
      </c>
      <c r="AK22" s="66">
        <v>1</v>
      </c>
      <c r="AL22" s="66"/>
      <c r="AM22" s="60"/>
      <c r="AN22" s="150">
        <f>SUM(AJ22:AM22)</f>
        <v>3</v>
      </c>
      <c r="AO22" s="138"/>
      <c r="AP22" s="30">
        <v>1</v>
      </c>
      <c r="AQ22" s="66"/>
      <c r="AR22" s="66">
        <v>3</v>
      </c>
      <c r="AS22" s="60"/>
      <c r="AT22" s="45">
        <f>SUM(AP22:AS22)</f>
        <v>4</v>
      </c>
      <c r="AU22" s="138"/>
      <c r="AV22" s="138"/>
      <c r="AW22" s="45">
        <v>1</v>
      </c>
      <c r="AX22" s="45">
        <v>1</v>
      </c>
      <c r="AY22" s="45">
        <v>2</v>
      </c>
      <c r="AZ22" s="45">
        <v>1</v>
      </c>
      <c r="BA22" s="45">
        <f t="shared" si="0"/>
        <v>5</v>
      </c>
      <c r="BB22" s="138"/>
      <c r="BD22" s="301"/>
      <c r="BE22" s="301"/>
      <c r="BF22" s="301"/>
      <c r="BG22" s="301"/>
      <c r="BH22" s="301"/>
      <c r="BI22" s="301">
        <v>3</v>
      </c>
      <c r="BJ22" s="302">
        <v>2</v>
      </c>
      <c r="BK22" s="302">
        <v>1</v>
      </c>
      <c r="BL22" s="301">
        <v>5</v>
      </c>
    </row>
    <row r="23" spans="1:64" s="20" customFormat="1" ht="13" customHeight="1" x14ac:dyDescent="0.15">
      <c r="A23" s="64"/>
      <c r="B23" s="27"/>
      <c r="C23" s="43"/>
      <c r="D23" s="49" t="s">
        <v>215</v>
      </c>
      <c r="E23" s="42" t="s">
        <v>216</v>
      </c>
      <c r="F23" s="81"/>
      <c r="G23" s="81"/>
      <c r="H23" s="81"/>
      <c r="I23" s="302"/>
      <c r="J23" s="45"/>
      <c r="K23" s="14"/>
      <c r="L23" s="326"/>
      <c r="M23" s="267"/>
      <c r="N23" s="267"/>
      <c r="O23" s="320"/>
      <c r="P23" s="45"/>
      <c r="Q23" s="96"/>
      <c r="R23" s="30"/>
      <c r="S23" s="66"/>
      <c r="T23" s="66"/>
      <c r="U23" s="29"/>
      <c r="V23" s="60"/>
      <c r="X23" s="30"/>
      <c r="Y23" s="66"/>
      <c r="Z23" s="66"/>
      <c r="AA23" s="60"/>
      <c r="AB23" s="45"/>
      <c r="AD23" s="30"/>
      <c r="AE23" s="66"/>
      <c r="AF23" s="66"/>
      <c r="AG23" s="60"/>
      <c r="AH23" s="45"/>
      <c r="AI23" s="138"/>
      <c r="AJ23" s="30"/>
      <c r="AK23" s="66"/>
      <c r="AL23" s="66"/>
      <c r="AM23" s="60"/>
      <c r="AN23" s="150"/>
      <c r="AO23" s="138"/>
      <c r="AP23" s="30"/>
      <c r="AQ23" s="66"/>
      <c r="AR23" s="66"/>
      <c r="AS23" s="60"/>
      <c r="AT23" s="45"/>
      <c r="AU23" s="138"/>
      <c r="AV23" s="138"/>
      <c r="AW23" s="45"/>
      <c r="AX23" s="45"/>
      <c r="AY23" s="45"/>
      <c r="AZ23" s="45">
        <v>1</v>
      </c>
      <c r="BA23" s="45">
        <f t="shared" si="0"/>
        <v>1</v>
      </c>
      <c r="BB23" s="138"/>
      <c r="BD23" s="301"/>
      <c r="BE23" s="301"/>
      <c r="BF23" s="301"/>
      <c r="BG23" s="301"/>
      <c r="BH23" s="301"/>
      <c r="BI23" s="301"/>
      <c r="BJ23" s="302"/>
      <c r="BK23" s="302"/>
      <c r="BL23" s="301"/>
    </row>
    <row r="24" spans="1:64" s="20" customFormat="1" ht="13" customHeight="1" x14ac:dyDescent="0.15">
      <c r="A24" s="64"/>
      <c r="B24" s="27"/>
      <c r="C24" s="43"/>
      <c r="D24" s="49" t="s">
        <v>217</v>
      </c>
      <c r="E24" s="42" t="s">
        <v>218</v>
      </c>
      <c r="F24" s="81"/>
      <c r="G24" s="81"/>
      <c r="H24" s="81"/>
      <c r="I24" s="302"/>
      <c r="J24" s="45"/>
      <c r="K24" s="14"/>
      <c r="L24" s="326"/>
      <c r="M24" s="267"/>
      <c r="N24" s="267"/>
      <c r="O24" s="320"/>
      <c r="P24" s="45"/>
      <c r="Q24" s="96"/>
      <c r="R24" s="30"/>
      <c r="S24" s="66"/>
      <c r="T24" s="66"/>
      <c r="U24" s="29"/>
      <c r="V24" s="60"/>
      <c r="X24" s="30"/>
      <c r="Y24" s="66"/>
      <c r="Z24" s="66"/>
      <c r="AA24" s="60"/>
      <c r="AB24" s="45"/>
      <c r="AD24" s="30"/>
      <c r="AE24" s="66"/>
      <c r="AF24" s="66"/>
      <c r="AG24" s="60"/>
      <c r="AH24" s="45"/>
      <c r="AI24" s="138"/>
      <c r="AJ24" s="30"/>
      <c r="AK24" s="66"/>
      <c r="AL24" s="66"/>
      <c r="AM24" s="60"/>
      <c r="AN24" s="150"/>
      <c r="AO24" s="138"/>
      <c r="AP24" s="30"/>
      <c r="AQ24" s="66"/>
      <c r="AR24" s="66"/>
      <c r="AS24" s="60"/>
      <c r="AT24" s="45"/>
      <c r="AU24" s="138"/>
      <c r="AV24" s="138"/>
      <c r="AW24" s="45"/>
      <c r="AX24" s="45"/>
      <c r="AY24" s="45"/>
      <c r="AZ24" s="45">
        <v>1</v>
      </c>
      <c r="BA24" s="45">
        <f t="shared" si="0"/>
        <v>1</v>
      </c>
      <c r="BB24" s="138"/>
      <c r="BD24" s="301"/>
      <c r="BE24" s="301"/>
      <c r="BF24" s="301"/>
      <c r="BG24" s="301"/>
      <c r="BH24" s="301"/>
      <c r="BI24" s="301"/>
      <c r="BJ24" s="302"/>
      <c r="BK24" s="302"/>
      <c r="BL24" s="301"/>
    </row>
    <row r="25" spans="1:64" s="254" customFormat="1" ht="13" customHeight="1" x14ac:dyDescent="0.15">
      <c r="A25" s="160">
        <v>12</v>
      </c>
      <c r="B25" s="161"/>
      <c r="C25" s="170" t="s">
        <v>194</v>
      </c>
      <c r="D25" s="163" t="s">
        <v>167</v>
      </c>
      <c r="E25" s="164" t="s">
        <v>195</v>
      </c>
      <c r="F25" s="175"/>
      <c r="G25" s="175"/>
      <c r="H25" s="175"/>
      <c r="I25" s="303">
        <v>2</v>
      </c>
      <c r="J25" s="272">
        <v>2</v>
      </c>
      <c r="K25" s="336"/>
      <c r="L25" s="327"/>
      <c r="M25" s="273"/>
      <c r="N25" s="273"/>
      <c r="O25" s="321"/>
      <c r="P25" s="152"/>
      <c r="Q25" s="332"/>
      <c r="R25" s="324"/>
      <c r="S25" s="274"/>
      <c r="T25" s="274"/>
      <c r="U25" s="323"/>
      <c r="V25" s="275"/>
      <c r="W25" s="247"/>
      <c r="X25" s="324">
        <v>2</v>
      </c>
      <c r="Y25" s="274"/>
      <c r="Z25" s="274"/>
      <c r="AA25" s="275"/>
      <c r="AB25" s="45">
        <f>SUM(X25:AA25)</f>
        <v>2</v>
      </c>
      <c r="AC25" s="247"/>
      <c r="AD25" s="324"/>
      <c r="AE25" s="274"/>
      <c r="AF25" s="274"/>
      <c r="AG25" s="275"/>
      <c r="AH25" s="272"/>
      <c r="AI25" s="276"/>
      <c r="AJ25" s="324"/>
      <c r="AK25" s="274"/>
      <c r="AL25" s="274"/>
      <c r="AM25" s="275"/>
      <c r="AN25" s="277"/>
      <c r="AO25" s="276"/>
      <c r="AP25" s="324"/>
      <c r="AQ25" s="274"/>
      <c r="AR25" s="274"/>
      <c r="AS25" s="275"/>
      <c r="AT25" s="272"/>
      <c r="AU25" s="276"/>
      <c r="AV25" s="276"/>
      <c r="AW25" s="272">
        <v>5</v>
      </c>
      <c r="AX25" s="272">
        <v>3</v>
      </c>
      <c r="AY25" s="272">
        <v>3</v>
      </c>
      <c r="AZ25" s="272">
        <v>2</v>
      </c>
      <c r="BA25" s="152">
        <f t="shared" si="0"/>
        <v>13</v>
      </c>
      <c r="BB25" s="276"/>
      <c r="BD25" s="316"/>
      <c r="BE25" s="316"/>
      <c r="BF25" s="316"/>
      <c r="BG25" s="316">
        <v>1</v>
      </c>
      <c r="BH25" s="316"/>
      <c r="BI25" s="316"/>
      <c r="BJ25" s="317"/>
      <c r="BK25" s="317">
        <v>5</v>
      </c>
      <c r="BL25" s="316">
        <v>1</v>
      </c>
    </row>
    <row r="26" spans="1:64" s="20" customFormat="1" ht="13" customHeight="1" x14ac:dyDescent="0.15">
      <c r="A26" s="64">
        <v>13</v>
      </c>
      <c r="B26" s="27"/>
      <c r="C26" s="43" t="s">
        <v>95</v>
      </c>
      <c r="D26" s="49" t="s">
        <v>157</v>
      </c>
      <c r="E26" s="42" t="s">
        <v>96</v>
      </c>
      <c r="F26" s="81"/>
      <c r="G26" s="81"/>
      <c r="H26" s="81"/>
      <c r="I26" s="302"/>
      <c r="J26" s="45"/>
      <c r="K26" s="14"/>
      <c r="L26" s="326">
        <v>1</v>
      </c>
      <c r="M26" s="267">
        <v>3</v>
      </c>
      <c r="N26" s="267">
        <v>3</v>
      </c>
      <c r="O26" s="320"/>
      <c r="P26" s="45">
        <f>SUM(L26:O26)</f>
        <v>7</v>
      </c>
      <c r="Q26" s="96"/>
      <c r="R26" s="30"/>
      <c r="S26" s="66">
        <v>3</v>
      </c>
      <c r="T26" s="66">
        <v>2</v>
      </c>
      <c r="U26" s="29"/>
      <c r="V26" s="45">
        <f>SUM(R26:U26)</f>
        <v>5</v>
      </c>
      <c r="X26" s="30"/>
      <c r="Y26" s="66">
        <v>1</v>
      </c>
      <c r="Z26" s="66"/>
      <c r="AA26" s="60"/>
      <c r="AB26" s="45">
        <f>SUM(X26:AA26)</f>
        <v>1</v>
      </c>
      <c r="AD26" s="30"/>
      <c r="AE26" s="66"/>
      <c r="AF26" s="66"/>
      <c r="AG26" s="60"/>
      <c r="AH26" s="45">
        <f>SUM(AD26:AG26)</f>
        <v>0</v>
      </c>
      <c r="AI26" s="138"/>
      <c r="AJ26" s="30"/>
      <c r="AK26" s="66"/>
      <c r="AL26" s="66"/>
      <c r="AM26" s="60"/>
      <c r="AN26" s="150"/>
      <c r="AO26" s="138"/>
      <c r="AP26" s="30"/>
      <c r="AQ26" s="66"/>
      <c r="AR26" s="66"/>
      <c r="AS26" s="60">
        <v>1</v>
      </c>
      <c r="AT26" s="45">
        <f>SUM(AP26:AS26)</f>
        <v>1</v>
      </c>
      <c r="AU26" s="138"/>
      <c r="AV26" s="138"/>
      <c r="AW26" s="45"/>
      <c r="AX26" s="45"/>
      <c r="AY26" s="45"/>
      <c r="AZ26" s="45"/>
      <c r="BA26" s="45"/>
      <c r="BB26" s="138"/>
      <c r="BD26" s="301"/>
      <c r="BE26" s="301"/>
      <c r="BF26" s="301"/>
      <c r="BG26" s="301"/>
      <c r="BH26" s="301">
        <v>1</v>
      </c>
      <c r="BI26" s="301"/>
      <c r="BJ26" s="302"/>
      <c r="BK26" s="302"/>
      <c r="BL26" s="301">
        <v>1</v>
      </c>
    </row>
    <row r="27" spans="1:64" s="20" customFormat="1" ht="15" customHeight="1" x14ac:dyDescent="0.15">
      <c r="A27" s="64">
        <v>14</v>
      </c>
      <c r="B27" s="27"/>
      <c r="C27" s="43" t="s">
        <v>97</v>
      </c>
      <c r="D27" s="49" t="s">
        <v>98</v>
      </c>
      <c r="E27" s="42" t="s">
        <v>99</v>
      </c>
      <c r="F27" s="81"/>
      <c r="G27" s="81">
        <v>1</v>
      </c>
      <c r="H27" s="81">
        <v>1</v>
      </c>
      <c r="I27" s="302"/>
      <c r="J27" s="45">
        <v>2</v>
      </c>
      <c r="K27" s="14"/>
      <c r="L27" s="326"/>
      <c r="M27" s="267"/>
      <c r="N27" s="267"/>
      <c r="O27" s="320"/>
      <c r="P27" s="45"/>
      <c r="Q27" s="96"/>
      <c r="R27" s="30">
        <v>1</v>
      </c>
      <c r="S27" s="66"/>
      <c r="T27" s="66">
        <v>2</v>
      </c>
      <c r="U27" s="29"/>
      <c r="V27" s="45">
        <f>SUM(R27:U27)</f>
        <v>3</v>
      </c>
      <c r="X27" s="30">
        <v>2</v>
      </c>
      <c r="Y27" s="66"/>
      <c r="Z27" s="66">
        <v>2</v>
      </c>
      <c r="AA27" s="60"/>
      <c r="AB27" s="45">
        <f>SUM(X27:AA27)</f>
        <v>4</v>
      </c>
      <c r="AD27" s="30">
        <v>2</v>
      </c>
      <c r="AE27" s="66"/>
      <c r="AF27" s="66"/>
      <c r="AG27" s="60">
        <v>3</v>
      </c>
      <c r="AH27" s="45">
        <f>SUM(AD27:AG27)</f>
        <v>5</v>
      </c>
      <c r="AI27" s="138"/>
      <c r="AJ27" s="30">
        <v>1</v>
      </c>
      <c r="AK27" s="66">
        <v>1</v>
      </c>
      <c r="AL27" s="66"/>
      <c r="AM27" s="60"/>
      <c r="AN27" s="150">
        <f>SUM(AJ27:AM27)</f>
        <v>2</v>
      </c>
      <c r="AO27" s="138"/>
      <c r="AP27" s="30">
        <v>2</v>
      </c>
      <c r="AQ27" s="66"/>
      <c r="AR27" s="66"/>
      <c r="AS27" s="60"/>
      <c r="AT27" s="45">
        <f>SUM(AP27:AS27)</f>
        <v>2</v>
      </c>
      <c r="AU27" s="138"/>
      <c r="AV27" s="138"/>
      <c r="AW27" s="45"/>
      <c r="AX27" s="45">
        <v>2</v>
      </c>
      <c r="AY27" s="45"/>
      <c r="AZ27" s="45"/>
      <c r="BA27" s="45">
        <f>SUM(AW27:AZ27)</f>
        <v>2</v>
      </c>
      <c r="BB27" s="138"/>
      <c r="BD27" s="301"/>
      <c r="BE27" s="301"/>
      <c r="BF27" s="301"/>
      <c r="BG27" s="301">
        <v>1</v>
      </c>
      <c r="BH27" s="301"/>
      <c r="BI27" s="301">
        <v>1</v>
      </c>
      <c r="BJ27" s="302"/>
      <c r="BK27" s="302"/>
      <c r="BL27" s="301">
        <v>2</v>
      </c>
    </row>
    <row r="28" spans="1:64" s="254" customFormat="1" ht="13" customHeight="1" x14ac:dyDescent="0.15">
      <c r="A28" s="160">
        <v>15</v>
      </c>
      <c r="B28" s="161"/>
      <c r="C28" s="170" t="s">
        <v>192</v>
      </c>
      <c r="D28" s="163" t="s">
        <v>132</v>
      </c>
      <c r="E28" s="164" t="s">
        <v>193</v>
      </c>
      <c r="F28" s="175">
        <v>2</v>
      </c>
      <c r="G28" s="175"/>
      <c r="H28" s="175">
        <v>1</v>
      </c>
      <c r="I28" s="303"/>
      <c r="J28" s="272">
        <v>3</v>
      </c>
      <c r="K28" s="336"/>
      <c r="L28" s="327">
        <v>3</v>
      </c>
      <c r="M28" s="273"/>
      <c r="N28" s="273">
        <v>1</v>
      </c>
      <c r="O28" s="321"/>
      <c r="P28" s="152">
        <f>SUM(L28:O28)</f>
        <v>4</v>
      </c>
      <c r="Q28" s="332"/>
      <c r="R28" s="324">
        <v>2</v>
      </c>
      <c r="S28" s="274"/>
      <c r="T28" s="274"/>
      <c r="U28" s="323"/>
      <c r="V28" s="45">
        <f>SUM(R28:U28)</f>
        <v>2</v>
      </c>
      <c r="W28" s="247"/>
      <c r="X28" s="324"/>
      <c r="Y28" s="274">
        <v>2</v>
      </c>
      <c r="Z28" s="274"/>
      <c r="AA28" s="275"/>
      <c r="AB28" s="45">
        <f>SUM(X28:AA28)</f>
        <v>2</v>
      </c>
      <c r="AC28" s="247"/>
      <c r="AD28" s="324"/>
      <c r="AE28" s="274">
        <v>3</v>
      </c>
      <c r="AF28" s="274"/>
      <c r="AG28" s="275">
        <v>1</v>
      </c>
      <c r="AH28" s="272">
        <f>SUM(AD28:AG28)</f>
        <v>4</v>
      </c>
      <c r="AI28" s="276"/>
      <c r="AJ28" s="324"/>
      <c r="AK28" s="274"/>
      <c r="AL28" s="274"/>
      <c r="AM28" s="275"/>
      <c r="AN28" s="277"/>
      <c r="AO28" s="276"/>
      <c r="AP28" s="324"/>
      <c r="AQ28" s="274">
        <v>4</v>
      </c>
      <c r="AR28" s="274"/>
      <c r="AS28" s="275">
        <v>2</v>
      </c>
      <c r="AT28" s="272">
        <f>SUM(AP28:AS28)</f>
        <v>6</v>
      </c>
      <c r="AU28" s="276"/>
      <c r="AV28" s="276"/>
      <c r="AW28" s="272"/>
      <c r="AX28" s="272">
        <v>1</v>
      </c>
      <c r="AY28" s="272"/>
      <c r="AZ28" s="272"/>
      <c r="BA28" s="152">
        <f>SUM(AW28:AZ28)</f>
        <v>1</v>
      </c>
      <c r="BB28" s="276"/>
      <c r="BD28" s="316"/>
      <c r="BE28" s="316"/>
      <c r="BF28" s="316"/>
      <c r="BG28" s="316"/>
      <c r="BH28" s="316"/>
      <c r="BI28" s="316"/>
      <c r="BJ28" s="317"/>
      <c r="BK28" s="317">
        <v>1</v>
      </c>
      <c r="BL28" s="316"/>
    </row>
    <row r="29" spans="1:64" s="20" customFormat="1" ht="13" customHeight="1" x14ac:dyDescent="0.15">
      <c r="A29" s="64">
        <v>16</v>
      </c>
      <c r="B29" s="27" t="s">
        <v>142</v>
      </c>
      <c r="C29" s="48" t="s">
        <v>140</v>
      </c>
      <c r="D29" s="49" t="s">
        <v>135</v>
      </c>
      <c r="E29" s="42" t="s">
        <v>136</v>
      </c>
      <c r="F29" s="81"/>
      <c r="G29" s="81"/>
      <c r="H29" s="81"/>
      <c r="I29" s="302"/>
      <c r="J29" s="45"/>
      <c r="K29" s="14"/>
      <c r="L29" s="326"/>
      <c r="M29" s="267"/>
      <c r="N29" s="267"/>
      <c r="O29" s="320">
        <v>1</v>
      </c>
      <c r="P29" s="45">
        <f>SUM(L29:O29)</f>
        <v>1</v>
      </c>
      <c r="Q29" s="96"/>
      <c r="R29" s="30"/>
      <c r="S29" s="66"/>
      <c r="T29" s="304"/>
      <c r="U29" s="30"/>
      <c r="V29" s="60"/>
      <c r="X29" s="30"/>
      <c r="Y29" s="66"/>
      <c r="Z29" s="66"/>
      <c r="AA29" s="60"/>
      <c r="AB29" s="45"/>
      <c r="AD29" s="30"/>
      <c r="AE29" s="66"/>
      <c r="AF29" s="66">
        <v>1</v>
      </c>
      <c r="AG29" s="60"/>
      <c r="AH29" s="45">
        <f>SUM(AD29:AG29)</f>
        <v>1</v>
      </c>
      <c r="AI29" s="138"/>
      <c r="AJ29" s="30"/>
      <c r="AK29" s="66"/>
      <c r="AL29" s="66"/>
      <c r="AM29" s="60"/>
      <c r="AN29" s="150"/>
      <c r="AO29" s="138"/>
      <c r="AP29" s="30"/>
      <c r="AQ29" s="66"/>
      <c r="AR29" s="66"/>
      <c r="AS29" s="60"/>
      <c r="AT29" s="45"/>
      <c r="AU29" s="138"/>
      <c r="AV29" s="138"/>
      <c r="AW29" s="45"/>
      <c r="AX29" s="45"/>
      <c r="AY29" s="45"/>
      <c r="AZ29" s="45"/>
      <c r="BA29" s="45"/>
      <c r="BB29" s="138"/>
      <c r="BD29" s="301"/>
      <c r="BE29" s="301"/>
      <c r="BF29" s="301"/>
      <c r="BG29" s="301"/>
      <c r="BH29" s="301"/>
      <c r="BI29" s="301"/>
      <c r="BJ29" s="302"/>
      <c r="BK29" s="302"/>
      <c r="BL29" s="301"/>
    </row>
    <row r="30" spans="1:64" s="20" customFormat="1" ht="13" customHeight="1" x14ac:dyDescent="0.15">
      <c r="A30" s="64"/>
      <c r="B30" s="27"/>
      <c r="C30" s="48"/>
      <c r="D30" s="49" t="s">
        <v>213</v>
      </c>
      <c r="E30" s="42" t="s">
        <v>214</v>
      </c>
      <c r="F30" s="81"/>
      <c r="G30" s="81"/>
      <c r="H30" s="81"/>
      <c r="I30" s="302"/>
      <c r="J30" s="45"/>
      <c r="K30" s="14"/>
      <c r="L30" s="326"/>
      <c r="M30" s="267"/>
      <c r="N30" s="267"/>
      <c r="O30" s="320"/>
      <c r="P30" s="45"/>
      <c r="Q30" s="96"/>
      <c r="R30" s="30"/>
      <c r="S30" s="66"/>
      <c r="T30" s="304"/>
      <c r="U30" s="29"/>
      <c r="V30" s="60"/>
      <c r="X30" s="30"/>
      <c r="Y30" s="66"/>
      <c r="Z30" s="66"/>
      <c r="AA30" s="60"/>
      <c r="AB30" s="45"/>
      <c r="AD30" s="30"/>
      <c r="AE30" s="66"/>
      <c r="AF30" s="66"/>
      <c r="AG30" s="60"/>
      <c r="AH30" s="45"/>
      <c r="AI30" s="138"/>
      <c r="AJ30" s="30"/>
      <c r="AK30" s="66"/>
      <c r="AL30" s="66"/>
      <c r="AM30" s="60"/>
      <c r="AN30" s="150"/>
      <c r="AO30" s="138"/>
      <c r="AP30" s="30"/>
      <c r="AQ30" s="66"/>
      <c r="AR30" s="66"/>
      <c r="AS30" s="60"/>
      <c r="AT30" s="45"/>
      <c r="AU30" s="138"/>
      <c r="AV30" s="138"/>
      <c r="AW30" s="45">
        <v>1</v>
      </c>
      <c r="AX30" s="45"/>
      <c r="AY30" s="45"/>
      <c r="AZ30" s="45">
        <v>1</v>
      </c>
      <c r="BA30" s="45">
        <f>SUM(AW30:AZ30)</f>
        <v>2</v>
      </c>
      <c r="BB30" s="138"/>
      <c r="BD30" s="301"/>
      <c r="BE30" s="301"/>
      <c r="BF30" s="301"/>
      <c r="BG30" s="301"/>
      <c r="BH30" s="301"/>
      <c r="BI30" s="301"/>
      <c r="BJ30" s="302"/>
      <c r="BK30" s="302"/>
      <c r="BL30" s="301"/>
    </row>
    <row r="31" spans="1:64" s="254" customFormat="1" ht="13" customHeight="1" x14ac:dyDescent="0.15">
      <c r="A31" s="160">
        <v>17</v>
      </c>
      <c r="B31" s="161"/>
      <c r="C31" s="170" t="s">
        <v>5</v>
      </c>
      <c r="D31" s="163" t="s">
        <v>6</v>
      </c>
      <c r="E31" s="164" t="s">
        <v>20</v>
      </c>
      <c r="F31" s="175">
        <v>2</v>
      </c>
      <c r="G31" s="175">
        <v>1</v>
      </c>
      <c r="H31" s="175">
        <v>4</v>
      </c>
      <c r="I31" s="303"/>
      <c r="J31" s="272">
        <v>7</v>
      </c>
      <c r="K31" s="336"/>
      <c r="L31" s="327">
        <v>1</v>
      </c>
      <c r="M31" s="273">
        <v>3</v>
      </c>
      <c r="N31" s="273">
        <v>5</v>
      </c>
      <c r="O31" s="321"/>
      <c r="P31" s="152">
        <f>SUM(L31:O31)</f>
        <v>9</v>
      </c>
      <c r="Q31" s="332"/>
      <c r="R31" s="324"/>
      <c r="S31" s="274">
        <v>2</v>
      </c>
      <c r="T31" s="274">
        <v>1</v>
      </c>
      <c r="U31" s="323">
        <v>1</v>
      </c>
      <c r="V31" s="45">
        <f>SUM(R31:U31)</f>
        <v>4</v>
      </c>
      <c r="W31" s="247"/>
      <c r="X31" s="324">
        <v>1</v>
      </c>
      <c r="Y31" s="274"/>
      <c r="Z31" s="274"/>
      <c r="AA31" s="275"/>
      <c r="AB31" s="45">
        <f>SUM(X31:AA31)</f>
        <v>1</v>
      </c>
      <c r="AC31" s="247"/>
      <c r="AD31" s="324"/>
      <c r="AE31" s="274"/>
      <c r="AF31" s="274">
        <v>2</v>
      </c>
      <c r="AG31" s="275">
        <v>1</v>
      </c>
      <c r="AH31" s="272">
        <f>SUM(AD31:AG31)</f>
        <v>3</v>
      </c>
      <c r="AI31" s="276"/>
      <c r="AJ31" s="324">
        <v>2</v>
      </c>
      <c r="AK31" s="274">
        <v>2</v>
      </c>
      <c r="AL31" s="274"/>
      <c r="AM31" s="275"/>
      <c r="AN31" s="277">
        <f>SUM(AJ31:AM31)</f>
        <v>4</v>
      </c>
      <c r="AO31" s="276"/>
      <c r="AP31" s="324">
        <v>4</v>
      </c>
      <c r="AQ31" s="274">
        <v>4</v>
      </c>
      <c r="AR31" s="274">
        <v>4</v>
      </c>
      <c r="AS31" s="275"/>
      <c r="AT31" s="272">
        <f>SUM(AP31:AS31)</f>
        <v>12</v>
      </c>
      <c r="AU31" s="276"/>
      <c r="AV31" s="276"/>
      <c r="AW31" s="272">
        <v>3</v>
      </c>
      <c r="AX31" s="272">
        <v>3</v>
      </c>
      <c r="AY31" s="272">
        <v>3</v>
      </c>
      <c r="AZ31" s="272">
        <v>2</v>
      </c>
      <c r="BA31" s="152">
        <f>SUM(AW31:AZ31)</f>
        <v>11</v>
      </c>
      <c r="BB31" s="276"/>
      <c r="BD31" s="316"/>
      <c r="BE31" s="316"/>
      <c r="BF31" s="316"/>
      <c r="BG31" s="316"/>
      <c r="BH31" s="316"/>
      <c r="BI31" s="316"/>
      <c r="BJ31" s="317"/>
      <c r="BK31" s="317">
        <v>1</v>
      </c>
      <c r="BL31" s="316"/>
    </row>
    <row r="32" spans="1:64" s="254" customFormat="1" ht="13" customHeight="1" x14ac:dyDescent="0.15">
      <c r="A32" s="160">
        <v>18</v>
      </c>
      <c r="B32" s="161"/>
      <c r="C32" s="170" t="s">
        <v>21</v>
      </c>
      <c r="D32" s="163" t="s">
        <v>22</v>
      </c>
      <c r="E32" s="164" t="s">
        <v>23</v>
      </c>
      <c r="F32" s="175">
        <v>5</v>
      </c>
      <c r="G32" s="175">
        <v>3</v>
      </c>
      <c r="H32" s="175">
        <v>3</v>
      </c>
      <c r="I32" s="303"/>
      <c r="J32" s="272">
        <v>11</v>
      </c>
      <c r="K32" s="336"/>
      <c r="L32" s="327">
        <v>5</v>
      </c>
      <c r="M32" s="273">
        <v>3</v>
      </c>
      <c r="N32" s="273">
        <v>5</v>
      </c>
      <c r="O32" s="321"/>
      <c r="P32" s="152">
        <f>SUM(L32:O32)</f>
        <v>13</v>
      </c>
      <c r="Q32" s="332"/>
      <c r="R32" s="324">
        <v>3</v>
      </c>
      <c r="S32" s="274">
        <v>5</v>
      </c>
      <c r="T32" s="274">
        <v>3</v>
      </c>
      <c r="U32" s="323">
        <v>1</v>
      </c>
      <c r="V32" s="45">
        <f>SUM(R32:U32)</f>
        <v>12</v>
      </c>
      <c r="W32" s="247"/>
      <c r="X32" s="324">
        <v>3</v>
      </c>
      <c r="Y32" s="274">
        <v>1</v>
      </c>
      <c r="Z32" s="274">
        <v>3</v>
      </c>
      <c r="AA32" s="275"/>
      <c r="AB32" s="45">
        <f>SUM(X32:AA32)</f>
        <v>7</v>
      </c>
      <c r="AC32" s="247"/>
      <c r="AD32" s="324">
        <v>12</v>
      </c>
      <c r="AE32" s="274">
        <v>5</v>
      </c>
      <c r="AF32" s="274">
        <v>3</v>
      </c>
      <c r="AG32" s="275"/>
      <c r="AH32" s="272">
        <f>SUM(AD32:AG32)</f>
        <v>20</v>
      </c>
      <c r="AI32" s="276"/>
      <c r="AJ32" s="324">
        <v>9</v>
      </c>
      <c r="AK32" s="274">
        <v>1</v>
      </c>
      <c r="AL32" s="274"/>
      <c r="AM32" s="275"/>
      <c r="AN32" s="277">
        <f>SUM(AJ32:AM32)</f>
        <v>10</v>
      </c>
      <c r="AO32" s="276"/>
      <c r="AP32" s="324">
        <v>8</v>
      </c>
      <c r="AQ32" s="274">
        <v>5</v>
      </c>
      <c r="AR32" s="274">
        <v>7</v>
      </c>
      <c r="AS32" s="275"/>
      <c r="AT32" s="272">
        <f>SUM(AP32:AS32)</f>
        <v>20</v>
      </c>
      <c r="AU32" s="276"/>
      <c r="AV32" s="276"/>
      <c r="AW32" s="272">
        <v>4</v>
      </c>
      <c r="AX32" s="272">
        <v>4</v>
      </c>
      <c r="AY32" s="272">
        <v>4</v>
      </c>
      <c r="AZ32" s="272"/>
      <c r="BA32" s="152">
        <f>SUM(AW32:AZ32)</f>
        <v>12</v>
      </c>
      <c r="BB32" s="276"/>
      <c r="BD32" s="316"/>
      <c r="BE32" s="316"/>
      <c r="BF32" s="316"/>
      <c r="BG32" s="316">
        <v>3</v>
      </c>
      <c r="BH32" s="316"/>
      <c r="BI32" s="318">
        <v>5</v>
      </c>
      <c r="BJ32" s="318">
        <v>6</v>
      </c>
      <c r="BK32" s="318">
        <v>1</v>
      </c>
      <c r="BL32" s="316">
        <v>14</v>
      </c>
    </row>
    <row r="33" spans="1:64" s="20" customFormat="1" ht="13" customHeight="1" x14ac:dyDescent="0.15">
      <c r="A33" s="64"/>
      <c r="B33" s="27"/>
      <c r="C33" s="139"/>
      <c r="D33" s="49" t="s">
        <v>65</v>
      </c>
      <c r="E33" s="42" t="s">
        <v>66</v>
      </c>
      <c r="F33" s="81"/>
      <c r="G33" s="81"/>
      <c r="H33" s="81"/>
      <c r="I33" s="302"/>
      <c r="J33" s="45"/>
      <c r="K33" s="14"/>
      <c r="L33" s="326"/>
      <c r="M33" s="267"/>
      <c r="N33" s="267"/>
      <c r="O33" s="320"/>
      <c r="P33" s="45"/>
      <c r="Q33" s="96"/>
      <c r="R33" s="30"/>
      <c r="S33" s="66"/>
      <c r="T33" s="66"/>
      <c r="U33" s="29"/>
      <c r="V33" s="60"/>
      <c r="X33" s="30"/>
      <c r="Y33" s="66"/>
      <c r="Z33" s="66"/>
      <c r="AA33" s="60"/>
      <c r="AB33" s="45"/>
      <c r="AD33" s="30"/>
      <c r="AE33" s="66"/>
      <c r="AF33" s="66"/>
      <c r="AG33" s="60"/>
      <c r="AH33" s="45"/>
      <c r="AI33" s="138"/>
      <c r="AJ33" s="30"/>
      <c r="AK33" s="66">
        <v>1</v>
      </c>
      <c r="AL33" s="66"/>
      <c r="AM33" s="60"/>
      <c r="AN33" s="150">
        <f>SUM(AJ33:AM33)</f>
        <v>1</v>
      </c>
      <c r="AO33" s="138"/>
      <c r="AP33" s="30">
        <v>1</v>
      </c>
      <c r="AQ33" s="66">
        <v>1</v>
      </c>
      <c r="AR33" s="66"/>
      <c r="AS33" s="60"/>
      <c r="AT33" s="45">
        <f>SUM(AP33:AS33)</f>
        <v>2</v>
      </c>
      <c r="AU33" s="138"/>
      <c r="AV33" s="138"/>
      <c r="AW33" s="45">
        <v>2</v>
      </c>
      <c r="AX33" s="45">
        <v>1</v>
      </c>
      <c r="AY33" s="45"/>
      <c r="AZ33" s="45">
        <v>1</v>
      </c>
      <c r="BA33" s="45">
        <f>SUM(AW33:AZ33)</f>
        <v>4</v>
      </c>
      <c r="BB33" s="138"/>
      <c r="BD33" s="301"/>
      <c r="BE33" s="301"/>
      <c r="BF33" s="301"/>
      <c r="BG33" s="301"/>
      <c r="BH33" s="301"/>
      <c r="BI33" s="301"/>
      <c r="BJ33" s="302"/>
      <c r="BK33" s="302"/>
      <c r="BL33" s="301"/>
    </row>
    <row r="34" spans="1:64" s="9" customFormat="1" ht="13" customHeight="1" x14ac:dyDescent="0.15">
      <c r="A34" s="64">
        <v>19</v>
      </c>
      <c r="B34" s="29"/>
      <c r="C34" s="48"/>
      <c r="D34" s="49" t="s">
        <v>16</v>
      </c>
      <c r="E34" s="49" t="s">
        <v>17</v>
      </c>
      <c r="F34" s="81"/>
      <c r="G34" s="81"/>
      <c r="H34" s="81"/>
      <c r="I34" s="302"/>
      <c r="J34" s="45"/>
      <c r="K34" s="14"/>
      <c r="L34" s="326"/>
      <c r="M34" s="267">
        <v>1</v>
      </c>
      <c r="N34" s="267"/>
      <c r="O34" s="320"/>
      <c r="P34" s="45">
        <f>SUM(L34:O34)</f>
        <v>1</v>
      </c>
      <c r="Q34" s="96"/>
      <c r="R34" s="30"/>
      <c r="S34" s="66"/>
      <c r="T34" s="66"/>
      <c r="U34" s="29"/>
      <c r="V34" s="60"/>
      <c r="X34" s="30"/>
      <c r="Y34" s="66"/>
      <c r="Z34" s="66"/>
      <c r="AA34" s="60">
        <v>1</v>
      </c>
      <c r="AB34" s="45">
        <f>SUM(X34:AA34)</f>
        <v>1</v>
      </c>
      <c r="AD34" s="30"/>
      <c r="AE34" s="66"/>
      <c r="AF34" s="66"/>
      <c r="AG34" s="60"/>
      <c r="AH34" s="45"/>
      <c r="AI34" s="138"/>
      <c r="AJ34" s="30"/>
      <c r="AK34" s="66">
        <v>1</v>
      </c>
      <c r="AL34" s="66"/>
      <c r="AM34" s="60"/>
      <c r="AN34" s="150">
        <f>SUM(AJ34:AM34)</f>
        <v>1</v>
      </c>
      <c r="AO34" s="138"/>
      <c r="AP34" s="30"/>
      <c r="AQ34" s="66"/>
      <c r="AR34" s="66">
        <v>1</v>
      </c>
      <c r="AS34" s="60">
        <v>1</v>
      </c>
      <c r="AT34" s="45">
        <f>SUM(AP34:AS34)</f>
        <v>2</v>
      </c>
      <c r="AU34" s="138"/>
      <c r="AV34" s="138"/>
      <c r="AW34" s="45"/>
      <c r="AX34" s="45"/>
      <c r="AY34" s="45"/>
      <c r="AZ34" s="45"/>
      <c r="BA34" s="45"/>
      <c r="BB34" s="138"/>
      <c r="BD34" s="302"/>
      <c r="BE34" s="302"/>
      <c r="BF34" s="302"/>
      <c r="BG34" s="302"/>
      <c r="BH34" s="302"/>
      <c r="BI34" s="302"/>
      <c r="BJ34" s="302"/>
      <c r="BK34" s="302"/>
      <c r="BL34" s="301"/>
    </row>
    <row r="35" spans="1:64" s="9" customFormat="1" ht="13" customHeight="1" x14ac:dyDescent="0.15">
      <c r="A35" s="64"/>
      <c r="B35" s="29"/>
      <c r="C35" s="48"/>
      <c r="D35" s="49" t="s">
        <v>110</v>
      </c>
      <c r="E35" s="49" t="s">
        <v>106</v>
      </c>
      <c r="F35" s="81"/>
      <c r="G35" s="81"/>
      <c r="H35" s="81"/>
      <c r="I35" s="302"/>
      <c r="J35" s="45"/>
      <c r="K35" s="14"/>
      <c r="L35" s="326"/>
      <c r="M35" s="267"/>
      <c r="N35" s="267"/>
      <c r="O35" s="320"/>
      <c r="P35" s="45"/>
      <c r="Q35" s="96"/>
      <c r="R35" s="30"/>
      <c r="S35" s="66"/>
      <c r="T35" s="66">
        <v>1</v>
      </c>
      <c r="U35" s="29"/>
      <c r="V35" s="45">
        <f>SUM(R35:U35)</f>
        <v>1</v>
      </c>
      <c r="X35" s="30"/>
      <c r="Y35" s="66"/>
      <c r="Z35" s="66"/>
      <c r="AA35" s="60"/>
      <c r="AB35" s="45"/>
      <c r="AD35" s="30"/>
      <c r="AE35" s="66"/>
      <c r="AF35" s="66"/>
      <c r="AG35" s="60"/>
      <c r="AH35" s="45"/>
      <c r="AI35" s="138"/>
      <c r="AJ35" s="30"/>
      <c r="AK35" s="66"/>
      <c r="AL35" s="66"/>
      <c r="AM35" s="60"/>
      <c r="AN35" s="150"/>
      <c r="AO35" s="138"/>
      <c r="AP35" s="30"/>
      <c r="AQ35" s="66"/>
      <c r="AR35" s="66"/>
      <c r="AS35" s="60"/>
      <c r="AT35" s="45"/>
      <c r="AU35" s="138"/>
      <c r="AV35" s="138"/>
      <c r="AW35" s="45"/>
      <c r="AX35" s="45"/>
      <c r="AY35" s="45"/>
      <c r="AZ35" s="45"/>
      <c r="BA35" s="45"/>
      <c r="BB35" s="138"/>
      <c r="BD35" s="302"/>
      <c r="BE35" s="302"/>
      <c r="BF35" s="302"/>
      <c r="BG35" s="302"/>
      <c r="BH35" s="302"/>
      <c r="BI35" s="302"/>
      <c r="BJ35" s="302"/>
      <c r="BK35" s="302"/>
      <c r="BL35" s="301"/>
    </row>
    <row r="36" spans="1:64" s="250" customFormat="1" ht="13" customHeight="1" x14ac:dyDescent="0.15">
      <c r="A36" s="160"/>
      <c r="B36" s="165"/>
      <c r="C36" s="174"/>
      <c r="D36" s="163" t="s">
        <v>67</v>
      </c>
      <c r="E36" s="163" t="s">
        <v>68</v>
      </c>
      <c r="F36" s="175"/>
      <c r="G36" s="175"/>
      <c r="H36" s="175"/>
      <c r="I36" s="303"/>
      <c r="J36" s="272"/>
      <c r="K36" s="336"/>
      <c r="L36" s="327"/>
      <c r="M36" s="273"/>
      <c r="N36" s="273"/>
      <c r="O36" s="321"/>
      <c r="P36" s="152"/>
      <c r="Q36" s="332"/>
      <c r="R36" s="324"/>
      <c r="S36" s="274"/>
      <c r="T36" s="274"/>
      <c r="U36" s="323"/>
      <c r="V36" s="275"/>
      <c r="W36" s="246"/>
      <c r="X36" s="324"/>
      <c r="Y36" s="274"/>
      <c r="Z36" s="274"/>
      <c r="AA36" s="275"/>
      <c r="AB36" s="272"/>
      <c r="AC36" s="246"/>
      <c r="AD36" s="324"/>
      <c r="AE36" s="274"/>
      <c r="AF36" s="274"/>
      <c r="AG36" s="275"/>
      <c r="AH36" s="272"/>
      <c r="AI36" s="276"/>
      <c r="AJ36" s="324"/>
      <c r="AK36" s="274"/>
      <c r="AL36" s="274"/>
      <c r="AM36" s="275"/>
      <c r="AN36" s="277"/>
      <c r="AO36" s="276"/>
      <c r="AP36" s="324"/>
      <c r="AQ36" s="274"/>
      <c r="AR36" s="274"/>
      <c r="AS36" s="275"/>
      <c r="AT36" s="272"/>
      <c r="AU36" s="276"/>
      <c r="AV36" s="276"/>
      <c r="AW36" s="272"/>
      <c r="AX36" s="272">
        <v>1</v>
      </c>
      <c r="AY36" s="272">
        <v>1</v>
      </c>
      <c r="AZ36" s="272"/>
      <c r="BA36" s="152">
        <f>SUM(AW36:AZ36)</f>
        <v>2</v>
      </c>
      <c r="BB36" s="276"/>
      <c r="BD36" s="317"/>
      <c r="BE36" s="317"/>
      <c r="BF36" s="317"/>
      <c r="BG36" s="317"/>
      <c r="BH36" s="317"/>
      <c r="BI36" s="317"/>
      <c r="BJ36" s="318">
        <v>4</v>
      </c>
      <c r="BK36" s="318">
        <v>6</v>
      </c>
      <c r="BL36" s="316">
        <v>4</v>
      </c>
    </row>
    <row r="37" spans="1:64" s="20" customFormat="1" ht="13" customHeight="1" x14ac:dyDescent="0.15">
      <c r="A37" s="64">
        <v>20</v>
      </c>
      <c r="B37" s="27"/>
      <c r="C37" s="43" t="s">
        <v>47</v>
      </c>
      <c r="D37" s="49" t="s">
        <v>170</v>
      </c>
      <c r="E37" s="42" t="s">
        <v>48</v>
      </c>
      <c r="F37" s="81"/>
      <c r="G37" s="81">
        <v>1</v>
      </c>
      <c r="H37" s="81"/>
      <c r="I37" s="302"/>
      <c r="J37" s="45">
        <v>1</v>
      </c>
      <c r="K37" s="14"/>
      <c r="L37" s="326"/>
      <c r="M37" s="267">
        <v>3</v>
      </c>
      <c r="N37" s="267"/>
      <c r="O37" s="320"/>
      <c r="P37" s="45">
        <f>SUM(L37:O37)</f>
        <v>3</v>
      </c>
      <c r="Q37" s="96"/>
      <c r="R37" s="30"/>
      <c r="S37" s="66"/>
      <c r="T37" s="66"/>
      <c r="U37" s="29">
        <v>1</v>
      </c>
      <c r="V37" s="45">
        <f>SUM(R37:U37)</f>
        <v>1</v>
      </c>
      <c r="X37" s="30"/>
      <c r="Y37" s="66"/>
      <c r="Z37" s="66"/>
      <c r="AA37" s="60"/>
      <c r="AB37" s="45"/>
      <c r="AD37" s="30"/>
      <c r="AE37" s="66"/>
      <c r="AF37" s="66"/>
      <c r="AG37" s="60">
        <v>1</v>
      </c>
      <c r="AH37" s="45">
        <f>SUM(AD37:AG37)</f>
        <v>1</v>
      </c>
      <c r="AI37" s="138"/>
      <c r="AJ37" s="30"/>
      <c r="AK37" s="66"/>
      <c r="AL37" s="66"/>
      <c r="AM37" s="60"/>
      <c r="AN37" s="150"/>
      <c r="AO37" s="138"/>
      <c r="AP37" s="30"/>
      <c r="AQ37" s="66"/>
      <c r="AR37" s="66"/>
      <c r="AS37" s="60"/>
      <c r="AT37" s="45"/>
      <c r="AU37" s="138"/>
      <c r="AV37" s="138"/>
      <c r="AW37" s="45"/>
      <c r="AX37" s="45"/>
      <c r="AY37" s="45"/>
      <c r="AZ37" s="45"/>
      <c r="BA37" s="45"/>
      <c r="BB37" s="138"/>
      <c r="BD37" s="301"/>
      <c r="BE37" s="301"/>
      <c r="BF37" s="301">
        <v>3</v>
      </c>
      <c r="BG37" s="301"/>
      <c r="BH37" s="301"/>
      <c r="BI37" s="301"/>
      <c r="BJ37" s="302"/>
      <c r="BK37" s="302"/>
      <c r="BL37" s="301">
        <v>3</v>
      </c>
    </row>
    <row r="38" spans="1:64" s="20" customFormat="1" ht="13" customHeight="1" x14ac:dyDescent="0.15">
      <c r="A38" s="64"/>
      <c r="B38" s="27"/>
      <c r="C38" s="43"/>
      <c r="D38" s="49" t="s">
        <v>33</v>
      </c>
      <c r="E38" s="42" t="s">
        <v>34</v>
      </c>
      <c r="F38" s="81"/>
      <c r="G38" s="81"/>
      <c r="H38" s="81"/>
      <c r="I38" s="302"/>
      <c r="J38" s="45"/>
      <c r="K38" s="14"/>
      <c r="L38" s="326"/>
      <c r="M38" s="267"/>
      <c r="N38" s="267"/>
      <c r="O38" s="320"/>
      <c r="P38" s="45"/>
      <c r="Q38" s="96"/>
      <c r="R38" s="30"/>
      <c r="S38" s="66"/>
      <c r="T38" s="66"/>
      <c r="U38" s="29"/>
      <c r="V38" s="60"/>
      <c r="X38" s="30"/>
      <c r="Y38" s="66"/>
      <c r="Z38" s="66"/>
      <c r="AA38" s="60"/>
      <c r="AB38" s="45"/>
      <c r="AD38" s="30"/>
      <c r="AE38" s="66"/>
      <c r="AF38" s="66"/>
      <c r="AG38" s="60"/>
      <c r="AH38" s="45"/>
      <c r="AI38" s="138"/>
      <c r="AJ38" s="30"/>
      <c r="AK38" s="66">
        <v>2</v>
      </c>
      <c r="AL38" s="66"/>
      <c r="AM38" s="60"/>
      <c r="AN38" s="150">
        <f>SUM(AJ38:AM38)</f>
        <v>2</v>
      </c>
      <c r="AO38" s="138"/>
      <c r="AP38" s="30"/>
      <c r="AQ38" s="66"/>
      <c r="AR38" s="66"/>
      <c r="AS38" s="60"/>
      <c r="AT38" s="45"/>
      <c r="AU38" s="138"/>
      <c r="AV38" s="138"/>
      <c r="AW38" s="45"/>
      <c r="AX38" s="45"/>
      <c r="AY38" s="45"/>
      <c r="AZ38" s="45"/>
      <c r="BA38" s="45"/>
      <c r="BB38" s="138"/>
      <c r="BD38" s="301"/>
      <c r="BE38" s="301"/>
      <c r="BF38" s="301"/>
      <c r="BG38" s="301"/>
      <c r="BH38" s="301"/>
      <c r="BI38" s="301"/>
      <c r="BJ38" s="302"/>
      <c r="BK38" s="302"/>
      <c r="BL38" s="301"/>
    </row>
    <row r="39" spans="1:64" s="20" customFormat="1" ht="13" customHeight="1" x14ac:dyDescent="0.15">
      <c r="A39" s="64"/>
      <c r="B39" s="27"/>
      <c r="C39" s="43"/>
      <c r="D39" s="49" t="s">
        <v>69</v>
      </c>
      <c r="E39" s="42" t="s">
        <v>70</v>
      </c>
      <c r="F39" s="81"/>
      <c r="G39" s="81"/>
      <c r="H39" s="81"/>
      <c r="I39" s="302"/>
      <c r="J39" s="45"/>
      <c r="K39" s="14"/>
      <c r="L39" s="326"/>
      <c r="M39" s="267"/>
      <c r="N39" s="267"/>
      <c r="O39" s="320"/>
      <c r="P39" s="45"/>
      <c r="Q39" s="96"/>
      <c r="R39" s="30"/>
      <c r="S39" s="66"/>
      <c r="T39" s="66"/>
      <c r="U39" s="29"/>
      <c r="V39" s="60"/>
      <c r="X39" s="30"/>
      <c r="Y39" s="66"/>
      <c r="Z39" s="66"/>
      <c r="AA39" s="60"/>
      <c r="AB39" s="45"/>
      <c r="AD39" s="30"/>
      <c r="AE39" s="66"/>
      <c r="AF39" s="66"/>
      <c r="AG39" s="60"/>
      <c r="AH39" s="45"/>
      <c r="AI39" s="138"/>
      <c r="AJ39" s="30"/>
      <c r="AK39" s="66"/>
      <c r="AL39" s="66"/>
      <c r="AM39" s="60"/>
      <c r="AN39" s="150"/>
      <c r="AO39" s="138"/>
      <c r="AP39" s="30"/>
      <c r="AQ39" s="66"/>
      <c r="AR39" s="66"/>
      <c r="AS39" s="60">
        <v>2</v>
      </c>
      <c r="AT39" s="45">
        <f>SUM(AP39:AS39)</f>
        <v>2</v>
      </c>
      <c r="AU39" s="138"/>
      <c r="AV39" s="138"/>
      <c r="AW39" s="45"/>
      <c r="AX39" s="45"/>
      <c r="AY39" s="45"/>
      <c r="AZ39" s="45"/>
      <c r="BA39" s="45"/>
      <c r="BB39" s="138"/>
      <c r="BD39" s="301"/>
      <c r="BE39" s="301"/>
      <c r="BF39" s="301"/>
      <c r="BG39" s="301"/>
      <c r="BH39" s="301"/>
      <c r="BI39" s="301"/>
      <c r="BJ39" s="302"/>
      <c r="BK39" s="302"/>
      <c r="BL39" s="301"/>
    </row>
    <row r="40" spans="1:64" s="9" customFormat="1" ht="13" customHeight="1" x14ac:dyDescent="0.15">
      <c r="A40" s="64">
        <v>21</v>
      </c>
      <c r="B40" s="29"/>
      <c r="C40" s="48"/>
      <c r="D40" s="49" t="s">
        <v>12</v>
      </c>
      <c r="E40" s="49" t="s">
        <v>2</v>
      </c>
      <c r="F40" s="81"/>
      <c r="G40" s="81"/>
      <c r="H40" s="81"/>
      <c r="I40" s="302"/>
      <c r="J40" s="45"/>
      <c r="K40" s="14"/>
      <c r="L40" s="326"/>
      <c r="M40" s="267"/>
      <c r="N40" s="267"/>
      <c r="O40" s="320">
        <v>1</v>
      </c>
      <c r="P40" s="45">
        <f>SUM(L40:O40)</f>
        <v>1</v>
      </c>
      <c r="Q40" s="96"/>
      <c r="R40" s="30"/>
      <c r="S40" s="66"/>
      <c r="T40" s="66">
        <v>1</v>
      </c>
      <c r="U40" s="29"/>
      <c r="V40" s="45">
        <f>SUM(R40:U40)</f>
        <v>1</v>
      </c>
      <c r="X40" s="30"/>
      <c r="Y40" s="66"/>
      <c r="Z40" s="66"/>
      <c r="AA40" s="60"/>
      <c r="AB40" s="45"/>
      <c r="AD40" s="30"/>
      <c r="AE40" s="66"/>
      <c r="AF40" s="66"/>
      <c r="AG40" s="60"/>
      <c r="AH40" s="45"/>
      <c r="AI40" s="138"/>
      <c r="AJ40" s="30"/>
      <c r="AK40" s="66"/>
      <c r="AL40" s="66"/>
      <c r="AM40" s="60"/>
      <c r="AN40" s="150"/>
      <c r="AO40" s="138"/>
      <c r="AP40" s="30"/>
      <c r="AQ40" s="66"/>
      <c r="AR40" s="66"/>
      <c r="AS40" s="60">
        <v>1</v>
      </c>
      <c r="AT40" s="45">
        <f>SUM(AP40:AS40)</f>
        <v>1</v>
      </c>
      <c r="AU40" s="138"/>
      <c r="AV40" s="138"/>
      <c r="AW40" s="45"/>
      <c r="AX40" s="45"/>
      <c r="AY40" s="45"/>
      <c r="AZ40" s="45">
        <v>1</v>
      </c>
      <c r="BA40" s="45">
        <f>SUM(AW40:AZ40)</f>
        <v>1</v>
      </c>
      <c r="BB40" s="138"/>
      <c r="BD40" s="302"/>
      <c r="BE40" s="302"/>
      <c r="BF40" s="302"/>
      <c r="BG40" s="302"/>
      <c r="BH40" s="302"/>
      <c r="BI40" s="302"/>
      <c r="BJ40" s="302"/>
      <c r="BK40" s="302"/>
      <c r="BL40" s="301"/>
    </row>
    <row r="41" spans="1:64" s="9" customFormat="1" ht="13" customHeight="1" x14ac:dyDescent="0.15">
      <c r="A41" s="64"/>
      <c r="B41" s="29"/>
      <c r="C41" s="48"/>
      <c r="D41" s="49" t="s">
        <v>74</v>
      </c>
      <c r="E41" s="49" t="s">
        <v>75</v>
      </c>
      <c r="F41" s="81"/>
      <c r="G41" s="81"/>
      <c r="H41" s="81"/>
      <c r="I41" s="302"/>
      <c r="J41" s="45"/>
      <c r="K41" s="14"/>
      <c r="L41" s="326"/>
      <c r="M41" s="267"/>
      <c r="N41" s="267"/>
      <c r="O41" s="320"/>
      <c r="P41" s="45"/>
      <c r="Q41" s="96"/>
      <c r="R41" s="30"/>
      <c r="S41" s="66"/>
      <c r="T41" s="66"/>
      <c r="U41" s="29"/>
      <c r="V41" s="60"/>
      <c r="X41" s="30"/>
      <c r="Y41" s="66"/>
      <c r="Z41" s="66"/>
      <c r="AA41" s="60"/>
      <c r="AB41" s="45"/>
      <c r="AD41" s="30">
        <v>1</v>
      </c>
      <c r="AE41" s="66"/>
      <c r="AF41" s="66"/>
      <c r="AG41" s="60">
        <v>1</v>
      </c>
      <c r="AH41" s="45">
        <f>SUM(AD41:AG41)</f>
        <v>2</v>
      </c>
      <c r="AI41" s="138"/>
      <c r="AJ41" s="30"/>
      <c r="AK41" s="66"/>
      <c r="AL41" s="66"/>
      <c r="AM41" s="60"/>
      <c r="AN41" s="150"/>
      <c r="AO41" s="138"/>
      <c r="AP41" s="30"/>
      <c r="AQ41" s="66"/>
      <c r="AR41" s="66"/>
      <c r="AS41" s="60"/>
      <c r="AT41" s="45"/>
      <c r="AU41" s="138"/>
      <c r="AV41" s="138"/>
      <c r="AW41" s="45">
        <v>1</v>
      </c>
      <c r="AX41" s="45"/>
      <c r="AY41" s="45"/>
      <c r="AZ41" s="45"/>
      <c r="BA41" s="45">
        <f>SUM(AW41:AZ41)</f>
        <v>1</v>
      </c>
      <c r="BB41" s="138"/>
      <c r="BD41" s="302"/>
      <c r="BE41" s="302"/>
      <c r="BF41" s="302"/>
      <c r="BG41" s="302"/>
      <c r="BH41" s="302"/>
      <c r="BI41" s="302"/>
      <c r="BJ41" s="302"/>
      <c r="BK41" s="302"/>
      <c r="BL41" s="301"/>
    </row>
    <row r="42" spans="1:64" s="20" customFormat="1" ht="13" customHeight="1" x14ac:dyDescent="0.15">
      <c r="A42" s="64">
        <v>22</v>
      </c>
      <c r="B42" s="27"/>
      <c r="C42" s="43" t="s">
        <v>37</v>
      </c>
      <c r="D42" s="49" t="s">
        <v>169</v>
      </c>
      <c r="E42" s="42" t="s">
        <v>38</v>
      </c>
      <c r="F42" s="81"/>
      <c r="G42" s="81">
        <v>1</v>
      </c>
      <c r="H42" s="81">
        <v>1</v>
      </c>
      <c r="I42" s="302"/>
      <c r="J42" s="45">
        <v>2</v>
      </c>
      <c r="K42" s="14"/>
      <c r="L42" s="326"/>
      <c r="M42" s="267"/>
      <c r="N42" s="267"/>
      <c r="O42" s="320"/>
      <c r="P42" s="45"/>
      <c r="Q42" s="96"/>
      <c r="R42" s="30"/>
      <c r="S42" s="66"/>
      <c r="T42" s="66"/>
      <c r="U42" s="29">
        <v>1</v>
      </c>
      <c r="V42" s="45">
        <f>SUM(R42:U42)</f>
        <v>1</v>
      </c>
      <c r="X42" s="30"/>
      <c r="Y42" s="66"/>
      <c r="Z42" s="66"/>
      <c r="AA42" s="60"/>
      <c r="AB42" s="45"/>
      <c r="AD42" s="30"/>
      <c r="AE42" s="66"/>
      <c r="AF42" s="66"/>
      <c r="AG42" s="60"/>
      <c r="AH42" s="45"/>
      <c r="AI42" s="138"/>
      <c r="AJ42" s="30">
        <v>1</v>
      </c>
      <c r="AK42" s="66"/>
      <c r="AL42" s="66"/>
      <c r="AM42" s="60"/>
      <c r="AN42" s="150">
        <f>SUM(AJ42:AM42)</f>
        <v>1</v>
      </c>
      <c r="AO42" s="138"/>
      <c r="AP42" s="30"/>
      <c r="AQ42" s="66"/>
      <c r="AR42" s="66"/>
      <c r="AS42" s="60">
        <v>2</v>
      </c>
      <c r="AT42" s="45">
        <f>SUM(AP42:AS42)</f>
        <v>2</v>
      </c>
      <c r="AU42" s="138"/>
      <c r="AV42" s="138"/>
      <c r="AW42" s="45"/>
      <c r="AX42" s="45"/>
      <c r="AY42" s="45"/>
      <c r="AZ42" s="45"/>
      <c r="BA42" s="45"/>
      <c r="BB42" s="138"/>
      <c r="BD42" s="301"/>
      <c r="BE42" s="301"/>
      <c r="BF42" s="301">
        <v>1</v>
      </c>
      <c r="BG42" s="301"/>
      <c r="BH42" s="301">
        <v>2</v>
      </c>
      <c r="BI42" s="301"/>
      <c r="BJ42" s="302"/>
      <c r="BK42" s="302"/>
      <c r="BL42" s="301">
        <v>3</v>
      </c>
    </row>
    <row r="43" spans="1:64" s="254" customFormat="1" ht="13" customHeight="1" x14ac:dyDescent="0.15">
      <c r="A43" s="160">
        <v>23</v>
      </c>
      <c r="B43" s="161"/>
      <c r="C43" s="162" t="s">
        <v>179</v>
      </c>
      <c r="D43" s="163" t="s">
        <v>171</v>
      </c>
      <c r="E43" s="164" t="s">
        <v>180</v>
      </c>
      <c r="F43" s="175"/>
      <c r="G43" s="175"/>
      <c r="H43" s="175">
        <v>4</v>
      </c>
      <c r="I43" s="303"/>
      <c r="J43" s="272">
        <v>4</v>
      </c>
      <c r="K43" s="336"/>
      <c r="L43" s="327">
        <v>1</v>
      </c>
      <c r="M43" s="273">
        <v>2</v>
      </c>
      <c r="N43" s="273">
        <v>5</v>
      </c>
      <c r="O43" s="321"/>
      <c r="P43" s="152">
        <f>SUM(L43:O43)</f>
        <v>8</v>
      </c>
      <c r="Q43" s="332"/>
      <c r="R43" s="324"/>
      <c r="S43" s="274">
        <v>2</v>
      </c>
      <c r="T43" s="274">
        <v>1</v>
      </c>
      <c r="U43" s="323"/>
      <c r="V43" s="45">
        <f>SUM(R43:U43)</f>
        <v>3</v>
      </c>
      <c r="W43" s="247"/>
      <c r="X43" s="324"/>
      <c r="Y43" s="274"/>
      <c r="Z43" s="274"/>
      <c r="AA43" s="275"/>
      <c r="AB43" s="272"/>
      <c r="AC43" s="247"/>
      <c r="AD43" s="324"/>
      <c r="AE43" s="274">
        <v>1</v>
      </c>
      <c r="AF43" s="274">
        <v>1</v>
      </c>
      <c r="AG43" s="275"/>
      <c r="AH43" s="272">
        <f>SUM(AD43:AG43)</f>
        <v>2</v>
      </c>
      <c r="AI43" s="276"/>
      <c r="AJ43" s="324">
        <v>1</v>
      </c>
      <c r="AK43" s="274">
        <v>1</v>
      </c>
      <c r="AL43" s="274"/>
      <c r="AM43" s="275"/>
      <c r="AN43" s="277">
        <f>SUM(AJ43:AM43)</f>
        <v>2</v>
      </c>
      <c r="AO43" s="276"/>
      <c r="AP43" s="324"/>
      <c r="AQ43" s="274"/>
      <c r="AR43" s="274"/>
      <c r="AS43" s="275"/>
      <c r="AT43" s="272"/>
      <c r="AU43" s="276"/>
      <c r="AV43" s="276"/>
      <c r="AW43" s="272">
        <v>1</v>
      </c>
      <c r="AX43" s="272"/>
      <c r="AY43" s="272"/>
      <c r="AZ43" s="272">
        <v>1</v>
      </c>
      <c r="BA43" s="152">
        <f>SUM(AW43:AZ43)</f>
        <v>2</v>
      </c>
      <c r="BB43" s="276"/>
      <c r="BD43" s="316">
        <v>2</v>
      </c>
      <c r="BE43" s="316">
        <v>2</v>
      </c>
      <c r="BF43" s="316"/>
      <c r="BG43" s="316"/>
      <c r="BH43" s="316">
        <v>4</v>
      </c>
      <c r="BI43" s="316">
        <v>1</v>
      </c>
      <c r="BJ43" s="317"/>
      <c r="BK43" s="317"/>
      <c r="BL43" s="316">
        <v>9</v>
      </c>
    </row>
    <row r="44" spans="1:64" s="250" customFormat="1" ht="15" customHeight="1" x14ac:dyDescent="0.15">
      <c r="A44" s="160">
        <v>24</v>
      </c>
      <c r="B44" s="165"/>
      <c r="C44" s="174"/>
      <c r="D44" s="163" t="s">
        <v>1</v>
      </c>
      <c r="E44" s="163" t="s">
        <v>3</v>
      </c>
      <c r="F44" s="175"/>
      <c r="G44" s="175"/>
      <c r="H44" s="175"/>
      <c r="I44" s="303"/>
      <c r="J44" s="272"/>
      <c r="K44" s="336"/>
      <c r="L44" s="327"/>
      <c r="M44" s="273"/>
      <c r="N44" s="273"/>
      <c r="O44" s="321">
        <v>2</v>
      </c>
      <c r="P44" s="152">
        <f>SUM(L44:O44)</f>
        <v>2</v>
      </c>
      <c r="Q44" s="332"/>
      <c r="R44" s="324"/>
      <c r="S44" s="274"/>
      <c r="T44" s="274"/>
      <c r="U44" s="323"/>
      <c r="V44" s="275"/>
      <c r="W44" s="246"/>
      <c r="X44" s="324"/>
      <c r="Y44" s="274">
        <v>1</v>
      </c>
      <c r="Z44" s="274"/>
      <c r="AA44" s="275"/>
      <c r="AB44" s="45">
        <f>SUM(X44:AA44)</f>
        <v>1</v>
      </c>
      <c r="AC44" s="246"/>
      <c r="AD44" s="324"/>
      <c r="AE44" s="274">
        <v>2</v>
      </c>
      <c r="AF44" s="274"/>
      <c r="AG44" s="275"/>
      <c r="AH44" s="272">
        <f>SUM(AD44:AG44)</f>
        <v>2</v>
      </c>
      <c r="AI44" s="276"/>
      <c r="AJ44" s="324"/>
      <c r="AK44" s="274"/>
      <c r="AL44" s="274"/>
      <c r="AM44" s="275"/>
      <c r="AN44" s="277"/>
      <c r="AO44" s="276"/>
      <c r="AP44" s="324"/>
      <c r="AQ44" s="274"/>
      <c r="AR44" s="274"/>
      <c r="AS44" s="275"/>
      <c r="AT44" s="272"/>
      <c r="AU44" s="276"/>
      <c r="AV44" s="276"/>
      <c r="AW44" s="272"/>
      <c r="AX44" s="272"/>
      <c r="AY44" s="272"/>
      <c r="AZ44" s="272"/>
      <c r="BA44" s="152"/>
      <c r="BB44" s="276"/>
      <c r="BD44" s="317"/>
      <c r="BE44" s="317"/>
      <c r="BF44" s="317"/>
      <c r="BG44" s="317"/>
      <c r="BH44" s="317"/>
      <c r="BI44" s="317"/>
      <c r="BJ44" s="317"/>
      <c r="BK44" s="317"/>
      <c r="BL44" s="316"/>
    </row>
    <row r="45" spans="1:64" s="305" customFormat="1" ht="15" customHeight="1" x14ac:dyDescent="0.15">
      <c r="A45" s="205"/>
      <c r="B45" s="206"/>
      <c r="C45" s="207"/>
      <c r="D45" s="208" t="s">
        <v>203</v>
      </c>
      <c r="E45" s="208" t="s">
        <v>204</v>
      </c>
      <c r="F45" s="210"/>
      <c r="G45" s="210"/>
      <c r="H45" s="210"/>
      <c r="I45" s="306"/>
      <c r="J45" s="221"/>
      <c r="K45" s="337"/>
      <c r="L45" s="328"/>
      <c r="M45" s="268"/>
      <c r="N45" s="268"/>
      <c r="O45" s="322"/>
      <c r="P45" s="221"/>
      <c r="Q45" s="333"/>
      <c r="R45" s="212"/>
      <c r="S45" s="213"/>
      <c r="T45" s="213"/>
      <c r="U45" s="206"/>
      <c r="V45" s="209"/>
      <c r="X45" s="212"/>
      <c r="Y45" s="213"/>
      <c r="Z45" s="213"/>
      <c r="AA45" s="209"/>
      <c r="AB45" s="221"/>
      <c r="AD45" s="212"/>
      <c r="AE45" s="213"/>
      <c r="AF45" s="213"/>
      <c r="AG45" s="209"/>
      <c r="AH45" s="221"/>
      <c r="AI45" s="222"/>
      <c r="AJ45" s="212"/>
      <c r="AK45" s="213"/>
      <c r="AL45" s="213"/>
      <c r="AM45" s="209"/>
      <c r="AN45" s="223"/>
      <c r="AO45" s="222"/>
      <c r="AP45" s="212"/>
      <c r="AQ45" s="213"/>
      <c r="AR45" s="213"/>
      <c r="AS45" s="209"/>
      <c r="AT45" s="221"/>
      <c r="AU45" s="222"/>
      <c r="AV45" s="222"/>
      <c r="AW45" s="221"/>
      <c r="AX45" s="221"/>
      <c r="AY45" s="221">
        <v>2</v>
      </c>
      <c r="AZ45" s="221">
        <v>1</v>
      </c>
      <c r="BA45" s="221">
        <f>SUM(AW45:AZ45)</f>
        <v>3</v>
      </c>
      <c r="BB45" s="222"/>
      <c r="BD45" s="306"/>
      <c r="BE45" s="306"/>
      <c r="BF45" s="306"/>
      <c r="BG45" s="306"/>
      <c r="BH45" s="306"/>
      <c r="BI45" s="306"/>
      <c r="BJ45" s="306"/>
      <c r="BK45" s="306"/>
      <c r="BL45" s="307"/>
    </row>
    <row r="46" spans="1:64" s="20" customFormat="1" ht="13" customHeight="1" x14ac:dyDescent="0.15">
      <c r="A46" s="64">
        <v>25</v>
      </c>
      <c r="B46" s="27"/>
      <c r="C46" s="43" t="s">
        <v>181</v>
      </c>
      <c r="D46" s="49" t="s">
        <v>182</v>
      </c>
      <c r="E46" s="42" t="s">
        <v>183</v>
      </c>
      <c r="F46" s="81"/>
      <c r="G46" s="81">
        <v>2</v>
      </c>
      <c r="H46" s="81"/>
      <c r="I46" s="302"/>
      <c r="J46" s="45">
        <v>2</v>
      </c>
      <c r="K46" s="14"/>
      <c r="L46" s="326"/>
      <c r="M46" s="267"/>
      <c r="N46" s="267"/>
      <c r="O46" s="320"/>
      <c r="P46" s="45"/>
      <c r="Q46" s="96"/>
      <c r="R46" s="30"/>
      <c r="S46" s="66">
        <v>1</v>
      </c>
      <c r="T46" s="66"/>
      <c r="U46" s="29"/>
      <c r="V46" s="45">
        <f>SUM(R46:U46)</f>
        <v>1</v>
      </c>
      <c r="X46" s="30">
        <v>1</v>
      </c>
      <c r="Y46" s="66">
        <v>1</v>
      </c>
      <c r="Z46" s="66"/>
      <c r="AA46" s="60"/>
      <c r="AB46" s="45">
        <f>SUM(X46:AA46)</f>
        <v>2</v>
      </c>
      <c r="AD46" s="30">
        <v>1</v>
      </c>
      <c r="AE46" s="66">
        <v>1</v>
      </c>
      <c r="AF46" s="66"/>
      <c r="AG46" s="60"/>
      <c r="AH46" s="45">
        <f>SUM(AD46:AG46)</f>
        <v>2</v>
      </c>
      <c r="AI46" s="138"/>
      <c r="AJ46" s="30"/>
      <c r="AK46" s="66"/>
      <c r="AL46" s="66"/>
      <c r="AM46" s="60"/>
      <c r="AN46" s="150"/>
      <c r="AO46" s="138"/>
      <c r="AP46" s="30"/>
      <c r="AQ46" s="66">
        <v>1</v>
      </c>
      <c r="AR46" s="66">
        <v>3</v>
      </c>
      <c r="AS46" s="60">
        <v>2</v>
      </c>
      <c r="AT46" s="45">
        <f>SUM(AP46:AS46)</f>
        <v>6</v>
      </c>
      <c r="AU46" s="138"/>
      <c r="AV46" s="138"/>
      <c r="AW46" s="45">
        <v>4</v>
      </c>
      <c r="AX46" s="45">
        <v>1</v>
      </c>
      <c r="AY46" s="45">
        <v>2</v>
      </c>
      <c r="AZ46" s="45">
        <v>4</v>
      </c>
      <c r="BA46" s="45">
        <f>SUM(AW46:AZ46)</f>
        <v>11</v>
      </c>
      <c r="BB46" s="138"/>
      <c r="BD46" s="301">
        <v>5</v>
      </c>
      <c r="BE46" s="301"/>
      <c r="BF46" s="301">
        <v>2</v>
      </c>
      <c r="BG46" s="301"/>
      <c r="BH46" s="301"/>
      <c r="BI46" s="301"/>
      <c r="BJ46" s="302"/>
      <c r="BK46" s="302">
        <v>1</v>
      </c>
      <c r="BL46" s="301">
        <v>7</v>
      </c>
    </row>
    <row r="47" spans="1:64" s="20" customFormat="1" ht="13" customHeight="1" x14ac:dyDescent="0.15">
      <c r="A47" s="64"/>
      <c r="B47" s="27" t="s">
        <v>163</v>
      </c>
      <c r="C47" s="43"/>
      <c r="D47" s="49" t="s">
        <v>49</v>
      </c>
      <c r="E47" s="42" t="s">
        <v>105</v>
      </c>
      <c r="F47" s="81"/>
      <c r="G47" s="81"/>
      <c r="H47" s="81"/>
      <c r="I47" s="302"/>
      <c r="J47" s="45"/>
      <c r="K47" s="14"/>
      <c r="L47" s="326"/>
      <c r="M47" s="267"/>
      <c r="N47" s="267"/>
      <c r="O47" s="320"/>
      <c r="P47" s="45"/>
      <c r="Q47" s="96"/>
      <c r="R47" s="30">
        <v>2</v>
      </c>
      <c r="S47" s="66"/>
      <c r="T47" s="66"/>
      <c r="U47" s="29"/>
      <c r="V47" s="45">
        <f>SUM(R47:U47)</f>
        <v>2</v>
      </c>
      <c r="X47" s="30"/>
      <c r="Y47" s="66"/>
      <c r="Z47" s="66"/>
      <c r="AA47" s="60">
        <v>1</v>
      </c>
      <c r="AB47" s="45">
        <f>SUM(X47:AA47)</f>
        <v>1</v>
      </c>
      <c r="AD47" s="30"/>
      <c r="AE47" s="66"/>
      <c r="AF47" s="66"/>
      <c r="AG47" s="60">
        <v>1</v>
      </c>
      <c r="AH47" s="45">
        <f>SUM(AD47:AG47)</f>
        <v>1</v>
      </c>
      <c r="AI47" s="138"/>
      <c r="AJ47" s="30">
        <v>1</v>
      </c>
      <c r="AK47" s="66">
        <v>2</v>
      </c>
      <c r="AL47" s="66"/>
      <c r="AM47" s="60"/>
      <c r="AN47" s="150">
        <f>SUM(AJ47:AM47)</f>
        <v>3</v>
      </c>
      <c r="AO47" s="138"/>
      <c r="AP47" s="30"/>
      <c r="AQ47" s="66"/>
      <c r="AR47" s="66"/>
      <c r="AS47" s="60">
        <v>3</v>
      </c>
      <c r="AT47" s="45">
        <f>SUM(AP47:AS47)</f>
        <v>3</v>
      </c>
      <c r="AU47" s="138"/>
      <c r="AV47" s="138"/>
      <c r="AW47" s="45"/>
      <c r="AX47" s="45"/>
      <c r="AY47" s="45"/>
      <c r="AZ47" s="45">
        <v>1</v>
      </c>
      <c r="BA47" s="45">
        <f>SUM(AW47:AZ47)</f>
        <v>1</v>
      </c>
      <c r="BB47" s="138"/>
      <c r="BD47" s="301"/>
      <c r="BE47" s="301"/>
      <c r="BF47" s="301"/>
      <c r="BG47" s="301"/>
      <c r="BH47" s="301"/>
      <c r="BI47" s="301"/>
      <c r="BJ47" s="302"/>
      <c r="BK47" s="302"/>
      <c r="BL47" s="301"/>
    </row>
    <row r="48" spans="1:64" s="9" customFormat="1" ht="13" customHeight="1" x14ac:dyDescent="0.15">
      <c r="A48" s="64">
        <v>26</v>
      </c>
      <c r="B48" s="29"/>
      <c r="C48" s="48"/>
      <c r="D48" s="49" t="s">
        <v>14</v>
      </c>
      <c r="E48" s="49" t="s">
        <v>15</v>
      </c>
      <c r="F48" s="81"/>
      <c r="G48" s="81"/>
      <c r="H48" s="81"/>
      <c r="I48" s="302"/>
      <c r="J48" s="45"/>
      <c r="K48" s="14"/>
      <c r="L48" s="326"/>
      <c r="M48" s="267"/>
      <c r="N48" s="267"/>
      <c r="O48" s="320">
        <v>1</v>
      </c>
      <c r="P48" s="45">
        <f>SUM(L48:O48)</f>
        <v>1</v>
      </c>
      <c r="Q48" s="96"/>
      <c r="R48" s="30"/>
      <c r="S48" s="66"/>
      <c r="T48" s="66"/>
      <c r="U48" s="29"/>
      <c r="V48" s="60"/>
      <c r="X48" s="30"/>
      <c r="Y48" s="66"/>
      <c r="Z48" s="66"/>
      <c r="AA48" s="60"/>
      <c r="AB48" s="45"/>
      <c r="AD48" s="30"/>
      <c r="AE48" s="66"/>
      <c r="AF48" s="66"/>
      <c r="AG48" s="60"/>
      <c r="AH48" s="45"/>
      <c r="AI48" s="138"/>
      <c r="AJ48" s="30"/>
      <c r="AK48" s="66"/>
      <c r="AL48" s="66"/>
      <c r="AM48" s="60"/>
      <c r="AN48" s="150"/>
      <c r="AO48" s="138"/>
      <c r="AP48" s="30"/>
      <c r="AQ48" s="66"/>
      <c r="AR48" s="66"/>
      <c r="AS48" s="60"/>
      <c r="AT48" s="45"/>
      <c r="AU48" s="138"/>
      <c r="AV48" s="138"/>
      <c r="AW48" s="45"/>
      <c r="AX48" s="45"/>
      <c r="AY48" s="45"/>
      <c r="AZ48" s="45"/>
      <c r="BA48" s="45"/>
      <c r="BB48" s="138"/>
      <c r="BD48" s="302"/>
      <c r="BE48" s="302"/>
      <c r="BF48" s="302"/>
      <c r="BG48" s="302"/>
      <c r="BH48" s="302"/>
      <c r="BI48" s="302"/>
      <c r="BJ48" s="302"/>
      <c r="BK48" s="302"/>
      <c r="BL48" s="301"/>
    </row>
    <row r="49" spans="1:64" s="9" customFormat="1" ht="13" customHeight="1" x14ac:dyDescent="0.15">
      <c r="A49" s="64">
        <v>27</v>
      </c>
      <c r="B49" s="29"/>
      <c r="C49" s="48"/>
      <c r="D49" s="49" t="s">
        <v>13</v>
      </c>
      <c r="E49" s="49" t="s">
        <v>4</v>
      </c>
      <c r="F49" s="81"/>
      <c r="G49" s="81"/>
      <c r="H49" s="81"/>
      <c r="I49" s="302"/>
      <c r="J49" s="45"/>
      <c r="K49" s="14"/>
      <c r="L49" s="326"/>
      <c r="M49" s="267">
        <v>1</v>
      </c>
      <c r="N49" s="267"/>
      <c r="O49" s="320"/>
      <c r="P49" s="45">
        <f>SUM(L49:O49)</f>
        <v>1</v>
      </c>
      <c r="Q49" s="96"/>
      <c r="R49" s="30"/>
      <c r="S49" s="66"/>
      <c r="T49" s="66"/>
      <c r="U49" s="29"/>
      <c r="V49" s="60"/>
      <c r="X49" s="30"/>
      <c r="Y49" s="66"/>
      <c r="Z49" s="66"/>
      <c r="AA49" s="60"/>
      <c r="AB49" s="45"/>
      <c r="AD49" s="30"/>
      <c r="AE49" s="66"/>
      <c r="AF49" s="66"/>
      <c r="AG49" s="60"/>
      <c r="AH49" s="45"/>
      <c r="AI49" s="138"/>
      <c r="AJ49" s="30"/>
      <c r="AK49" s="66"/>
      <c r="AL49" s="66"/>
      <c r="AM49" s="60"/>
      <c r="AN49" s="150"/>
      <c r="AO49" s="138"/>
      <c r="AP49" s="30"/>
      <c r="AQ49" s="66"/>
      <c r="AR49" s="66"/>
      <c r="AS49" s="60"/>
      <c r="AT49" s="45"/>
      <c r="AU49" s="138"/>
      <c r="AV49" s="138"/>
      <c r="AW49" s="45"/>
      <c r="AX49" s="45"/>
      <c r="AY49" s="45"/>
      <c r="AZ49" s="45"/>
      <c r="BA49" s="45"/>
      <c r="BB49" s="138"/>
      <c r="BD49" s="302"/>
      <c r="BE49" s="302"/>
      <c r="BF49" s="302"/>
      <c r="BG49" s="302"/>
      <c r="BH49" s="302"/>
      <c r="BI49" s="302"/>
      <c r="BJ49" s="302"/>
      <c r="BK49" s="302"/>
      <c r="BL49" s="301"/>
    </row>
    <row r="50" spans="1:64" s="250" customFormat="1" ht="13" customHeight="1" x14ac:dyDescent="0.15">
      <c r="A50" s="160"/>
      <c r="B50" s="165"/>
      <c r="C50" s="174"/>
      <c r="D50" s="163" t="s">
        <v>159</v>
      </c>
      <c r="E50" s="163" t="s">
        <v>160</v>
      </c>
      <c r="F50" s="175"/>
      <c r="G50" s="175"/>
      <c r="H50" s="175"/>
      <c r="I50" s="303"/>
      <c r="J50" s="272"/>
      <c r="K50" s="336"/>
      <c r="L50" s="327"/>
      <c r="M50" s="273"/>
      <c r="N50" s="273"/>
      <c r="O50" s="321"/>
      <c r="P50" s="152"/>
      <c r="Q50" s="332"/>
      <c r="R50" s="324"/>
      <c r="S50" s="274"/>
      <c r="T50" s="274"/>
      <c r="U50" s="323"/>
      <c r="V50" s="275"/>
      <c r="W50" s="246"/>
      <c r="X50" s="324"/>
      <c r="Y50" s="274"/>
      <c r="Z50" s="274"/>
      <c r="AA50" s="275"/>
      <c r="AB50" s="272"/>
      <c r="AC50" s="246"/>
      <c r="AD50" s="324"/>
      <c r="AE50" s="274"/>
      <c r="AF50" s="274"/>
      <c r="AG50" s="275"/>
      <c r="AH50" s="272"/>
      <c r="AI50" s="276"/>
      <c r="AJ50" s="324"/>
      <c r="AK50" s="274"/>
      <c r="AL50" s="274"/>
      <c r="AM50" s="275"/>
      <c r="AN50" s="277"/>
      <c r="AO50" s="276"/>
      <c r="AP50" s="324"/>
      <c r="AQ50" s="274"/>
      <c r="AR50" s="274"/>
      <c r="AS50" s="275"/>
      <c r="AT50" s="272"/>
      <c r="AU50" s="276"/>
      <c r="AV50" s="276"/>
      <c r="AW50" s="272"/>
      <c r="AX50" s="272">
        <v>1</v>
      </c>
      <c r="AY50" s="272"/>
      <c r="AZ50" s="272"/>
      <c r="BA50" s="152">
        <f>SUM(AW50:AZ50)</f>
        <v>1</v>
      </c>
      <c r="BB50" s="276"/>
      <c r="BD50" s="317"/>
      <c r="BE50" s="317"/>
      <c r="BF50" s="317"/>
      <c r="BG50" s="317"/>
      <c r="BH50" s="317"/>
      <c r="BI50" s="317"/>
      <c r="BJ50" s="317"/>
      <c r="BK50" s="317"/>
      <c r="BL50" s="316"/>
    </row>
    <row r="51" spans="1:64" s="9" customFormat="1" ht="13" customHeight="1" x14ac:dyDescent="0.15">
      <c r="A51" s="64"/>
      <c r="B51" s="29"/>
      <c r="C51" s="48"/>
      <c r="D51" s="49" t="s">
        <v>161</v>
      </c>
      <c r="E51" s="49" t="s">
        <v>162</v>
      </c>
      <c r="F51" s="81"/>
      <c r="G51" s="81"/>
      <c r="H51" s="81"/>
      <c r="I51" s="302"/>
      <c r="J51" s="45"/>
      <c r="K51" s="14"/>
      <c r="L51" s="326"/>
      <c r="M51" s="267"/>
      <c r="N51" s="267"/>
      <c r="O51" s="320"/>
      <c r="P51" s="45"/>
      <c r="Q51" s="96"/>
      <c r="R51" s="30"/>
      <c r="S51" s="66"/>
      <c r="T51" s="66"/>
      <c r="U51" s="29"/>
      <c r="V51" s="60"/>
      <c r="X51" s="30"/>
      <c r="Y51" s="66"/>
      <c r="Z51" s="66"/>
      <c r="AA51" s="60"/>
      <c r="AB51" s="45"/>
      <c r="AD51" s="30"/>
      <c r="AE51" s="66"/>
      <c r="AF51" s="66">
        <v>1</v>
      </c>
      <c r="AG51" s="60"/>
      <c r="AH51" s="45">
        <f>SUM(AD51:AG51)</f>
        <v>1</v>
      </c>
      <c r="AI51" s="138"/>
      <c r="AJ51" s="30"/>
      <c r="AK51" s="66"/>
      <c r="AL51" s="66"/>
      <c r="AM51" s="60">
        <v>1</v>
      </c>
      <c r="AN51" s="150">
        <f>SUM(AJ51:AM51)</f>
        <v>1</v>
      </c>
      <c r="AO51" s="138"/>
      <c r="AP51" s="30"/>
      <c r="AQ51" s="66">
        <v>2</v>
      </c>
      <c r="AR51" s="66"/>
      <c r="AS51" s="60"/>
      <c r="AT51" s="45">
        <f>SUM(AP51:AS51)</f>
        <v>2</v>
      </c>
      <c r="AU51" s="138"/>
      <c r="AV51" s="138"/>
      <c r="AW51" s="45"/>
      <c r="AX51" s="45"/>
      <c r="AY51" s="45"/>
      <c r="AZ51" s="45"/>
      <c r="BA51" s="45"/>
      <c r="BB51" s="138"/>
      <c r="BD51" s="302"/>
      <c r="BE51" s="302"/>
      <c r="BF51" s="302"/>
      <c r="BG51" s="302"/>
      <c r="BH51" s="302"/>
      <c r="BI51" s="302"/>
      <c r="BJ51" s="302"/>
      <c r="BK51" s="302"/>
      <c r="BL51" s="301"/>
    </row>
    <row r="52" spans="1:64" s="9" customFormat="1" ht="13" customHeight="1" x14ac:dyDescent="0.15">
      <c r="A52" s="64"/>
      <c r="B52" s="29"/>
      <c r="C52" s="48"/>
      <c r="D52" s="49" t="s">
        <v>63</v>
      </c>
      <c r="E52" s="49" t="s">
        <v>64</v>
      </c>
      <c r="F52" s="81"/>
      <c r="G52" s="81"/>
      <c r="H52" s="81"/>
      <c r="I52" s="302"/>
      <c r="J52" s="45"/>
      <c r="K52" s="14"/>
      <c r="L52" s="326"/>
      <c r="M52" s="267"/>
      <c r="N52" s="267"/>
      <c r="O52" s="320"/>
      <c r="P52" s="45"/>
      <c r="Q52" s="96"/>
      <c r="R52" s="30"/>
      <c r="S52" s="66"/>
      <c r="T52" s="66"/>
      <c r="U52" s="29"/>
      <c r="V52" s="60"/>
      <c r="X52" s="30"/>
      <c r="Y52" s="66"/>
      <c r="Z52" s="66"/>
      <c r="AA52" s="60"/>
      <c r="AB52" s="45"/>
      <c r="AD52" s="30"/>
      <c r="AE52" s="66"/>
      <c r="AF52" s="66"/>
      <c r="AG52" s="60"/>
      <c r="AH52" s="45"/>
      <c r="AI52" s="138"/>
      <c r="AJ52" s="30"/>
      <c r="AK52" s="66"/>
      <c r="AL52" s="66"/>
      <c r="AM52" s="60"/>
      <c r="AN52" s="150"/>
      <c r="AO52" s="138"/>
      <c r="AP52" s="30"/>
      <c r="AQ52" s="66"/>
      <c r="AR52" s="66"/>
      <c r="AS52" s="60">
        <v>1</v>
      </c>
      <c r="AT52" s="45">
        <f>SUM(AP52:AS52)</f>
        <v>1</v>
      </c>
      <c r="AU52" s="138"/>
      <c r="AV52" s="138"/>
      <c r="AW52" s="45"/>
      <c r="AX52" s="45"/>
      <c r="AY52" s="45"/>
      <c r="AZ52" s="45"/>
      <c r="BA52" s="45"/>
      <c r="BB52" s="138"/>
      <c r="BD52" s="302"/>
      <c r="BE52" s="302"/>
      <c r="BF52" s="302"/>
      <c r="BG52" s="302"/>
      <c r="BH52" s="302"/>
      <c r="BI52" s="302"/>
      <c r="BJ52" s="302"/>
      <c r="BK52" s="302"/>
      <c r="BL52" s="301"/>
    </row>
    <row r="53" spans="1:64" s="20" customFormat="1" ht="13" customHeight="1" x14ac:dyDescent="0.15">
      <c r="A53" s="64">
        <v>28</v>
      </c>
      <c r="B53" s="27"/>
      <c r="C53" s="43" t="s">
        <v>141</v>
      </c>
      <c r="D53" s="49" t="s">
        <v>133</v>
      </c>
      <c r="E53" s="42" t="s">
        <v>138</v>
      </c>
      <c r="F53" s="81"/>
      <c r="G53" s="81"/>
      <c r="H53" s="81"/>
      <c r="I53" s="302"/>
      <c r="J53" s="45"/>
      <c r="K53" s="14"/>
      <c r="L53" s="326"/>
      <c r="M53" s="267">
        <v>1</v>
      </c>
      <c r="N53" s="267"/>
      <c r="O53" s="320"/>
      <c r="P53" s="45">
        <f>SUM(L53:O53)</f>
        <v>1</v>
      </c>
      <c r="Q53" s="96"/>
      <c r="R53" s="30"/>
      <c r="S53" s="66"/>
      <c r="T53" s="66"/>
      <c r="U53" s="29"/>
      <c r="V53" s="60"/>
      <c r="X53" s="30"/>
      <c r="Y53" s="66"/>
      <c r="Z53" s="66"/>
      <c r="AA53" s="60"/>
      <c r="AB53" s="45"/>
      <c r="AD53" s="30">
        <v>1</v>
      </c>
      <c r="AE53" s="66"/>
      <c r="AF53" s="66"/>
      <c r="AG53" s="60"/>
      <c r="AH53" s="45">
        <f>SUM(AD53:AG53)</f>
        <v>1</v>
      </c>
      <c r="AI53" s="138"/>
      <c r="AJ53" s="30"/>
      <c r="AK53" s="66"/>
      <c r="AL53" s="66"/>
      <c r="AM53" s="60"/>
      <c r="AN53" s="150"/>
      <c r="AO53" s="138"/>
      <c r="AP53" s="30"/>
      <c r="AQ53" s="66"/>
      <c r="AR53" s="66"/>
      <c r="AS53" s="60"/>
      <c r="AT53" s="45"/>
      <c r="AU53" s="138"/>
      <c r="AV53" s="138"/>
      <c r="AW53" s="45"/>
      <c r="AX53" s="45"/>
      <c r="AY53" s="45"/>
      <c r="AZ53" s="45"/>
      <c r="BA53" s="45"/>
      <c r="BB53" s="138"/>
      <c r="BD53" s="301"/>
      <c r="BE53" s="301"/>
      <c r="BF53" s="301"/>
      <c r="BG53" s="301"/>
      <c r="BH53" s="301"/>
      <c r="BI53" s="301"/>
      <c r="BJ53" s="302"/>
      <c r="BK53" s="302"/>
      <c r="BL53" s="301"/>
    </row>
    <row r="54" spans="1:64" s="20" customFormat="1" ht="13" customHeight="1" x14ac:dyDescent="0.15">
      <c r="A54" s="64"/>
      <c r="B54" s="27"/>
      <c r="C54" s="43"/>
      <c r="D54" s="49" t="s">
        <v>201</v>
      </c>
      <c r="E54" s="42" t="s">
        <v>202</v>
      </c>
      <c r="F54" s="81"/>
      <c r="G54" s="81"/>
      <c r="H54" s="81"/>
      <c r="I54" s="302"/>
      <c r="J54" s="45"/>
      <c r="K54" s="14"/>
      <c r="L54" s="326"/>
      <c r="M54" s="267"/>
      <c r="N54" s="267"/>
      <c r="O54" s="320"/>
      <c r="P54" s="45"/>
      <c r="Q54" s="96"/>
      <c r="R54" s="30"/>
      <c r="S54" s="66"/>
      <c r="T54" s="66"/>
      <c r="U54" s="29"/>
      <c r="V54" s="60"/>
      <c r="X54" s="30"/>
      <c r="Y54" s="66"/>
      <c r="Z54" s="66"/>
      <c r="AA54" s="60"/>
      <c r="AB54" s="45"/>
      <c r="AD54" s="30"/>
      <c r="AE54" s="66"/>
      <c r="AF54" s="66"/>
      <c r="AG54" s="60"/>
      <c r="AH54" s="45"/>
      <c r="AI54" s="138"/>
      <c r="AJ54" s="30"/>
      <c r="AK54" s="66"/>
      <c r="AL54" s="66"/>
      <c r="AM54" s="60"/>
      <c r="AN54" s="150"/>
      <c r="AO54" s="138"/>
      <c r="AP54" s="30"/>
      <c r="AQ54" s="66"/>
      <c r="AR54" s="66"/>
      <c r="AS54" s="60"/>
      <c r="AT54" s="45"/>
      <c r="AU54" s="138"/>
      <c r="AV54" s="138"/>
      <c r="AW54" s="45"/>
      <c r="AX54" s="45"/>
      <c r="AY54" s="45"/>
      <c r="AZ54" s="45">
        <v>3</v>
      </c>
      <c r="BA54" s="45">
        <f>SUM(AW54:AZ54)</f>
        <v>3</v>
      </c>
      <c r="BB54" s="138"/>
      <c r="BD54" s="301"/>
      <c r="BE54" s="301"/>
      <c r="BF54" s="301"/>
      <c r="BG54" s="301"/>
      <c r="BH54" s="301"/>
      <c r="BI54" s="301"/>
      <c r="BJ54" s="302"/>
      <c r="BK54" s="302"/>
      <c r="BL54" s="301"/>
    </row>
    <row r="55" spans="1:64" s="20" customFormat="1" ht="13" customHeight="1" x14ac:dyDescent="0.15">
      <c r="A55" s="64"/>
      <c r="B55" s="27"/>
      <c r="C55" s="43"/>
      <c r="D55" s="49" t="s">
        <v>153</v>
      </c>
      <c r="E55" s="42" t="s">
        <v>154</v>
      </c>
      <c r="F55" s="81"/>
      <c r="G55" s="81"/>
      <c r="H55" s="81"/>
      <c r="I55" s="302"/>
      <c r="J55" s="45"/>
      <c r="K55" s="14"/>
      <c r="L55" s="326"/>
      <c r="M55" s="267"/>
      <c r="N55" s="267"/>
      <c r="O55" s="320"/>
      <c r="P55" s="45"/>
      <c r="Q55" s="96"/>
      <c r="R55" s="30"/>
      <c r="S55" s="66"/>
      <c r="T55" s="66"/>
      <c r="U55" s="29"/>
      <c r="V55" s="60"/>
      <c r="X55" s="30"/>
      <c r="Y55" s="66"/>
      <c r="Z55" s="66"/>
      <c r="AA55" s="60"/>
      <c r="AB55" s="45"/>
      <c r="AD55" s="30"/>
      <c r="AE55" s="66"/>
      <c r="AF55" s="66"/>
      <c r="AG55" s="60">
        <v>1</v>
      </c>
      <c r="AH55" s="45">
        <f>SUM(AD55:AG55)</f>
        <v>1</v>
      </c>
      <c r="AI55" s="138"/>
      <c r="AJ55" s="30"/>
      <c r="AK55" s="66"/>
      <c r="AL55" s="66"/>
      <c r="AM55" s="60"/>
      <c r="AN55" s="150"/>
      <c r="AO55" s="138"/>
      <c r="AP55" s="30"/>
      <c r="AQ55" s="66"/>
      <c r="AR55" s="66"/>
      <c r="AS55" s="60"/>
      <c r="AT55" s="45"/>
      <c r="AU55" s="138"/>
      <c r="AV55" s="138"/>
      <c r="AW55" s="45"/>
      <c r="AX55" s="45"/>
      <c r="AY55" s="45"/>
      <c r="AZ55" s="45"/>
      <c r="BA55" s="45"/>
      <c r="BB55" s="138"/>
      <c r="BD55" s="301"/>
      <c r="BE55" s="301"/>
      <c r="BF55" s="301"/>
      <c r="BG55" s="301"/>
      <c r="BH55" s="301"/>
      <c r="BI55" s="301"/>
      <c r="BJ55" s="302"/>
      <c r="BK55" s="302"/>
      <c r="BL55" s="301"/>
    </row>
    <row r="56" spans="1:64" s="20" customFormat="1" ht="13" customHeight="1" x14ac:dyDescent="0.15">
      <c r="A56" s="64">
        <v>29</v>
      </c>
      <c r="B56" s="27"/>
      <c r="C56" s="43" t="s">
        <v>45</v>
      </c>
      <c r="D56" s="49" t="s">
        <v>173</v>
      </c>
      <c r="E56" s="42" t="s">
        <v>46</v>
      </c>
      <c r="F56" s="81"/>
      <c r="G56" s="81">
        <v>1</v>
      </c>
      <c r="H56" s="81"/>
      <c r="I56" s="302"/>
      <c r="J56" s="45">
        <v>1</v>
      </c>
      <c r="K56" s="14"/>
      <c r="L56" s="326"/>
      <c r="M56" s="267"/>
      <c r="N56" s="267"/>
      <c r="O56" s="320"/>
      <c r="P56" s="45"/>
      <c r="Q56" s="96"/>
      <c r="R56" s="30"/>
      <c r="S56" s="66">
        <v>1</v>
      </c>
      <c r="T56" s="66">
        <v>1</v>
      </c>
      <c r="U56" s="29"/>
      <c r="V56" s="45">
        <f>SUM(R56:U56)</f>
        <v>2</v>
      </c>
      <c r="X56" s="30"/>
      <c r="Y56" s="66"/>
      <c r="Z56" s="66"/>
      <c r="AA56" s="60"/>
      <c r="AB56" s="45"/>
      <c r="AD56" s="30"/>
      <c r="AE56" s="66"/>
      <c r="AF56" s="66"/>
      <c r="AG56" s="60"/>
      <c r="AH56" s="45"/>
      <c r="AI56" s="138"/>
      <c r="AJ56" s="30"/>
      <c r="AK56" s="66"/>
      <c r="AL56" s="66"/>
      <c r="AM56" s="60"/>
      <c r="AN56" s="150"/>
      <c r="AO56" s="138"/>
      <c r="AP56" s="30"/>
      <c r="AQ56" s="66"/>
      <c r="AR56" s="66"/>
      <c r="AS56" s="60"/>
      <c r="AT56" s="45"/>
      <c r="AU56" s="138"/>
      <c r="AV56" s="138"/>
      <c r="AW56" s="45"/>
      <c r="AX56" s="45"/>
      <c r="AY56" s="45"/>
      <c r="AZ56" s="45"/>
      <c r="BA56" s="45"/>
      <c r="BB56" s="138"/>
      <c r="BD56" s="301"/>
      <c r="BE56" s="301"/>
      <c r="BF56" s="301"/>
      <c r="BG56" s="301"/>
      <c r="BH56" s="301"/>
      <c r="BI56" s="301"/>
      <c r="BJ56" s="302"/>
      <c r="BK56" s="302"/>
      <c r="BL56" s="301"/>
    </row>
    <row r="57" spans="1:64" s="20" customFormat="1" ht="13" customHeight="1" x14ac:dyDescent="0.15">
      <c r="A57" s="64"/>
      <c r="B57" s="27"/>
      <c r="C57" s="43"/>
      <c r="D57" s="49" t="s">
        <v>35</v>
      </c>
      <c r="E57" s="42" t="s">
        <v>36</v>
      </c>
      <c r="F57" s="81"/>
      <c r="G57" s="81"/>
      <c r="H57" s="81"/>
      <c r="I57" s="302"/>
      <c r="J57" s="45"/>
      <c r="K57" s="14"/>
      <c r="L57" s="326"/>
      <c r="M57" s="267"/>
      <c r="N57" s="267"/>
      <c r="O57" s="320"/>
      <c r="P57" s="45"/>
      <c r="Q57" s="96"/>
      <c r="R57" s="30"/>
      <c r="S57" s="66"/>
      <c r="T57" s="66"/>
      <c r="U57" s="29"/>
      <c r="V57" s="60"/>
      <c r="X57" s="30"/>
      <c r="Y57" s="66"/>
      <c r="Z57" s="66"/>
      <c r="AA57" s="60"/>
      <c r="AB57" s="45"/>
      <c r="AD57" s="30"/>
      <c r="AE57" s="66"/>
      <c r="AF57" s="66"/>
      <c r="AG57" s="60"/>
      <c r="AH57" s="45"/>
      <c r="AI57" s="138"/>
      <c r="AJ57" s="30"/>
      <c r="AK57" s="66"/>
      <c r="AL57" s="66"/>
      <c r="AM57" s="60"/>
      <c r="AN57" s="150"/>
      <c r="AO57" s="138"/>
      <c r="AP57" s="30"/>
      <c r="AQ57" s="66"/>
      <c r="AR57" s="66"/>
      <c r="AS57" s="60"/>
      <c r="AT57" s="45"/>
      <c r="AU57" s="138"/>
      <c r="AV57" s="138"/>
      <c r="AW57" s="45"/>
      <c r="AX57" s="45"/>
      <c r="AY57" s="45"/>
      <c r="AZ57" s="45"/>
      <c r="BA57" s="45"/>
      <c r="BB57" s="138"/>
      <c r="BD57" s="301"/>
      <c r="BE57" s="301"/>
      <c r="BF57" s="301"/>
      <c r="BG57" s="301"/>
      <c r="BH57" s="301"/>
      <c r="BI57" s="301">
        <v>1</v>
      </c>
      <c r="BJ57" s="302"/>
      <c r="BK57" s="302"/>
      <c r="BL57" s="301">
        <v>1</v>
      </c>
    </row>
    <row r="58" spans="1:64" s="20" customFormat="1" x14ac:dyDescent="0.15">
      <c r="A58" s="64">
        <v>30</v>
      </c>
      <c r="B58" s="27"/>
      <c r="C58" s="43" t="s">
        <v>184</v>
      </c>
      <c r="D58" s="49" t="s">
        <v>168</v>
      </c>
      <c r="E58" s="42" t="s">
        <v>185</v>
      </c>
      <c r="F58" s="81"/>
      <c r="G58" s="81"/>
      <c r="H58" s="81">
        <v>1</v>
      </c>
      <c r="I58" s="302"/>
      <c r="J58" s="45">
        <v>1</v>
      </c>
      <c r="K58" s="14"/>
      <c r="L58" s="326"/>
      <c r="M58" s="267">
        <v>3</v>
      </c>
      <c r="N58" s="267"/>
      <c r="O58" s="320"/>
      <c r="P58" s="45">
        <f>SUM(L58:O58)</f>
        <v>3</v>
      </c>
      <c r="Q58" s="96"/>
      <c r="R58" s="30"/>
      <c r="S58" s="66"/>
      <c r="T58" s="66"/>
      <c r="U58" s="29"/>
      <c r="V58" s="45"/>
      <c r="X58" s="30"/>
      <c r="Y58" s="66"/>
      <c r="Z58" s="66">
        <v>1</v>
      </c>
      <c r="AA58" s="60"/>
      <c r="AB58" s="45">
        <f>SUM(X58:AA58)</f>
        <v>1</v>
      </c>
      <c r="AD58" s="30"/>
      <c r="AE58" s="66"/>
      <c r="AF58" s="66"/>
      <c r="AG58" s="60">
        <v>1</v>
      </c>
      <c r="AH58" s="45">
        <f>SUM(AD58:AG58)</f>
        <v>1</v>
      </c>
      <c r="AI58" s="138"/>
      <c r="AJ58" s="30"/>
      <c r="AK58" s="66"/>
      <c r="AL58" s="66"/>
      <c r="AM58" s="60"/>
      <c r="AN58" s="150"/>
      <c r="AO58" s="138"/>
      <c r="AP58" s="30"/>
      <c r="AQ58" s="66">
        <v>5</v>
      </c>
      <c r="AR58" s="66">
        <v>4</v>
      </c>
      <c r="AS58" s="60">
        <v>2</v>
      </c>
      <c r="AT58" s="45">
        <f>SUM(AP58:AS58)</f>
        <v>11</v>
      </c>
      <c r="AU58" s="138"/>
      <c r="AV58" s="138"/>
      <c r="AW58" s="45"/>
      <c r="AX58" s="45"/>
      <c r="AY58" s="45"/>
      <c r="AZ58" s="45"/>
      <c r="BA58" s="45"/>
      <c r="BB58" s="138"/>
      <c r="BD58" s="301"/>
      <c r="BE58" s="301"/>
      <c r="BF58" s="301">
        <v>1</v>
      </c>
      <c r="BG58" s="301"/>
      <c r="BH58" s="301">
        <v>1</v>
      </c>
      <c r="BI58" s="301"/>
      <c r="BJ58" s="302"/>
      <c r="BK58" s="302"/>
      <c r="BL58" s="301">
        <v>2</v>
      </c>
    </row>
    <row r="59" spans="1:64" s="9" customFormat="1" x14ac:dyDescent="0.15">
      <c r="A59" s="64">
        <v>31</v>
      </c>
      <c r="B59" s="29"/>
      <c r="C59" s="48"/>
      <c r="D59" s="49" t="s">
        <v>18</v>
      </c>
      <c r="E59" s="49" t="s">
        <v>19</v>
      </c>
      <c r="F59" s="81"/>
      <c r="G59" s="81"/>
      <c r="H59" s="81"/>
      <c r="I59" s="302"/>
      <c r="J59" s="45"/>
      <c r="K59" s="14"/>
      <c r="L59" s="326"/>
      <c r="M59" s="267">
        <v>3</v>
      </c>
      <c r="N59" s="267"/>
      <c r="O59" s="320"/>
      <c r="P59" s="45">
        <f>SUM(L59:O59)</f>
        <v>3</v>
      </c>
      <c r="Q59" s="96"/>
      <c r="R59" s="30"/>
      <c r="S59" s="66">
        <v>3</v>
      </c>
      <c r="T59" s="66"/>
      <c r="U59" s="29"/>
      <c r="V59" s="45">
        <f>SUM(R59:U59)</f>
        <v>3</v>
      </c>
      <c r="X59" s="30"/>
      <c r="Y59" s="66"/>
      <c r="Z59" s="66"/>
      <c r="AA59" s="60"/>
      <c r="AB59" s="45"/>
      <c r="AD59" s="30"/>
      <c r="AE59" s="66"/>
      <c r="AF59" s="66"/>
      <c r="AG59" s="60"/>
      <c r="AH59" s="45"/>
      <c r="AI59" s="138"/>
      <c r="AJ59" s="30"/>
      <c r="AK59" s="66"/>
      <c r="AL59" s="66"/>
      <c r="AM59" s="60"/>
      <c r="AN59" s="150"/>
      <c r="AO59" s="138"/>
      <c r="AP59" s="30"/>
      <c r="AQ59" s="66"/>
      <c r="AR59" s="66"/>
      <c r="AS59" s="60"/>
      <c r="AT59" s="45"/>
      <c r="AU59" s="138"/>
      <c r="AV59" s="138"/>
      <c r="AW59" s="45"/>
      <c r="AX59" s="45">
        <v>1</v>
      </c>
      <c r="AY59" s="45"/>
      <c r="AZ59" s="45">
        <v>1</v>
      </c>
      <c r="BA59" s="45">
        <f>SUM(AW59:AZ59)</f>
        <v>2</v>
      </c>
      <c r="BB59" s="138"/>
      <c r="BD59" s="302"/>
      <c r="BE59" s="302"/>
      <c r="BF59" s="302">
        <v>1</v>
      </c>
      <c r="BG59" s="302"/>
      <c r="BH59" s="302"/>
      <c r="BI59" s="302"/>
      <c r="BJ59" s="302"/>
      <c r="BK59" s="302">
        <v>1</v>
      </c>
      <c r="BL59" s="301">
        <v>1</v>
      </c>
    </row>
    <row r="60" spans="1:64" s="9" customFormat="1" x14ac:dyDescent="0.15">
      <c r="A60" s="64"/>
      <c r="B60" s="14"/>
      <c r="C60" s="140"/>
      <c r="D60" s="9" t="s">
        <v>71</v>
      </c>
      <c r="E60" s="9" t="s">
        <v>72</v>
      </c>
      <c r="F60" s="81"/>
      <c r="G60" s="81"/>
      <c r="H60" s="81"/>
      <c r="I60" s="302"/>
      <c r="J60" s="186"/>
      <c r="K60" s="14"/>
      <c r="L60" s="326"/>
      <c r="M60" s="267"/>
      <c r="N60" s="267"/>
      <c r="O60" s="320"/>
      <c r="P60" s="186"/>
      <c r="Q60" s="96"/>
      <c r="R60" s="141"/>
      <c r="S60" s="143"/>
      <c r="T60" s="143"/>
      <c r="U60" s="14"/>
      <c r="V60" s="193"/>
      <c r="X60" s="141"/>
      <c r="Y60" s="143"/>
      <c r="Z60" s="143"/>
      <c r="AA60" s="193"/>
      <c r="AB60" s="186"/>
      <c r="AD60" s="141"/>
      <c r="AE60" s="143"/>
      <c r="AF60" s="143"/>
      <c r="AG60" s="193"/>
      <c r="AH60" s="186"/>
      <c r="AI60" s="138"/>
      <c r="AJ60" s="141"/>
      <c r="AK60" s="143"/>
      <c r="AL60" s="143"/>
      <c r="AM60" s="193"/>
      <c r="AN60" s="63"/>
      <c r="AO60" s="138"/>
      <c r="AP60" s="141"/>
      <c r="AQ60" s="143"/>
      <c r="AR60" s="143"/>
      <c r="AS60" s="193">
        <v>5</v>
      </c>
      <c r="AT60" s="186">
        <f>SUM(AP60:AS60)</f>
        <v>5</v>
      </c>
      <c r="AU60" s="138"/>
      <c r="AV60" s="138"/>
      <c r="AW60" s="186"/>
      <c r="AX60" s="186"/>
      <c r="AY60" s="186"/>
      <c r="AZ60" s="186"/>
      <c r="BA60" s="186"/>
      <c r="BB60" s="138"/>
      <c r="BD60" s="302"/>
      <c r="BE60" s="302"/>
      <c r="BF60" s="302"/>
      <c r="BG60" s="302"/>
      <c r="BH60" s="302"/>
      <c r="BI60" s="302"/>
      <c r="BJ60" s="302"/>
      <c r="BK60" s="302"/>
      <c r="BL60" s="301"/>
    </row>
    <row r="61" spans="1:64" s="20" customFormat="1" ht="13" customHeight="1" thickBot="1" x14ac:dyDescent="0.2">
      <c r="A61" s="64">
        <v>32</v>
      </c>
      <c r="B61" s="38"/>
      <c r="C61" s="39" t="s">
        <v>186</v>
      </c>
      <c r="D61" s="102" t="s">
        <v>187</v>
      </c>
      <c r="E61" s="15" t="s">
        <v>188</v>
      </c>
      <c r="F61" s="81"/>
      <c r="G61" s="81"/>
      <c r="H61" s="81"/>
      <c r="I61" s="302"/>
      <c r="J61" s="201"/>
      <c r="K61" s="14"/>
      <c r="L61" s="326"/>
      <c r="M61" s="267"/>
      <c r="N61" s="267"/>
      <c r="O61" s="320"/>
      <c r="P61" s="201"/>
      <c r="Q61" s="96"/>
      <c r="R61" s="195"/>
      <c r="S61" s="198"/>
      <c r="T61" s="198"/>
      <c r="U61" s="195"/>
      <c r="V61" s="200"/>
      <c r="X61" s="195"/>
      <c r="Y61" s="198"/>
      <c r="Z61" s="198"/>
      <c r="AA61" s="200"/>
      <c r="AB61" s="67"/>
      <c r="AD61" s="195"/>
      <c r="AE61" s="198"/>
      <c r="AF61" s="198"/>
      <c r="AG61" s="200"/>
      <c r="AH61" s="67"/>
      <c r="AI61" s="138"/>
      <c r="AJ61" s="195"/>
      <c r="AK61" s="198"/>
      <c r="AL61" s="198"/>
      <c r="AM61" s="200"/>
      <c r="AN61" s="278"/>
      <c r="AO61" s="138"/>
      <c r="AP61" s="195"/>
      <c r="AQ61" s="198"/>
      <c r="AR61" s="198"/>
      <c r="AS61" s="200"/>
      <c r="AT61" s="67"/>
      <c r="AU61" s="138"/>
      <c r="AV61" s="138"/>
      <c r="AW61" s="201"/>
      <c r="AX61" s="201"/>
      <c r="AY61" s="201"/>
      <c r="AZ61" s="201"/>
      <c r="BA61" s="201"/>
      <c r="BB61" s="138"/>
      <c r="BD61" s="301">
        <v>1</v>
      </c>
      <c r="BE61" s="301"/>
      <c r="BF61" s="301"/>
      <c r="BG61" s="301"/>
      <c r="BH61" s="301"/>
      <c r="BI61" s="301"/>
      <c r="BJ61" s="302"/>
      <c r="BK61" s="302"/>
      <c r="BL61" s="301">
        <v>1</v>
      </c>
    </row>
    <row r="62" spans="1:64" x14ac:dyDescent="0.15">
      <c r="D62" s="103" t="s">
        <v>189</v>
      </c>
      <c r="F62" s="82">
        <v>13</v>
      </c>
      <c r="G62" s="82">
        <v>26</v>
      </c>
      <c r="H62" s="82">
        <v>28</v>
      </c>
      <c r="I62" s="234">
        <v>4</v>
      </c>
      <c r="J62" s="13">
        <v>69</v>
      </c>
      <c r="K62" s="13"/>
      <c r="L62" s="266">
        <v>18</v>
      </c>
      <c r="M62" s="266">
        <v>29</v>
      </c>
      <c r="N62" s="266">
        <v>43</v>
      </c>
      <c r="O62" s="13">
        <v>6</v>
      </c>
      <c r="P62" s="124">
        <f>SUM(P8:P61)</f>
        <v>96</v>
      </c>
      <c r="Q62" s="13"/>
      <c r="R62" s="13">
        <v>14</v>
      </c>
      <c r="S62" s="13">
        <v>21</v>
      </c>
      <c r="T62" s="13">
        <v>25</v>
      </c>
      <c r="U62" s="13">
        <v>10</v>
      </c>
      <c r="V62" s="124">
        <f>SUM(V8:V61)</f>
        <v>70</v>
      </c>
      <c r="W62" s="339"/>
      <c r="X62" s="13">
        <v>9</v>
      </c>
      <c r="Y62" s="13">
        <v>8</v>
      </c>
      <c r="Z62" s="13">
        <v>16</v>
      </c>
      <c r="AA62" s="13">
        <v>6</v>
      </c>
      <c r="AB62" s="124">
        <f>SUM(AB8:AB61)</f>
        <v>39</v>
      </c>
      <c r="AC62" s="339"/>
      <c r="AD62" s="13">
        <v>26</v>
      </c>
      <c r="AE62" s="13">
        <v>14</v>
      </c>
      <c r="AF62" s="13">
        <v>15</v>
      </c>
      <c r="AG62" s="13">
        <v>21</v>
      </c>
      <c r="AH62" s="124">
        <f>SUM(AH8:AH61)</f>
        <v>77</v>
      </c>
      <c r="AI62" s="13"/>
      <c r="AJ62" s="13">
        <v>29</v>
      </c>
      <c r="AK62" s="13">
        <v>24</v>
      </c>
      <c r="AL62" s="13">
        <v>0</v>
      </c>
      <c r="AM62" s="13">
        <v>1</v>
      </c>
      <c r="AN62" s="124">
        <f>SUM(AN8:AN61)</f>
        <v>45</v>
      </c>
      <c r="AO62" s="13"/>
      <c r="AP62" s="13">
        <v>29</v>
      </c>
      <c r="AQ62" s="13">
        <v>31</v>
      </c>
      <c r="AR62" s="13">
        <v>35</v>
      </c>
      <c r="AS62" s="13">
        <v>27</v>
      </c>
      <c r="AT62" s="124">
        <f>SUM(AT8:AT61)</f>
        <v>124</v>
      </c>
      <c r="AU62" s="13"/>
      <c r="AV62" s="13"/>
      <c r="AW62" s="124">
        <v>25</v>
      </c>
      <c r="AX62" s="124">
        <v>27</v>
      </c>
      <c r="AY62" s="124">
        <v>21</v>
      </c>
      <c r="AZ62" s="124">
        <v>28</v>
      </c>
      <c r="BA62" s="124">
        <f>SUM(BA8:BA61)</f>
        <v>103</v>
      </c>
      <c r="BB62" s="13"/>
      <c r="BD62" s="2">
        <v>14</v>
      </c>
      <c r="BE62" s="2">
        <v>15</v>
      </c>
      <c r="BF62" s="2">
        <v>11</v>
      </c>
      <c r="BG62" s="2">
        <v>18</v>
      </c>
      <c r="BH62" s="2">
        <v>9</v>
      </c>
      <c r="BI62" s="2">
        <v>13</v>
      </c>
      <c r="BJ62" s="234">
        <v>24</v>
      </c>
      <c r="BK62" s="234">
        <v>17</v>
      </c>
      <c r="BL62" s="124">
        <f>SUM(BL8:BL61)</f>
        <v>94</v>
      </c>
    </row>
    <row r="63" spans="1:64" x14ac:dyDescent="0.15">
      <c r="D63" s="103" t="s">
        <v>190</v>
      </c>
      <c r="E63" s="12"/>
      <c r="F63" s="82">
        <v>6</v>
      </c>
      <c r="G63" s="82">
        <v>13</v>
      </c>
      <c r="H63" s="82">
        <v>13</v>
      </c>
      <c r="I63" s="234">
        <v>2</v>
      </c>
      <c r="J63" s="11">
        <v>20</v>
      </c>
      <c r="K63" s="13"/>
      <c r="L63" s="289">
        <v>9</v>
      </c>
      <c r="M63" s="289">
        <v>12</v>
      </c>
      <c r="N63" s="289">
        <v>13</v>
      </c>
      <c r="O63" s="103">
        <v>5</v>
      </c>
      <c r="P63" s="11">
        <f t="shared" ref="P63" si="3">COUNTIF(P8:P61,"&gt;0")</f>
        <v>23</v>
      </c>
      <c r="Q63" s="13"/>
      <c r="R63" s="31">
        <v>8</v>
      </c>
      <c r="S63" s="11">
        <v>8</v>
      </c>
      <c r="T63" s="11">
        <v>13</v>
      </c>
      <c r="U63" s="103">
        <v>7</v>
      </c>
      <c r="V63" s="11">
        <f t="shared" ref="V63" si="4">COUNTIF(V8:V61,"&gt;0")</f>
        <v>21</v>
      </c>
      <c r="W63" s="339"/>
      <c r="X63" s="11">
        <v>5</v>
      </c>
      <c r="Y63" s="11">
        <v>7</v>
      </c>
      <c r="Z63" s="11">
        <v>7</v>
      </c>
      <c r="AA63" s="103">
        <v>5</v>
      </c>
      <c r="AB63" s="11">
        <f t="shared" ref="AB63" si="5">COUNTIF(AB8:AB61,"&gt;0")</f>
        <v>18</v>
      </c>
      <c r="AC63" s="339"/>
      <c r="AD63" s="11">
        <v>9</v>
      </c>
      <c r="AE63" s="11">
        <v>7</v>
      </c>
      <c r="AF63" s="11">
        <v>8</v>
      </c>
      <c r="AG63" s="103">
        <v>17</v>
      </c>
      <c r="AH63" s="11">
        <f t="shared" ref="AH63" si="6">COUNTIF(AH8:AH61,"&gt;0")</f>
        <v>26</v>
      </c>
      <c r="AI63" s="31"/>
      <c r="AJ63" s="11">
        <v>11</v>
      </c>
      <c r="AK63" s="11">
        <v>12</v>
      </c>
      <c r="AL63" s="11">
        <v>0</v>
      </c>
      <c r="AM63" s="103">
        <v>1</v>
      </c>
      <c r="AN63" s="11">
        <f t="shared" ref="AN63" si="7">COUNTIF(AN8:AN61,"&gt;0")</f>
        <v>17</v>
      </c>
      <c r="AO63" s="31"/>
      <c r="AP63" s="11">
        <v>11</v>
      </c>
      <c r="AQ63" s="11">
        <v>12</v>
      </c>
      <c r="AR63" s="11">
        <v>11</v>
      </c>
      <c r="AS63" s="103">
        <v>14</v>
      </c>
      <c r="AT63" s="11">
        <f t="shared" ref="AT63" si="8">COUNTIF(AT8:AT61,"&gt;0")</f>
        <v>25</v>
      </c>
      <c r="AU63" s="31"/>
      <c r="AV63" s="31"/>
      <c r="AW63" s="11">
        <v>11</v>
      </c>
      <c r="AX63" s="11">
        <v>14</v>
      </c>
      <c r="AY63" s="11">
        <v>10</v>
      </c>
      <c r="AZ63" s="11">
        <v>21</v>
      </c>
      <c r="BA63" s="11">
        <f t="shared" ref="BA63" si="9">COUNTIF(BA8:BA61,"&gt;0")</f>
        <v>29</v>
      </c>
      <c r="BB63" s="2"/>
      <c r="BD63" s="2">
        <v>6</v>
      </c>
      <c r="BE63" s="2">
        <v>4</v>
      </c>
      <c r="BF63" s="2">
        <v>7</v>
      </c>
      <c r="BG63" s="2">
        <v>5</v>
      </c>
      <c r="BH63" s="2">
        <v>5</v>
      </c>
      <c r="BI63" s="2">
        <v>7</v>
      </c>
      <c r="BJ63" s="234">
        <v>7</v>
      </c>
      <c r="BK63" s="234">
        <v>8</v>
      </c>
      <c r="BL63" s="11">
        <f t="shared" ref="BL63" si="10">COUNTIF(BL8:BL61,"&gt;0")</f>
        <v>19</v>
      </c>
    </row>
    <row r="64" spans="1:64" s="245" customFormat="1" ht="11" customHeight="1" x14ac:dyDescent="0.15">
      <c r="B64" s="248"/>
      <c r="D64" s="249" t="s">
        <v>73</v>
      </c>
      <c r="E64" s="245" t="s">
        <v>191</v>
      </c>
      <c r="F64" s="245">
        <v>4</v>
      </c>
      <c r="G64" s="245">
        <v>3</v>
      </c>
      <c r="H64" s="245">
        <v>5</v>
      </c>
      <c r="I64" s="251">
        <v>1</v>
      </c>
      <c r="J64" s="248">
        <v>6</v>
      </c>
      <c r="K64" s="338"/>
      <c r="L64" s="287">
        <v>4</v>
      </c>
      <c r="M64" s="287">
        <v>3</v>
      </c>
      <c r="N64" s="287">
        <v>5</v>
      </c>
      <c r="O64" s="288">
        <v>2</v>
      </c>
      <c r="P64" s="248">
        <v>5</v>
      </c>
      <c r="Q64" s="334"/>
      <c r="R64" s="248">
        <v>2</v>
      </c>
      <c r="S64" s="248">
        <v>3</v>
      </c>
      <c r="T64" s="248">
        <v>4</v>
      </c>
      <c r="U64" s="286">
        <v>3</v>
      </c>
      <c r="V64" s="286">
        <v>5</v>
      </c>
      <c r="W64" s="157"/>
      <c r="X64" s="248">
        <v>3</v>
      </c>
      <c r="Y64" s="248">
        <v>3</v>
      </c>
      <c r="Z64" s="248">
        <v>1</v>
      </c>
      <c r="AA64" s="286">
        <v>1</v>
      </c>
      <c r="AB64" s="248">
        <v>6</v>
      </c>
      <c r="AC64" s="157"/>
      <c r="AD64" s="248">
        <v>1</v>
      </c>
      <c r="AE64" s="248">
        <v>4</v>
      </c>
      <c r="AF64" s="248">
        <v>3</v>
      </c>
      <c r="AG64" s="286">
        <v>4</v>
      </c>
      <c r="AH64" s="248">
        <v>5</v>
      </c>
      <c r="AI64" s="157"/>
      <c r="AJ64" s="248">
        <v>3</v>
      </c>
      <c r="AK64" s="248">
        <v>3</v>
      </c>
      <c r="AL64" s="248"/>
      <c r="AM64" s="286"/>
      <c r="AN64" s="248">
        <v>3</v>
      </c>
      <c r="AO64" s="157"/>
      <c r="AP64" s="248">
        <v>3</v>
      </c>
      <c r="AQ64" s="248">
        <v>3</v>
      </c>
      <c r="AR64" s="248">
        <v>2</v>
      </c>
      <c r="AS64" s="286">
        <v>1</v>
      </c>
      <c r="AT64" s="248">
        <v>5</v>
      </c>
      <c r="AU64" s="157"/>
      <c r="AV64" s="157"/>
      <c r="AW64" s="248">
        <v>4</v>
      </c>
      <c r="AX64" s="248">
        <v>7</v>
      </c>
      <c r="AY64" s="248">
        <v>5</v>
      </c>
      <c r="AZ64" s="248">
        <v>4</v>
      </c>
      <c r="BA64" s="248">
        <v>8</v>
      </c>
      <c r="BD64" s="248">
        <v>1</v>
      </c>
      <c r="BE64" s="248">
        <v>1</v>
      </c>
      <c r="BF64" s="248">
        <v>0</v>
      </c>
      <c r="BG64" s="248">
        <v>2</v>
      </c>
      <c r="BH64" s="248">
        <v>1</v>
      </c>
      <c r="BI64" s="248">
        <v>1</v>
      </c>
      <c r="BJ64" s="286">
        <v>2</v>
      </c>
      <c r="BK64" s="286">
        <v>5</v>
      </c>
      <c r="BL64" s="248"/>
    </row>
    <row r="68" spans="1:3" ht="12" customHeight="1" x14ac:dyDescent="0.15">
      <c r="A68" s="2"/>
      <c r="C68" s="91"/>
    </row>
    <row r="69" spans="1:3" ht="12" customHeight="1" x14ac:dyDescent="0.15">
      <c r="A69" s="2"/>
      <c r="C69" s="91"/>
    </row>
    <row r="70" spans="1:3" ht="12" customHeight="1" x14ac:dyDescent="0.15">
      <c r="A70" s="2"/>
      <c r="C70" s="91"/>
    </row>
    <row r="71" spans="1:3" ht="12" customHeight="1" x14ac:dyDescent="0.15">
      <c r="A71" s="2"/>
      <c r="C71" s="91"/>
    </row>
  </sheetData>
  <pageMargins left="0.75" right="0.75" top="1" bottom="1" header="0.5" footer="0.5"/>
  <pageSetup scale="92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FA11-91AB-1847-A274-4493B749038B}">
  <sheetPr>
    <pageSetUpPr fitToPage="1"/>
  </sheetPr>
  <dimension ref="A1:AL139"/>
  <sheetViews>
    <sheetView topLeftCell="E53" workbookViewId="0">
      <selection activeCell="AL67" sqref="AL67"/>
    </sheetView>
  </sheetViews>
  <sheetFormatPr baseColWidth="10" defaultRowHeight="12" x14ac:dyDescent="0.15"/>
  <cols>
    <col min="1" max="1" width="3.3984375" style="1" customWidth="1"/>
    <col min="2" max="2" width="5" style="2" hidden="1" customWidth="1"/>
    <col min="3" max="3" width="26.3984375" style="1" hidden="1" customWidth="1"/>
    <col min="4" max="4" width="23.3984375" style="91" customWidth="1"/>
    <col min="5" max="5" width="6.796875" style="1" customWidth="1"/>
    <col min="6" max="6" width="6.19921875" style="1" customWidth="1"/>
    <col min="7" max="7" width="6" style="1" customWidth="1"/>
    <col min="8" max="8" width="6" style="91" customWidth="1"/>
    <col min="9" max="12" width="6" style="1" customWidth="1"/>
    <col min="13" max="13" width="6" style="12" customWidth="1"/>
    <col min="14" max="14" width="9" style="1" customWidth="1"/>
    <col min="15" max="15" width="7" style="1" customWidth="1"/>
    <col min="16" max="16" width="5" style="2" customWidth="1"/>
    <col min="17" max="18" width="5.796875" style="2" customWidth="1"/>
    <col min="19" max="19" width="7.19921875" style="2" customWidth="1"/>
    <col min="20" max="21" width="5.796875" style="2" customWidth="1"/>
    <col min="22" max="22" width="5.796875" style="234" customWidth="1"/>
    <col min="23" max="23" width="6" style="12" customWidth="1"/>
    <col min="24" max="24" width="5.796875" style="138" customWidth="1"/>
    <col min="25" max="28" width="11" style="1"/>
    <col min="29" max="36" width="8.796875" style="1" customWidth="1"/>
    <col min="37" max="16384" width="11" style="1"/>
  </cols>
  <sheetData>
    <row r="1" spans="1:26" s="21" customFormat="1" ht="16" x14ac:dyDescent="0.2">
      <c r="A1" s="108" t="s">
        <v>80</v>
      </c>
      <c r="B1" s="32"/>
      <c r="D1" s="98"/>
      <c r="H1" s="98"/>
      <c r="M1" s="184"/>
      <c r="P1" s="22"/>
      <c r="Q1" s="22"/>
      <c r="R1" s="22"/>
      <c r="S1" s="22"/>
      <c r="T1" s="22"/>
      <c r="U1" s="22"/>
      <c r="V1" s="291"/>
      <c r="W1" s="184"/>
      <c r="X1" s="341"/>
    </row>
    <row r="2" spans="1:26" ht="16" customHeight="1" x14ac:dyDescent="0.15">
      <c r="D2" s="68" t="s">
        <v>243</v>
      </c>
    </row>
    <row r="3" spans="1:26" ht="13" customHeight="1" x14ac:dyDescent="0.15">
      <c r="A3" s="68"/>
      <c r="D3" s="1" t="s">
        <v>247</v>
      </c>
    </row>
    <row r="4" spans="1:26" ht="13" customHeight="1" x14ac:dyDescent="0.15">
      <c r="F4" s="344"/>
      <c r="G4" s="345"/>
      <c r="H4" s="345"/>
      <c r="I4" s="346" t="s">
        <v>248</v>
      </c>
      <c r="J4" s="345"/>
      <c r="K4" s="345"/>
      <c r="L4" s="345"/>
      <c r="M4" s="347"/>
      <c r="N4" s="310"/>
      <c r="O4" s="310"/>
      <c r="P4" s="271"/>
      <c r="Q4" s="350"/>
      <c r="R4" s="350"/>
      <c r="S4" s="353" t="s">
        <v>249</v>
      </c>
      <c r="T4" s="350"/>
      <c r="U4" s="350"/>
      <c r="V4" s="350"/>
      <c r="W4" s="351"/>
    </row>
    <row r="5" spans="1:26" s="91" customFormat="1" ht="14" customHeight="1" x14ac:dyDescent="0.15">
      <c r="B5" s="234"/>
      <c r="F5" s="344"/>
      <c r="G5" s="344"/>
      <c r="H5" s="344"/>
      <c r="I5" s="348" t="s">
        <v>241</v>
      </c>
      <c r="J5" s="344"/>
      <c r="K5" s="344"/>
      <c r="L5" s="344"/>
      <c r="M5" s="349"/>
      <c r="P5" s="271"/>
      <c r="Q5" s="271"/>
      <c r="R5" s="271"/>
      <c r="S5" s="271" t="s">
        <v>227</v>
      </c>
      <c r="T5" s="270"/>
      <c r="U5" s="270"/>
      <c r="V5" s="270"/>
      <c r="W5" s="352"/>
      <c r="X5" s="14"/>
    </row>
    <row r="6" spans="1:26" ht="25" customHeight="1" x14ac:dyDescent="0.15">
      <c r="D6" s="1"/>
      <c r="P6" s="292" t="s">
        <v>228</v>
      </c>
      <c r="Q6" s="292" t="s">
        <v>229</v>
      </c>
      <c r="R6" s="293" t="s">
        <v>228</v>
      </c>
      <c r="S6" s="294" t="s">
        <v>255</v>
      </c>
      <c r="T6" s="295" t="s">
        <v>230</v>
      </c>
      <c r="U6" s="295" t="s">
        <v>230</v>
      </c>
      <c r="V6" s="296" t="s">
        <v>232</v>
      </c>
      <c r="W6" s="12" t="s">
        <v>254</v>
      </c>
      <c r="X6" s="297"/>
    </row>
    <row r="7" spans="1:26" ht="37" customHeight="1" thickBot="1" x14ac:dyDescent="0.2">
      <c r="A7" s="20"/>
      <c r="B7" s="282" t="s">
        <v>174</v>
      </c>
      <c r="C7" s="283" t="s">
        <v>115</v>
      </c>
      <c r="D7" s="284" t="s">
        <v>116</v>
      </c>
      <c r="E7" s="285" t="s">
        <v>117</v>
      </c>
      <c r="F7" s="134" t="s">
        <v>239</v>
      </c>
      <c r="G7" s="134" t="s">
        <v>238</v>
      </c>
      <c r="H7" s="134" t="s">
        <v>237</v>
      </c>
      <c r="I7" s="269" t="s">
        <v>236</v>
      </c>
      <c r="J7" s="134" t="s">
        <v>235</v>
      </c>
      <c r="K7" s="134" t="s">
        <v>79</v>
      </c>
      <c r="L7" s="134" t="s">
        <v>58</v>
      </c>
      <c r="M7" s="134" t="s">
        <v>244</v>
      </c>
      <c r="N7" s="148" t="s">
        <v>245</v>
      </c>
      <c r="P7" s="133">
        <v>2008</v>
      </c>
      <c r="Q7" s="133">
        <v>2009</v>
      </c>
      <c r="R7" s="133">
        <v>2010</v>
      </c>
      <c r="S7" s="133">
        <v>2012</v>
      </c>
      <c r="T7" s="133">
        <v>2013</v>
      </c>
      <c r="U7" s="133">
        <v>2014</v>
      </c>
      <c r="V7" s="132">
        <v>2015</v>
      </c>
      <c r="W7" s="134">
        <v>2018</v>
      </c>
      <c r="X7" s="342" t="s">
        <v>246</v>
      </c>
    </row>
    <row r="8" spans="1:26" s="20" customFormat="1" ht="13" customHeight="1" thickTop="1" x14ac:dyDescent="0.15">
      <c r="A8" s="64">
        <v>1</v>
      </c>
      <c r="B8" s="138"/>
      <c r="C8" s="281" t="s">
        <v>42</v>
      </c>
      <c r="D8" s="9" t="s">
        <v>43</v>
      </c>
      <c r="E8" s="20" t="s">
        <v>44</v>
      </c>
      <c r="F8" s="45">
        <v>2</v>
      </c>
      <c r="G8" s="45"/>
      <c r="H8" s="45"/>
      <c r="I8" s="45"/>
      <c r="J8" s="45">
        <v>1</v>
      </c>
      <c r="K8" s="45"/>
      <c r="L8" s="45">
        <v>2</v>
      </c>
      <c r="M8" s="45">
        <v>2</v>
      </c>
      <c r="N8" s="138">
        <f>AVERAGE(F8,G8,H8,I8,J8,K8,L8,M8)</f>
        <v>1.75</v>
      </c>
      <c r="P8" s="45"/>
      <c r="Q8" s="45"/>
      <c r="R8" s="45"/>
      <c r="S8" s="45"/>
      <c r="T8" s="45"/>
      <c r="U8" s="45"/>
      <c r="V8" s="45"/>
      <c r="W8" s="45"/>
      <c r="X8" s="138"/>
      <c r="Z8" s="20">
        <f>N8+X8</f>
        <v>1.75</v>
      </c>
    </row>
    <row r="9" spans="1:26" s="20" customFormat="1" ht="13" customHeight="1" x14ac:dyDescent="0.15">
      <c r="A9" s="64">
        <v>2</v>
      </c>
      <c r="B9" s="27"/>
      <c r="C9" s="43" t="s">
        <v>118</v>
      </c>
      <c r="D9" s="49" t="s">
        <v>119</v>
      </c>
      <c r="E9" s="42" t="s">
        <v>120</v>
      </c>
      <c r="F9" s="45">
        <v>6</v>
      </c>
      <c r="G9" s="45">
        <v>11</v>
      </c>
      <c r="H9" s="45">
        <v>4</v>
      </c>
      <c r="I9" s="45">
        <v>2</v>
      </c>
      <c r="J9" s="45">
        <v>6</v>
      </c>
      <c r="K9" s="45">
        <v>2</v>
      </c>
      <c r="L9" s="45">
        <v>8</v>
      </c>
      <c r="M9" s="45">
        <v>5</v>
      </c>
      <c r="N9" s="340">
        <f t="shared" ref="N9:N60" si="0">AVERAGE(F9,G9,H9,I9,J9,K9,L9,M9)</f>
        <v>5.5</v>
      </c>
      <c r="P9" s="45"/>
      <c r="Q9" s="45"/>
      <c r="R9" s="45">
        <v>2</v>
      </c>
      <c r="S9" s="45">
        <v>1</v>
      </c>
      <c r="T9" s="45">
        <v>1</v>
      </c>
      <c r="U9" s="45"/>
      <c r="V9" s="45">
        <v>4</v>
      </c>
      <c r="W9" s="45"/>
      <c r="X9" s="340">
        <f t="shared" ref="X9:X10" si="1">AVERAGE(P9,Q9,R9,S9,T9,U9,V9,W9)</f>
        <v>2</v>
      </c>
      <c r="Z9" s="343">
        <f t="shared" ref="Z9:Z61" si="2">N9+X9</f>
        <v>7.5</v>
      </c>
    </row>
    <row r="10" spans="1:26" s="20" customFormat="1" ht="13" customHeight="1" x14ac:dyDescent="0.15">
      <c r="A10" s="64">
        <v>3</v>
      </c>
      <c r="B10" s="27" t="s">
        <v>142</v>
      </c>
      <c r="C10" s="43" t="s">
        <v>121</v>
      </c>
      <c r="D10" s="49" t="s">
        <v>166</v>
      </c>
      <c r="E10" s="42" t="s">
        <v>122</v>
      </c>
      <c r="F10" s="45">
        <v>2</v>
      </c>
      <c r="G10" s="45">
        <v>3</v>
      </c>
      <c r="H10" s="45">
        <v>2</v>
      </c>
      <c r="I10" s="45">
        <v>1</v>
      </c>
      <c r="J10" s="45">
        <v>2</v>
      </c>
      <c r="K10" s="45">
        <v>2</v>
      </c>
      <c r="L10" s="45">
        <v>7</v>
      </c>
      <c r="M10" s="45">
        <v>2</v>
      </c>
      <c r="N10" s="340">
        <f t="shared" si="0"/>
        <v>2.625</v>
      </c>
      <c r="P10" s="45"/>
      <c r="Q10" s="45"/>
      <c r="R10" s="45">
        <v>1</v>
      </c>
      <c r="S10" s="45"/>
      <c r="T10" s="45"/>
      <c r="U10" s="45">
        <v>1</v>
      </c>
      <c r="V10" s="45">
        <v>1</v>
      </c>
      <c r="W10" s="45"/>
      <c r="X10" s="340">
        <f t="shared" si="1"/>
        <v>1</v>
      </c>
      <c r="Z10" s="343">
        <f t="shared" si="2"/>
        <v>3.625</v>
      </c>
    </row>
    <row r="11" spans="1:26" s="20" customFormat="1" ht="13" customHeight="1" x14ac:dyDescent="0.15">
      <c r="A11" s="64">
        <v>4</v>
      </c>
      <c r="B11" s="27"/>
      <c r="C11" s="43"/>
      <c r="D11" s="49" t="s">
        <v>31</v>
      </c>
      <c r="E11" s="42" t="s">
        <v>32</v>
      </c>
      <c r="F11" s="45"/>
      <c r="G11" s="45"/>
      <c r="H11" s="45"/>
      <c r="I11" s="45"/>
      <c r="J11" s="45"/>
      <c r="K11" s="45">
        <v>1</v>
      </c>
      <c r="L11" s="45"/>
      <c r="M11" s="45"/>
      <c r="N11" s="340">
        <f t="shared" si="0"/>
        <v>1</v>
      </c>
      <c r="P11" s="45"/>
      <c r="Q11" s="45"/>
      <c r="R11" s="45"/>
      <c r="S11" s="45"/>
      <c r="T11" s="45"/>
      <c r="U11" s="45"/>
      <c r="V11" s="45"/>
      <c r="W11" s="45"/>
      <c r="X11" s="138"/>
      <c r="Z11" s="343">
        <f t="shared" si="2"/>
        <v>1</v>
      </c>
    </row>
    <row r="12" spans="1:26" s="20" customFormat="1" ht="13" customHeight="1" x14ac:dyDescent="0.15">
      <c r="A12" s="64">
        <v>5</v>
      </c>
      <c r="B12" s="27"/>
      <c r="C12" s="43" t="s">
        <v>39</v>
      </c>
      <c r="D12" s="49" t="s">
        <v>40</v>
      </c>
      <c r="E12" s="42" t="s">
        <v>41</v>
      </c>
      <c r="F12" s="45">
        <v>3</v>
      </c>
      <c r="G12" s="45"/>
      <c r="H12" s="45"/>
      <c r="I12" s="45"/>
      <c r="J12" s="45"/>
      <c r="K12" s="45"/>
      <c r="L12" s="45"/>
      <c r="M12" s="45"/>
      <c r="N12" s="340">
        <f t="shared" si="0"/>
        <v>3</v>
      </c>
      <c r="P12" s="45"/>
      <c r="Q12" s="45"/>
      <c r="R12" s="45"/>
      <c r="S12" s="45"/>
      <c r="T12" s="45"/>
      <c r="U12" s="45"/>
      <c r="V12" s="45"/>
      <c r="W12" s="45"/>
      <c r="X12" s="138"/>
      <c r="Z12" s="343">
        <f t="shared" si="2"/>
        <v>3</v>
      </c>
    </row>
    <row r="13" spans="1:26" s="20" customFormat="1" ht="13" customHeight="1" x14ac:dyDescent="0.15">
      <c r="A13" s="64">
        <v>6</v>
      </c>
      <c r="B13" s="27"/>
      <c r="C13" s="43" t="s">
        <v>123</v>
      </c>
      <c r="D13" s="49" t="s">
        <v>124</v>
      </c>
      <c r="E13" s="42" t="s">
        <v>30</v>
      </c>
      <c r="F13" s="45">
        <v>1</v>
      </c>
      <c r="G13" s="45"/>
      <c r="H13" s="45">
        <v>1</v>
      </c>
      <c r="I13" s="45"/>
      <c r="J13" s="45"/>
      <c r="K13" s="45">
        <v>1</v>
      </c>
      <c r="L13" s="45">
        <v>4</v>
      </c>
      <c r="M13" s="45"/>
      <c r="N13" s="340">
        <f t="shared" si="0"/>
        <v>1.75</v>
      </c>
      <c r="P13" s="45">
        <v>1</v>
      </c>
      <c r="Q13" s="45">
        <v>3</v>
      </c>
      <c r="R13" s="45"/>
      <c r="S13" s="45"/>
      <c r="T13" s="45"/>
      <c r="U13" s="45">
        <v>1</v>
      </c>
      <c r="V13" s="45">
        <v>1</v>
      </c>
      <c r="W13" s="45"/>
      <c r="X13" s="340">
        <f t="shared" ref="X13" si="3">AVERAGE(P13,Q13,R13,S13,T13,U13,V13,W13)</f>
        <v>1.5</v>
      </c>
      <c r="Z13" s="343">
        <f t="shared" si="2"/>
        <v>3.25</v>
      </c>
    </row>
    <row r="14" spans="1:26" s="254" customFormat="1" ht="13" customHeight="1" x14ac:dyDescent="0.15">
      <c r="A14" s="64">
        <v>7</v>
      </c>
      <c r="B14" s="161"/>
      <c r="C14" s="162"/>
      <c r="D14" s="163" t="s">
        <v>76</v>
      </c>
      <c r="E14" s="164" t="s">
        <v>152</v>
      </c>
      <c r="F14" s="272"/>
      <c r="G14" s="272"/>
      <c r="H14" s="272"/>
      <c r="I14" s="272"/>
      <c r="J14" s="272">
        <v>1</v>
      </c>
      <c r="K14" s="272"/>
      <c r="L14" s="272"/>
      <c r="M14" s="272"/>
      <c r="N14" s="340">
        <f t="shared" si="0"/>
        <v>1</v>
      </c>
      <c r="P14" s="272"/>
      <c r="Q14" s="272"/>
      <c r="R14" s="272"/>
      <c r="S14" s="272"/>
      <c r="T14" s="272"/>
      <c r="U14" s="272"/>
      <c r="V14" s="272"/>
      <c r="W14" s="272"/>
      <c r="X14" s="276"/>
      <c r="Z14" s="343">
        <f t="shared" si="2"/>
        <v>1</v>
      </c>
    </row>
    <row r="15" spans="1:26" s="20" customFormat="1" ht="13" customHeight="1" x14ac:dyDescent="0.15">
      <c r="A15" s="64">
        <v>8</v>
      </c>
      <c r="B15" s="27"/>
      <c r="C15" s="43"/>
      <c r="D15" s="49" t="s">
        <v>130</v>
      </c>
      <c r="E15" s="42" t="s">
        <v>131</v>
      </c>
      <c r="F15" s="45"/>
      <c r="G15" s="45"/>
      <c r="H15" s="45"/>
      <c r="I15" s="45"/>
      <c r="J15" s="45">
        <v>5</v>
      </c>
      <c r="K15" s="45"/>
      <c r="L15" s="45"/>
      <c r="M15" s="45"/>
      <c r="N15" s="340">
        <f t="shared" si="0"/>
        <v>5</v>
      </c>
      <c r="P15" s="45"/>
      <c r="Q15" s="45"/>
      <c r="R15" s="45"/>
      <c r="S15" s="45"/>
      <c r="T15" s="45"/>
      <c r="U15" s="45"/>
      <c r="V15" s="45"/>
      <c r="W15" s="45"/>
      <c r="X15" s="138"/>
      <c r="Z15" s="343">
        <f t="shared" si="2"/>
        <v>5</v>
      </c>
    </row>
    <row r="16" spans="1:26" s="254" customFormat="1" ht="13" customHeight="1" x14ac:dyDescent="0.15">
      <c r="A16" s="160">
        <v>9</v>
      </c>
      <c r="B16" s="161"/>
      <c r="C16" s="162"/>
      <c r="D16" s="163" t="s">
        <v>199</v>
      </c>
      <c r="E16" s="164" t="s">
        <v>200</v>
      </c>
      <c r="F16" s="152"/>
      <c r="G16" s="152"/>
      <c r="H16" s="152"/>
      <c r="I16" s="152"/>
      <c r="J16" s="152"/>
      <c r="K16" s="152"/>
      <c r="L16" s="152"/>
      <c r="M16" s="152">
        <v>1</v>
      </c>
      <c r="N16" s="369">
        <f t="shared" si="0"/>
        <v>1</v>
      </c>
      <c r="P16" s="152"/>
      <c r="Q16" s="152"/>
      <c r="R16" s="152"/>
      <c r="S16" s="152"/>
      <c r="T16" s="152"/>
      <c r="U16" s="152"/>
      <c r="V16" s="152"/>
      <c r="W16" s="152"/>
      <c r="X16" s="157"/>
      <c r="Z16" s="370">
        <f t="shared" si="2"/>
        <v>1</v>
      </c>
    </row>
    <row r="17" spans="1:26" s="20" customFormat="1" ht="13" customHeight="1" x14ac:dyDescent="0.15">
      <c r="A17" s="64">
        <v>10</v>
      </c>
      <c r="B17" s="27"/>
      <c r="C17" s="43" t="s">
        <v>139</v>
      </c>
      <c r="D17" s="49" t="s">
        <v>134</v>
      </c>
      <c r="E17" s="42" t="s">
        <v>137</v>
      </c>
      <c r="F17" s="45"/>
      <c r="G17" s="45">
        <v>1</v>
      </c>
      <c r="H17" s="45"/>
      <c r="I17" s="45"/>
      <c r="J17" s="45">
        <v>2</v>
      </c>
      <c r="K17" s="45"/>
      <c r="L17" s="45">
        <v>1</v>
      </c>
      <c r="M17" s="45">
        <v>1</v>
      </c>
      <c r="N17" s="340">
        <f t="shared" si="0"/>
        <v>1.25</v>
      </c>
      <c r="P17" s="45"/>
      <c r="Q17" s="45"/>
      <c r="R17" s="45"/>
      <c r="S17" s="45"/>
      <c r="T17" s="45"/>
      <c r="U17" s="45"/>
      <c r="V17" s="45"/>
      <c r="W17" s="45"/>
      <c r="X17" s="138"/>
      <c r="Z17" s="343">
        <f t="shared" si="2"/>
        <v>1.25</v>
      </c>
    </row>
    <row r="18" spans="1:26" s="254" customFormat="1" ht="13" customHeight="1" x14ac:dyDescent="0.15">
      <c r="A18" s="64">
        <v>11</v>
      </c>
      <c r="B18" s="161"/>
      <c r="C18" s="162" t="s">
        <v>82</v>
      </c>
      <c r="D18" s="163" t="s">
        <v>83</v>
      </c>
      <c r="E18" s="164" t="s">
        <v>84</v>
      </c>
      <c r="F18" s="272">
        <v>7</v>
      </c>
      <c r="G18" s="272">
        <v>3</v>
      </c>
      <c r="H18" s="272">
        <v>2</v>
      </c>
      <c r="I18" s="272">
        <v>2</v>
      </c>
      <c r="J18" s="272">
        <v>1</v>
      </c>
      <c r="K18" s="272"/>
      <c r="L18" s="272">
        <v>2</v>
      </c>
      <c r="M18" s="272">
        <v>3</v>
      </c>
      <c r="N18" s="340">
        <f t="shared" si="0"/>
        <v>2.8571428571428572</v>
      </c>
      <c r="P18" s="272"/>
      <c r="Q18" s="272"/>
      <c r="R18" s="272"/>
      <c r="S18" s="272"/>
      <c r="T18" s="272"/>
      <c r="U18" s="272"/>
      <c r="V18" s="272"/>
      <c r="W18" s="272"/>
      <c r="X18" s="276"/>
      <c r="Z18" s="343">
        <f t="shared" si="2"/>
        <v>2.8571428571428572</v>
      </c>
    </row>
    <row r="19" spans="1:26" s="20" customFormat="1" ht="13" customHeight="1" x14ac:dyDescent="0.15">
      <c r="A19" s="64">
        <v>12</v>
      </c>
      <c r="B19" s="27"/>
      <c r="C19" s="43" t="s">
        <v>85</v>
      </c>
      <c r="D19" s="49" t="s">
        <v>86</v>
      </c>
      <c r="E19" s="42" t="s">
        <v>87</v>
      </c>
      <c r="F19" s="45">
        <v>3</v>
      </c>
      <c r="G19" s="45">
        <v>8</v>
      </c>
      <c r="H19" s="45">
        <v>11</v>
      </c>
      <c r="I19" s="45">
        <v>2</v>
      </c>
      <c r="J19" s="45">
        <v>6</v>
      </c>
      <c r="K19" s="45">
        <v>8</v>
      </c>
      <c r="L19" s="45">
        <v>8</v>
      </c>
      <c r="M19" s="45">
        <v>6</v>
      </c>
      <c r="N19" s="340">
        <f t="shared" si="0"/>
        <v>6.5</v>
      </c>
      <c r="P19" s="45">
        <v>3</v>
      </c>
      <c r="Q19" s="45">
        <v>9</v>
      </c>
      <c r="R19" s="45"/>
      <c r="S19" s="45">
        <v>3</v>
      </c>
      <c r="T19" s="45"/>
      <c r="U19" s="45"/>
      <c r="V19" s="45">
        <v>6</v>
      </c>
      <c r="W19" s="45"/>
      <c r="X19" s="340">
        <f t="shared" ref="X19" si="4">AVERAGE(P19,Q19,R19,S19,T19,U19,V19,W19)</f>
        <v>5.25</v>
      </c>
      <c r="Z19" s="343">
        <f t="shared" si="2"/>
        <v>11.75</v>
      </c>
    </row>
    <row r="20" spans="1:26" s="20" customFormat="1" ht="13" customHeight="1" x14ac:dyDescent="0.15">
      <c r="A20" s="64">
        <v>13</v>
      </c>
      <c r="B20" s="27"/>
      <c r="C20" s="43" t="s">
        <v>88</v>
      </c>
      <c r="D20" s="49" t="s">
        <v>89</v>
      </c>
      <c r="E20" s="42" t="s">
        <v>90</v>
      </c>
      <c r="F20" s="45"/>
      <c r="G20" s="45">
        <v>6</v>
      </c>
      <c r="H20" s="45"/>
      <c r="I20" s="45">
        <v>7</v>
      </c>
      <c r="J20" s="45">
        <v>3</v>
      </c>
      <c r="K20" s="45">
        <v>1</v>
      </c>
      <c r="L20" s="45">
        <v>10</v>
      </c>
      <c r="M20" s="45">
        <v>3</v>
      </c>
      <c r="N20" s="340">
        <f t="shared" si="0"/>
        <v>5</v>
      </c>
      <c r="P20" s="45"/>
      <c r="Q20" s="45"/>
      <c r="R20" s="45"/>
      <c r="S20" s="45"/>
      <c r="T20" s="45"/>
      <c r="U20" s="45"/>
      <c r="V20" s="45"/>
      <c r="W20" s="45"/>
      <c r="X20" s="138"/>
      <c r="Z20" s="343">
        <f t="shared" si="2"/>
        <v>5</v>
      </c>
    </row>
    <row r="21" spans="1:26" s="20" customFormat="1" ht="13" customHeight="1" x14ac:dyDescent="0.15">
      <c r="A21" s="64">
        <v>14</v>
      </c>
      <c r="B21" s="27"/>
      <c r="C21" s="43" t="s">
        <v>91</v>
      </c>
      <c r="D21" s="49" t="s">
        <v>143</v>
      </c>
      <c r="E21" s="42" t="s">
        <v>92</v>
      </c>
      <c r="F21" s="45">
        <v>8</v>
      </c>
      <c r="G21" s="45">
        <v>3</v>
      </c>
      <c r="H21" s="45">
        <v>3</v>
      </c>
      <c r="I21" s="45">
        <v>1</v>
      </c>
      <c r="J21" s="45">
        <v>2</v>
      </c>
      <c r="K21" s="45"/>
      <c r="L21" s="45"/>
      <c r="M21" s="45">
        <v>1</v>
      </c>
      <c r="N21" s="340">
        <f t="shared" si="0"/>
        <v>3</v>
      </c>
      <c r="P21" s="45">
        <v>2</v>
      </c>
      <c r="Q21" s="45"/>
      <c r="R21" s="45"/>
      <c r="S21" s="45"/>
      <c r="T21" s="45"/>
      <c r="U21" s="45"/>
      <c r="V21" s="45"/>
      <c r="W21" s="45"/>
      <c r="X21" s="340">
        <f t="shared" ref="X21:X22" si="5">AVERAGE(P21,Q21,R21,S21,T21,U21,V21,W21)</f>
        <v>2</v>
      </c>
      <c r="Z21" s="343">
        <f t="shared" si="2"/>
        <v>5</v>
      </c>
    </row>
    <row r="22" spans="1:26" s="20" customFormat="1" ht="13" customHeight="1" x14ac:dyDescent="0.15">
      <c r="A22" s="64">
        <v>15</v>
      </c>
      <c r="B22" s="27"/>
      <c r="C22" s="43" t="s">
        <v>93</v>
      </c>
      <c r="D22" s="49" t="s">
        <v>172</v>
      </c>
      <c r="E22" s="42" t="s">
        <v>94</v>
      </c>
      <c r="F22" s="45">
        <v>3</v>
      </c>
      <c r="G22" s="45">
        <v>3</v>
      </c>
      <c r="H22" s="45">
        <v>6</v>
      </c>
      <c r="I22" s="45">
        <v>1</v>
      </c>
      <c r="J22" s="45">
        <v>1</v>
      </c>
      <c r="K22" s="45">
        <v>3</v>
      </c>
      <c r="L22" s="45">
        <v>4</v>
      </c>
      <c r="M22" s="45">
        <v>5</v>
      </c>
      <c r="N22" s="340">
        <f t="shared" si="0"/>
        <v>3.25</v>
      </c>
      <c r="P22" s="45"/>
      <c r="Q22" s="45"/>
      <c r="R22" s="45"/>
      <c r="S22" s="45"/>
      <c r="T22" s="45"/>
      <c r="U22" s="45">
        <v>3</v>
      </c>
      <c r="V22" s="45">
        <v>2</v>
      </c>
      <c r="W22" s="45">
        <v>1</v>
      </c>
      <c r="X22" s="340">
        <f t="shared" si="5"/>
        <v>2</v>
      </c>
      <c r="Z22" s="343">
        <f t="shared" si="2"/>
        <v>5.25</v>
      </c>
    </row>
    <row r="23" spans="1:26" s="20" customFormat="1" ht="13" customHeight="1" x14ac:dyDescent="0.15">
      <c r="A23" s="64">
        <v>16</v>
      </c>
      <c r="B23" s="27"/>
      <c r="C23" s="43"/>
      <c r="D23" s="49" t="s">
        <v>215</v>
      </c>
      <c r="E23" s="42" t="s">
        <v>216</v>
      </c>
      <c r="F23" s="45"/>
      <c r="G23" s="45"/>
      <c r="H23" s="45"/>
      <c r="I23" s="45"/>
      <c r="J23" s="45"/>
      <c r="K23" s="45"/>
      <c r="L23" s="45"/>
      <c r="M23" s="45">
        <v>1</v>
      </c>
      <c r="N23" s="340">
        <f t="shared" si="0"/>
        <v>1</v>
      </c>
      <c r="P23" s="45"/>
      <c r="Q23" s="45"/>
      <c r="R23" s="45"/>
      <c r="S23" s="45"/>
      <c r="T23" s="45"/>
      <c r="U23" s="45"/>
      <c r="V23" s="45"/>
      <c r="W23" s="45"/>
      <c r="X23" s="138"/>
      <c r="Z23" s="343">
        <f t="shared" si="2"/>
        <v>1</v>
      </c>
    </row>
    <row r="24" spans="1:26" s="20" customFormat="1" ht="13" customHeight="1" x14ac:dyDescent="0.15">
      <c r="A24" s="64">
        <v>17</v>
      </c>
      <c r="B24" s="27"/>
      <c r="C24" s="48"/>
      <c r="D24" s="49" t="s">
        <v>217</v>
      </c>
      <c r="E24" s="42" t="s">
        <v>218</v>
      </c>
      <c r="F24" s="45"/>
      <c r="G24" s="45"/>
      <c r="H24" s="45"/>
      <c r="I24" s="45"/>
      <c r="J24" s="45"/>
      <c r="K24" s="45"/>
      <c r="L24" s="45"/>
      <c r="M24" s="45">
        <v>1</v>
      </c>
      <c r="N24" s="340">
        <f t="shared" si="0"/>
        <v>1</v>
      </c>
      <c r="P24" s="45"/>
      <c r="Q24" s="45"/>
      <c r="R24" s="45"/>
      <c r="S24" s="45"/>
      <c r="T24" s="45"/>
      <c r="U24" s="45"/>
      <c r="V24" s="45"/>
      <c r="W24" s="45"/>
      <c r="X24" s="138"/>
      <c r="Z24" s="343">
        <f t="shared" si="2"/>
        <v>1</v>
      </c>
    </row>
    <row r="25" spans="1:26" s="254" customFormat="1" ht="13" customHeight="1" x14ac:dyDescent="0.15">
      <c r="A25" s="64">
        <v>18</v>
      </c>
      <c r="B25" s="161"/>
      <c r="C25" s="174" t="s">
        <v>194</v>
      </c>
      <c r="D25" s="163" t="s">
        <v>167</v>
      </c>
      <c r="E25" s="164" t="s">
        <v>195</v>
      </c>
      <c r="F25" s="272">
        <v>2</v>
      </c>
      <c r="G25" s="272"/>
      <c r="H25" s="272"/>
      <c r="I25" s="272">
        <v>2</v>
      </c>
      <c r="J25" s="272"/>
      <c r="K25" s="272"/>
      <c r="L25" s="272"/>
      <c r="M25" s="272">
        <v>13</v>
      </c>
      <c r="N25" s="340">
        <f t="shared" si="0"/>
        <v>5.666666666666667</v>
      </c>
      <c r="P25" s="272"/>
      <c r="Q25" s="272"/>
      <c r="R25" s="272"/>
      <c r="S25" s="272">
        <v>1</v>
      </c>
      <c r="T25" s="272"/>
      <c r="U25" s="272"/>
      <c r="V25" s="272"/>
      <c r="W25" s="272">
        <v>5</v>
      </c>
      <c r="X25" s="340">
        <f t="shared" ref="X25:X28" si="6">AVERAGE(P25,Q25,R25,S25,T25,U25,V25,W25)</f>
        <v>3</v>
      </c>
      <c r="Z25" s="343">
        <f t="shared" si="2"/>
        <v>8.6666666666666679</v>
      </c>
    </row>
    <row r="26" spans="1:26" s="20" customFormat="1" ht="13" customHeight="1" x14ac:dyDescent="0.15">
      <c r="A26" s="64">
        <v>19</v>
      </c>
      <c r="B26" s="27"/>
      <c r="C26" s="48" t="s">
        <v>95</v>
      </c>
      <c r="D26" s="49" t="s">
        <v>157</v>
      </c>
      <c r="E26" s="42" t="s">
        <v>96</v>
      </c>
      <c r="F26" s="45"/>
      <c r="G26" s="45">
        <v>7</v>
      </c>
      <c r="H26" s="45">
        <v>5</v>
      </c>
      <c r="I26" s="45">
        <v>1</v>
      </c>
      <c r="J26" s="45">
        <v>0</v>
      </c>
      <c r="K26" s="45"/>
      <c r="L26" s="45">
        <v>1</v>
      </c>
      <c r="M26" s="45"/>
      <c r="N26" s="340">
        <f t="shared" si="0"/>
        <v>2.8</v>
      </c>
      <c r="P26" s="45"/>
      <c r="Q26" s="45"/>
      <c r="R26" s="45"/>
      <c r="S26" s="45"/>
      <c r="T26" s="45">
        <v>1</v>
      </c>
      <c r="U26" s="45"/>
      <c r="V26" s="45"/>
      <c r="W26" s="45"/>
      <c r="X26" s="340">
        <f t="shared" si="6"/>
        <v>1</v>
      </c>
      <c r="Z26" s="343">
        <f t="shared" si="2"/>
        <v>3.8</v>
      </c>
    </row>
    <row r="27" spans="1:26" s="20" customFormat="1" ht="15" customHeight="1" x14ac:dyDescent="0.15">
      <c r="A27" s="64">
        <v>20</v>
      </c>
      <c r="B27" s="27"/>
      <c r="C27" s="48" t="s">
        <v>97</v>
      </c>
      <c r="D27" s="49" t="s">
        <v>98</v>
      </c>
      <c r="E27" s="42" t="s">
        <v>99</v>
      </c>
      <c r="F27" s="45">
        <v>2</v>
      </c>
      <c r="G27" s="45"/>
      <c r="H27" s="45">
        <v>3</v>
      </c>
      <c r="I27" s="45">
        <v>4</v>
      </c>
      <c r="J27" s="45">
        <v>5</v>
      </c>
      <c r="K27" s="45">
        <v>2</v>
      </c>
      <c r="L27" s="45">
        <v>2</v>
      </c>
      <c r="M27" s="45">
        <v>2</v>
      </c>
      <c r="N27" s="340">
        <f t="shared" si="0"/>
        <v>2.8571428571428572</v>
      </c>
      <c r="P27" s="45"/>
      <c r="Q27" s="45"/>
      <c r="R27" s="45"/>
      <c r="S27" s="45">
        <v>1</v>
      </c>
      <c r="T27" s="45"/>
      <c r="U27" s="45">
        <v>1</v>
      </c>
      <c r="V27" s="45"/>
      <c r="W27" s="45"/>
      <c r="X27" s="340">
        <f t="shared" si="6"/>
        <v>1</v>
      </c>
      <c r="Z27" s="343">
        <f t="shared" si="2"/>
        <v>3.8571428571428572</v>
      </c>
    </row>
    <row r="28" spans="1:26" s="254" customFormat="1" ht="13" customHeight="1" x14ac:dyDescent="0.15">
      <c r="A28" s="64">
        <v>21</v>
      </c>
      <c r="B28" s="161"/>
      <c r="C28" s="174" t="s">
        <v>192</v>
      </c>
      <c r="D28" s="163" t="s">
        <v>132</v>
      </c>
      <c r="E28" s="164" t="s">
        <v>193</v>
      </c>
      <c r="F28" s="272">
        <v>3</v>
      </c>
      <c r="G28" s="272">
        <v>4</v>
      </c>
      <c r="H28" s="272">
        <v>2</v>
      </c>
      <c r="I28" s="272">
        <v>2</v>
      </c>
      <c r="J28" s="272">
        <v>4</v>
      </c>
      <c r="K28" s="272"/>
      <c r="L28" s="272">
        <v>6</v>
      </c>
      <c r="M28" s="272">
        <v>1</v>
      </c>
      <c r="N28" s="340">
        <f t="shared" si="0"/>
        <v>3.1428571428571428</v>
      </c>
      <c r="P28" s="272"/>
      <c r="Q28" s="272"/>
      <c r="R28" s="272"/>
      <c r="S28" s="272"/>
      <c r="T28" s="272"/>
      <c r="U28" s="272"/>
      <c r="V28" s="272"/>
      <c r="W28" s="272">
        <v>1</v>
      </c>
      <c r="X28" s="340">
        <f t="shared" si="6"/>
        <v>1</v>
      </c>
      <c r="Z28" s="343">
        <f t="shared" si="2"/>
        <v>4.1428571428571423</v>
      </c>
    </row>
    <row r="29" spans="1:26" s="20" customFormat="1" ht="13" customHeight="1" x14ac:dyDescent="0.15">
      <c r="A29" s="64">
        <v>22</v>
      </c>
      <c r="B29" s="27" t="s">
        <v>142</v>
      </c>
      <c r="C29" s="48" t="s">
        <v>140</v>
      </c>
      <c r="D29" s="49" t="s">
        <v>135</v>
      </c>
      <c r="E29" s="42" t="s">
        <v>136</v>
      </c>
      <c r="F29" s="45"/>
      <c r="G29" s="45">
        <v>1</v>
      </c>
      <c r="H29" s="45"/>
      <c r="I29" s="45"/>
      <c r="J29" s="45">
        <v>1</v>
      </c>
      <c r="K29" s="45"/>
      <c r="L29" s="45"/>
      <c r="M29" s="45"/>
      <c r="N29" s="340">
        <f t="shared" si="0"/>
        <v>1</v>
      </c>
      <c r="P29" s="45"/>
      <c r="Q29" s="45"/>
      <c r="R29" s="45"/>
      <c r="S29" s="45"/>
      <c r="T29" s="45"/>
      <c r="U29" s="45"/>
      <c r="V29" s="45"/>
      <c r="W29" s="45"/>
      <c r="X29" s="138"/>
      <c r="Z29" s="343">
        <f t="shared" si="2"/>
        <v>1</v>
      </c>
    </row>
    <row r="30" spans="1:26" s="20" customFormat="1" ht="13" customHeight="1" x14ac:dyDescent="0.15">
      <c r="A30" s="64">
        <v>23</v>
      </c>
      <c r="B30" s="27"/>
      <c r="C30" s="48"/>
      <c r="D30" s="49" t="s">
        <v>213</v>
      </c>
      <c r="E30" s="42" t="s">
        <v>214</v>
      </c>
      <c r="F30" s="45"/>
      <c r="G30" s="45"/>
      <c r="H30" s="45"/>
      <c r="I30" s="45"/>
      <c r="J30" s="45"/>
      <c r="K30" s="45"/>
      <c r="L30" s="45"/>
      <c r="M30" s="45">
        <v>2</v>
      </c>
      <c r="N30" s="340">
        <f t="shared" si="0"/>
        <v>2</v>
      </c>
      <c r="P30" s="45"/>
      <c r="Q30" s="45"/>
      <c r="R30" s="45"/>
      <c r="S30" s="45"/>
      <c r="T30" s="45"/>
      <c r="U30" s="45"/>
      <c r="V30" s="45"/>
      <c r="W30" s="45"/>
      <c r="X30" s="138"/>
      <c r="Z30" s="343">
        <f t="shared" si="2"/>
        <v>2</v>
      </c>
    </row>
    <row r="31" spans="1:26" s="254" customFormat="1" ht="13" customHeight="1" x14ac:dyDescent="0.15">
      <c r="A31" s="64">
        <v>24</v>
      </c>
      <c r="B31" s="161"/>
      <c r="C31" s="174" t="s">
        <v>5</v>
      </c>
      <c r="D31" s="163" t="s">
        <v>6</v>
      </c>
      <c r="E31" s="164" t="s">
        <v>20</v>
      </c>
      <c r="F31" s="272">
        <v>7</v>
      </c>
      <c r="G31" s="272">
        <v>9</v>
      </c>
      <c r="H31" s="272">
        <v>4</v>
      </c>
      <c r="I31" s="272">
        <v>1</v>
      </c>
      <c r="J31" s="272">
        <v>3</v>
      </c>
      <c r="K31" s="272">
        <v>4</v>
      </c>
      <c r="L31" s="272">
        <v>12</v>
      </c>
      <c r="M31" s="272">
        <v>11</v>
      </c>
      <c r="N31" s="340">
        <f t="shared" si="0"/>
        <v>6.375</v>
      </c>
      <c r="P31" s="272"/>
      <c r="Q31" s="272"/>
      <c r="R31" s="272"/>
      <c r="S31" s="272"/>
      <c r="T31" s="272"/>
      <c r="U31" s="272"/>
      <c r="V31" s="272"/>
      <c r="W31" s="272">
        <v>1</v>
      </c>
      <c r="X31" s="340">
        <f t="shared" ref="X31:X32" si="7">AVERAGE(P31,Q31,R31,S31,T31,U31,V31,W31)</f>
        <v>1</v>
      </c>
      <c r="Z31" s="343">
        <f t="shared" si="2"/>
        <v>7.375</v>
      </c>
    </row>
    <row r="32" spans="1:26" s="254" customFormat="1" ht="13" customHeight="1" x14ac:dyDescent="0.15">
      <c r="A32" s="64">
        <v>25</v>
      </c>
      <c r="B32" s="161"/>
      <c r="C32" s="174" t="s">
        <v>21</v>
      </c>
      <c r="D32" s="163" t="s">
        <v>22</v>
      </c>
      <c r="E32" s="164" t="s">
        <v>23</v>
      </c>
      <c r="F32" s="272">
        <v>11</v>
      </c>
      <c r="G32" s="272">
        <v>13</v>
      </c>
      <c r="H32" s="272">
        <v>12</v>
      </c>
      <c r="I32" s="272">
        <v>7</v>
      </c>
      <c r="J32" s="272">
        <v>20</v>
      </c>
      <c r="K32" s="272">
        <v>10</v>
      </c>
      <c r="L32" s="272">
        <v>20</v>
      </c>
      <c r="M32" s="272">
        <v>12</v>
      </c>
      <c r="N32" s="340">
        <f t="shared" si="0"/>
        <v>13.125</v>
      </c>
      <c r="P32" s="272"/>
      <c r="Q32" s="272"/>
      <c r="R32" s="272"/>
      <c r="S32" s="272">
        <v>3</v>
      </c>
      <c r="T32" s="272"/>
      <c r="U32" s="272">
        <v>5</v>
      </c>
      <c r="V32" s="272">
        <v>6</v>
      </c>
      <c r="W32" s="272">
        <v>1</v>
      </c>
      <c r="X32" s="340">
        <f t="shared" si="7"/>
        <v>3.75</v>
      </c>
      <c r="Z32" s="343">
        <f t="shared" si="2"/>
        <v>16.875</v>
      </c>
    </row>
    <row r="33" spans="1:26" s="20" customFormat="1" ht="13" customHeight="1" x14ac:dyDescent="0.15">
      <c r="A33" s="64">
        <v>26</v>
      </c>
      <c r="B33" s="27"/>
      <c r="C33" s="48"/>
      <c r="D33" s="49" t="s">
        <v>65</v>
      </c>
      <c r="E33" s="42" t="s">
        <v>66</v>
      </c>
      <c r="F33" s="45"/>
      <c r="G33" s="45"/>
      <c r="H33" s="45"/>
      <c r="I33" s="45"/>
      <c r="J33" s="45"/>
      <c r="K33" s="45">
        <v>1</v>
      </c>
      <c r="L33" s="45">
        <v>2</v>
      </c>
      <c r="M33" s="45">
        <v>4</v>
      </c>
      <c r="N33" s="340">
        <f t="shared" si="0"/>
        <v>2.3333333333333335</v>
      </c>
      <c r="P33" s="45"/>
      <c r="Q33" s="45"/>
      <c r="R33" s="45"/>
      <c r="S33" s="45"/>
      <c r="T33" s="45"/>
      <c r="U33" s="45"/>
      <c r="V33" s="45"/>
      <c r="W33" s="45"/>
      <c r="X33" s="138"/>
      <c r="Z33" s="343">
        <f t="shared" si="2"/>
        <v>2.3333333333333335</v>
      </c>
    </row>
    <row r="34" spans="1:26" s="9" customFormat="1" ht="13" customHeight="1" x14ac:dyDescent="0.15">
      <c r="A34" s="64">
        <v>27</v>
      </c>
      <c r="B34" s="29"/>
      <c r="C34" s="48"/>
      <c r="D34" s="49" t="s">
        <v>16</v>
      </c>
      <c r="E34" s="49" t="s">
        <v>17</v>
      </c>
      <c r="F34" s="45"/>
      <c r="G34" s="45">
        <v>1</v>
      </c>
      <c r="H34" s="45"/>
      <c r="I34" s="45">
        <v>1</v>
      </c>
      <c r="J34" s="45"/>
      <c r="K34" s="45">
        <v>1</v>
      </c>
      <c r="L34" s="45">
        <v>2</v>
      </c>
      <c r="M34" s="45"/>
      <c r="N34" s="340">
        <f t="shared" si="0"/>
        <v>1.25</v>
      </c>
      <c r="P34" s="45"/>
      <c r="Q34" s="45"/>
      <c r="R34" s="45"/>
      <c r="S34" s="45"/>
      <c r="T34" s="45"/>
      <c r="U34" s="45"/>
      <c r="V34" s="45"/>
      <c r="W34" s="45"/>
      <c r="X34" s="138"/>
      <c r="Z34" s="343">
        <f t="shared" si="2"/>
        <v>1.25</v>
      </c>
    </row>
    <row r="35" spans="1:26" s="9" customFormat="1" ht="13" customHeight="1" x14ac:dyDescent="0.15">
      <c r="A35" s="64">
        <v>28</v>
      </c>
      <c r="B35" s="29"/>
      <c r="C35" s="48"/>
      <c r="D35" s="49" t="s">
        <v>110</v>
      </c>
      <c r="E35" s="49" t="s">
        <v>106</v>
      </c>
      <c r="F35" s="45"/>
      <c r="G35" s="45"/>
      <c r="H35" s="45">
        <v>1</v>
      </c>
      <c r="I35" s="45"/>
      <c r="J35" s="45"/>
      <c r="K35" s="45"/>
      <c r="L35" s="45"/>
      <c r="M35" s="45"/>
      <c r="N35" s="340">
        <f t="shared" si="0"/>
        <v>1</v>
      </c>
      <c r="P35" s="45"/>
      <c r="Q35" s="45"/>
      <c r="R35" s="45"/>
      <c r="S35" s="45"/>
      <c r="T35" s="45"/>
      <c r="U35" s="45"/>
      <c r="V35" s="45"/>
      <c r="W35" s="45"/>
      <c r="X35" s="138"/>
      <c r="Z35" s="343">
        <f t="shared" si="2"/>
        <v>1</v>
      </c>
    </row>
    <row r="36" spans="1:26" s="250" customFormat="1" ht="13" customHeight="1" x14ac:dyDescent="0.15">
      <c r="A36" s="64">
        <v>29</v>
      </c>
      <c r="B36" s="165"/>
      <c r="C36" s="174"/>
      <c r="D36" s="163" t="s">
        <v>67</v>
      </c>
      <c r="E36" s="163" t="s">
        <v>68</v>
      </c>
      <c r="F36" s="272"/>
      <c r="G36" s="272"/>
      <c r="H36" s="272"/>
      <c r="I36" s="272"/>
      <c r="J36" s="272"/>
      <c r="K36" s="272"/>
      <c r="L36" s="272"/>
      <c r="M36" s="272">
        <v>2</v>
      </c>
      <c r="N36" s="340">
        <f t="shared" si="0"/>
        <v>2</v>
      </c>
      <c r="P36" s="272"/>
      <c r="Q36" s="272"/>
      <c r="R36" s="272"/>
      <c r="S36" s="272"/>
      <c r="T36" s="272"/>
      <c r="U36" s="272"/>
      <c r="V36" s="272">
        <v>4</v>
      </c>
      <c r="W36" s="272">
        <v>6</v>
      </c>
      <c r="X36" s="340">
        <f t="shared" ref="X36:X37" si="8">AVERAGE(P36,Q36,R36,S36,T36,U36,V36,W36)</f>
        <v>5</v>
      </c>
      <c r="Z36" s="343">
        <f t="shared" si="2"/>
        <v>7</v>
      </c>
    </row>
    <row r="37" spans="1:26" s="20" customFormat="1" ht="13" customHeight="1" x14ac:dyDescent="0.15">
      <c r="A37" s="64">
        <v>30</v>
      </c>
      <c r="B37" s="27"/>
      <c r="C37" s="43" t="s">
        <v>47</v>
      </c>
      <c r="D37" s="49" t="s">
        <v>170</v>
      </c>
      <c r="E37" s="42" t="s">
        <v>48</v>
      </c>
      <c r="F37" s="45">
        <v>1</v>
      </c>
      <c r="G37" s="45">
        <v>3</v>
      </c>
      <c r="H37" s="45">
        <v>1</v>
      </c>
      <c r="I37" s="45"/>
      <c r="J37" s="45">
        <v>1</v>
      </c>
      <c r="K37" s="45"/>
      <c r="L37" s="45"/>
      <c r="M37" s="45"/>
      <c r="N37" s="340">
        <f t="shared" si="0"/>
        <v>1.5</v>
      </c>
      <c r="P37" s="45"/>
      <c r="Q37" s="45"/>
      <c r="R37" s="45">
        <v>3</v>
      </c>
      <c r="S37" s="45"/>
      <c r="T37" s="45"/>
      <c r="U37" s="45"/>
      <c r="V37" s="45"/>
      <c r="W37" s="45"/>
      <c r="X37" s="340">
        <f t="shared" si="8"/>
        <v>3</v>
      </c>
      <c r="Z37" s="343">
        <f t="shared" si="2"/>
        <v>4.5</v>
      </c>
    </row>
    <row r="38" spans="1:26" s="20" customFormat="1" ht="13" customHeight="1" x14ac:dyDescent="0.15">
      <c r="A38" s="64">
        <v>31</v>
      </c>
      <c r="B38" s="27"/>
      <c r="C38" s="43"/>
      <c r="D38" s="49" t="s">
        <v>33</v>
      </c>
      <c r="E38" s="42" t="s">
        <v>34</v>
      </c>
      <c r="F38" s="45"/>
      <c r="G38" s="45"/>
      <c r="H38" s="45"/>
      <c r="I38" s="45"/>
      <c r="J38" s="45"/>
      <c r="K38" s="45">
        <v>2</v>
      </c>
      <c r="L38" s="45"/>
      <c r="M38" s="45"/>
      <c r="N38" s="340">
        <f t="shared" si="0"/>
        <v>2</v>
      </c>
      <c r="P38" s="45"/>
      <c r="Q38" s="45"/>
      <c r="R38" s="45"/>
      <c r="S38" s="45"/>
      <c r="T38" s="45"/>
      <c r="U38" s="45"/>
      <c r="V38" s="45"/>
      <c r="W38" s="45"/>
      <c r="X38" s="138"/>
      <c r="Z38" s="343">
        <f t="shared" si="2"/>
        <v>2</v>
      </c>
    </row>
    <row r="39" spans="1:26" s="20" customFormat="1" ht="13" customHeight="1" x14ac:dyDescent="0.15">
      <c r="A39" s="64">
        <v>32</v>
      </c>
      <c r="B39" s="27"/>
      <c r="C39" s="43"/>
      <c r="D39" s="49" t="s">
        <v>69</v>
      </c>
      <c r="E39" s="42" t="s">
        <v>70</v>
      </c>
      <c r="F39" s="45"/>
      <c r="G39" s="45"/>
      <c r="H39" s="45"/>
      <c r="I39" s="45"/>
      <c r="J39" s="45"/>
      <c r="K39" s="45"/>
      <c r="L39" s="45">
        <v>2</v>
      </c>
      <c r="M39" s="45"/>
      <c r="N39" s="340">
        <f t="shared" si="0"/>
        <v>2</v>
      </c>
      <c r="P39" s="45"/>
      <c r="Q39" s="45"/>
      <c r="R39" s="45"/>
      <c r="S39" s="45"/>
      <c r="T39" s="45"/>
      <c r="U39" s="45"/>
      <c r="V39" s="45"/>
      <c r="W39" s="45"/>
      <c r="X39" s="138"/>
      <c r="Z39" s="343">
        <f t="shared" si="2"/>
        <v>2</v>
      </c>
    </row>
    <row r="40" spans="1:26" s="9" customFormat="1" ht="13" customHeight="1" x14ac:dyDescent="0.15">
      <c r="A40" s="64">
        <v>33</v>
      </c>
      <c r="B40" s="29"/>
      <c r="C40" s="48"/>
      <c r="D40" s="49" t="s">
        <v>12</v>
      </c>
      <c r="E40" s="49" t="s">
        <v>2</v>
      </c>
      <c r="F40" s="45"/>
      <c r="G40" s="45">
        <v>1</v>
      </c>
      <c r="H40" s="45">
        <v>1</v>
      </c>
      <c r="I40" s="45"/>
      <c r="J40" s="45"/>
      <c r="K40" s="45"/>
      <c r="L40" s="45">
        <v>1</v>
      </c>
      <c r="M40" s="45">
        <v>1</v>
      </c>
      <c r="N40" s="340">
        <f t="shared" si="0"/>
        <v>1</v>
      </c>
      <c r="P40" s="45"/>
      <c r="Q40" s="45"/>
      <c r="R40" s="45"/>
      <c r="S40" s="45"/>
      <c r="T40" s="45"/>
      <c r="U40" s="45"/>
      <c r="V40" s="45"/>
      <c r="W40" s="45"/>
      <c r="X40" s="138"/>
      <c r="Z40" s="343">
        <f t="shared" si="2"/>
        <v>1</v>
      </c>
    </row>
    <row r="41" spans="1:26" s="9" customFormat="1" ht="13" customHeight="1" x14ac:dyDescent="0.15">
      <c r="A41" s="64">
        <v>34</v>
      </c>
      <c r="B41" s="29"/>
      <c r="C41" s="48"/>
      <c r="D41" s="49" t="s">
        <v>74</v>
      </c>
      <c r="E41" s="49" t="s">
        <v>75</v>
      </c>
      <c r="F41" s="45"/>
      <c r="G41" s="45"/>
      <c r="H41" s="45"/>
      <c r="I41" s="45"/>
      <c r="J41" s="45">
        <v>2</v>
      </c>
      <c r="K41" s="45"/>
      <c r="L41" s="45"/>
      <c r="M41" s="45">
        <v>1</v>
      </c>
      <c r="N41" s="340">
        <f t="shared" si="0"/>
        <v>1.5</v>
      </c>
      <c r="P41" s="45"/>
      <c r="Q41" s="45"/>
      <c r="R41" s="45"/>
      <c r="S41" s="45"/>
      <c r="T41" s="45"/>
      <c r="U41" s="45"/>
      <c r="V41" s="45"/>
      <c r="W41" s="45"/>
      <c r="X41" s="138"/>
      <c r="Z41" s="343">
        <f t="shared" si="2"/>
        <v>1.5</v>
      </c>
    </row>
    <row r="42" spans="1:26" s="20" customFormat="1" ht="13" customHeight="1" x14ac:dyDescent="0.15">
      <c r="A42" s="64">
        <v>35</v>
      </c>
      <c r="B42" s="27"/>
      <c r="C42" s="43" t="s">
        <v>37</v>
      </c>
      <c r="D42" s="49" t="s">
        <v>169</v>
      </c>
      <c r="E42" s="42" t="s">
        <v>38</v>
      </c>
      <c r="F42" s="45">
        <v>2</v>
      </c>
      <c r="G42" s="45"/>
      <c r="H42" s="45">
        <v>1</v>
      </c>
      <c r="I42" s="45"/>
      <c r="J42" s="45"/>
      <c r="K42" s="45">
        <v>1</v>
      </c>
      <c r="L42" s="45">
        <v>2</v>
      </c>
      <c r="M42" s="45"/>
      <c r="N42" s="340">
        <f t="shared" si="0"/>
        <v>1.5</v>
      </c>
      <c r="P42" s="45"/>
      <c r="Q42" s="45"/>
      <c r="R42" s="45">
        <v>1</v>
      </c>
      <c r="S42" s="45"/>
      <c r="T42" s="45">
        <v>2</v>
      </c>
      <c r="U42" s="45"/>
      <c r="V42" s="45"/>
      <c r="W42" s="45"/>
      <c r="X42" s="340">
        <f t="shared" ref="X42:X43" si="9">AVERAGE(P42,Q42,R42,S42,T42,U42,V42,W42)</f>
        <v>1.5</v>
      </c>
      <c r="Z42" s="343">
        <f t="shared" si="2"/>
        <v>3</v>
      </c>
    </row>
    <row r="43" spans="1:26" s="254" customFormat="1" ht="13" customHeight="1" x14ac:dyDescent="0.15">
      <c r="A43" s="64">
        <v>36</v>
      </c>
      <c r="B43" s="161"/>
      <c r="C43" s="162" t="s">
        <v>179</v>
      </c>
      <c r="D43" s="163" t="s">
        <v>171</v>
      </c>
      <c r="E43" s="164" t="s">
        <v>180</v>
      </c>
      <c r="F43" s="272">
        <v>4</v>
      </c>
      <c r="G43" s="272">
        <v>8</v>
      </c>
      <c r="H43" s="272">
        <v>3</v>
      </c>
      <c r="I43" s="272"/>
      <c r="J43" s="272">
        <v>2</v>
      </c>
      <c r="K43" s="272">
        <v>2</v>
      </c>
      <c r="L43" s="272"/>
      <c r="M43" s="272">
        <v>2</v>
      </c>
      <c r="N43" s="340">
        <f t="shared" si="0"/>
        <v>3.5</v>
      </c>
      <c r="P43" s="272">
        <v>2</v>
      </c>
      <c r="Q43" s="272">
        <v>2</v>
      </c>
      <c r="R43" s="272"/>
      <c r="S43" s="272"/>
      <c r="T43" s="272">
        <v>4</v>
      </c>
      <c r="U43" s="272">
        <v>1</v>
      </c>
      <c r="V43" s="272"/>
      <c r="W43" s="272"/>
      <c r="X43" s="340">
        <f t="shared" si="9"/>
        <v>2.25</v>
      </c>
      <c r="Z43" s="343">
        <f t="shared" si="2"/>
        <v>5.75</v>
      </c>
    </row>
    <row r="44" spans="1:26" s="250" customFormat="1" ht="15" customHeight="1" x14ac:dyDescent="0.15">
      <c r="A44" s="64">
        <v>37</v>
      </c>
      <c r="B44" s="165"/>
      <c r="C44" s="174"/>
      <c r="D44" s="163" t="s">
        <v>1</v>
      </c>
      <c r="E44" s="163" t="s">
        <v>3</v>
      </c>
      <c r="F44" s="272"/>
      <c r="G44" s="272">
        <v>2</v>
      </c>
      <c r="H44" s="272"/>
      <c r="I44" s="272">
        <v>1</v>
      </c>
      <c r="J44" s="272">
        <v>2</v>
      </c>
      <c r="K44" s="272"/>
      <c r="L44" s="272"/>
      <c r="M44" s="272"/>
      <c r="N44" s="340">
        <f t="shared" si="0"/>
        <v>1.6666666666666667</v>
      </c>
      <c r="P44" s="272"/>
      <c r="Q44" s="272"/>
      <c r="R44" s="272"/>
      <c r="S44" s="272"/>
      <c r="T44" s="272"/>
      <c r="U44" s="272"/>
      <c r="V44" s="272"/>
      <c r="W44" s="272"/>
      <c r="X44" s="276"/>
      <c r="Z44" s="343">
        <f t="shared" si="2"/>
        <v>1.6666666666666667</v>
      </c>
    </row>
    <row r="45" spans="1:26" s="305" customFormat="1" ht="15" customHeight="1" x14ac:dyDescent="0.15">
      <c r="A45" s="64">
        <v>38</v>
      </c>
      <c r="B45" s="206"/>
      <c r="C45" s="207"/>
      <c r="D45" s="208" t="s">
        <v>203</v>
      </c>
      <c r="E45" s="208" t="s">
        <v>204</v>
      </c>
      <c r="F45" s="221"/>
      <c r="G45" s="221"/>
      <c r="H45" s="221"/>
      <c r="I45" s="221"/>
      <c r="J45" s="221"/>
      <c r="K45" s="221"/>
      <c r="L45" s="221"/>
      <c r="M45" s="221">
        <v>3</v>
      </c>
      <c r="N45" s="340">
        <f t="shared" si="0"/>
        <v>3</v>
      </c>
      <c r="P45" s="221"/>
      <c r="Q45" s="221"/>
      <c r="R45" s="221"/>
      <c r="S45" s="221"/>
      <c r="T45" s="221"/>
      <c r="U45" s="221"/>
      <c r="V45" s="221"/>
      <c r="W45" s="221"/>
      <c r="X45" s="222"/>
      <c r="Z45" s="343">
        <f t="shared" si="2"/>
        <v>3</v>
      </c>
    </row>
    <row r="46" spans="1:26" s="20" customFormat="1" ht="13" customHeight="1" x14ac:dyDescent="0.15">
      <c r="A46" s="64">
        <v>39</v>
      </c>
      <c r="B46" s="27"/>
      <c r="C46" s="43" t="s">
        <v>181</v>
      </c>
      <c r="D46" s="49" t="s">
        <v>182</v>
      </c>
      <c r="E46" s="42" t="s">
        <v>183</v>
      </c>
      <c r="F46" s="45">
        <v>2</v>
      </c>
      <c r="G46" s="45"/>
      <c r="H46" s="45">
        <v>1</v>
      </c>
      <c r="I46" s="45">
        <v>2</v>
      </c>
      <c r="J46" s="45">
        <v>2</v>
      </c>
      <c r="K46" s="45"/>
      <c r="L46" s="45">
        <v>6</v>
      </c>
      <c r="M46" s="45">
        <v>11</v>
      </c>
      <c r="N46" s="340">
        <f t="shared" si="0"/>
        <v>4</v>
      </c>
      <c r="P46" s="45">
        <v>5</v>
      </c>
      <c r="Q46" s="45"/>
      <c r="R46" s="45">
        <v>2</v>
      </c>
      <c r="S46" s="45"/>
      <c r="T46" s="45"/>
      <c r="U46" s="45"/>
      <c r="V46" s="45"/>
      <c r="W46" s="45">
        <v>1</v>
      </c>
      <c r="X46" s="340">
        <f t="shared" ref="X46" si="10">AVERAGE(P46,Q46,R46,S46,T46,U46,V46,W46)</f>
        <v>2.6666666666666665</v>
      </c>
      <c r="Z46" s="343">
        <f t="shared" si="2"/>
        <v>6.6666666666666661</v>
      </c>
    </row>
    <row r="47" spans="1:26" s="20" customFormat="1" ht="13" customHeight="1" x14ac:dyDescent="0.15">
      <c r="A47" s="64">
        <v>40</v>
      </c>
      <c r="B47" s="27" t="s">
        <v>163</v>
      </c>
      <c r="C47" s="43"/>
      <c r="D47" s="49" t="s">
        <v>49</v>
      </c>
      <c r="E47" s="42" t="s">
        <v>105</v>
      </c>
      <c r="F47" s="45"/>
      <c r="G47" s="45"/>
      <c r="H47" s="45">
        <v>2</v>
      </c>
      <c r="I47" s="45">
        <v>1</v>
      </c>
      <c r="J47" s="45">
        <v>1</v>
      </c>
      <c r="K47" s="45">
        <v>3</v>
      </c>
      <c r="L47" s="45">
        <v>3</v>
      </c>
      <c r="M47" s="45">
        <v>1</v>
      </c>
      <c r="N47" s="340">
        <f t="shared" si="0"/>
        <v>1.8333333333333333</v>
      </c>
      <c r="P47" s="45"/>
      <c r="Q47" s="45"/>
      <c r="R47" s="45"/>
      <c r="S47" s="45"/>
      <c r="T47" s="45"/>
      <c r="U47" s="45"/>
      <c r="V47" s="45"/>
      <c r="W47" s="45"/>
      <c r="X47" s="138"/>
      <c r="Z47" s="343">
        <f t="shared" si="2"/>
        <v>1.8333333333333333</v>
      </c>
    </row>
    <row r="48" spans="1:26" s="9" customFormat="1" ht="13" customHeight="1" x14ac:dyDescent="0.15">
      <c r="A48" s="64">
        <v>41</v>
      </c>
      <c r="B48" s="29"/>
      <c r="C48" s="48"/>
      <c r="D48" s="49" t="s">
        <v>14</v>
      </c>
      <c r="E48" s="49" t="s">
        <v>15</v>
      </c>
      <c r="F48" s="45"/>
      <c r="G48" s="45">
        <v>1</v>
      </c>
      <c r="H48" s="45"/>
      <c r="I48" s="45"/>
      <c r="J48" s="45"/>
      <c r="K48" s="45"/>
      <c r="L48" s="45"/>
      <c r="M48" s="45"/>
      <c r="N48" s="340">
        <f t="shared" si="0"/>
        <v>1</v>
      </c>
      <c r="P48" s="45"/>
      <c r="Q48" s="45"/>
      <c r="R48" s="45"/>
      <c r="S48" s="45"/>
      <c r="T48" s="45"/>
      <c r="U48" s="45"/>
      <c r="V48" s="45"/>
      <c r="W48" s="45"/>
      <c r="X48" s="138"/>
      <c r="Z48" s="343">
        <f t="shared" si="2"/>
        <v>1</v>
      </c>
    </row>
    <row r="49" spans="1:26" s="250" customFormat="1" ht="13" customHeight="1" x14ac:dyDescent="0.15">
      <c r="A49" s="160">
        <v>42</v>
      </c>
      <c r="B49" s="165"/>
      <c r="C49" s="174"/>
      <c r="D49" s="163" t="s">
        <v>13</v>
      </c>
      <c r="E49" s="163" t="s">
        <v>4</v>
      </c>
      <c r="F49" s="152"/>
      <c r="G49" s="152">
        <v>1</v>
      </c>
      <c r="H49" s="152"/>
      <c r="I49" s="152"/>
      <c r="J49" s="152"/>
      <c r="K49" s="152"/>
      <c r="L49" s="152"/>
      <c r="M49" s="152"/>
      <c r="N49" s="369">
        <f t="shared" si="0"/>
        <v>1</v>
      </c>
      <c r="P49" s="152"/>
      <c r="Q49" s="152"/>
      <c r="R49" s="152"/>
      <c r="S49" s="152"/>
      <c r="T49" s="152"/>
      <c r="U49" s="152"/>
      <c r="V49" s="152"/>
      <c r="W49" s="152"/>
      <c r="X49" s="157"/>
      <c r="Z49" s="370">
        <f t="shared" si="2"/>
        <v>1</v>
      </c>
    </row>
    <row r="50" spans="1:26" s="250" customFormat="1" ht="13" customHeight="1" x14ac:dyDescent="0.15">
      <c r="A50" s="64">
        <v>43</v>
      </c>
      <c r="B50" s="165"/>
      <c r="C50" s="174"/>
      <c r="D50" s="163" t="s">
        <v>159</v>
      </c>
      <c r="E50" s="163" t="s">
        <v>160</v>
      </c>
      <c r="F50" s="272"/>
      <c r="G50" s="272"/>
      <c r="H50" s="272"/>
      <c r="I50" s="272"/>
      <c r="J50" s="272"/>
      <c r="K50" s="272"/>
      <c r="L50" s="272"/>
      <c r="M50" s="272">
        <v>1</v>
      </c>
      <c r="N50" s="340">
        <f t="shared" si="0"/>
        <v>1</v>
      </c>
      <c r="P50" s="272"/>
      <c r="Q50" s="272"/>
      <c r="R50" s="272"/>
      <c r="S50" s="272"/>
      <c r="T50" s="272"/>
      <c r="U50" s="272"/>
      <c r="V50" s="272"/>
      <c r="W50" s="272"/>
      <c r="X50" s="276"/>
      <c r="Z50" s="343">
        <f t="shared" si="2"/>
        <v>1</v>
      </c>
    </row>
    <row r="51" spans="1:26" s="9" customFormat="1" ht="13" customHeight="1" x14ac:dyDescent="0.15">
      <c r="A51" s="64">
        <v>44</v>
      </c>
      <c r="B51" s="29"/>
      <c r="C51" s="48"/>
      <c r="D51" s="49" t="s">
        <v>161</v>
      </c>
      <c r="E51" s="49" t="s">
        <v>162</v>
      </c>
      <c r="F51" s="45"/>
      <c r="G51" s="45"/>
      <c r="H51" s="45"/>
      <c r="I51" s="45"/>
      <c r="J51" s="45">
        <v>1</v>
      </c>
      <c r="K51" s="45">
        <v>1</v>
      </c>
      <c r="L51" s="45">
        <v>2</v>
      </c>
      <c r="M51" s="45"/>
      <c r="N51" s="340">
        <f t="shared" si="0"/>
        <v>1.3333333333333333</v>
      </c>
      <c r="P51" s="45"/>
      <c r="Q51" s="45"/>
      <c r="R51" s="45"/>
      <c r="S51" s="45"/>
      <c r="T51" s="45"/>
      <c r="U51" s="45"/>
      <c r="V51" s="45"/>
      <c r="W51" s="45"/>
      <c r="X51" s="138"/>
      <c r="Z51" s="343">
        <f t="shared" si="2"/>
        <v>1.3333333333333333</v>
      </c>
    </row>
    <row r="52" spans="1:26" s="9" customFormat="1" ht="13" customHeight="1" x14ac:dyDescent="0.15">
      <c r="A52" s="64">
        <v>45</v>
      </c>
      <c r="B52" s="29"/>
      <c r="C52" s="48"/>
      <c r="D52" s="49" t="s">
        <v>63</v>
      </c>
      <c r="E52" s="49" t="s">
        <v>64</v>
      </c>
      <c r="F52" s="45"/>
      <c r="G52" s="45"/>
      <c r="H52" s="45"/>
      <c r="I52" s="45"/>
      <c r="J52" s="45"/>
      <c r="K52" s="45"/>
      <c r="L52" s="45">
        <v>1</v>
      </c>
      <c r="M52" s="45"/>
      <c r="N52" s="340">
        <f t="shared" si="0"/>
        <v>1</v>
      </c>
      <c r="P52" s="45"/>
      <c r="Q52" s="45"/>
      <c r="R52" s="45"/>
      <c r="S52" s="45"/>
      <c r="T52" s="45"/>
      <c r="U52" s="45"/>
      <c r="V52" s="45"/>
      <c r="W52" s="45"/>
      <c r="X52" s="138"/>
      <c r="Z52" s="343">
        <f t="shared" si="2"/>
        <v>1</v>
      </c>
    </row>
    <row r="53" spans="1:26" s="20" customFormat="1" ht="13" customHeight="1" x14ac:dyDescent="0.15">
      <c r="A53" s="64">
        <v>46</v>
      </c>
      <c r="B53" s="27"/>
      <c r="C53" s="43" t="s">
        <v>141</v>
      </c>
      <c r="D53" s="49" t="s">
        <v>133</v>
      </c>
      <c r="E53" s="42" t="s">
        <v>138</v>
      </c>
      <c r="F53" s="45"/>
      <c r="G53" s="45">
        <v>1</v>
      </c>
      <c r="H53" s="45"/>
      <c r="I53" s="45"/>
      <c r="J53" s="45">
        <v>1</v>
      </c>
      <c r="K53" s="45"/>
      <c r="L53" s="45"/>
      <c r="M53" s="45"/>
      <c r="N53" s="340">
        <f t="shared" si="0"/>
        <v>1</v>
      </c>
      <c r="P53" s="45"/>
      <c r="Q53" s="45"/>
      <c r="R53" s="45"/>
      <c r="S53" s="45"/>
      <c r="T53" s="45"/>
      <c r="U53" s="45"/>
      <c r="V53" s="45"/>
      <c r="W53" s="45"/>
      <c r="X53" s="138"/>
      <c r="Z53" s="343">
        <f t="shared" si="2"/>
        <v>1</v>
      </c>
    </row>
    <row r="54" spans="1:26" s="20" customFormat="1" ht="13" customHeight="1" x14ac:dyDescent="0.15">
      <c r="A54" s="64">
        <v>47</v>
      </c>
      <c r="B54" s="27"/>
      <c r="C54" s="43"/>
      <c r="D54" s="49" t="s">
        <v>201</v>
      </c>
      <c r="E54" s="42" t="s">
        <v>202</v>
      </c>
      <c r="F54" s="45"/>
      <c r="G54" s="45"/>
      <c r="H54" s="45"/>
      <c r="I54" s="45"/>
      <c r="J54" s="45"/>
      <c r="K54" s="45"/>
      <c r="L54" s="45"/>
      <c r="M54" s="45">
        <v>3</v>
      </c>
      <c r="N54" s="340">
        <f t="shared" si="0"/>
        <v>3</v>
      </c>
      <c r="P54" s="45"/>
      <c r="Q54" s="45"/>
      <c r="R54" s="45"/>
      <c r="S54" s="45"/>
      <c r="T54" s="45"/>
      <c r="U54" s="45"/>
      <c r="V54" s="45"/>
      <c r="W54" s="45"/>
      <c r="X54" s="138"/>
      <c r="Z54" s="343">
        <f t="shared" si="2"/>
        <v>3</v>
      </c>
    </row>
    <row r="55" spans="1:26" s="20" customFormat="1" ht="13" customHeight="1" x14ac:dyDescent="0.15">
      <c r="A55" s="64">
        <v>48</v>
      </c>
      <c r="B55" s="27"/>
      <c r="C55" s="43"/>
      <c r="D55" s="49" t="s">
        <v>153</v>
      </c>
      <c r="E55" s="42" t="s">
        <v>154</v>
      </c>
      <c r="F55" s="45"/>
      <c r="G55" s="45"/>
      <c r="H55" s="45"/>
      <c r="I55" s="45"/>
      <c r="J55" s="45">
        <v>1</v>
      </c>
      <c r="K55" s="45"/>
      <c r="L55" s="45"/>
      <c r="M55" s="45"/>
      <c r="N55" s="340">
        <f t="shared" si="0"/>
        <v>1</v>
      </c>
      <c r="P55" s="45"/>
      <c r="Q55" s="45"/>
      <c r="R55" s="45"/>
      <c r="S55" s="45"/>
      <c r="T55" s="45"/>
      <c r="U55" s="45"/>
      <c r="V55" s="45"/>
      <c r="W55" s="45"/>
      <c r="X55" s="138"/>
      <c r="Z55" s="343">
        <f t="shared" si="2"/>
        <v>1</v>
      </c>
    </row>
    <row r="56" spans="1:26" s="20" customFormat="1" ht="13" customHeight="1" x14ac:dyDescent="0.15">
      <c r="A56" s="64">
        <v>49</v>
      </c>
      <c r="B56" s="27"/>
      <c r="C56" s="43" t="s">
        <v>45</v>
      </c>
      <c r="D56" s="49" t="s">
        <v>173</v>
      </c>
      <c r="E56" s="42" t="s">
        <v>46</v>
      </c>
      <c r="F56" s="45">
        <v>1</v>
      </c>
      <c r="G56" s="45"/>
      <c r="H56" s="45">
        <v>2</v>
      </c>
      <c r="I56" s="45"/>
      <c r="J56" s="45"/>
      <c r="K56" s="45"/>
      <c r="L56" s="45"/>
      <c r="M56" s="45"/>
      <c r="N56" s="340">
        <f t="shared" si="0"/>
        <v>1.5</v>
      </c>
      <c r="P56" s="45"/>
      <c r="Q56" s="45"/>
      <c r="R56" s="45"/>
      <c r="S56" s="45"/>
      <c r="T56" s="45"/>
      <c r="U56" s="45"/>
      <c r="V56" s="45"/>
      <c r="W56" s="45"/>
      <c r="X56" s="138"/>
      <c r="Z56" s="343">
        <f t="shared" si="2"/>
        <v>1.5</v>
      </c>
    </row>
    <row r="57" spans="1:26" s="20" customFormat="1" ht="13" customHeight="1" x14ac:dyDescent="0.15">
      <c r="A57" s="64">
        <v>50</v>
      </c>
      <c r="B57" s="27"/>
      <c r="C57" s="43"/>
      <c r="D57" s="49" t="s">
        <v>35</v>
      </c>
      <c r="E57" s="42" t="s">
        <v>36</v>
      </c>
      <c r="F57" s="45"/>
      <c r="G57" s="45"/>
      <c r="H57" s="45"/>
      <c r="I57" s="45"/>
      <c r="J57" s="45"/>
      <c r="K57" s="45"/>
      <c r="L57" s="45"/>
      <c r="M57" s="45"/>
      <c r="N57" s="340"/>
      <c r="P57" s="45"/>
      <c r="Q57" s="45"/>
      <c r="R57" s="45"/>
      <c r="S57" s="45"/>
      <c r="T57" s="45"/>
      <c r="U57" s="45">
        <v>1</v>
      </c>
      <c r="V57" s="45"/>
      <c r="W57" s="45"/>
      <c r="X57" s="340">
        <f t="shared" ref="X57:X59" si="11">AVERAGE(P57,Q57,R57,S57,T57,U57,V57,W57)</f>
        <v>1</v>
      </c>
      <c r="Z57" s="343">
        <f t="shared" si="2"/>
        <v>1</v>
      </c>
    </row>
    <row r="58" spans="1:26" s="20" customFormat="1" x14ac:dyDescent="0.15">
      <c r="A58" s="64">
        <v>51</v>
      </c>
      <c r="B58" s="27"/>
      <c r="C58" s="43" t="s">
        <v>184</v>
      </c>
      <c r="D58" s="49" t="s">
        <v>168</v>
      </c>
      <c r="E58" s="42" t="s">
        <v>185</v>
      </c>
      <c r="F58" s="45">
        <v>1</v>
      </c>
      <c r="G58" s="45">
        <v>3</v>
      </c>
      <c r="H58" s="45"/>
      <c r="I58" s="45">
        <v>1</v>
      </c>
      <c r="J58" s="45">
        <v>1</v>
      </c>
      <c r="K58" s="45"/>
      <c r="L58" s="45">
        <v>11</v>
      </c>
      <c r="M58" s="45"/>
      <c r="N58" s="340">
        <f t="shared" si="0"/>
        <v>3.4</v>
      </c>
      <c r="P58" s="45"/>
      <c r="Q58" s="45"/>
      <c r="R58" s="45">
        <v>1</v>
      </c>
      <c r="S58" s="45"/>
      <c r="T58" s="45">
        <v>1</v>
      </c>
      <c r="U58" s="45"/>
      <c r="V58" s="45"/>
      <c r="W58" s="45"/>
      <c r="X58" s="340">
        <f t="shared" si="11"/>
        <v>1</v>
      </c>
      <c r="Z58" s="343">
        <f t="shared" si="2"/>
        <v>4.4000000000000004</v>
      </c>
    </row>
    <row r="59" spans="1:26" s="9" customFormat="1" x14ac:dyDescent="0.15">
      <c r="A59" s="64">
        <v>52</v>
      </c>
      <c r="B59" s="29"/>
      <c r="C59" s="48"/>
      <c r="D59" s="49" t="s">
        <v>18</v>
      </c>
      <c r="E59" s="49" t="s">
        <v>19</v>
      </c>
      <c r="F59" s="45"/>
      <c r="G59" s="45">
        <v>3</v>
      </c>
      <c r="H59" s="45">
        <v>3</v>
      </c>
      <c r="I59" s="45"/>
      <c r="J59" s="45"/>
      <c r="K59" s="45"/>
      <c r="L59" s="45"/>
      <c r="M59" s="45">
        <v>2</v>
      </c>
      <c r="N59" s="340">
        <f t="shared" si="0"/>
        <v>2.6666666666666665</v>
      </c>
      <c r="P59" s="45"/>
      <c r="Q59" s="45"/>
      <c r="R59" s="45">
        <v>1</v>
      </c>
      <c r="S59" s="45"/>
      <c r="T59" s="45"/>
      <c r="U59" s="45"/>
      <c r="V59" s="45"/>
      <c r="W59" s="45">
        <v>1</v>
      </c>
      <c r="X59" s="340">
        <f t="shared" si="11"/>
        <v>1</v>
      </c>
      <c r="Z59" s="343">
        <f t="shared" si="2"/>
        <v>3.6666666666666665</v>
      </c>
    </row>
    <row r="60" spans="1:26" s="9" customFormat="1" x14ac:dyDescent="0.15">
      <c r="A60" s="64">
        <v>53</v>
      </c>
      <c r="B60" s="14"/>
      <c r="C60" s="140"/>
      <c r="D60" s="9" t="s">
        <v>71</v>
      </c>
      <c r="E60" s="9" t="s">
        <v>72</v>
      </c>
      <c r="F60" s="186"/>
      <c r="G60" s="186"/>
      <c r="H60" s="186"/>
      <c r="I60" s="186"/>
      <c r="J60" s="186"/>
      <c r="K60" s="186"/>
      <c r="L60" s="186">
        <v>5</v>
      </c>
      <c r="M60" s="186"/>
      <c r="N60" s="340">
        <f t="shared" si="0"/>
        <v>5</v>
      </c>
      <c r="P60" s="186"/>
      <c r="Q60" s="186"/>
      <c r="R60" s="186"/>
      <c r="S60" s="186"/>
      <c r="T60" s="186"/>
      <c r="U60" s="186"/>
      <c r="V60" s="186"/>
      <c r="W60" s="186"/>
      <c r="X60" s="138"/>
      <c r="Z60" s="343">
        <f t="shared" si="2"/>
        <v>5</v>
      </c>
    </row>
    <row r="61" spans="1:26" s="20" customFormat="1" ht="13" customHeight="1" thickBot="1" x14ac:dyDescent="0.2">
      <c r="A61" s="64">
        <v>54</v>
      </c>
      <c r="B61" s="38"/>
      <c r="C61" s="39" t="s">
        <v>186</v>
      </c>
      <c r="D61" s="102" t="s">
        <v>187</v>
      </c>
      <c r="E61" s="15" t="s">
        <v>188</v>
      </c>
      <c r="F61" s="201"/>
      <c r="G61" s="201"/>
      <c r="H61" s="201"/>
      <c r="I61" s="201"/>
      <c r="J61" s="201"/>
      <c r="K61" s="201"/>
      <c r="L61" s="201"/>
      <c r="M61" s="201"/>
      <c r="N61" s="340"/>
      <c r="P61" s="201">
        <v>1</v>
      </c>
      <c r="Q61" s="201"/>
      <c r="R61" s="201"/>
      <c r="S61" s="201"/>
      <c r="T61" s="201"/>
      <c r="U61" s="201"/>
      <c r="V61" s="201"/>
      <c r="W61" s="201"/>
      <c r="X61" s="340">
        <f t="shared" ref="X61:X62" si="12">AVERAGE(P61,Q61,R61,S61,T61,U61,V61,W61)</f>
        <v>1</v>
      </c>
      <c r="Z61" s="343">
        <f t="shared" si="2"/>
        <v>1</v>
      </c>
    </row>
    <row r="62" spans="1:26" x14ac:dyDescent="0.15">
      <c r="D62" s="103" t="s">
        <v>189</v>
      </c>
      <c r="F62" s="13">
        <v>69</v>
      </c>
      <c r="G62" s="124">
        <v>96</v>
      </c>
      <c r="H62" s="124">
        <v>70</v>
      </c>
      <c r="I62" s="124">
        <v>39</v>
      </c>
      <c r="J62" s="124">
        <v>77</v>
      </c>
      <c r="K62" s="124">
        <v>45</v>
      </c>
      <c r="L62" s="124">
        <v>124</v>
      </c>
      <c r="M62" s="124">
        <v>103</v>
      </c>
      <c r="N62" s="340">
        <f t="shared" ref="N62" si="13">AVERAGE(F62,G62,H62,I62,J62,K62,L62,M62)</f>
        <v>77.875</v>
      </c>
      <c r="P62" s="2">
        <v>14</v>
      </c>
      <c r="Q62" s="2">
        <v>15</v>
      </c>
      <c r="R62" s="2">
        <v>11</v>
      </c>
      <c r="S62" s="2">
        <v>18</v>
      </c>
      <c r="T62" s="2">
        <v>9</v>
      </c>
      <c r="U62" s="2">
        <v>13</v>
      </c>
      <c r="V62" s="234">
        <v>24</v>
      </c>
      <c r="W62" s="124">
        <v>17</v>
      </c>
      <c r="X62" s="340">
        <f t="shared" si="12"/>
        <v>15.125</v>
      </c>
    </row>
    <row r="63" spans="1:26" x14ac:dyDescent="0.15">
      <c r="D63" s="103" t="s">
        <v>190</v>
      </c>
      <c r="E63" s="12"/>
      <c r="F63" s="11">
        <v>20</v>
      </c>
      <c r="G63" s="11">
        <v>23</v>
      </c>
      <c r="H63" s="11">
        <v>21</v>
      </c>
      <c r="I63" s="11">
        <v>18</v>
      </c>
      <c r="J63" s="11">
        <v>26</v>
      </c>
      <c r="K63" s="11">
        <v>17</v>
      </c>
      <c r="L63" s="11">
        <v>25</v>
      </c>
      <c r="M63" s="11">
        <v>29</v>
      </c>
      <c r="N63" s="2"/>
      <c r="P63" s="2">
        <v>6</v>
      </c>
      <c r="Q63" s="2">
        <v>3</v>
      </c>
      <c r="R63" s="2">
        <v>7</v>
      </c>
      <c r="S63" s="2">
        <v>5</v>
      </c>
      <c r="T63" s="2">
        <v>5</v>
      </c>
      <c r="U63" s="2">
        <v>7</v>
      </c>
      <c r="V63" s="234">
        <v>7</v>
      </c>
      <c r="W63" s="11">
        <v>8</v>
      </c>
      <c r="Y63" s="11">
        <f>COUNTIF(X8:X61,"&gt;0")</f>
        <v>21</v>
      </c>
      <c r="Z63" s="11">
        <f>COUNTIF(Z8:Z61,"&gt;0")</f>
        <v>54</v>
      </c>
    </row>
    <row r="64" spans="1:26" s="245" customFormat="1" ht="11" customHeight="1" x14ac:dyDescent="0.15">
      <c r="B64" s="248"/>
      <c r="D64" s="249" t="s">
        <v>73</v>
      </c>
      <c r="E64" s="245" t="s">
        <v>191</v>
      </c>
      <c r="F64" s="248">
        <v>6</v>
      </c>
      <c r="G64" s="248">
        <v>7</v>
      </c>
      <c r="H64" s="286">
        <v>5</v>
      </c>
      <c r="I64" s="248">
        <v>6</v>
      </c>
      <c r="J64" s="248">
        <v>7</v>
      </c>
      <c r="K64" s="248">
        <v>3</v>
      </c>
      <c r="L64" s="248">
        <v>4</v>
      </c>
      <c r="M64" s="248">
        <v>8</v>
      </c>
      <c r="P64" s="248">
        <v>1</v>
      </c>
      <c r="Q64" s="248">
        <v>1</v>
      </c>
      <c r="R64" s="248">
        <v>0</v>
      </c>
      <c r="S64" s="248">
        <v>2</v>
      </c>
      <c r="T64" s="248">
        <v>1</v>
      </c>
      <c r="U64" s="248">
        <v>2</v>
      </c>
      <c r="V64" s="286">
        <v>2</v>
      </c>
      <c r="W64" s="248">
        <v>5</v>
      </c>
      <c r="X64" s="157"/>
    </row>
    <row r="65" spans="1:38" ht="13" thickBot="1" x14ac:dyDescent="0.2">
      <c r="AC65" s="133">
        <v>2008</v>
      </c>
      <c r="AD65" s="133">
        <v>2009</v>
      </c>
      <c r="AE65" s="133">
        <v>2010</v>
      </c>
      <c r="AF65" s="133">
        <v>2012</v>
      </c>
      <c r="AG65" s="133">
        <v>2013</v>
      </c>
      <c r="AH65" s="133">
        <v>2014</v>
      </c>
      <c r="AI65" s="132">
        <v>2015</v>
      </c>
      <c r="AJ65" s="134">
        <v>2018</v>
      </c>
    </row>
    <row r="66" spans="1:38" ht="13" thickTop="1" x14ac:dyDescent="0.15">
      <c r="AB66" s="354" t="s">
        <v>252</v>
      </c>
      <c r="AC66" s="2">
        <v>20</v>
      </c>
      <c r="AD66" s="2">
        <v>23</v>
      </c>
      <c r="AE66" s="234">
        <v>21</v>
      </c>
      <c r="AF66" s="2">
        <v>18</v>
      </c>
      <c r="AG66" s="2">
        <v>26</v>
      </c>
      <c r="AH66" s="2">
        <v>17</v>
      </c>
      <c r="AI66" s="2">
        <v>25</v>
      </c>
      <c r="AJ66" s="2">
        <v>29</v>
      </c>
    </row>
    <row r="67" spans="1:38" x14ac:dyDescent="0.15">
      <c r="AB67" s="249" t="s">
        <v>250</v>
      </c>
      <c r="AC67" s="2">
        <v>6</v>
      </c>
      <c r="AD67" s="2">
        <v>7</v>
      </c>
      <c r="AE67" s="234">
        <v>5</v>
      </c>
      <c r="AF67" s="2">
        <v>6</v>
      </c>
      <c r="AG67" s="2">
        <v>7</v>
      </c>
      <c r="AH67" s="2">
        <v>3</v>
      </c>
      <c r="AI67" s="2">
        <v>4</v>
      </c>
      <c r="AJ67" s="2">
        <v>8</v>
      </c>
    </row>
    <row r="68" spans="1:38" x14ac:dyDescent="0.15">
      <c r="AB68" s="354" t="s">
        <v>253</v>
      </c>
      <c r="AC68" s="2">
        <v>6</v>
      </c>
      <c r="AD68" s="2">
        <v>3</v>
      </c>
      <c r="AE68" s="2">
        <v>7</v>
      </c>
      <c r="AF68" s="2">
        <v>5</v>
      </c>
      <c r="AG68" s="2">
        <v>5</v>
      </c>
      <c r="AH68" s="2">
        <v>7</v>
      </c>
      <c r="AI68" s="234">
        <v>7</v>
      </c>
      <c r="AJ68" s="11">
        <v>8</v>
      </c>
    </row>
    <row r="69" spans="1:38" ht="12" customHeight="1" x14ac:dyDescent="0.15">
      <c r="A69" s="2"/>
      <c r="C69" s="91"/>
    </row>
    <row r="70" spans="1:38" ht="29" customHeight="1" x14ac:dyDescent="0.15">
      <c r="A70" s="2"/>
      <c r="C70" s="91"/>
      <c r="D70" s="1"/>
      <c r="E70" s="148"/>
      <c r="F70" s="148"/>
      <c r="G70" s="148"/>
      <c r="H70" s="342"/>
      <c r="I70" s="148"/>
      <c r="J70" s="148"/>
      <c r="K70" s="148"/>
      <c r="L70" s="148"/>
      <c r="M70" s="339"/>
      <c r="N70" s="20"/>
      <c r="O70" s="20"/>
      <c r="P70" s="31"/>
      <c r="Q70" s="31"/>
      <c r="R70" s="31"/>
      <c r="S70" s="31"/>
      <c r="T70" s="31"/>
      <c r="U70" s="31"/>
      <c r="V70" s="13"/>
      <c r="W70" s="148"/>
      <c r="Y70" s="20"/>
      <c r="AB70" s="249" t="s">
        <v>251</v>
      </c>
      <c r="AC70" s="248">
        <v>1</v>
      </c>
      <c r="AD70" s="248">
        <v>1</v>
      </c>
      <c r="AE70" s="248">
        <v>0</v>
      </c>
      <c r="AF70" s="248">
        <v>2</v>
      </c>
      <c r="AG70" s="248">
        <v>1</v>
      </c>
      <c r="AH70" s="248">
        <v>2</v>
      </c>
      <c r="AI70" s="286">
        <v>2</v>
      </c>
      <c r="AJ70" s="248">
        <v>5</v>
      </c>
    </row>
    <row r="71" spans="1:38" ht="12" customHeight="1" x14ac:dyDescent="0.15">
      <c r="A71" s="2"/>
      <c r="C71" s="91"/>
      <c r="D71" s="354"/>
      <c r="E71" s="20"/>
      <c r="F71" s="20"/>
      <c r="G71" s="9"/>
      <c r="H71" s="20"/>
      <c r="I71" s="20"/>
      <c r="J71" s="20"/>
      <c r="K71" s="20"/>
      <c r="L71" s="20"/>
      <c r="M71" s="339"/>
      <c r="N71" s="20"/>
      <c r="O71" s="373"/>
      <c r="P71" s="138"/>
      <c r="Q71" s="138"/>
      <c r="R71" s="138"/>
      <c r="S71" s="138"/>
      <c r="T71" s="138"/>
      <c r="U71" s="138"/>
      <c r="V71" s="14"/>
      <c r="W71" s="13"/>
      <c r="Y71" s="20"/>
    </row>
    <row r="72" spans="1:38" ht="12" customHeight="1" x14ac:dyDescent="0.15">
      <c r="A72" s="2"/>
      <c r="C72" s="91"/>
      <c r="D72" s="354"/>
      <c r="E72" s="148"/>
      <c r="F72" s="148"/>
      <c r="G72" s="148"/>
      <c r="H72" s="342"/>
      <c r="I72" s="148"/>
      <c r="J72" s="148"/>
      <c r="K72" s="148"/>
      <c r="L72" s="148"/>
      <c r="M72" s="339"/>
      <c r="N72" s="20"/>
      <c r="O72" s="373"/>
      <c r="P72" s="20"/>
      <c r="Q72" s="20"/>
      <c r="R72" s="20"/>
      <c r="S72" s="20"/>
      <c r="T72" s="20"/>
      <c r="U72" s="20"/>
      <c r="V72" s="20"/>
      <c r="W72" s="20"/>
      <c r="Y72" s="20"/>
      <c r="AE72" s="1">
        <f>AVERAGE(AC68:AE68)</f>
        <v>5.333333333333333</v>
      </c>
      <c r="AJ72" s="1">
        <f>AVERAGE(AF68:AJ68)</f>
        <v>6.4</v>
      </c>
    </row>
    <row r="73" spans="1:38" ht="12" customHeight="1" x14ac:dyDescent="0.15">
      <c r="A73" s="2"/>
      <c r="C73" s="91"/>
      <c r="D73" s="354"/>
      <c r="E73" s="20"/>
      <c r="F73" s="20"/>
      <c r="G73" s="9"/>
      <c r="H73" s="20"/>
      <c r="I73" s="20"/>
      <c r="J73" s="20"/>
      <c r="K73" s="20"/>
      <c r="L73" s="20"/>
      <c r="M73" s="339"/>
      <c r="N73" s="20"/>
      <c r="O73" s="20"/>
      <c r="P73" s="31"/>
      <c r="Q73" s="31"/>
      <c r="R73" s="31"/>
      <c r="S73" s="31"/>
      <c r="T73" s="31"/>
      <c r="U73" s="31"/>
      <c r="V73" s="13"/>
      <c r="W73" s="148"/>
      <c r="Y73" s="20"/>
    </row>
    <row r="74" spans="1:38" x14ac:dyDescent="0.15">
      <c r="D74" s="249"/>
      <c r="G74" s="91"/>
      <c r="H74" s="1"/>
      <c r="O74" s="354"/>
      <c r="W74" s="11"/>
      <c r="AE74" s="1">
        <f>AVERAGE(AC70:AE70)</f>
        <v>0.66666666666666663</v>
      </c>
      <c r="AJ74" s="1">
        <f>AVERAGE(AF70:AJ70)</f>
        <v>2.4</v>
      </c>
      <c r="AK74" s="1">
        <f>AJ74-AE74</f>
        <v>1.7333333333333334</v>
      </c>
      <c r="AL74" s="374">
        <f>AK74/AE74</f>
        <v>2.6</v>
      </c>
    </row>
    <row r="75" spans="1:38" x14ac:dyDescent="0.15">
      <c r="O75" s="249"/>
      <c r="P75" s="248"/>
      <c r="Q75" s="248"/>
      <c r="R75" s="248"/>
      <c r="S75" s="248"/>
      <c r="T75" s="248"/>
      <c r="U75" s="248"/>
      <c r="V75" s="286"/>
      <c r="W75" s="248"/>
    </row>
    <row r="76" spans="1:38" x14ac:dyDescent="0.15">
      <c r="D76" s="103" t="s">
        <v>256</v>
      </c>
      <c r="E76" s="11" t="s">
        <v>257</v>
      </c>
      <c r="F76" s="11" t="s">
        <v>258</v>
      </c>
      <c r="G76" s="12"/>
    </row>
    <row r="77" spans="1:38" x14ac:dyDescent="0.15">
      <c r="D77" s="359" t="s">
        <v>76</v>
      </c>
      <c r="E77" s="360">
        <v>1</v>
      </c>
      <c r="F77" s="360"/>
      <c r="G77" s="356"/>
    </row>
    <row r="78" spans="1:38" x14ac:dyDescent="0.15">
      <c r="D78" s="359" t="s">
        <v>199</v>
      </c>
      <c r="E78" s="360">
        <v>1</v>
      </c>
      <c r="F78" s="360"/>
      <c r="G78" s="356"/>
    </row>
    <row r="79" spans="1:38" x14ac:dyDescent="0.15">
      <c r="D79" s="359" t="s">
        <v>83</v>
      </c>
      <c r="E79" s="360">
        <v>7</v>
      </c>
      <c r="F79" s="360"/>
      <c r="G79" s="356"/>
    </row>
    <row r="80" spans="1:38" x14ac:dyDescent="0.15">
      <c r="D80" s="359" t="s">
        <v>167</v>
      </c>
      <c r="E80" s="360">
        <v>3</v>
      </c>
      <c r="F80" s="360">
        <v>2</v>
      </c>
      <c r="G80" s="356"/>
    </row>
    <row r="81" spans="4:7" x14ac:dyDescent="0.15">
      <c r="D81" s="359" t="s">
        <v>132</v>
      </c>
      <c r="E81" s="360">
        <v>7</v>
      </c>
      <c r="F81" s="360">
        <v>1</v>
      </c>
      <c r="G81" s="356"/>
    </row>
    <row r="82" spans="4:7" x14ac:dyDescent="0.15">
      <c r="D82" s="359" t="s">
        <v>6</v>
      </c>
      <c r="E82" s="360">
        <v>8</v>
      </c>
      <c r="F82" s="360">
        <v>1</v>
      </c>
      <c r="G82" s="356" t="s">
        <v>254</v>
      </c>
    </row>
    <row r="83" spans="4:7" x14ac:dyDescent="0.15">
      <c r="D83" s="359" t="s">
        <v>22</v>
      </c>
      <c r="E83" s="360">
        <v>8</v>
      </c>
      <c r="F83" s="360">
        <v>4</v>
      </c>
      <c r="G83" s="356"/>
    </row>
    <row r="84" spans="4:7" x14ac:dyDescent="0.15">
      <c r="D84" s="364" t="s">
        <v>262</v>
      </c>
      <c r="E84" s="365">
        <v>1</v>
      </c>
      <c r="F84" s="365">
        <v>2</v>
      </c>
      <c r="G84" s="363" t="s">
        <v>259</v>
      </c>
    </row>
    <row r="85" spans="4:7" x14ac:dyDescent="0.15">
      <c r="D85" s="359" t="s">
        <v>171</v>
      </c>
      <c r="E85" s="360">
        <v>6</v>
      </c>
      <c r="F85" s="360">
        <v>4</v>
      </c>
      <c r="G85" s="356"/>
    </row>
    <row r="86" spans="4:7" x14ac:dyDescent="0.15">
      <c r="D86" s="364" t="s">
        <v>263</v>
      </c>
      <c r="E86" s="365">
        <v>3</v>
      </c>
      <c r="F86" s="365"/>
      <c r="G86" s="363"/>
    </row>
    <row r="87" spans="4:7" x14ac:dyDescent="0.15">
      <c r="D87" s="359" t="s">
        <v>13</v>
      </c>
      <c r="E87" s="360">
        <v>1</v>
      </c>
      <c r="F87" s="360"/>
      <c r="G87" s="356"/>
    </row>
    <row r="88" spans="4:7" x14ac:dyDescent="0.15">
      <c r="D88" s="359" t="s">
        <v>260</v>
      </c>
      <c r="E88" s="360">
        <v>1</v>
      </c>
      <c r="F88" s="360"/>
      <c r="G88" s="356"/>
    </row>
    <row r="89" spans="4:7" x14ac:dyDescent="0.15">
      <c r="D89" s="361" t="s">
        <v>224</v>
      </c>
      <c r="E89" s="355">
        <f>COUNTIF(E77:E88,"&gt;0")</f>
        <v>12</v>
      </c>
      <c r="F89" s="355">
        <f>COUNTIF(F77:F88,"&gt;0")</f>
        <v>6</v>
      </c>
      <c r="G89" s="356"/>
    </row>
    <row r="90" spans="4:7" x14ac:dyDescent="0.15">
      <c r="D90" s="357"/>
      <c r="E90" s="355"/>
      <c r="F90" s="355"/>
      <c r="G90" s="356"/>
    </row>
    <row r="91" spans="4:7" x14ac:dyDescent="0.15">
      <c r="D91" s="356"/>
      <c r="E91" s="356"/>
      <c r="F91" s="356"/>
      <c r="G91" s="356"/>
    </row>
    <row r="124" spans="2:24" s="12" customFormat="1" x14ac:dyDescent="0.15">
      <c r="B124" s="11"/>
      <c r="H124" s="290"/>
      <c r="P124" s="11"/>
      <c r="Q124" s="11"/>
      <c r="R124" s="11"/>
      <c r="S124" s="11"/>
      <c r="T124" s="11"/>
      <c r="U124" s="11"/>
      <c r="V124" s="103"/>
      <c r="X124" s="31"/>
    </row>
    <row r="125" spans="2:24" s="356" customFormat="1" x14ac:dyDescent="0.15">
      <c r="B125" s="355"/>
      <c r="H125" s="357"/>
      <c r="P125" s="355"/>
      <c r="Q125" s="355"/>
      <c r="R125" s="355"/>
      <c r="S125" s="355"/>
      <c r="T125" s="355"/>
      <c r="U125" s="355"/>
      <c r="V125" s="358"/>
      <c r="X125" s="222"/>
    </row>
    <row r="126" spans="2:24" s="356" customFormat="1" x14ac:dyDescent="0.15">
      <c r="B126" s="355"/>
      <c r="H126" s="357"/>
      <c r="P126" s="355"/>
      <c r="Q126" s="355"/>
      <c r="R126" s="355"/>
      <c r="S126" s="355"/>
      <c r="T126" s="355"/>
      <c r="U126" s="355"/>
      <c r="V126" s="358"/>
      <c r="X126" s="222"/>
    </row>
    <row r="127" spans="2:24" s="356" customFormat="1" x14ac:dyDescent="0.15">
      <c r="B127" s="355"/>
      <c r="H127" s="357"/>
      <c r="P127" s="355"/>
      <c r="Q127" s="355"/>
      <c r="R127" s="355"/>
      <c r="S127" s="355"/>
      <c r="T127" s="355"/>
      <c r="U127" s="355"/>
      <c r="V127" s="358"/>
      <c r="X127" s="222"/>
    </row>
    <row r="128" spans="2:24" s="356" customFormat="1" x14ac:dyDescent="0.15">
      <c r="B128" s="355"/>
      <c r="H128" s="357"/>
      <c r="P128" s="355"/>
      <c r="Q128" s="355"/>
      <c r="R128" s="355"/>
      <c r="S128" s="355"/>
      <c r="T128" s="355"/>
      <c r="U128" s="355"/>
      <c r="V128" s="358"/>
      <c r="X128" s="222"/>
    </row>
    <row r="129" spans="2:24" s="356" customFormat="1" x14ac:dyDescent="0.15">
      <c r="B129" s="355"/>
      <c r="H129" s="357"/>
      <c r="P129" s="355"/>
      <c r="Q129" s="355"/>
      <c r="R129" s="355"/>
      <c r="S129" s="355"/>
      <c r="T129" s="355"/>
      <c r="U129" s="355"/>
      <c r="V129" s="358"/>
      <c r="X129" s="222"/>
    </row>
    <row r="130" spans="2:24" s="356" customFormat="1" x14ac:dyDescent="0.15">
      <c r="B130" s="355"/>
      <c r="H130" s="357"/>
      <c r="P130" s="355"/>
      <c r="Q130" s="355"/>
      <c r="R130" s="355"/>
      <c r="S130" s="355"/>
      <c r="T130" s="355"/>
      <c r="U130" s="355"/>
      <c r="V130" s="358"/>
      <c r="X130" s="222"/>
    </row>
    <row r="131" spans="2:24" s="356" customFormat="1" x14ac:dyDescent="0.15">
      <c r="B131" s="355"/>
      <c r="H131" s="357"/>
      <c r="P131" s="355"/>
      <c r="Q131" s="355"/>
      <c r="R131" s="355"/>
      <c r="S131" s="355"/>
      <c r="T131" s="355"/>
      <c r="U131" s="355"/>
      <c r="V131" s="358"/>
      <c r="X131" s="222"/>
    </row>
    <row r="132" spans="2:24" s="363" customFormat="1" x14ac:dyDescent="0.15">
      <c r="B132" s="362"/>
      <c r="H132" s="366"/>
      <c r="P132" s="362"/>
      <c r="Q132" s="362"/>
      <c r="R132" s="362"/>
      <c r="S132" s="362"/>
      <c r="T132" s="362"/>
      <c r="U132" s="362"/>
      <c r="V132" s="367"/>
      <c r="X132" s="368"/>
    </row>
    <row r="133" spans="2:24" s="356" customFormat="1" x14ac:dyDescent="0.15">
      <c r="B133" s="355"/>
      <c r="H133" s="357"/>
      <c r="P133" s="355"/>
      <c r="Q133" s="355"/>
      <c r="R133" s="355"/>
      <c r="S133" s="355"/>
      <c r="T133" s="355"/>
      <c r="U133" s="355"/>
      <c r="V133" s="358"/>
      <c r="X133" s="222"/>
    </row>
    <row r="134" spans="2:24" s="363" customFormat="1" x14ac:dyDescent="0.15">
      <c r="B134" s="362"/>
      <c r="H134" s="366"/>
      <c r="P134" s="362"/>
      <c r="Q134" s="362"/>
      <c r="R134" s="362"/>
      <c r="S134" s="362"/>
      <c r="T134" s="362"/>
      <c r="U134" s="362"/>
      <c r="V134" s="367"/>
      <c r="X134" s="368"/>
    </row>
    <row r="135" spans="2:24" s="356" customFormat="1" x14ac:dyDescent="0.15">
      <c r="B135" s="355"/>
      <c r="H135" s="357"/>
      <c r="P135" s="355"/>
      <c r="Q135" s="355"/>
      <c r="R135" s="355"/>
      <c r="S135" s="355"/>
      <c r="T135" s="355"/>
      <c r="U135" s="355"/>
      <c r="V135" s="358"/>
      <c r="X135" s="222"/>
    </row>
    <row r="136" spans="2:24" s="356" customFormat="1" x14ac:dyDescent="0.15">
      <c r="B136" s="355"/>
      <c r="H136" s="357"/>
      <c r="P136" s="355"/>
      <c r="Q136" s="355"/>
      <c r="R136" s="355"/>
      <c r="S136" s="355"/>
      <c r="T136" s="355"/>
      <c r="U136" s="355"/>
      <c r="V136" s="358"/>
      <c r="X136" s="222"/>
    </row>
    <row r="137" spans="2:24" s="356" customFormat="1" x14ac:dyDescent="0.15">
      <c r="B137" s="355"/>
      <c r="H137" s="357"/>
      <c r="P137" s="355"/>
      <c r="Q137" s="355"/>
      <c r="R137" s="355"/>
      <c r="S137" s="355"/>
      <c r="T137" s="355"/>
      <c r="U137" s="355"/>
      <c r="V137" s="358"/>
      <c r="X137" s="222"/>
    </row>
    <row r="138" spans="2:24" s="356" customFormat="1" x14ac:dyDescent="0.15">
      <c r="B138" s="355"/>
      <c r="H138" s="357"/>
      <c r="P138" s="355"/>
      <c r="Q138" s="355"/>
      <c r="R138" s="355"/>
      <c r="S138" s="355"/>
      <c r="T138" s="355"/>
      <c r="U138" s="355"/>
      <c r="V138" s="358"/>
      <c r="X138" s="222"/>
    </row>
    <row r="139" spans="2:24" s="356" customFormat="1" x14ac:dyDescent="0.15">
      <c r="B139" s="355"/>
      <c r="H139" s="357"/>
      <c r="P139" s="355"/>
      <c r="Q139" s="355"/>
      <c r="R139" s="355"/>
      <c r="S139" s="355"/>
      <c r="T139" s="355"/>
      <c r="U139" s="355"/>
      <c r="V139" s="358"/>
      <c r="X139" s="222"/>
    </row>
  </sheetData>
  <pageMargins left="0.75" right="0.75" top="1" bottom="1" header="0.5" footer="0.5"/>
  <pageSetup scale="92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2008-2018</vt:lpstr>
      <vt:lpstr>sum</vt:lpstr>
      <vt:lpstr>Charts</vt:lpstr>
      <vt:lpstr>'2008-2018'!Print_Area</vt:lpstr>
      <vt:lpstr>Charts!Print_Area</vt:lpstr>
      <vt:lpstr>sum!Print_Area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Schik</dc:creator>
  <cp:lastModifiedBy>Karen</cp:lastModifiedBy>
  <cp:lastPrinted>2013-03-28T19:10:11Z</cp:lastPrinted>
  <dcterms:created xsi:type="dcterms:W3CDTF">2009-01-13T20:26:55Z</dcterms:created>
  <dcterms:modified xsi:type="dcterms:W3CDTF">2019-03-14T20:23:53Z</dcterms:modified>
</cp:coreProperties>
</file>