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imaggio\Desktop\Orientering Calculator\JOSM Tracks\Brochure\"/>
    </mc:Choice>
  </mc:AlternateContent>
  <xr:revisionPtr revIDLastSave="0" documentId="8_{4D0084B5-606B-46B9-9A39-E66FA34A2913}" xr6:coauthVersionLast="36" xr6:coauthVersionMax="36" xr10:uidLastSave="{00000000-0000-0000-0000-000000000000}"/>
  <bookViews>
    <workbookView xWindow="0" yWindow="0" windowWidth="28800" windowHeight="11955" xr2:uid="{7A4492F4-9888-4769-B97E-3B0C1DB7C9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S22" i="1"/>
  <c r="T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A22" i="1"/>
  <c r="A23" i="1" s="1"/>
  <c r="A24" i="1" s="1"/>
  <c r="A25" i="1" s="1"/>
  <c r="A26" i="1" s="1"/>
  <c r="A27" i="1" s="1"/>
  <c r="A28" i="1" s="1"/>
  <c r="A29" i="1" s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A16" i="1"/>
  <c r="J15" i="1"/>
  <c r="I15" i="1"/>
  <c r="H15" i="1"/>
  <c r="G15" i="1"/>
  <c r="F15" i="1"/>
  <c r="E15" i="1"/>
  <c r="D15" i="1"/>
  <c r="C15" i="1"/>
  <c r="B15" i="1"/>
  <c r="A15" i="1"/>
  <c r="D7" i="1"/>
  <c r="F13" i="1"/>
  <c r="G13" i="1"/>
  <c r="F12" i="1"/>
  <c r="H13" i="1"/>
  <c r="G12" i="1"/>
  <c r="F11" i="1"/>
  <c r="A6" i="1"/>
  <c r="A7" i="1" s="1"/>
  <c r="A8" i="1" s="1"/>
  <c r="A9" i="1" s="1"/>
  <c r="A10" i="1" s="1"/>
  <c r="A11" i="1" s="1"/>
  <c r="A12" i="1" s="1"/>
  <c r="A13" i="1" s="1"/>
  <c r="K13" i="1"/>
  <c r="J12" i="1"/>
  <c r="J13" i="1" s="1"/>
  <c r="I11" i="1"/>
  <c r="I12" i="1" s="1"/>
  <c r="I13" i="1" s="1"/>
  <c r="H11" i="1"/>
  <c r="H12" i="1" s="1"/>
  <c r="G11" i="1"/>
  <c r="N18" i="1"/>
  <c r="F10" i="1"/>
  <c r="B6" i="1"/>
  <c r="B7" i="1" s="1"/>
  <c r="B8" i="1" s="1"/>
  <c r="B9" i="1" s="1"/>
  <c r="B10" i="1" s="1"/>
  <c r="B11" i="1" s="1"/>
  <c r="B12" i="1" s="1"/>
  <c r="B13" i="1" s="1"/>
  <c r="A5" i="1"/>
  <c r="R21" i="1"/>
  <c r="G10" i="1"/>
  <c r="F9" i="1"/>
  <c r="C6" i="1"/>
  <c r="C7" i="1" s="1"/>
  <c r="C8" i="1" s="1"/>
  <c r="B5" i="1"/>
  <c r="A4" i="1"/>
  <c r="O17" i="1"/>
  <c r="S21" i="1"/>
  <c r="R20" i="1"/>
  <c r="H10" i="1"/>
  <c r="G9" i="1"/>
  <c r="F8" i="1"/>
  <c r="E7" i="1"/>
  <c r="E8" i="1" s="1"/>
  <c r="E9" i="1" s="1"/>
  <c r="E10" i="1" s="1"/>
  <c r="E11" i="1" s="1"/>
  <c r="E12" i="1" s="1"/>
  <c r="E13" i="1" s="1"/>
  <c r="D6" i="1"/>
  <c r="C5" i="1"/>
  <c r="B4" i="1"/>
  <c r="A3" i="1"/>
  <c r="Z27" i="1"/>
  <c r="X25" i="1"/>
  <c r="W24" i="1"/>
  <c r="U22" i="1"/>
  <c r="R19" i="1"/>
  <c r="P17" i="1"/>
  <c r="O16" i="1"/>
  <c r="L13" i="1"/>
  <c r="F7" i="1"/>
  <c r="C4" i="1"/>
  <c r="C9" i="1" l="1"/>
  <c r="C10" i="1" s="1"/>
  <c r="C11" i="1" s="1"/>
  <c r="C12" i="1" s="1"/>
  <c r="C13" i="1" s="1"/>
  <c r="D8" i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<sst xmlns="http://schemas.openxmlformats.org/spreadsheetml/2006/main" count="29" uniqueCount="29">
  <si>
    <t>Munising Falls Visitor Center</t>
  </si>
  <si>
    <t>Cliffs Campsite</t>
  </si>
  <si>
    <t>Cliffs Group Campsite</t>
  </si>
  <si>
    <t>Miners Castle Visitor Center</t>
  </si>
  <si>
    <t>Potato Patch Campsite</t>
  </si>
  <si>
    <t>Mosquito River Campsite</t>
  </si>
  <si>
    <t>Mosquito River Group Campsite</t>
  </si>
  <si>
    <t>Chapel Beach Campsite</t>
  </si>
  <si>
    <t>Coves Group Campsite</t>
  </si>
  <si>
    <t>Coves Campsite</t>
  </si>
  <si>
    <t>Lowney Creek Group Campsite</t>
  </si>
  <si>
    <t>Lowney Creek Campsite</t>
  </si>
  <si>
    <t>Beaver Creek Campsite</t>
  </si>
  <si>
    <t>Pine Bluff Campsite</t>
  </si>
  <si>
    <t>Trappers Campsite</t>
  </si>
  <si>
    <t>Trappers Group Campsite</t>
  </si>
  <si>
    <t>Sevenmile Creek Campsite</t>
  </si>
  <si>
    <t>Sevenmile Creek Group Campsite</t>
  </si>
  <si>
    <t>Twelvemile Beach Campground</t>
  </si>
  <si>
    <t>Hurricane River Lower Campground</t>
  </si>
  <si>
    <t>Hurricane River Upper Campsite</t>
  </si>
  <si>
    <t>Au Sable Lighthouse</t>
  </si>
  <si>
    <t>Au Sable East Group Campsite</t>
  </si>
  <si>
    <t>Au Sable East Campsite</t>
  </si>
  <si>
    <t>Masse Homestead Group Campsite</t>
  </si>
  <si>
    <t>Masse Homestead Campsite</t>
  </si>
  <si>
    <t>Grand Sable Visitor Center</t>
  </si>
  <si>
    <t>Woodland Park Campground</t>
  </si>
  <si>
    <t>Little Beaver Lake Campsite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</si>
</sst>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1" fillId="0" borderId="0" xfId="0" applyFont="1"/>
    <xf numFmtId="2" fontId="1" fillId="2" borderId="1" xfId="0" applyNumberFormat="1" applyFont="1" applyFill="1" applyBorder="1"/>
    <xf numFmtId="2" fontId="1" fillId="0" borderId="0" xfId="0" applyNumberFormat="1" applyFont="1" applyFill="1"/>
    <xf numFmtId="2" fontId="1" fillId="0" borderId="2" xfId="0" applyNumberFormat="1" applyFont="1" applyFill="1" applyBorder="1"/>
    <xf numFmtId="2" fontId="1" fillId="3" borderId="1" xfId="0" applyNumberFormat="1" applyFont="1" applyFill="1" applyBorder="1"/>
    <xf numFmtId="2" fontId="1" fillId="2" borderId="2" xfId="0" applyNumberFormat="1" applyFont="1" applyFill="1" applyBorder="1"/>
    <xf numFmtId="2" fontId="1" fillId="3" borderId="2" xfId="0" applyNumberFormat="1" applyFont="1" applyFill="1" applyBorder="1"/>
    <xf numFmtId="2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F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B088-20F1-403E-BF7E-8E12847245C1}">
  <dimension ref="A1:AC29"/>
  <sheetViews>
    <sheetView showGridLines="0" tabSelected="1" workbookViewId="0">
      <selection activeCell="AH14" sqref="AH14"/>
    </sheetView>
  </sheetViews>
  <sheetFormatPr defaultRowHeight="14.25" x14ac:dyDescent="0.45"/>
  <cols>
    <col min="1" max="29" width="6.19921875" customWidth="1"/>
  </cols>
  <sheetData>
    <row r="1" spans="1:29" ht="15.75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</row>
    <row r="2" spans="1:29" ht="15.75" x14ac:dyDescent="0.45">
      <c r="A2" s="3">
        <v>4.78</v>
      </c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2"/>
    </row>
    <row r="3" spans="1:29" ht="15.75" x14ac:dyDescent="0.45">
      <c r="A3" s="5">
        <f>A2+B3</f>
        <v>6.0200000000000005</v>
      </c>
      <c r="B3" s="6">
        <v>1.24</v>
      </c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"/>
    </row>
    <row r="4" spans="1:29" ht="15.75" x14ac:dyDescent="0.45">
      <c r="A4" s="7">
        <f>A3+C4</f>
        <v>6.6084204545454552</v>
      </c>
      <c r="B4" s="5">
        <f>B3+C4</f>
        <v>1.8284204545454545</v>
      </c>
      <c r="C4" s="3">
        <f>3106.86/5280</f>
        <v>0.58842045454545455</v>
      </c>
      <c r="D4" s="4" t="s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"/>
    </row>
    <row r="5" spans="1:29" ht="15.75" x14ac:dyDescent="0.45">
      <c r="A5" s="5">
        <f>A4+D5</f>
        <v>8.4984204545454549</v>
      </c>
      <c r="B5" s="8">
        <f>B4+D5</f>
        <v>3.7184204545454547</v>
      </c>
      <c r="C5" s="5">
        <f>C4+D5</f>
        <v>2.4784204545454545</v>
      </c>
      <c r="D5" s="6">
        <v>1.89</v>
      </c>
      <c r="E5" s="4" t="s">
        <v>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2"/>
    </row>
    <row r="6" spans="1:29" ht="15.75" x14ac:dyDescent="0.45">
      <c r="A6" s="7">
        <f>A5+E6</f>
        <v>11.308420454545455</v>
      </c>
      <c r="B6" s="5">
        <f>B5+E6</f>
        <v>6.5284204545454543</v>
      </c>
      <c r="C6" s="7">
        <f>C5+E6</f>
        <v>5.2884204545454541</v>
      </c>
      <c r="D6" s="5">
        <f>D5+E6</f>
        <v>4.7</v>
      </c>
      <c r="E6" s="3">
        <v>2.81</v>
      </c>
      <c r="F6" s="4" t="s">
        <v>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2"/>
    </row>
    <row r="7" spans="1:29" ht="15.75" x14ac:dyDescent="0.45">
      <c r="A7" s="5">
        <f>A6+F7</f>
        <v>11.541556818181819</v>
      </c>
      <c r="B7" s="8">
        <f>B6+F7</f>
        <v>6.761556818181818</v>
      </c>
      <c r="C7" s="5">
        <f>C6+F7</f>
        <v>5.5215568181818178</v>
      </c>
      <c r="D7" s="8">
        <f>D6+F7</f>
        <v>4.9331363636363639</v>
      </c>
      <c r="E7" s="5">
        <f>E6+F7</f>
        <v>3.0431363636363638</v>
      </c>
      <c r="F7" s="6">
        <f>1230.96/5280</f>
        <v>0.23313636363636364</v>
      </c>
      <c r="G7" s="4" t="s">
        <v>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2"/>
    </row>
    <row r="8" spans="1:29" ht="15.75" x14ac:dyDescent="0.45">
      <c r="A8" s="7">
        <f>A7+G8</f>
        <v>15.661556818181818</v>
      </c>
      <c r="B8" s="5">
        <f>B7+G8</f>
        <v>10.881556818181817</v>
      </c>
      <c r="C8" s="7">
        <f>C7+G8</f>
        <v>9.6415568181818188</v>
      </c>
      <c r="D8" s="5">
        <f>D7+G8</f>
        <v>9.053136363636364</v>
      </c>
      <c r="E8" s="7">
        <f>E7+G8</f>
        <v>7.1631363636363634</v>
      </c>
      <c r="F8" s="5">
        <f>F7+G8</f>
        <v>4.3531363636363638</v>
      </c>
      <c r="G8" s="3">
        <v>4.12</v>
      </c>
      <c r="H8" s="4" t="s">
        <v>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2"/>
    </row>
    <row r="9" spans="1:29" ht="15.75" x14ac:dyDescent="0.45">
      <c r="A9" s="5">
        <f>A8+H9</f>
        <v>18.181556818181818</v>
      </c>
      <c r="B9" s="8">
        <f>B8+H9</f>
        <v>13.401556818181817</v>
      </c>
      <c r="C9" s="5">
        <f>C8+H9</f>
        <v>12.161556818181818</v>
      </c>
      <c r="D9" s="8">
        <f>D8+H9</f>
        <v>11.573136363636364</v>
      </c>
      <c r="E9" s="5">
        <f>E8+H9</f>
        <v>9.683136363636363</v>
      </c>
      <c r="F9" s="8">
        <f>F8+H9</f>
        <v>6.8731363636363643</v>
      </c>
      <c r="G9" s="5">
        <f>G8+H9</f>
        <v>6.6400000000000006</v>
      </c>
      <c r="H9" s="6">
        <v>2.52</v>
      </c>
      <c r="I9" s="4" t="s">
        <v>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"/>
    </row>
    <row r="10" spans="1:29" ht="15.75" x14ac:dyDescent="0.45">
      <c r="A10" s="7">
        <f>A9+I10</f>
        <v>19.491556818181817</v>
      </c>
      <c r="B10" s="5">
        <f>B9+I10</f>
        <v>14.711556818181817</v>
      </c>
      <c r="C10" s="7">
        <f>C9+I10</f>
        <v>13.471556818181819</v>
      </c>
      <c r="D10" s="5">
        <f>D9+I10</f>
        <v>12.883136363636364</v>
      </c>
      <c r="E10" s="7">
        <f>E9+I10</f>
        <v>10.993136363636363</v>
      </c>
      <c r="F10" s="5">
        <f>F9+I10</f>
        <v>8.1831363636363648</v>
      </c>
      <c r="G10" s="7">
        <f>G9+I10</f>
        <v>7.9500000000000011</v>
      </c>
      <c r="H10" s="5">
        <f>H9+I10</f>
        <v>3.83</v>
      </c>
      <c r="I10" s="3">
        <v>1.31</v>
      </c>
      <c r="J10" s="4" t="s">
        <v>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2"/>
    </row>
    <row r="11" spans="1:29" ht="15.75" x14ac:dyDescent="0.45">
      <c r="A11" s="5">
        <f>A10+J11</f>
        <v>20.981556818181815</v>
      </c>
      <c r="B11" s="8">
        <f>B10+J11</f>
        <v>16.201556818181817</v>
      </c>
      <c r="C11" s="5">
        <f>C10+J11</f>
        <v>14.961556818181819</v>
      </c>
      <c r="D11" s="8">
        <f>D10+J11</f>
        <v>14.373136363636364</v>
      </c>
      <c r="E11" s="5">
        <f>E10+J11</f>
        <v>12.483136363636364</v>
      </c>
      <c r="F11" s="8">
        <f>F10+J11</f>
        <v>9.673136363636365</v>
      </c>
      <c r="G11" s="5">
        <f>G10+J11</f>
        <v>9.4400000000000013</v>
      </c>
      <c r="H11" s="8">
        <f>H10+J11</f>
        <v>5.32</v>
      </c>
      <c r="I11" s="5">
        <f>I10+J11</f>
        <v>2.8</v>
      </c>
      <c r="J11" s="6">
        <v>1.49</v>
      </c>
      <c r="K11" s="4" t="s">
        <v>28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2"/>
    </row>
    <row r="12" spans="1:29" ht="15.75" x14ac:dyDescent="0.45">
      <c r="A12" s="7">
        <f>A11+K12</f>
        <v>22.151556818181817</v>
      </c>
      <c r="B12" s="5">
        <f>B11+K12</f>
        <v>17.371556818181816</v>
      </c>
      <c r="C12" s="7">
        <f>C11+K12</f>
        <v>16.131556818181821</v>
      </c>
      <c r="D12" s="5">
        <f>D11+K12</f>
        <v>15.543136363636364</v>
      </c>
      <c r="E12" s="7">
        <f>E11+K12</f>
        <v>13.653136363636364</v>
      </c>
      <c r="F12" s="5">
        <f>F11+K12</f>
        <v>10.843136363636365</v>
      </c>
      <c r="G12" s="7">
        <f>G11+K12</f>
        <v>10.610000000000001</v>
      </c>
      <c r="H12" s="5">
        <f>H11+K12</f>
        <v>6.49</v>
      </c>
      <c r="I12" s="7">
        <f>I11+K12</f>
        <v>3.9699999999999998</v>
      </c>
      <c r="J12" s="5">
        <f>J11+K12</f>
        <v>2.66</v>
      </c>
      <c r="K12" s="3">
        <v>1.17</v>
      </c>
      <c r="L12" s="4" t="s">
        <v>10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2"/>
    </row>
    <row r="13" spans="1:29" ht="15.75" x14ac:dyDescent="0.45">
      <c r="A13" s="5">
        <f>A12+L13</f>
        <v>22.350698863636364</v>
      </c>
      <c r="B13" s="8">
        <f>B12+L13</f>
        <v>17.570698863636363</v>
      </c>
      <c r="C13" s="5">
        <f>C12+L13</f>
        <v>16.330698863636368</v>
      </c>
      <c r="D13" s="8">
        <f>D12+L13</f>
        <v>15.742278409090909</v>
      </c>
      <c r="E13" s="5">
        <f>E12+L13</f>
        <v>13.852278409090909</v>
      </c>
      <c r="F13" s="8">
        <f>F12+L13</f>
        <v>11.04227840909091</v>
      </c>
      <c r="G13" s="5">
        <f>G12+L13</f>
        <v>10.809142045454546</v>
      </c>
      <c r="H13" s="8">
        <f>H12+L13</f>
        <v>6.6891420454545454</v>
      </c>
      <c r="I13" s="5">
        <f>I12+L13</f>
        <v>4.1691420454545449</v>
      </c>
      <c r="J13" s="8">
        <f>J12+L13</f>
        <v>2.8591420454545458</v>
      </c>
      <c r="K13" s="5">
        <f>K12+L13</f>
        <v>1.3691420454545453</v>
      </c>
      <c r="L13" s="6">
        <f>1051.47/5280</f>
        <v>0.19914204545454545</v>
      </c>
      <c r="M13" s="4" t="s">
        <v>11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2"/>
    </row>
    <row r="14" spans="1:29" ht="15.75" x14ac:dyDescent="0.45">
      <c r="A14" s="7">
        <v>20.84</v>
      </c>
      <c r="B14" s="9">
        <v>16.059999999999999</v>
      </c>
      <c r="C14" s="3">
        <v>14.82</v>
      </c>
      <c r="D14" s="9">
        <v>14.23</v>
      </c>
      <c r="E14" s="3">
        <v>12.34</v>
      </c>
      <c r="F14" s="9">
        <v>9.5299999999999994</v>
      </c>
      <c r="G14" s="3">
        <v>9.3000000000000007</v>
      </c>
      <c r="H14" s="9">
        <v>5.18</v>
      </c>
      <c r="I14" s="3">
        <v>2.66</v>
      </c>
      <c r="J14" s="9">
        <v>1.35</v>
      </c>
      <c r="K14" s="3">
        <v>2.58</v>
      </c>
      <c r="L14" s="9">
        <v>3.75</v>
      </c>
      <c r="M14" s="3">
        <v>3.95</v>
      </c>
      <c r="N14" s="4" t="s">
        <v>12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"/>
    </row>
    <row r="15" spans="1:29" ht="15.75" x14ac:dyDescent="0.45">
      <c r="A15" s="5">
        <f>A14+$N$15</f>
        <v>22.05</v>
      </c>
      <c r="B15" s="8">
        <f>B14+$N$15</f>
        <v>17.27</v>
      </c>
      <c r="C15" s="5">
        <f>C14+$N$15</f>
        <v>16.03</v>
      </c>
      <c r="D15" s="8">
        <f>D14+$N$15</f>
        <v>15.440000000000001</v>
      </c>
      <c r="E15" s="5">
        <f>E14+$N$15</f>
        <v>13.55</v>
      </c>
      <c r="F15" s="8">
        <f>F14+$N$15</f>
        <v>10.739999999999998</v>
      </c>
      <c r="G15" s="5">
        <f>G14+$N$15</f>
        <v>10.510000000000002</v>
      </c>
      <c r="H15" s="8">
        <f>H14+$N$15</f>
        <v>6.39</v>
      </c>
      <c r="I15" s="5">
        <f>I14+$N$15</f>
        <v>3.87</v>
      </c>
      <c r="J15" s="8">
        <f>J14+$N$15</f>
        <v>2.56</v>
      </c>
      <c r="K15" s="9">
        <v>3.79</v>
      </c>
      <c r="L15" s="6">
        <v>4.12</v>
      </c>
      <c r="M15" s="9">
        <v>3.92</v>
      </c>
      <c r="N15" s="6">
        <v>1.21</v>
      </c>
      <c r="O15" s="4" t="s">
        <v>13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2"/>
    </row>
    <row r="16" spans="1:29" ht="15.75" x14ac:dyDescent="0.45">
      <c r="A16" s="7">
        <f>A15+$O$16</f>
        <v>22.821238636363638</v>
      </c>
      <c r="B16" s="5">
        <f>B15+$O$16</f>
        <v>18.041238636363637</v>
      </c>
      <c r="C16" s="7">
        <f>C15+$O$16</f>
        <v>16.801238636363639</v>
      </c>
      <c r="D16" s="5">
        <f>D15+$O$16</f>
        <v>16.211238636363639</v>
      </c>
      <c r="E16" s="7">
        <f>E15+$O$16</f>
        <v>14.321238636363637</v>
      </c>
      <c r="F16" s="5">
        <f>F15+$O$16</f>
        <v>11.511238636363634</v>
      </c>
      <c r="G16" s="7">
        <f>G15+$O$16</f>
        <v>11.281238636363637</v>
      </c>
      <c r="H16" s="5">
        <f>H15+$O$16</f>
        <v>7.1612386363636364</v>
      </c>
      <c r="I16" s="7">
        <f>I15+$O$16</f>
        <v>4.6412386363636369</v>
      </c>
      <c r="J16" s="5">
        <f>J15+$O$16</f>
        <v>3.3312386363636364</v>
      </c>
      <c r="K16" s="7">
        <f>K15+$O$16</f>
        <v>4.5612386363636368</v>
      </c>
      <c r="L16" s="5">
        <v>3.71</v>
      </c>
      <c r="M16" s="3">
        <v>3.51</v>
      </c>
      <c r="N16" s="9">
        <v>1.98</v>
      </c>
      <c r="O16" s="3">
        <f>4072.14/5280</f>
        <v>0.77123863636363632</v>
      </c>
      <c r="P16" s="4" t="s">
        <v>14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2"/>
    </row>
    <row r="17" spans="1:29" ht="15.75" x14ac:dyDescent="0.45">
      <c r="A17" s="5">
        <f>A16+$P$17</f>
        <v>22.939562500000001</v>
      </c>
      <c r="B17" s="8">
        <f>B16+$P$17</f>
        <v>18.1595625</v>
      </c>
      <c r="C17" s="5">
        <f>C16+$P$17</f>
        <v>16.919562500000001</v>
      </c>
      <c r="D17" s="8">
        <f>D16+$P$17</f>
        <v>16.329562500000002</v>
      </c>
      <c r="E17" s="5">
        <f>E16+$P$17</f>
        <v>14.439562500000001</v>
      </c>
      <c r="F17" s="8">
        <f>F16+$P$17</f>
        <v>11.629562499999999</v>
      </c>
      <c r="G17" s="5">
        <f>G16+$P$17</f>
        <v>11.399562500000002</v>
      </c>
      <c r="H17" s="8">
        <f>H16+$P$17</f>
        <v>7.2795624999999999</v>
      </c>
      <c r="I17" s="5">
        <f>I16+$P$17</f>
        <v>4.7595625000000004</v>
      </c>
      <c r="J17" s="8">
        <f>J16+$P$17</f>
        <v>3.4495624999999999</v>
      </c>
      <c r="K17" s="5">
        <f>K16+$P$17</f>
        <v>4.6795625000000003</v>
      </c>
      <c r="L17" s="8">
        <f>L16+$P$17</f>
        <v>3.8283238636363635</v>
      </c>
      <c r="M17" s="5">
        <f>M16+$P$17</f>
        <v>3.6283238636363633</v>
      </c>
      <c r="N17" s="6">
        <v>2.1</v>
      </c>
      <c r="O17" s="9">
        <f>4696.89/5280</f>
        <v>0.88956250000000003</v>
      </c>
      <c r="P17" s="6">
        <f>624.75/5280</f>
        <v>0.11832386363636363</v>
      </c>
      <c r="Q17" s="4" t="s">
        <v>15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"/>
    </row>
    <row r="18" spans="1:29" ht="15.75" x14ac:dyDescent="0.45">
      <c r="A18" s="7">
        <f>A15+$O$18</f>
        <v>26.34</v>
      </c>
      <c r="B18" s="5">
        <f>B15+$O$18</f>
        <v>21.56</v>
      </c>
      <c r="C18" s="7">
        <f>C15+$O$18</f>
        <v>20.32</v>
      </c>
      <c r="D18" s="5">
        <f>D15+$O$18</f>
        <v>19.73</v>
      </c>
      <c r="E18" s="7">
        <f>E15+$O$18</f>
        <v>17.84</v>
      </c>
      <c r="F18" s="5">
        <f>F15+$O$18</f>
        <v>15.029999999999998</v>
      </c>
      <c r="G18" s="7">
        <f>G15+$O$18</f>
        <v>14.8</v>
      </c>
      <c r="H18" s="5">
        <f>H15+$O$18</f>
        <v>10.68</v>
      </c>
      <c r="I18" s="7">
        <f>I15+$O$18</f>
        <v>8.16</v>
      </c>
      <c r="J18" s="5">
        <f>J15+$O$18</f>
        <v>6.85</v>
      </c>
      <c r="K18" s="7">
        <f>K15+$O$18</f>
        <v>8.08</v>
      </c>
      <c r="L18" s="5">
        <f>L17+$Q$18</f>
        <v>7.6783238636363631</v>
      </c>
      <c r="M18" s="7">
        <f>M17+$Q$18</f>
        <v>7.4783238636363638</v>
      </c>
      <c r="N18" s="9">
        <f>N15+O18</f>
        <v>5.5</v>
      </c>
      <c r="O18" s="3">
        <v>4.29</v>
      </c>
      <c r="P18" s="9">
        <v>3.97</v>
      </c>
      <c r="Q18" s="3">
        <v>3.85</v>
      </c>
      <c r="R18" s="4" t="s">
        <v>16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2"/>
    </row>
    <row r="19" spans="1:29" ht="15.75" x14ac:dyDescent="0.45">
      <c r="A19" s="5">
        <f>A18+$R$19</f>
        <v>26.479662878787877</v>
      </c>
      <c r="B19" s="8">
        <f>B18+$R$19</f>
        <v>21.699662878787876</v>
      </c>
      <c r="C19" s="5">
        <f>C18+$R$19</f>
        <v>20.459662878787878</v>
      </c>
      <c r="D19" s="8">
        <f>D18+$R$19</f>
        <v>19.869662878787878</v>
      </c>
      <c r="E19" s="5">
        <f>E18+$R$19</f>
        <v>17.979662878787877</v>
      </c>
      <c r="F19" s="8">
        <f>F18+$R$19</f>
        <v>15.169662878787877</v>
      </c>
      <c r="G19" s="5">
        <f>G18+$R$19</f>
        <v>14.93966287878788</v>
      </c>
      <c r="H19" s="8">
        <f>H18+$R$19</f>
        <v>10.819662878787879</v>
      </c>
      <c r="I19" s="5">
        <f>I18+$R$19</f>
        <v>8.2996628787878794</v>
      </c>
      <c r="J19" s="8">
        <f>J18+$R$19</f>
        <v>6.9896628787878781</v>
      </c>
      <c r="K19" s="5">
        <f>K18+$R$19</f>
        <v>8.2196628787878794</v>
      </c>
      <c r="L19" s="8">
        <f>L18+$R$19</f>
        <v>7.8179867424242415</v>
      </c>
      <c r="M19" s="5">
        <f>M18+$R$19</f>
        <v>7.6179867424242422</v>
      </c>
      <c r="N19" s="8">
        <f>N18+$R$19</f>
        <v>5.6396628787878784</v>
      </c>
      <c r="O19" s="5">
        <f>O18+$R$19</f>
        <v>4.4296628787878785</v>
      </c>
      <c r="P19" s="6">
        <v>4.1100000000000003</v>
      </c>
      <c r="Q19" s="9">
        <v>3.99</v>
      </c>
      <c r="R19" s="6">
        <f>737.42/5280</f>
        <v>0.13966287878787878</v>
      </c>
      <c r="S19" s="4" t="s">
        <v>17</v>
      </c>
      <c r="T19" s="4"/>
      <c r="U19" s="4"/>
      <c r="V19" s="4"/>
      <c r="W19" s="4"/>
      <c r="X19" s="4"/>
      <c r="Y19" s="4"/>
      <c r="Z19" s="4"/>
      <c r="AA19" s="4"/>
      <c r="AB19" s="4"/>
      <c r="AC19" s="2"/>
    </row>
    <row r="20" spans="1:29" ht="15.75" x14ac:dyDescent="0.45">
      <c r="A20" s="7">
        <f>A19+$S$20</f>
        <v>28.889662878787878</v>
      </c>
      <c r="B20" s="5">
        <f>B19+$S$20</f>
        <v>24.109662878787876</v>
      </c>
      <c r="C20" s="7">
        <f>C19+$S$20</f>
        <v>22.869662878787878</v>
      </c>
      <c r="D20" s="5">
        <f>D19+$S$20</f>
        <v>22.279662878787878</v>
      </c>
      <c r="E20" s="7">
        <f>E19+$S$20</f>
        <v>20.389662878787878</v>
      </c>
      <c r="F20" s="5">
        <f>F19+$S$20</f>
        <v>17.579662878787879</v>
      </c>
      <c r="G20" s="7">
        <f>G19+$S$20</f>
        <v>17.349662878787882</v>
      </c>
      <c r="H20" s="5">
        <f>H19+$S$20</f>
        <v>13.229662878787879</v>
      </c>
      <c r="I20" s="7">
        <f>I19+$S$20</f>
        <v>10.70966287878788</v>
      </c>
      <c r="J20" s="5">
        <f>J19+$S$20</f>
        <v>9.3996628787878791</v>
      </c>
      <c r="K20" s="7">
        <f>K19+$S$20</f>
        <v>10.62966287878788</v>
      </c>
      <c r="L20" s="5">
        <f>L19+$S$20</f>
        <v>10.227986742424243</v>
      </c>
      <c r="M20" s="7">
        <f>M19+$S$20</f>
        <v>10.027986742424243</v>
      </c>
      <c r="N20" s="5">
        <f>N19+$S$20</f>
        <v>8.0496628787878777</v>
      </c>
      <c r="O20" s="7">
        <f>O19+$S$20</f>
        <v>6.8396628787878786</v>
      </c>
      <c r="P20" s="5">
        <f>P19+$S$20</f>
        <v>6.5200000000000005</v>
      </c>
      <c r="Q20" s="3">
        <v>6.39</v>
      </c>
      <c r="R20" s="5">
        <f>R19+S20</f>
        <v>2.549662878787879</v>
      </c>
      <c r="S20" s="3">
        <v>2.41</v>
      </c>
      <c r="T20" s="4" t="s">
        <v>18</v>
      </c>
      <c r="U20" s="4"/>
      <c r="V20" s="4"/>
      <c r="W20" s="4"/>
      <c r="X20" s="4"/>
      <c r="Y20" s="4"/>
      <c r="Z20" s="4"/>
      <c r="AA20" s="4"/>
      <c r="AB20" s="4"/>
      <c r="AC20" s="2"/>
    </row>
    <row r="21" spans="1:29" ht="15.75" x14ac:dyDescent="0.45">
      <c r="A21" s="5">
        <f>A20+$T$21</f>
        <v>32.03966287878788</v>
      </c>
      <c r="B21" s="8">
        <f t="shared" ref="B21:Q22" si="0">B20+$T$21</f>
        <v>27.259662878787875</v>
      </c>
      <c r="C21" s="5">
        <f t="shared" si="0"/>
        <v>26.019662878787877</v>
      </c>
      <c r="D21" s="8">
        <f t="shared" si="0"/>
        <v>25.429662878787877</v>
      </c>
      <c r="E21" s="5">
        <f t="shared" si="0"/>
        <v>23.539662878787876</v>
      </c>
      <c r="F21" s="8">
        <f t="shared" si="0"/>
        <v>20.729662878787877</v>
      </c>
      <c r="G21" s="5">
        <f t="shared" si="0"/>
        <v>20.499662878787881</v>
      </c>
      <c r="H21" s="8">
        <f t="shared" si="0"/>
        <v>16.37966287878788</v>
      </c>
      <c r="I21" s="5">
        <f t="shared" si="0"/>
        <v>13.85966287878788</v>
      </c>
      <c r="J21" s="8">
        <f t="shared" si="0"/>
        <v>12.549662878787879</v>
      </c>
      <c r="K21" s="5">
        <f t="shared" si="0"/>
        <v>13.77966287878788</v>
      </c>
      <c r="L21" s="8">
        <f t="shared" si="0"/>
        <v>13.377986742424243</v>
      </c>
      <c r="M21" s="5">
        <f t="shared" si="0"/>
        <v>13.177986742424244</v>
      </c>
      <c r="N21" s="8">
        <f t="shared" si="0"/>
        <v>11.199662878787878</v>
      </c>
      <c r="O21" s="5">
        <f t="shared" si="0"/>
        <v>9.989662878787879</v>
      </c>
      <c r="P21" s="8">
        <f t="shared" si="0"/>
        <v>9.67</v>
      </c>
      <c r="Q21" s="5">
        <f t="shared" si="0"/>
        <v>9.5399999999999991</v>
      </c>
      <c r="R21" s="8">
        <f>R20+T21</f>
        <v>5.6996628787878789</v>
      </c>
      <c r="S21" s="5">
        <f>S20+T21</f>
        <v>5.5600000000000005</v>
      </c>
      <c r="T21" s="6">
        <v>3.15</v>
      </c>
      <c r="U21" s="4" t="s">
        <v>19</v>
      </c>
      <c r="V21" s="4"/>
      <c r="W21" s="4"/>
      <c r="X21" s="4"/>
      <c r="Y21" s="4"/>
      <c r="Z21" s="4"/>
      <c r="AA21" s="4"/>
      <c r="AB21" s="4"/>
      <c r="AC21" s="2"/>
    </row>
    <row r="22" spans="1:29" ht="15.75" x14ac:dyDescent="0.45">
      <c r="A22" s="7">
        <f>A21+$U$22</f>
        <v>32.468901515151515</v>
      </c>
      <c r="B22" s="5">
        <f t="shared" ref="B22:R22" si="1">B21+$U$22</f>
        <v>27.68890151515151</v>
      </c>
      <c r="C22" s="7">
        <f t="shared" si="1"/>
        <v>26.448901515151512</v>
      </c>
      <c r="D22" s="5">
        <f t="shared" si="1"/>
        <v>25.858901515151512</v>
      </c>
      <c r="E22" s="7">
        <f t="shared" si="1"/>
        <v>23.968901515151511</v>
      </c>
      <c r="F22" s="5">
        <f t="shared" si="1"/>
        <v>21.158901515151513</v>
      </c>
      <c r="G22" s="7">
        <f t="shared" si="1"/>
        <v>20.928901515151516</v>
      </c>
      <c r="H22" s="5">
        <f t="shared" si="1"/>
        <v>16.808901515151515</v>
      </c>
      <c r="I22" s="7">
        <f t="shared" si="1"/>
        <v>14.288901515151517</v>
      </c>
      <c r="J22" s="5">
        <f t="shared" si="1"/>
        <v>12.978901515151517</v>
      </c>
      <c r="K22" s="7">
        <f t="shared" si="1"/>
        <v>14.208901515151517</v>
      </c>
      <c r="L22" s="5">
        <f t="shared" si="1"/>
        <v>13.80722537878788</v>
      </c>
      <c r="M22" s="7">
        <f t="shared" si="1"/>
        <v>13.607225378787881</v>
      </c>
      <c r="N22" s="5">
        <f t="shared" si="1"/>
        <v>11.628901515151515</v>
      </c>
      <c r="O22" s="7">
        <f t="shared" si="1"/>
        <v>10.418901515151516</v>
      </c>
      <c r="P22" s="5">
        <f t="shared" si="1"/>
        <v>10.099238636363637</v>
      </c>
      <c r="Q22" s="7">
        <f t="shared" si="1"/>
        <v>9.9692386363636363</v>
      </c>
      <c r="R22" s="5">
        <f t="shared" si="1"/>
        <v>6.1289015151515152</v>
      </c>
      <c r="S22" s="7">
        <f>S21+$U$22</f>
        <v>5.9892386363636367</v>
      </c>
      <c r="T22" s="5">
        <f t="shared" ref="T22" si="2">T21+$U$22</f>
        <v>3.5792386363636362</v>
      </c>
      <c r="U22" s="3">
        <f>2266.38/5280</f>
        <v>0.42923863636363641</v>
      </c>
      <c r="V22" s="4" t="s">
        <v>20</v>
      </c>
      <c r="W22" s="4"/>
      <c r="X22" s="4"/>
      <c r="Y22" s="4"/>
      <c r="Z22" s="4"/>
      <c r="AA22" s="4"/>
      <c r="AB22" s="4"/>
      <c r="AC22" s="2"/>
    </row>
    <row r="23" spans="1:29" ht="15.75" x14ac:dyDescent="0.45">
      <c r="A23" s="5">
        <f>A22+$V$23</f>
        <v>34.308901515151518</v>
      </c>
      <c r="B23" s="8">
        <f t="shared" ref="B23:U23" si="3">B22+$V$23</f>
        <v>29.52890151515151</v>
      </c>
      <c r="C23" s="5">
        <f t="shared" si="3"/>
        <v>28.288901515151512</v>
      </c>
      <c r="D23" s="8">
        <f t="shared" si="3"/>
        <v>27.698901515151512</v>
      </c>
      <c r="E23" s="5">
        <f t="shared" si="3"/>
        <v>25.808901515151511</v>
      </c>
      <c r="F23" s="8">
        <f t="shared" si="3"/>
        <v>22.998901515151513</v>
      </c>
      <c r="G23" s="5">
        <f t="shared" si="3"/>
        <v>22.768901515151516</v>
      </c>
      <c r="H23" s="8">
        <f t="shared" si="3"/>
        <v>18.648901515151515</v>
      </c>
      <c r="I23" s="5">
        <f t="shared" si="3"/>
        <v>16.128901515151519</v>
      </c>
      <c r="J23" s="8">
        <f t="shared" si="3"/>
        <v>14.818901515151516</v>
      </c>
      <c r="K23" s="5">
        <f t="shared" si="3"/>
        <v>16.048901515151517</v>
      </c>
      <c r="L23" s="8">
        <f t="shared" si="3"/>
        <v>15.64722537878788</v>
      </c>
      <c r="M23" s="5">
        <f t="shared" si="3"/>
        <v>15.447225378787881</v>
      </c>
      <c r="N23" s="8">
        <f t="shared" si="3"/>
        <v>13.468901515151515</v>
      </c>
      <c r="O23" s="5">
        <f t="shared" si="3"/>
        <v>12.258901515151516</v>
      </c>
      <c r="P23" s="8">
        <f t="shared" si="3"/>
        <v>11.939238636363637</v>
      </c>
      <c r="Q23" s="5">
        <f t="shared" si="3"/>
        <v>11.809238636363636</v>
      </c>
      <c r="R23" s="8">
        <f t="shared" si="3"/>
        <v>7.968901515151515</v>
      </c>
      <c r="S23" s="5">
        <f t="shared" si="3"/>
        <v>7.8292386363636366</v>
      </c>
      <c r="T23" s="8">
        <f t="shared" si="3"/>
        <v>5.4192386363636365</v>
      </c>
      <c r="U23" s="5">
        <f t="shared" si="3"/>
        <v>2.2692386363636365</v>
      </c>
      <c r="V23" s="6">
        <v>1.84</v>
      </c>
      <c r="W23" s="4" t="s">
        <v>21</v>
      </c>
      <c r="X23" s="4"/>
      <c r="Y23" s="4"/>
      <c r="Z23" s="4"/>
      <c r="AA23" s="4"/>
      <c r="AB23" s="4"/>
      <c r="AC23" s="2"/>
    </row>
    <row r="24" spans="1:29" ht="15.75" x14ac:dyDescent="0.45">
      <c r="A24" s="7">
        <f>A23+$W$24</f>
        <v>34.516443181818182</v>
      </c>
      <c r="B24" s="5">
        <f t="shared" ref="B24:V24" si="4">B23+$W$24</f>
        <v>29.736443181818178</v>
      </c>
      <c r="C24" s="7">
        <f t="shared" si="4"/>
        <v>28.496443181818179</v>
      </c>
      <c r="D24" s="5">
        <f t="shared" si="4"/>
        <v>27.90644318181818</v>
      </c>
      <c r="E24" s="7">
        <f t="shared" si="4"/>
        <v>26.016443181818179</v>
      </c>
      <c r="F24" s="5">
        <f t="shared" si="4"/>
        <v>23.20644318181818</v>
      </c>
      <c r="G24" s="7">
        <f t="shared" si="4"/>
        <v>22.976443181818183</v>
      </c>
      <c r="H24" s="5">
        <f t="shared" si="4"/>
        <v>18.856443181818182</v>
      </c>
      <c r="I24" s="7">
        <f t="shared" si="4"/>
        <v>16.336443181818186</v>
      </c>
      <c r="J24" s="5">
        <f t="shared" si="4"/>
        <v>15.026443181818182</v>
      </c>
      <c r="K24" s="7">
        <f t="shared" si="4"/>
        <v>16.256443181818184</v>
      </c>
      <c r="L24" s="5">
        <f t="shared" si="4"/>
        <v>15.854767045454546</v>
      </c>
      <c r="M24" s="7">
        <f t="shared" si="4"/>
        <v>15.654767045454546</v>
      </c>
      <c r="N24" s="5">
        <f t="shared" si="4"/>
        <v>13.676443181818181</v>
      </c>
      <c r="O24" s="7">
        <f t="shared" si="4"/>
        <v>12.466443181818182</v>
      </c>
      <c r="P24" s="5">
        <f t="shared" si="4"/>
        <v>12.146780303030303</v>
      </c>
      <c r="Q24" s="7">
        <f t="shared" si="4"/>
        <v>12.016780303030302</v>
      </c>
      <c r="R24" s="5">
        <f t="shared" si="4"/>
        <v>8.1764431818181809</v>
      </c>
      <c r="S24" s="7">
        <f t="shared" si="4"/>
        <v>8.0367803030303033</v>
      </c>
      <c r="T24" s="5">
        <f t="shared" si="4"/>
        <v>5.6267803030303032</v>
      </c>
      <c r="U24" s="7">
        <f t="shared" si="4"/>
        <v>2.4767803030303033</v>
      </c>
      <c r="V24" s="5">
        <f t="shared" si="4"/>
        <v>2.0475416666666666</v>
      </c>
      <c r="W24" s="3">
        <f>1095.82/5280</f>
        <v>0.20754166666666665</v>
      </c>
      <c r="X24" s="4" t="s">
        <v>22</v>
      </c>
      <c r="Y24" s="4"/>
      <c r="Z24" s="4"/>
      <c r="AA24" s="4"/>
      <c r="AB24" s="4"/>
      <c r="AC24" s="2"/>
    </row>
    <row r="25" spans="1:29" ht="15.75" x14ac:dyDescent="0.45">
      <c r="A25" s="5">
        <f>A24+$X$25</f>
        <v>34.65295643939394</v>
      </c>
      <c r="B25" s="8">
        <f t="shared" ref="B25:W25" si="5">B24+$X$25</f>
        <v>29.872956439393935</v>
      </c>
      <c r="C25" s="5">
        <f t="shared" si="5"/>
        <v>28.632956439393936</v>
      </c>
      <c r="D25" s="8">
        <f t="shared" si="5"/>
        <v>28.042956439393937</v>
      </c>
      <c r="E25" s="5">
        <f t="shared" si="5"/>
        <v>26.152956439393936</v>
      </c>
      <c r="F25" s="8">
        <f t="shared" si="5"/>
        <v>23.342956439393937</v>
      </c>
      <c r="G25" s="5">
        <f t="shared" si="5"/>
        <v>23.11295643939394</v>
      </c>
      <c r="H25" s="8">
        <f t="shared" si="5"/>
        <v>18.992956439393939</v>
      </c>
      <c r="I25" s="5">
        <f t="shared" si="5"/>
        <v>16.472956439393943</v>
      </c>
      <c r="J25" s="8">
        <f t="shared" si="5"/>
        <v>15.162956439393939</v>
      </c>
      <c r="K25" s="5">
        <f t="shared" si="5"/>
        <v>16.392956439393942</v>
      </c>
      <c r="L25" s="8">
        <f t="shared" si="5"/>
        <v>15.991280303030303</v>
      </c>
      <c r="M25" s="5">
        <f t="shared" si="5"/>
        <v>15.791280303030304</v>
      </c>
      <c r="N25" s="8">
        <f t="shared" si="5"/>
        <v>13.812956439393938</v>
      </c>
      <c r="O25" s="5">
        <f t="shared" si="5"/>
        <v>12.602956439393939</v>
      </c>
      <c r="P25" s="8">
        <f t="shared" si="5"/>
        <v>12.28329356060606</v>
      </c>
      <c r="Q25" s="5">
        <f t="shared" si="5"/>
        <v>12.153293560606059</v>
      </c>
      <c r="R25" s="8">
        <f t="shared" si="5"/>
        <v>8.3129564393939379</v>
      </c>
      <c r="S25" s="5">
        <f t="shared" si="5"/>
        <v>8.1732935606060604</v>
      </c>
      <c r="T25" s="8">
        <f t="shared" si="5"/>
        <v>5.7632935606060611</v>
      </c>
      <c r="U25" s="5">
        <f t="shared" si="5"/>
        <v>2.6132935606060608</v>
      </c>
      <c r="V25" s="8">
        <f t="shared" si="5"/>
        <v>2.1840549242424241</v>
      </c>
      <c r="W25" s="5">
        <f t="shared" si="5"/>
        <v>0.34405492424242423</v>
      </c>
      <c r="X25" s="6">
        <f>720.79/5280</f>
        <v>0.13651325757575758</v>
      </c>
      <c r="Y25" s="4" t="s">
        <v>23</v>
      </c>
      <c r="Z25" s="4"/>
      <c r="AA25" s="4"/>
      <c r="AB25" s="4"/>
      <c r="AC25" s="2"/>
    </row>
    <row r="26" spans="1:29" ht="15.75" x14ac:dyDescent="0.45">
      <c r="A26" s="7">
        <f>A25+$Y$26</f>
        <v>37.432956439393941</v>
      </c>
      <c r="B26" s="5">
        <f t="shared" ref="B26:X26" si="6">B25+$Y$26</f>
        <v>32.652956439393932</v>
      </c>
      <c r="C26" s="7">
        <f t="shared" si="6"/>
        <v>31.412956439393938</v>
      </c>
      <c r="D26" s="5">
        <f t="shared" si="6"/>
        <v>30.822956439393938</v>
      </c>
      <c r="E26" s="7">
        <f t="shared" si="6"/>
        <v>28.932956439393937</v>
      </c>
      <c r="F26" s="5">
        <f t="shared" si="6"/>
        <v>26.122956439393938</v>
      </c>
      <c r="G26" s="7">
        <f t="shared" si="6"/>
        <v>25.892956439393942</v>
      </c>
      <c r="H26" s="5">
        <f t="shared" si="6"/>
        <v>21.772956439393941</v>
      </c>
      <c r="I26" s="7">
        <f t="shared" si="6"/>
        <v>19.252956439393945</v>
      </c>
      <c r="J26" s="5">
        <f t="shared" si="6"/>
        <v>17.942956439393939</v>
      </c>
      <c r="K26" s="7">
        <f t="shared" si="6"/>
        <v>19.172956439393943</v>
      </c>
      <c r="L26" s="5">
        <f t="shared" si="6"/>
        <v>18.771280303030302</v>
      </c>
      <c r="M26" s="7">
        <f t="shared" si="6"/>
        <v>18.571280303030303</v>
      </c>
      <c r="N26" s="5">
        <f t="shared" si="6"/>
        <v>16.592956439393937</v>
      </c>
      <c r="O26" s="7">
        <f t="shared" si="6"/>
        <v>15.382956439393938</v>
      </c>
      <c r="P26" s="5">
        <f t="shared" si="6"/>
        <v>15.063293560606059</v>
      </c>
      <c r="Q26" s="7">
        <f t="shared" si="6"/>
        <v>14.933293560606058</v>
      </c>
      <c r="R26" s="5">
        <f t="shared" si="6"/>
        <v>11.092956439393937</v>
      </c>
      <c r="S26" s="7">
        <f t="shared" si="6"/>
        <v>10.95329356060606</v>
      </c>
      <c r="T26" s="5">
        <f t="shared" si="6"/>
        <v>8.5432935606060614</v>
      </c>
      <c r="U26" s="7">
        <f t="shared" si="6"/>
        <v>5.393293560606061</v>
      </c>
      <c r="V26" s="5">
        <f t="shared" si="6"/>
        <v>4.9640549242424239</v>
      </c>
      <c r="W26" s="7">
        <f t="shared" si="6"/>
        <v>3.124054924242424</v>
      </c>
      <c r="X26" s="5">
        <f t="shared" si="6"/>
        <v>2.9165132575757573</v>
      </c>
      <c r="Y26" s="3">
        <v>2.78</v>
      </c>
      <c r="Z26" s="4" t="s">
        <v>24</v>
      </c>
      <c r="AA26" s="4"/>
      <c r="AB26" s="4"/>
      <c r="AC26" s="2"/>
    </row>
    <row r="27" spans="1:29" ht="15.75" x14ac:dyDescent="0.45">
      <c r="A27" s="5">
        <f>A26+$Z$27</f>
        <v>37.614973484848484</v>
      </c>
      <c r="B27" s="8">
        <f t="shared" ref="B27:Y27" si="7">B26+$Z$27</f>
        <v>32.834973484848476</v>
      </c>
      <c r="C27" s="5">
        <f t="shared" si="7"/>
        <v>31.594973484848484</v>
      </c>
      <c r="D27" s="8">
        <f t="shared" si="7"/>
        <v>31.004973484848485</v>
      </c>
      <c r="E27" s="5">
        <f t="shared" si="7"/>
        <v>29.114973484848484</v>
      </c>
      <c r="F27" s="8">
        <f t="shared" si="7"/>
        <v>26.304973484848485</v>
      </c>
      <c r="G27" s="5">
        <f t="shared" si="7"/>
        <v>26.074973484848488</v>
      </c>
      <c r="H27" s="8">
        <f t="shared" si="7"/>
        <v>21.954973484848487</v>
      </c>
      <c r="I27" s="5">
        <f t="shared" si="7"/>
        <v>19.434973484848491</v>
      </c>
      <c r="J27" s="8">
        <f t="shared" si="7"/>
        <v>18.124973484848486</v>
      </c>
      <c r="K27" s="5">
        <f t="shared" si="7"/>
        <v>19.35497348484849</v>
      </c>
      <c r="L27" s="8">
        <f t="shared" si="7"/>
        <v>18.953297348484849</v>
      </c>
      <c r="M27" s="5">
        <f t="shared" si="7"/>
        <v>18.75329734848485</v>
      </c>
      <c r="N27" s="8">
        <f t="shared" si="7"/>
        <v>16.774973484848484</v>
      </c>
      <c r="O27" s="5">
        <f t="shared" si="7"/>
        <v>15.564973484848483</v>
      </c>
      <c r="P27" s="8">
        <f t="shared" si="7"/>
        <v>15.245310606060604</v>
      </c>
      <c r="Q27" s="5">
        <f t="shared" si="7"/>
        <v>15.115310606060604</v>
      </c>
      <c r="R27" s="8">
        <f t="shared" si="7"/>
        <v>11.274973484848482</v>
      </c>
      <c r="S27" s="5">
        <f t="shared" si="7"/>
        <v>11.135310606060605</v>
      </c>
      <c r="T27" s="8">
        <f t="shared" si="7"/>
        <v>8.7253106060606065</v>
      </c>
      <c r="U27" s="5">
        <f t="shared" si="7"/>
        <v>5.5753106060606061</v>
      </c>
      <c r="V27" s="8">
        <f t="shared" si="7"/>
        <v>5.146071969696969</v>
      </c>
      <c r="W27" s="5">
        <f t="shared" si="7"/>
        <v>3.3060719696969696</v>
      </c>
      <c r="X27" s="8">
        <f t="shared" si="7"/>
        <v>3.0985303030303029</v>
      </c>
      <c r="Y27" s="5">
        <f t="shared" si="7"/>
        <v>2.9620170454545454</v>
      </c>
      <c r="Z27" s="6">
        <f>961.05/5280</f>
        <v>0.18201704545454545</v>
      </c>
      <c r="AA27" s="4" t="s">
        <v>25</v>
      </c>
      <c r="AB27" s="4"/>
      <c r="AC27" s="2"/>
    </row>
    <row r="28" spans="1:29" ht="15.75" x14ac:dyDescent="0.45">
      <c r="A28" s="7">
        <f>A27+$AA$28</f>
        <v>42.254973484848485</v>
      </c>
      <c r="B28" s="5">
        <f t="shared" ref="B28:Z28" si="8">B27+$AA$28</f>
        <v>37.474973484848476</v>
      </c>
      <c r="C28" s="7">
        <f t="shared" si="8"/>
        <v>36.234973484848481</v>
      </c>
      <c r="D28" s="5">
        <f t="shared" si="8"/>
        <v>35.644973484848485</v>
      </c>
      <c r="E28" s="7">
        <f t="shared" si="8"/>
        <v>33.754973484848485</v>
      </c>
      <c r="F28" s="5">
        <f t="shared" si="8"/>
        <v>30.944973484848486</v>
      </c>
      <c r="G28" s="7">
        <f t="shared" si="8"/>
        <v>30.714973484848489</v>
      </c>
      <c r="H28" s="5">
        <f t="shared" si="8"/>
        <v>26.594973484848488</v>
      </c>
      <c r="I28" s="7">
        <f t="shared" si="8"/>
        <v>24.074973484848492</v>
      </c>
      <c r="J28" s="5">
        <f t="shared" si="8"/>
        <v>22.764973484848486</v>
      </c>
      <c r="K28" s="7">
        <f t="shared" si="8"/>
        <v>23.99497348484849</v>
      </c>
      <c r="L28" s="5">
        <f t="shared" si="8"/>
        <v>23.59329734848485</v>
      </c>
      <c r="M28" s="7">
        <f t="shared" si="8"/>
        <v>23.39329734848485</v>
      </c>
      <c r="N28" s="5">
        <f t="shared" si="8"/>
        <v>21.414973484848485</v>
      </c>
      <c r="O28" s="7">
        <f t="shared" si="8"/>
        <v>20.204973484848484</v>
      </c>
      <c r="P28" s="5">
        <f t="shared" si="8"/>
        <v>19.885310606060603</v>
      </c>
      <c r="Q28" s="7">
        <f t="shared" si="8"/>
        <v>19.755310606060604</v>
      </c>
      <c r="R28" s="5">
        <f t="shared" si="8"/>
        <v>15.914973484848481</v>
      </c>
      <c r="S28" s="7">
        <f t="shared" si="8"/>
        <v>15.775310606060604</v>
      </c>
      <c r="T28" s="5">
        <f t="shared" si="8"/>
        <v>13.365310606060607</v>
      </c>
      <c r="U28" s="7">
        <f t="shared" si="8"/>
        <v>10.215310606060605</v>
      </c>
      <c r="V28" s="5">
        <f t="shared" si="8"/>
        <v>9.7860719696969696</v>
      </c>
      <c r="W28" s="7">
        <f t="shared" si="8"/>
        <v>7.9460719696969697</v>
      </c>
      <c r="X28" s="5">
        <f t="shared" si="8"/>
        <v>7.7385303030303021</v>
      </c>
      <c r="Y28" s="7">
        <f t="shared" si="8"/>
        <v>7.602017045454545</v>
      </c>
      <c r="Z28" s="5">
        <f t="shared" si="8"/>
        <v>4.8220170454545448</v>
      </c>
      <c r="AA28" s="3">
        <v>4.6399999999999997</v>
      </c>
      <c r="AB28" s="4" t="s">
        <v>26</v>
      </c>
      <c r="AC28" s="2"/>
    </row>
    <row r="29" spans="1:29" ht="15.75" x14ac:dyDescent="0.45">
      <c r="A29" s="5">
        <f>A28+$AB$29</f>
        <v>44.434973484848484</v>
      </c>
      <c r="B29" s="8">
        <f t="shared" ref="B29:AA29" si="9">B28+$AB$29</f>
        <v>39.654973484848476</v>
      </c>
      <c r="C29" s="5">
        <f t="shared" si="9"/>
        <v>38.414973484848481</v>
      </c>
      <c r="D29" s="8">
        <f t="shared" si="9"/>
        <v>37.824973484848485</v>
      </c>
      <c r="E29" s="5">
        <f t="shared" si="9"/>
        <v>35.934973484848484</v>
      </c>
      <c r="F29" s="8">
        <f t="shared" si="9"/>
        <v>33.124973484848489</v>
      </c>
      <c r="G29" s="5">
        <f t="shared" si="9"/>
        <v>32.894973484848492</v>
      </c>
      <c r="H29" s="8">
        <f t="shared" si="9"/>
        <v>28.774973484848488</v>
      </c>
      <c r="I29" s="5">
        <f t="shared" si="9"/>
        <v>26.254973484848492</v>
      </c>
      <c r="J29" s="8">
        <f t="shared" si="9"/>
        <v>24.944973484848486</v>
      </c>
      <c r="K29" s="5">
        <f t="shared" si="9"/>
        <v>26.17497348484849</v>
      </c>
      <c r="L29" s="8">
        <f t="shared" si="9"/>
        <v>25.773297348484849</v>
      </c>
      <c r="M29" s="5">
        <f t="shared" si="9"/>
        <v>25.57329734848485</v>
      </c>
      <c r="N29" s="8">
        <f t="shared" si="9"/>
        <v>23.594973484848484</v>
      </c>
      <c r="O29" s="5">
        <f t="shared" si="9"/>
        <v>22.384973484848484</v>
      </c>
      <c r="P29" s="8">
        <f t="shared" si="9"/>
        <v>22.065310606060603</v>
      </c>
      <c r="Q29" s="5">
        <f t="shared" si="9"/>
        <v>21.935310606060604</v>
      </c>
      <c r="R29" s="8">
        <f t="shared" si="9"/>
        <v>18.094973484848481</v>
      </c>
      <c r="S29" s="5">
        <f t="shared" si="9"/>
        <v>17.955310606060603</v>
      </c>
      <c r="T29" s="8">
        <f t="shared" si="9"/>
        <v>15.545310606060607</v>
      </c>
      <c r="U29" s="5">
        <f t="shared" si="9"/>
        <v>12.395310606060605</v>
      </c>
      <c r="V29" s="8">
        <f t="shared" si="9"/>
        <v>11.966071969696969</v>
      </c>
      <c r="W29" s="5">
        <f t="shared" si="9"/>
        <v>10.126071969696969</v>
      </c>
      <c r="X29" s="8">
        <f t="shared" si="9"/>
        <v>9.9185303030303018</v>
      </c>
      <c r="Y29" s="5">
        <f t="shared" si="9"/>
        <v>9.7820170454545448</v>
      </c>
      <c r="Z29" s="8">
        <f t="shared" si="9"/>
        <v>7.0020170454545454</v>
      </c>
      <c r="AA29" s="5">
        <f t="shared" si="9"/>
        <v>6.82</v>
      </c>
      <c r="AB29" s="6">
        <v>2.1800000000000002</v>
      </c>
      <c r="AC29" s="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Lawrence Technological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2023-07-13T13:08:48Z</dcterms:created>
  <dcterms:modified xsi:type="dcterms:W3CDTF">2023-07-13T16:12:05Z</dcterms:modified>
</cp:coreProperties>
</file>