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uland\HESSENBOX-DA\FASE18\Boxplots\"/>
    </mc:Choice>
  </mc:AlternateContent>
  <bookViews>
    <workbookView xWindow="0" yWindow="0" windowWidth="21570" windowHeight="7995" activeTab="3"/>
  </bookViews>
  <sheets>
    <sheet name="BoxPlotsBerechnungen" sheetId="1" r:id="rId1"/>
    <sheet name="QuickUml" sheetId="2" r:id="rId2"/>
    <sheet name="JsciCalc" sheetId="3" r:id="rId3"/>
    <sheet name="JUnit" sheetId="4" r:id="rId4"/>
    <sheet name="Gantt" sheetId="5" r:id="rId5"/>
    <sheet name="Nutch" sheetId="6" r:id="rId6"/>
    <sheet name="Lucene" sheetId="7" r:id="rId7"/>
    <sheet name="Log4j" sheetId="8" r:id="rId8"/>
    <sheet name="JHotDraw" sheetId="9" r:id="rId9"/>
    <sheet name="JEdit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M5" i="4"/>
  <c r="M4" i="4"/>
  <c r="M3" i="4"/>
  <c r="M3" i="2"/>
  <c r="M11" i="1" l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M27" i="1" l="1"/>
  <c r="N27" i="1"/>
  <c r="O27" i="1"/>
  <c r="P27" i="1"/>
  <c r="Q27" i="1"/>
  <c r="R27" i="1"/>
  <c r="S27" i="1"/>
  <c r="T27" i="1"/>
  <c r="U27" i="1"/>
  <c r="M28" i="1"/>
  <c r="N28" i="1"/>
  <c r="O28" i="1"/>
  <c r="P28" i="1"/>
  <c r="Q28" i="1"/>
  <c r="R28" i="1"/>
  <c r="S28" i="1"/>
  <c r="T28" i="1"/>
  <c r="U28" i="1"/>
  <c r="M29" i="1"/>
  <c r="N29" i="1"/>
  <c r="O29" i="1"/>
  <c r="P29" i="1"/>
  <c r="Q29" i="1"/>
  <c r="R29" i="1"/>
  <c r="S29" i="1"/>
  <c r="T29" i="1"/>
  <c r="U29" i="1"/>
  <c r="M30" i="1"/>
  <c r="N30" i="1"/>
  <c r="O30" i="1"/>
  <c r="P30" i="1"/>
  <c r="Q30" i="1"/>
  <c r="R30" i="1"/>
  <c r="S30" i="1"/>
  <c r="T30" i="1"/>
  <c r="U30" i="1"/>
  <c r="M31" i="1"/>
  <c r="N31" i="1"/>
  <c r="O31" i="1"/>
  <c r="P31" i="1"/>
  <c r="Q31" i="1"/>
  <c r="R31" i="1"/>
  <c r="S31" i="1"/>
  <c r="T31" i="1"/>
  <c r="U31" i="1"/>
  <c r="M3" i="1"/>
  <c r="N3" i="1"/>
  <c r="O3" i="1"/>
  <c r="P3" i="1"/>
  <c r="Q3" i="1"/>
  <c r="R3" i="1"/>
  <c r="S3" i="1"/>
  <c r="T3" i="1"/>
  <c r="U3" i="1"/>
  <c r="M4" i="1"/>
  <c r="N4" i="1"/>
  <c r="O4" i="1"/>
  <c r="P4" i="1"/>
  <c r="Q4" i="1"/>
  <c r="R4" i="1"/>
  <c r="S4" i="1"/>
  <c r="T4" i="1"/>
  <c r="U4" i="1"/>
  <c r="M5" i="1"/>
  <c r="N5" i="1"/>
  <c r="O5" i="1"/>
  <c r="P5" i="1"/>
  <c r="Q5" i="1"/>
  <c r="R5" i="1"/>
  <c r="S5" i="1"/>
  <c r="T5" i="1"/>
  <c r="U5" i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R7" i="1"/>
  <c r="S7" i="1"/>
  <c r="T7" i="1"/>
  <c r="U7" i="1"/>
  <c r="R17" i="10"/>
  <c r="Q17" i="10"/>
  <c r="O17" i="10"/>
  <c r="P17" i="10" s="1"/>
  <c r="S17" i="10" s="1"/>
  <c r="Q16" i="10"/>
  <c r="R16" i="10" s="1"/>
  <c r="O16" i="10"/>
  <c r="P16" i="10" s="1"/>
  <c r="Q15" i="10"/>
  <c r="R15" i="10" s="1"/>
  <c r="P15" i="10"/>
  <c r="O15" i="10"/>
  <c r="Q14" i="10"/>
  <c r="R14" i="10" s="1"/>
  <c r="O14" i="10"/>
  <c r="P14" i="10" s="1"/>
  <c r="S14" i="10" s="1"/>
  <c r="R13" i="10"/>
  <c r="Q13" i="10"/>
  <c r="O13" i="10"/>
  <c r="P13" i="10" s="1"/>
  <c r="S13" i="10" s="1"/>
  <c r="Q12" i="10"/>
  <c r="R12" i="10" s="1"/>
  <c r="O12" i="10"/>
  <c r="P12" i="10" s="1"/>
  <c r="Q11" i="10"/>
  <c r="R11" i="10" s="1"/>
  <c r="P11" i="10"/>
  <c r="O11" i="10"/>
  <c r="Q10" i="10"/>
  <c r="R10" i="10" s="1"/>
  <c r="O10" i="10"/>
  <c r="P10" i="10" s="1"/>
  <c r="S10" i="10" s="1"/>
  <c r="R9" i="10"/>
  <c r="Q9" i="10"/>
  <c r="O9" i="10"/>
  <c r="P9" i="10" s="1"/>
  <c r="S9" i="10" s="1"/>
  <c r="Q8" i="10"/>
  <c r="R8" i="10" s="1"/>
  <c r="O8" i="10"/>
  <c r="P8" i="10" s="1"/>
  <c r="Q7" i="10"/>
  <c r="R7" i="10" s="1"/>
  <c r="P7" i="10"/>
  <c r="O7" i="10"/>
  <c r="Q6" i="10"/>
  <c r="R6" i="10" s="1"/>
  <c r="O6" i="10"/>
  <c r="P6" i="10" s="1"/>
  <c r="S6" i="10" s="1"/>
  <c r="R5" i="10"/>
  <c r="Q5" i="10"/>
  <c r="O5" i="10"/>
  <c r="P5" i="10" s="1"/>
  <c r="S5" i="10" s="1"/>
  <c r="Q4" i="10"/>
  <c r="R4" i="10" s="1"/>
  <c r="O4" i="10"/>
  <c r="P4" i="10" s="1"/>
  <c r="Q3" i="10"/>
  <c r="R3" i="10" s="1"/>
  <c r="P3" i="10"/>
  <c r="O3" i="10"/>
  <c r="O18" i="9"/>
  <c r="P18" i="9" s="1"/>
  <c r="S18" i="9" s="1"/>
  <c r="Q18" i="9"/>
  <c r="R18" i="9"/>
  <c r="O19" i="9"/>
  <c r="P19" i="9"/>
  <c r="S19" i="9" s="1"/>
  <c r="Q19" i="9"/>
  <c r="R19" i="9" s="1"/>
  <c r="O20" i="9"/>
  <c r="P20" i="9"/>
  <c r="S20" i="9" s="1"/>
  <c r="Q20" i="9"/>
  <c r="R20" i="9" s="1"/>
  <c r="O21" i="9"/>
  <c r="P21" i="9" s="1"/>
  <c r="S21" i="9" s="1"/>
  <c r="Q21" i="9"/>
  <c r="R21" i="9"/>
  <c r="Q17" i="9"/>
  <c r="R17" i="9" s="1"/>
  <c r="P17" i="9"/>
  <c r="O17" i="9"/>
  <c r="Q16" i="9"/>
  <c r="R16" i="9" s="1"/>
  <c r="O16" i="9"/>
  <c r="P16" i="9" s="1"/>
  <c r="R15" i="9"/>
  <c r="Q15" i="9"/>
  <c r="O15" i="9"/>
  <c r="P15" i="9" s="1"/>
  <c r="S15" i="9" s="1"/>
  <c r="Q14" i="9"/>
  <c r="R14" i="9" s="1"/>
  <c r="O14" i="9"/>
  <c r="P14" i="9" s="1"/>
  <c r="Q12" i="9"/>
  <c r="R12" i="9" s="1"/>
  <c r="O12" i="9"/>
  <c r="P12" i="9" s="1"/>
  <c r="R11" i="9"/>
  <c r="Q11" i="9"/>
  <c r="O11" i="9"/>
  <c r="P11" i="9" s="1"/>
  <c r="S11" i="9" s="1"/>
  <c r="Q10" i="9"/>
  <c r="R10" i="9" s="1"/>
  <c r="O10" i="9"/>
  <c r="P10" i="9" s="1"/>
  <c r="S10" i="9" s="1"/>
  <c r="Q9" i="9"/>
  <c r="R9" i="9" s="1"/>
  <c r="P9" i="9"/>
  <c r="S9" i="9" s="1"/>
  <c r="O9" i="9"/>
  <c r="Q8" i="9"/>
  <c r="R8" i="9" s="1"/>
  <c r="O8" i="9"/>
  <c r="P8" i="9" s="1"/>
  <c r="R7" i="9"/>
  <c r="Q7" i="9"/>
  <c r="O7" i="9"/>
  <c r="P7" i="9" s="1"/>
  <c r="S7" i="9" s="1"/>
  <c r="Q6" i="9"/>
  <c r="R6" i="9" s="1"/>
  <c r="O6" i="9"/>
  <c r="P6" i="9" s="1"/>
  <c r="R5" i="9"/>
  <c r="Q5" i="9"/>
  <c r="P5" i="9"/>
  <c r="S5" i="9" s="1"/>
  <c r="O5" i="9"/>
  <c r="Q4" i="9"/>
  <c r="R4" i="9" s="1"/>
  <c r="O4" i="9"/>
  <c r="P4" i="9" s="1"/>
  <c r="S4" i="9" s="1"/>
  <c r="R3" i="9"/>
  <c r="Q3" i="9"/>
  <c r="O3" i="9"/>
  <c r="P3" i="9" s="1"/>
  <c r="S3" i="9" s="1"/>
  <c r="Q16" i="8"/>
  <c r="R16" i="8" s="1"/>
  <c r="P16" i="8"/>
  <c r="O16" i="8"/>
  <c r="R15" i="8"/>
  <c r="Q15" i="8"/>
  <c r="O15" i="8"/>
  <c r="P15" i="8" s="1"/>
  <c r="S15" i="8" s="1"/>
  <c r="Q14" i="8"/>
  <c r="R14" i="8" s="1"/>
  <c r="O14" i="8"/>
  <c r="P14" i="8" s="1"/>
  <c r="S14" i="8" s="1"/>
  <c r="R13" i="8"/>
  <c r="Q13" i="8"/>
  <c r="P13" i="8"/>
  <c r="S13" i="8" s="1"/>
  <c r="O13" i="8"/>
  <c r="Q12" i="8"/>
  <c r="R12" i="8" s="1"/>
  <c r="O12" i="8"/>
  <c r="P12" i="8" s="1"/>
  <c r="Q10" i="8"/>
  <c r="R10" i="8" s="1"/>
  <c r="O10" i="8"/>
  <c r="P10" i="8" s="1"/>
  <c r="S10" i="8" s="1"/>
  <c r="R9" i="8"/>
  <c r="Q9" i="8"/>
  <c r="P9" i="8"/>
  <c r="S9" i="8" s="1"/>
  <c r="O9" i="8"/>
  <c r="Q8" i="8"/>
  <c r="R8" i="8" s="1"/>
  <c r="O8" i="8"/>
  <c r="P8" i="8" s="1"/>
  <c r="R7" i="8"/>
  <c r="Q7" i="8"/>
  <c r="P7" i="8"/>
  <c r="S7" i="8" s="1"/>
  <c r="O7" i="8"/>
  <c r="Q6" i="8"/>
  <c r="R6" i="8" s="1"/>
  <c r="O6" i="8"/>
  <c r="P6" i="8" s="1"/>
  <c r="S6" i="8" s="1"/>
  <c r="R5" i="8"/>
  <c r="Q5" i="8"/>
  <c r="P5" i="8"/>
  <c r="S5" i="8" s="1"/>
  <c r="O5" i="8"/>
  <c r="Q4" i="8"/>
  <c r="R4" i="8" s="1"/>
  <c r="O4" i="8"/>
  <c r="P4" i="8" s="1"/>
  <c r="R3" i="8"/>
  <c r="Q3" i="8"/>
  <c r="P3" i="8"/>
  <c r="S3" i="8" s="1"/>
  <c r="O3" i="8"/>
  <c r="O18" i="7"/>
  <c r="P18" i="7" s="1"/>
  <c r="Q18" i="7"/>
  <c r="R18" i="7" s="1"/>
  <c r="O19" i="7"/>
  <c r="P19" i="7"/>
  <c r="S19" i="7" s="1"/>
  <c r="Q19" i="7"/>
  <c r="R19" i="7" s="1"/>
  <c r="O20" i="7"/>
  <c r="P20" i="7" s="1"/>
  <c r="S20" i="7" s="1"/>
  <c r="Q20" i="7"/>
  <c r="R20" i="7" s="1"/>
  <c r="O21" i="7"/>
  <c r="P21" i="7" s="1"/>
  <c r="S21" i="7" s="1"/>
  <c r="Q21" i="7"/>
  <c r="R21" i="7"/>
  <c r="O22" i="7"/>
  <c r="P22" i="7" s="1"/>
  <c r="Q22" i="7"/>
  <c r="R22" i="7" s="1"/>
  <c r="O23" i="7"/>
  <c r="P23" i="7"/>
  <c r="S23" i="7" s="1"/>
  <c r="Q23" i="7"/>
  <c r="R23" i="7" s="1"/>
  <c r="O24" i="7"/>
  <c r="P24" i="7" s="1"/>
  <c r="S24" i="7" s="1"/>
  <c r="Q24" i="7"/>
  <c r="R24" i="7" s="1"/>
  <c r="O25" i="7"/>
  <c r="P25" i="7" s="1"/>
  <c r="S25" i="7" s="1"/>
  <c r="Q25" i="7"/>
  <c r="R25" i="7"/>
  <c r="O26" i="7"/>
  <c r="P26" i="7" s="1"/>
  <c r="Q26" i="7"/>
  <c r="R26" i="7" s="1"/>
  <c r="O27" i="7"/>
  <c r="P27" i="7"/>
  <c r="S27" i="7" s="1"/>
  <c r="Q27" i="7"/>
  <c r="R27" i="7" s="1"/>
  <c r="O28" i="7"/>
  <c r="P28" i="7" s="1"/>
  <c r="S28" i="7" s="1"/>
  <c r="Q28" i="7"/>
  <c r="R28" i="7" s="1"/>
  <c r="O29" i="7"/>
  <c r="P29" i="7"/>
  <c r="S29" i="7" s="1"/>
  <c r="Q29" i="7"/>
  <c r="R29" i="7"/>
  <c r="O30" i="7"/>
  <c r="P30" i="7" s="1"/>
  <c r="S30" i="7" s="1"/>
  <c r="Q30" i="7"/>
  <c r="R30" i="7" s="1"/>
  <c r="O31" i="7"/>
  <c r="P31" i="7"/>
  <c r="Q31" i="7"/>
  <c r="R31" i="7" s="1"/>
  <c r="Q16" i="7"/>
  <c r="R16" i="7" s="1"/>
  <c r="O16" i="7"/>
  <c r="P16" i="7" s="1"/>
  <c r="Q15" i="7"/>
  <c r="R15" i="7" s="1"/>
  <c r="O15" i="7"/>
  <c r="P15" i="7" s="1"/>
  <c r="Q14" i="7"/>
  <c r="R14" i="7" s="1"/>
  <c r="O14" i="7"/>
  <c r="P14" i="7" s="1"/>
  <c r="Q13" i="7"/>
  <c r="R13" i="7" s="1"/>
  <c r="O13" i="7"/>
  <c r="P13" i="7" s="1"/>
  <c r="Q12" i="7"/>
  <c r="R12" i="7" s="1"/>
  <c r="O12" i="7"/>
  <c r="P12" i="7" s="1"/>
  <c r="Q11" i="7"/>
  <c r="R11" i="7" s="1"/>
  <c r="O11" i="7"/>
  <c r="P11" i="7" s="1"/>
  <c r="Q10" i="7"/>
  <c r="R10" i="7" s="1"/>
  <c r="O10" i="7"/>
  <c r="P10" i="7" s="1"/>
  <c r="R9" i="7"/>
  <c r="Q9" i="7"/>
  <c r="O9" i="7"/>
  <c r="P9" i="7" s="1"/>
  <c r="Q8" i="7"/>
  <c r="R8" i="7" s="1"/>
  <c r="O8" i="7"/>
  <c r="P8" i="7" s="1"/>
  <c r="Q7" i="7"/>
  <c r="R7" i="7" s="1"/>
  <c r="P7" i="7"/>
  <c r="O7" i="7"/>
  <c r="Q6" i="7"/>
  <c r="R6" i="7" s="1"/>
  <c r="O6" i="7"/>
  <c r="P6" i="7" s="1"/>
  <c r="R5" i="7"/>
  <c r="Q5" i="7"/>
  <c r="O5" i="7"/>
  <c r="P5" i="7" s="1"/>
  <c r="Q4" i="7"/>
  <c r="R4" i="7" s="1"/>
  <c r="O4" i="7"/>
  <c r="P4" i="7" s="1"/>
  <c r="Q3" i="7"/>
  <c r="R3" i="7" s="1"/>
  <c r="P3" i="7"/>
  <c r="O3" i="7"/>
  <c r="O18" i="6"/>
  <c r="P18" i="6" s="1"/>
  <c r="S18" i="6" s="1"/>
  <c r="Q18" i="6"/>
  <c r="R18" i="6"/>
  <c r="O19" i="6"/>
  <c r="P19" i="6"/>
  <c r="S19" i="6" s="1"/>
  <c r="Q19" i="6"/>
  <c r="R19" i="6" s="1"/>
  <c r="O20" i="6"/>
  <c r="P20" i="6"/>
  <c r="S20" i="6" s="1"/>
  <c r="Q20" i="6"/>
  <c r="R20" i="6" s="1"/>
  <c r="O21" i="6"/>
  <c r="P21" i="6" s="1"/>
  <c r="S21" i="6" s="1"/>
  <c r="Q21" i="6"/>
  <c r="R21" i="6"/>
  <c r="O22" i="6"/>
  <c r="P22" i="6" s="1"/>
  <c r="S22" i="6" s="1"/>
  <c r="Q22" i="6"/>
  <c r="R22" i="6"/>
  <c r="O23" i="6"/>
  <c r="P23" i="6"/>
  <c r="S23" i="6" s="1"/>
  <c r="Q23" i="6"/>
  <c r="R23" i="6" s="1"/>
  <c r="O24" i="6"/>
  <c r="P24" i="6"/>
  <c r="S24" i="6" s="1"/>
  <c r="Q24" i="6"/>
  <c r="R24" i="6" s="1"/>
  <c r="O25" i="6"/>
  <c r="P25" i="6" s="1"/>
  <c r="S25" i="6" s="1"/>
  <c r="Q25" i="6"/>
  <c r="R25" i="6"/>
  <c r="O26" i="6"/>
  <c r="P26" i="6" s="1"/>
  <c r="S26" i="6" s="1"/>
  <c r="Q26" i="6"/>
  <c r="R26" i="6"/>
  <c r="O27" i="6"/>
  <c r="P27" i="6"/>
  <c r="S27" i="6" s="1"/>
  <c r="Q27" i="6"/>
  <c r="R27" i="6" s="1"/>
  <c r="O28" i="6"/>
  <c r="P28" i="6"/>
  <c r="S28" i="6" s="1"/>
  <c r="Q28" i="6"/>
  <c r="R28" i="6" s="1"/>
  <c r="O29" i="6"/>
  <c r="P29" i="6" s="1"/>
  <c r="S29" i="6" s="1"/>
  <c r="Q29" i="6"/>
  <c r="R29" i="6"/>
  <c r="O30" i="6"/>
  <c r="P30" i="6" s="1"/>
  <c r="S30" i="6" s="1"/>
  <c r="Q30" i="6"/>
  <c r="R30" i="6"/>
  <c r="O31" i="6"/>
  <c r="P31" i="6"/>
  <c r="S31" i="6" s="1"/>
  <c r="Q31" i="6"/>
  <c r="R31" i="6" s="1"/>
  <c r="O32" i="6"/>
  <c r="P32" i="6"/>
  <c r="S32" i="6" s="1"/>
  <c r="Q32" i="6"/>
  <c r="R32" i="6" s="1"/>
  <c r="O33" i="6"/>
  <c r="P33" i="6" s="1"/>
  <c r="S33" i="6" s="1"/>
  <c r="Q33" i="6"/>
  <c r="R33" i="6"/>
  <c r="Q16" i="6"/>
  <c r="R16" i="6" s="1"/>
  <c r="P16" i="6"/>
  <c r="O16" i="6"/>
  <c r="R15" i="6"/>
  <c r="Q15" i="6"/>
  <c r="O15" i="6"/>
  <c r="P15" i="6" s="1"/>
  <c r="S15" i="6" s="1"/>
  <c r="R14" i="6"/>
  <c r="Q14" i="6"/>
  <c r="O14" i="6"/>
  <c r="P14" i="6" s="1"/>
  <c r="S14" i="6" s="1"/>
  <c r="Q13" i="6"/>
  <c r="R13" i="6" s="1"/>
  <c r="P13" i="6"/>
  <c r="O13" i="6"/>
  <c r="Q12" i="6"/>
  <c r="R12" i="6" s="1"/>
  <c r="P12" i="6"/>
  <c r="O12" i="6"/>
  <c r="R11" i="6"/>
  <c r="Q11" i="6"/>
  <c r="O11" i="6"/>
  <c r="P11" i="6" s="1"/>
  <c r="S11" i="6" s="1"/>
  <c r="R10" i="6"/>
  <c r="Q10" i="6"/>
  <c r="O10" i="6"/>
  <c r="P10" i="6" s="1"/>
  <c r="S10" i="6" s="1"/>
  <c r="Q9" i="6"/>
  <c r="R9" i="6" s="1"/>
  <c r="P9" i="6"/>
  <c r="O9" i="6"/>
  <c r="Q8" i="6"/>
  <c r="R8" i="6" s="1"/>
  <c r="P8" i="6"/>
  <c r="O8" i="6"/>
  <c r="R7" i="6"/>
  <c r="Q7" i="6"/>
  <c r="O7" i="6"/>
  <c r="P7" i="6" s="1"/>
  <c r="S7" i="6" s="1"/>
  <c r="R6" i="6"/>
  <c r="Q6" i="6"/>
  <c r="O6" i="6"/>
  <c r="P6" i="6" s="1"/>
  <c r="S6" i="6" s="1"/>
  <c r="Q5" i="6"/>
  <c r="R5" i="6" s="1"/>
  <c r="P5" i="6"/>
  <c r="O5" i="6"/>
  <c r="Q4" i="6"/>
  <c r="R4" i="6" s="1"/>
  <c r="P4" i="6"/>
  <c r="O4" i="6"/>
  <c r="R3" i="6"/>
  <c r="Q3" i="6"/>
  <c r="O3" i="6"/>
  <c r="P3" i="6" s="1"/>
  <c r="S3" i="6" s="1"/>
  <c r="O18" i="5"/>
  <c r="P18" i="5" s="1"/>
  <c r="S18" i="5" s="1"/>
  <c r="Q18" i="5"/>
  <c r="R18" i="5"/>
  <c r="O19" i="5"/>
  <c r="P19" i="5"/>
  <c r="S19" i="5" s="1"/>
  <c r="Q19" i="5"/>
  <c r="R19" i="5" s="1"/>
  <c r="O21" i="5"/>
  <c r="P21" i="5" s="1"/>
  <c r="S21" i="5" s="1"/>
  <c r="Q21" i="5"/>
  <c r="R21" i="5" s="1"/>
  <c r="O22" i="5"/>
  <c r="P22" i="5"/>
  <c r="S22" i="5" s="1"/>
  <c r="Q22" i="5"/>
  <c r="R22" i="5"/>
  <c r="O23" i="5"/>
  <c r="P23" i="5" s="1"/>
  <c r="S23" i="5" s="1"/>
  <c r="Q23" i="5"/>
  <c r="R23" i="5" s="1"/>
  <c r="O24" i="5"/>
  <c r="P24" i="5"/>
  <c r="S24" i="5" s="1"/>
  <c r="Q24" i="5"/>
  <c r="R24" i="5"/>
  <c r="O25" i="5"/>
  <c r="P25" i="5" s="1"/>
  <c r="S25" i="5" s="1"/>
  <c r="Q25" i="5"/>
  <c r="R25" i="5" s="1"/>
  <c r="O26" i="5"/>
  <c r="P26" i="5"/>
  <c r="S26" i="5" s="1"/>
  <c r="Q26" i="5"/>
  <c r="R26" i="5"/>
  <c r="O27" i="5"/>
  <c r="P27" i="5" s="1"/>
  <c r="S27" i="5" s="1"/>
  <c r="Q27" i="5"/>
  <c r="R27" i="5" s="1"/>
  <c r="O28" i="5"/>
  <c r="P28" i="5"/>
  <c r="S28" i="5" s="1"/>
  <c r="Q28" i="5"/>
  <c r="R28" i="5"/>
  <c r="O29" i="5"/>
  <c r="P29" i="5" s="1"/>
  <c r="S29" i="5" s="1"/>
  <c r="Q29" i="5"/>
  <c r="R29" i="5" s="1"/>
  <c r="O30" i="5"/>
  <c r="P30" i="5"/>
  <c r="S30" i="5" s="1"/>
  <c r="Q30" i="5"/>
  <c r="R30" i="5"/>
  <c r="O31" i="5"/>
  <c r="P31" i="5" s="1"/>
  <c r="S31" i="5" s="1"/>
  <c r="Q31" i="5"/>
  <c r="R31" i="5" s="1"/>
  <c r="O32" i="5"/>
  <c r="P32" i="5"/>
  <c r="S32" i="5" s="1"/>
  <c r="Q32" i="5"/>
  <c r="R32" i="5"/>
  <c r="O33" i="5"/>
  <c r="P33" i="5" s="1"/>
  <c r="S33" i="5" s="1"/>
  <c r="Q33" i="5"/>
  <c r="R33" i="5" s="1"/>
  <c r="O34" i="5"/>
  <c r="P34" i="5"/>
  <c r="S34" i="5" s="1"/>
  <c r="Q34" i="5"/>
  <c r="R34" i="5"/>
  <c r="O35" i="5"/>
  <c r="P35" i="5" s="1"/>
  <c r="S35" i="5" s="1"/>
  <c r="Q35" i="5"/>
  <c r="R35" i="5" s="1"/>
  <c r="O36" i="5"/>
  <c r="P36" i="5"/>
  <c r="S36" i="5" s="1"/>
  <c r="Q36" i="5"/>
  <c r="R36" i="5"/>
  <c r="O37" i="5"/>
  <c r="P37" i="5" s="1"/>
  <c r="S37" i="5" s="1"/>
  <c r="Q37" i="5"/>
  <c r="R37" i="5" s="1"/>
  <c r="O38" i="5"/>
  <c r="P38" i="5"/>
  <c r="S38" i="5" s="1"/>
  <c r="Q38" i="5"/>
  <c r="R38" i="5"/>
  <c r="Q17" i="5"/>
  <c r="R17" i="5" s="1"/>
  <c r="P17" i="5"/>
  <c r="S17" i="5" s="1"/>
  <c r="O17" i="5"/>
  <c r="Q16" i="5"/>
  <c r="R16" i="5" s="1"/>
  <c r="P16" i="5"/>
  <c r="O16" i="5"/>
  <c r="R15" i="5"/>
  <c r="Q15" i="5"/>
  <c r="O15" i="5"/>
  <c r="P15" i="5" s="1"/>
  <c r="S15" i="5" s="1"/>
  <c r="R14" i="5"/>
  <c r="Q14" i="5"/>
  <c r="O14" i="5"/>
  <c r="P14" i="5" s="1"/>
  <c r="S14" i="5" s="1"/>
  <c r="Q13" i="5"/>
  <c r="R13" i="5" s="1"/>
  <c r="P13" i="5"/>
  <c r="S13" i="5" s="1"/>
  <c r="O13" i="5"/>
  <c r="Q12" i="5"/>
  <c r="R12" i="5" s="1"/>
  <c r="P12" i="5"/>
  <c r="O12" i="5"/>
  <c r="R11" i="5"/>
  <c r="Q11" i="5"/>
  <c r="O11" i="5"/>
  <c r="P11" i="5" s="1"/>
  <c r="S11" i="5" s="1"/>
  <c r="R10" i="5"/>
  <c r="Q10" i="5"/>
  <c r="O10" i="5"/>
  <c r="P10" i="5" s="1"/>
  <c r="S10" i="5" s="1"/>
  <c r="Q9" i="5"/>
  <c r="R9" i="5" s="1"/>
  <c r="P9" i="5"/>
  <c r="O9" i="5"/>
  <c r="Q8" i="5"/>
  <c r="R8" i="5" s="1"/>
  <c r="O8" i="5"/>
  <c r="P8" i="5" s="1"/>
  <c r="R7" i="5"/>
  <c r="Q7" i="5"/>
  <c r="P7" i="5"/>
  <c r="S7" i="5" s="1"/>
  <c r="O7" i="5"/>
  <c r="Q6" i="5"/>
  <c r="R6" i="5" s="1"/>
  <c r="O6" i="5"/>
  <c r="P6" i="5" s="1"/>
  <c r="R5" i="5"/>
  <c r="Q5" i="5"/>
  <c r="P5" i="5"/>
  <c r="S5" i="5" s="1"/>
  <c r="O5" i="5"/>
  <c r="Q4" i="5"/>
  <c r="R4" i="5" s="1"/>
  <c r="O4" i="5"/>
  <c r="P4" i="5" s="1"/>
  <c r="R3" i="5"/>
  <c r="Q3" i="5"/>
  <c r="P3" i="5"/>
  <c r="S3" i="5" s="1"/>
  <c r="O3" i="5"/>
  <c r="O18" i="4"/>
  <c r="P18" i="4" s="1"/>
  <c r="S18" i="4" s="1"/>
  <c r="Q18" i="4"/>
  <c r="R18" i="4"/>
  <c r="Q17" i="4"/>
  <c r="R17" i="4" s="1"/>
  <c r="P17" i="4"/>
  <c r="S17" i="4" s="1"/>
  <c r="O17" i="4"/>
  <c r="Q16" i="4"/>
  <c r="R16" i="4" s="1"/>
  <c r="P16" i="4"/>
  <c r="O16" i="4"/>
  <c r="R15" i="4"/>
  <c r="Q15" i="4"/>
  <c r="O15" i="4"/>
  <c r="P15" i="4" s="1"/>
  <c r="S15" i="4" s="1"/>
  <c r="R14" i="4"/>
  <c r="Q14" i="4"/>
  <c r="O14" i="4"/>
  <c r="P14" i="4" s="1"/>
  <c r="S14" i="4" s="1"/>
  <c r="Q12" i="4"/>
  <c r="R12" i="4" s="1"/>
  <c r="P12" i="4"/>
  <c r="O12" i="4"/>
  <c r="R11" i="4"/>
  <c r="Q11" i="4"/>
  <c r="O11" i="4"/>
  <c r="P11" i="4" s="1"/>
  <c r="S11" i="4" s="1"/>
  <c r="R10" i="4"/>
  <c r="Q10" i="4"/>
  <c r="O10" i="4"/>
  <c r="P10" i="4" s="1"/>
  <c r="S10" i="4" s="1"/>
  <c r="Q9" i="4"/>
  <c r="R9" i="4" s="1"/>
  <c r="P9" i="4"/>
  <c r="O9" i="4"/>
  <c r="Q8" i="4"/>
  <c r="R8" i="4" s="1"/>
  <c r="P8" i="4"/>
  <c r="O8" i="4"/>
  <c r="R7" i="4"/>
  <c r="Q7" i="4"/>
  <c r="O7" i="4"/>
  <c r="P7" i="4" s="1"/>
  <c r="S7" i="4" s="1"/>
  <c r="Q6" i="4"/>
  <c r="R6" i="4" s="1"/>
  <c r="O6" i="4"/>
  <c r="P6" i="4" s="1"/>
  <c r="Q5" i="4"/>
  <c r="R5" i="4" s="1"/>
  <c r="P5" i="4"/>
  <c r="O5" i="4"/>
  <c r="Q4" i="4"/>
  <c r="R4" i="4" s="1"/>
  <c r="O4" i="4"/>
  <c r="P4" i="4" s="1"/>
  <c r="S4" i="4" s="1"/>
  <c r="R3" i="4"/>
  <c r="Q3" i="4"/>
  <c r="O3" i="4"/>
  <c r="P3" i="4" s="1"/>
  <c r="S3" i="4" s="1"/>
  <c r="Q5" i="3"/>
  <c r="O13" i="3"/>
  <c r="N12" i="3"/>
  <c r="M12" i="3"/>
  <c r="M11" i="3"/>
  <c r="N11" i="3" s="1"/>
  <c r="Q14" i="3"/>
  <c r="R14" i="3" s="1"/>
  <c r="O14" i="3"/>
  <c r="P14" i="3" s="1"/>
  <c r="S14" i="3" s="1"/>
  <c r="M14" i="3"/>
  <c r="N14" i="3" s="1"/>
  <c r="Q13" i="3"/>
  <c r="R13" i="3" s="1"/>
  <c r="P13" i="3"/>
  <c r="M13" i="3"/>
  <c r="N13" i="3" s="1"/>
  <c r="Q12" i="3"/>
  <c r="R12" i="3" s="1"/>
  <c r="O12" i="3"/>
  <c r="P12" i="3" s="1"/>
  <c r="R11" i="3"/>
  <c r="Q11" i="3"/>
  <c r="O11" i="3"/>
  <c r="P11" i="3" s="1"/>
  <c r="S11" i="3" s="1"/>
  <c r="Q10" i="3"/>
  <c r="R10" i="3" s="1"/>
  <c r="O10" i="3"/>
  <c r="P10" i="3" s="1"/>
  <c r="M10" i="3"/>
  <c r="N10" i="3" s="1"/>
  <c r="Q8" i="3"/>
  <c r="R8" i="3" s="1"/>
  <c r="O8" i="3"/>
  <c r="P8" i="3" s="1"/>
  <c r="S8" i="3" s="1"/>
  <c r="M8" i="3"/>
  <c r="N8" i="3" s="1"/>
  <c r="R7" i="3"/>
  <c r="Q7" i="3"/>
  <c r="O7" i="3"/>
  <c r="P7" i="3" s="1"/>
  <c r="S7" i="3" s="1"/>
  <c r="N7" i="3"/>
  <c r="M7" i="3"/>
  <c r="Q6" i="3"/>
  <c r="R6" i="3" s="1"/>
  <c r="O6" i="3"/>
  <c r="P6" i="3" s="1"/>
  <c r="S6" i="3" s="1"/>
  <c r="M6" i="3"/>
  <c r="N6" i="3" s="1"/>
  <c r="R5" i="3"/>
  <c r="P5" i="3"/>
  <c r="O5" i="3"/>
  <c r="M5" i="3"/>
  <c r="N5" i="3" s="1"/>
  <c r="Q4" i="3"/>
  <c r="R4" i="3" s="1"/>
  <c r="O4" i="3"/>
  <c r="P4" i="3" s="1"/>
  <c r="M4" i="3"/>
  <c r="N4" i="3" s="1"/>
  <c r="R3" i="3"/>
  <c r="Q3" i="3"/>
  <c r="O3" i="3"/>
  <c r="P3" i="3" s="1"/>
  <c r="S3" i="3" s="1"/>
  <c r="N3" i="3"/>
  <c r="M3" i="3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9" i="2"/>
  <c r="S20" i="2"/>
  <c r="S21" i="2"/>
  <c r="S22" i="2"/>
  <c r="S23" i="2"/>
  <c r="S24" i="2"/>
  <c r="S25" i="2"/>
  <c r="S26" i="2"/>
  <c r="S27" i="2"/>
  <c r="S28" i="2"/>
  <c r="S29" i="2"/>
  <c r="S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9" i="2"/>
  <c r="O20" i="2"/>
  <c r="O21" i="2"/>
  <c r="O22" i="2"/>
  <c r="O23" i="2"/>
  <c r="O24" i="2"/>
  <c r="O25" i="2"/>
  <c r="O26" i="2"/>
  <c r="O27" i="2"/>
  <c r="O28" i="2"/>
  <c r="O29" i="2"/>
  <c r="O3" i="2"/>
  <c r="R9" i="2"/>
  <c r="Q4" i="2"/>
  <c r="Q3" i="2"/>
  <c r="R4" i="2"/>
  <c r="R5" i="2"/>
  <c r="R6" i="2"/>
  <c r="R7" i="2"/>
  <c r="R8" i="2"/>
  <c r="R10" i="2"/>
  <c r="R11" i="2"/>
  <c r="R12" i="2"/>
  <c r="R13" i="2"/>
  <c r="R14" i="2"/>
  <c r="R15" i="2"/>
  <c r="R16" i="2"/>
  <c r="R17" i="2"/>
  <c r="R19" i="2"/>
  <c r="R20" i="2"/>
  <c r="R21" i="2"/>
  <c r="R22" i="2"/>
  <c r="R23" i="2"/>
  <c r="R24" i="2"/>
  <c r="R25" i="2"/>
  <c r="R26" i="2"/>
  <c r="R27" i="2"/>
  <c r="R28" i="2"/>
  <c r="R29" i="2"/>
  <c r="R3" i="2"/>
  <c r="N4" i="2"/>
  <c r="Q22" i="2"/>
  <c r="Q19" i="2"/>
  <c r="Q20" i="2"/>
  <c r="Q21" i="2"/>
  <c r="Q23" i="2"/>
  <c r="Q24" i="2"/>
  <c r="Q25" i="2"/>
  <c r="Q26" i="2"/>
  <c r="Q27" i="2"/>
  <c r="Q28" i="2"/>
  <c r="Q29" i="2"/>
  <c r="Q14" i="2"/>
  <c r="Q5" i="2"/>
  <c r="Q6" i="2"/>
  <c r="Q7" i="2"/>
  <c r="Q8" i="2"/>
  <c r="Q9" i="2"/>
  <c r="Q10" i="2"/>
  <c r="Q11" i="2"/>
  <c r="Q12" i="2"/>
  <c r="Q13" i="2"/>
  <c r="Q15" i="2"/>
  <c r="Q16" i="2"/>
  <c r="Q17" i="2"/>
  <c r="N6" i="2"/>
  <c r="M5" i="2"/>
  <c r="M4" i="2"/>
  <c r="S4" i="10" l="1"/>
  <c r="S7" i="10"/>
  <c r="S12" i="10"/>
  <c r="S15" i="10"/>
  <c r="S3" i="10"/>
  <c r="S8" i="10"/>
  <c r="S11" i="10"/>
  <c r="S16" i="10"/>
  <c r="S12" i="9"/>
  <c r="S6" i="9"/>
  <c r="S14" i="9"/>
  <c r="S17" i="9"/>
  <c r="S8" i="9"/>
  <c r="S16" i="9"/>
  <c r="S4" i="8"/>
  <c r="S8" i="8"/>
  <c r="S12" i="8"/>
  <c r="S16" i="8"/>
  <c r="S31" i="7"/>
  <c r="S22" i="7"/>
  <c r="S26" i="7"/>
  <c r="S18" i="7"/>
  <c r="S14" i="7"/>
  <c r="S7" i="7"/>
  <c r="S3" i="7"/>
  <c r="S11" i="7"/>
  <c r="S15" i="7"/>
  <c r="S5" i="7"/>
  <c r="S9" i="7"/>
  <c r="S6" i="7"/>
  <c r="S10" i="7"/>
  <c r="S13" i="7"/>
  <c r="S4" i="7"/>
  <c r="S8" i="7"/>
  <c r="S12" i="7"/>
  <c r="S16" i="7"/>
  <c r="S5" i="6"/>
  <c r="S9" i="6"/>
  <c r="S13" i="6"/>
  <c r="S4" i="6"/>
  <c r="S8" i="6"/>
  <c r="S12" i="6"/>
  <c r="S16" i="6"/>
  <c r="S6" i="5"/>
  <c r="S9" i="5"/>
  <c r="S4" i="5"/>
  <c r="S8" i="5"/>
  <c r="S12" i="5"/>
  <c r="S16" i="5"/>
  <c r="S6" i="4"/>
  <c r="S9" i="4"/>
  <c r="S5" i="4"/>
  <c r="S8" i="4"/>
  <c r="S12" i="4"/>
  <c r="S16" i="4"/>
  <c r="S10" i="3"/>
  <c r="S12" i="3"/>
  <c r="S13" i="3"/>
  <c r="S4" i="3"/>
  <c r="S5" i="3"/>
  <c r="C27" i="1"/>
  <c r="D27" i="1"/>
  <c r="E27" i="1"/>
  <c r="F27" i="1"/>
  <c r="H27" i="1"/>
  <c r="I27" i="1"/>
  <c r="J27" i="1"/>
  <c r="C28" i="1"/>
  <c r="D28" i="1"/>
  <c r="E28" i="1"/>
  <c r="F28" i="1"/>
  <c r="H28" i="1"/>
  <c r="I28" i="1"/>
  <c r="J28" i="1"/>
  <c r="C29" i="1"/>
  <c r="D29" i="1"/>
  <c r="E29" i="1"/>
  <c r="F29" i="1"/>
  <c r="H29" i="1"/>
  <c r="I29" i="1"/>
  <c r="J29" i="1"/>
  <c r="C30" i="1"/>
  <c r="D30" i="1"/>
  <c r="E30" i="1"/>
  <c r="F30" i="1"/>
  <c r="H30" i="1"/>
  <c r="I30" i="1"/>
  <c r="J30" i="1"/>
  <c r="C31" i="1"/>
  <c r="D31" i="1"/>
  <c r="E31" i="1"/>
  <c r="F31" i="1"/>
  <c r="H31" i="1"/>
  <c r="I31" i="1"/>
  <c r="J31" i="1"/>
  <c r="M14" i="9" l="1"/>
  <c r="N14" i="9" s="1"/>
  <c r="M15" i="9"/>
  <c r="N15" i="9" s="1"/>
  <c r="M16" i="9"/>
  <c r="N16" i="9" s="1"/>
  <c r="M17" i="9"/>
  <c r="N17" i="9" s="1"/>
  <c r="M18" i="9"/>
  <c r="N18" i="9" s="1"/>
  <c r="M19" i="9"/>
  <c r="N19" i="9" s="1"/>
  <c r="M20" i="9"/>
  <c r="N20" i="9" s="1"/>
  <c r="M21" i="9"/>
  <c r="N21" i="9" s="1"/>
  <c r="M12" i="8"/>
  <c r="N12" i="8" s="1"/>
  <c r="M13" i="8"/>
  <c r="N13" i="8" s="1"/>
  <c r="M14" i="8"/>
  <c r="N14" i="8" s="1"/>
  <c r="M15" i="8"/>
  <c r="N15" i="8" s="1"/>
  <c r="M16" i="8"/>
  <c r="N16" i="8" s="1"/>
  <c r="M18" i="7"/>
  <c r="N18" i="7" s="1"/>
  <c r="M19" i="7"/>
  <c r="N19" i="7" s="1"/>
  <c r="M20" i="7"/>
  <c r="N20" i="7" s="1"/>
  <c r="M21" i="7"/>
  <c r="N21" i="7" s="1"/>
  <c r="M22" i="7"/>
  <c r="N22" i="7" s="1"/>
  <c r="M23" i="7"/>
  <c r="N23" i="7" s="1"/>
  <c r="M24" i="7"/>
  <c r="N24" i="7" s="1"/>
  <c r="M25" i="7"/>
  <c r="N25" i="7" s="1"/>
  <c r="M26" i="7"/>
  <c r="N26" i="7" s="1"/>
  <c r="M27" i="7"/>
  <c r="N27" i="7"/>
  <c r="M28" i="7"/>
  <c r="N28" i="7"/>
  <c r="M29" i="7"/>
  <c r="N29" i="7"/>
  <c r="M30" i="7"/>
  <c r="N30" i="7" s="1"/>
  <c r="M31" i="7"/>
  <c r="N31" i="7"/>
  <c r="M18" i="6"/>
  <c r="N18" i="6" s="1"/>
  <c r="M19" i="6"/>
  <c r="N19" i="6" s="1"/>
  <c r="M20" i="6"/>
  <c r="N20" i="6" s="1"/>
  <c r="M21" i="6"/>
  <c r="N21" i="6" s="1"/>
  <c r="M22" i="6"/>
  <c r="N22" i="6" s="1"/>
  <c r="M23" i="6"/>
  <c r="N23" i="6"/>
  <c r="M24" i="6"/>
  <c r="N24" i="6"/>
  <c r="M25" i="6"/>
  <c r="N25" i="6"/>
  <c r="M26" i="6"/>
  <c r="N26" i="6" s="1"/>
  <c r="M27" i="6"/>
  <c r="N27" i="6" s="1"/>
  <c r="M28" i="6"/>
  <c r="N28" i="6" s="1"/>
  <c r="M29" i="6"/>
  <c r="N29" i="6" s="1"/>
  <c r="M30" i="6"/>
  <c r="N30" i="6" s="1"/>
  <c r="M31" i="6"/>
  <c r="N31" i="6"/>
  <c r="M32" i="6"/>
  <c r="N32" i="6"/>
  <c r="M33" i="6"/>
  <c r="N33" i="6"/>
  <c r="M21" i="5"/>
  <c r="N21" i="5" s="1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 s="1"/>
  <c r="M37" i="5"/>
  <c r="N37" i="5" s="1"/>
  <c r="M38" i="5"/>
  <c r="N38" i="5" s="1"/>
  <c r="M14" i="4"/>
  <c r="N14" i="4" s="1"/>
  <c r="M15" i="4"/>
  <c r="N15" i="4"/>
  <c r="M16" i="4"/>
  <c r="N16" i="4" s="1"/>
  <c r="M17" i="4"/>
  <c r="N17" i="4" s="1"/>
  <c r="M18" i="4"/>
  <c r="N18" i="4" s="1"/>
  <c r="M21" i="2"/>
  <c r="M19" i="2"/>
  <c r="N19" i="2" s="1"/>
  <c r="M20" i="2"/>
  <c r="N20" i="2" s="1"/>
  <c r="N21" i="2"/>
  <c r="M22" i="2"/>
  <c r="N22" i="2" s="1"/>
  <c r="M23" i="2"/>
  <c r="N23" i="2"/>
  <c r="M24" i="2"/>
  <c r="N24" i="2"/>
  <c r="M25" i="2"/>
  <c r="N25" i="2"/>
  <c r="M26" i="2"/>
  <c r="N26" i="2" s="1"/>
  <c r="M27" i="2"/>
  <c r="N27" i="2" s="1"/>
  <c r="M28" i="2"/>
  <c r="N28" i="2" s="1"/>
  <c r="M29" i="2"/>
  <c r="N29" i="2" s="1"/>
  <c r="M13" i="10" l="1"/>
  <c r="N13" i="10" s="1"/>
  <c r="M14" i="10"/>
  <c r="N14" i="10" s="1"/>
  <c r="M15" i="10"/>
  <c r="N15" i="10" s="1"/>
  <c r="M16" i="10"/>
  <c r="N16" i="10" s="1"/>
  <c r="M17" i="10"/>
  <c r="N17" i="10" s="1"/>
  <c r="M12" i="10"/>
  <c r="N12" i="10" s="1"/>
  <c r="M11" i="10"/>
  <c r="N11" i="10" s="1"/>
  <c r="M10" i="10"/>
  <c r="N10" i="10" s="1"/>
  <c r="M9" i="10"/>
  <c r="N9" i="10" s="1"/>
  <c r="M8" i="10"/>
  <c r="N8" i="10" s="1"/>
  <c r="M7" i="10"/>
  <c r="N7" i="10" s="1"/>
  <c r="M6" i="10"/>
  <c r="N6" i="10" s="1"/>
  <c r="M5" i="10"/>
  <c r="N5" i="10" s="1"/>
  <c r="M4" i="10"/>
  <c r="N4" i="10" s="1"/>
  <c r="M3" i="10"/>
  <c r="N3" i="10" s="1"/>
  <c r="M11" i="9"/>
  <c r="N11" i="9" s="1"/>
  <c r="M12" i="9"/>
  <c r="N12" i="9" s="1"/>
  <c r="M10" i="9"/>
  <c r="N10" i="9" s="1"/>
  <c r="M9" i="9"/>
  <c r="N9" i="9" s="1"/>
  <c r="M8" i="9"/>
  <c r="N8" i="9" s="1"/>
  <c r="M7" i="9"/>
  <c r="N7" i="9" s="1"/>
  <c r="M6" i="9"/>
  <c r="N6" i="9" s="1"/>
  <c r="M5" i="9"/>
  <c r="N5" i="9" s="1"/>
  <c r="M4" i="9"/>
  <c r="N4" i="9" s="1"/>
  <c r="M3" i="9"/>
  <c r="N3" i="9" s="1"/>
  <c r="M10" i="8"/>
  <c r="N10" i="8" s="1"/>
  <c r="M9" i="8"/>
  <c r="N9" i="8" s="1"/>
  <c r="M8" i="8"/>
  <c r="N8" i="8" s="1"/>
  <c r="M7" i="8"/>
  <c r="N7" i="8" s="1"/>
  <c r="M6" i="8"/>
  <c r="N6" i="8" s="1"/>
  <c r="M5" i="8"/>
  <c r="N5" i="8" s="1"/>
  <c r="M4" i="8"/>
  <c r="N4" i="8" s="1"/>
  <c r="M3" i="8"/>
  <c r="N3" i="8" s="1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M3" i="6"/>
  <c r="N3" i="6" s="1"/>
  <c r="N14" i="5"/>
  <c r="N18" i="5"/>
  <c r="M13" i="5"/>
  <c r="N13" i="5" s="1"/>
  <c r="M14" i="5"/>
  <c r="M15" i="5"/>
  <c r="N15" i="5" s="1"/>
  <c r="M16" i="5"/>
  <c r="N16" i="5" s="1"/>
  <c r="M17" i="5"/>
  <c r="N17" i="5" s="1"/>
  <c r="M18" i="5"/>
  <c r="M19" i="5"/>
  <c r="N19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M4" i="5"/>
  <c r="N4" i="5" s="1"/>
  <c r="M3" i="5"/>
  <c r="N3" i="5" s="1"/>
  <c r="M9" i="4"/>
  <c r="N9" i="4" s="1"/>
  <c r="M10" i="4"/>
  <c r="N10" i="4" s="1"/>
  <c r="M11" i="4"/>
  <c r="N11" i="4" s="1"/>
  <c r="M12" i="4"/>
  <c r="N12" i="4" s="1"/>
  <c r="M8" i="4"/>
  <c r="N8" i="4" s="1"/>
  <c r="M7" i="4"/>
  <c r="N7" i="4" s="1"/>
  <c r="M6" i="4"/>
  <c r="N6" i="4" s="1"/>
  <c r="N5" i="4"/>
  <c r="N4" i="4"/>
  <c r="N5" i="2"/>
  <c r="M6" i="2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N3" i="2"/>
  <c r="B27" i="1" l="1"/>
  <c r="B30" i="1"/>
  <c r="B31" i="1"/>
  <c r="B28" i="1"/>
  <c r="B29" i="1"/>
  <c r="G28" i="1"/>
  <c r="G29" i="1"/>
  <c r="G30" i="1"/>
  <c r="G27" i="1"/>
  <c r="G31" i="1"/>
  <c r="B3" i="1"/>
  <c r="C4" i="1"/>
  <c r="C7" i="1"/>
  <c r="D7" i="1"/>
  <c r="E5" i="1"/>
  <c r="J7" i="1"/>
  <c r="F4" i="1"/>
  <c r="F5" i="1"/>
  <c r="H6" i="1"/>
  <c r="I5" i="1"/>
  <c r="H7" i="1"/>
  <c r="I6" i="1"/>
  <c r="D6" i="1"/>
  <c r="G4" i="1"/>
  <c r="E6" i="1"/>
  <c r="J4" i="1"/>
  <c r="J5" i="1"/>
  <c r="B7" i="1"/>
  <c r="C5" i="1"/>
  <c r="E3" i="1"/>
  <c r="E7" i="1"/>
  <c r="G5" i="1"/>
  <c r="I3" i="1"/>
  <c r="C6" i="1"/>
  <c r="D5" i="1"/>
  <c r="E4" i="1"/>
  <c r="F3" i="1"/>
  <c r="F7" i="1"/>
  <c r="G6" i="1"/>
  <c r="H5" i="1"/>
  <c r="I4" i="1"/>
  <c r="J6" i="1"/>
  <c r="D4" i="1"/>
  <c r="F6" i="1"/>
  <c r="H4" i="1"/>
  <c r="I7" i="1"/>
  <c r="C3" i="1"/>
  <c r="G3" i="1"/>
  <c r="G7" i="1"/>
  <c r="J3" i="1"/>
  <c r="D3" i="1"/>
  <c r="H3" i="1"/>
  <c r="B5" i="1"/>
  <c r="B6" i="1"/>
  <c r="B4" i="1"/>
</calcChain>
</file>

<file path=xl/sharedStrings.xml><?xml version="1.0" encoding="utf-8"?>
<sst xmlns="http://schemas.openxmlformats.org/spreadsheetml/2006/main" count="1125" uniqueCount="443">
  <si>
    <t>version</t>
  </si>
  <si>
    <t>interpackage</t>
  </si>
  <si>
    <t>refactorings</t>
  </si>
  <si>
    <t>coupling</t>
  </si>
  <si>
    <t>lcom</t>
  </si>
  <si>
    <t>blobs</t>
  </si>
  <si>
    <t>visibility</t>
  </si>
  <si>
    <t>reducedVisibility</t>
  </si>
  <si>
    <t>members</t>
  </si>
  <si>
    <t>initial</t>
  </si>
  <si>
    <t>visibilityDelta</t>
  </si>
  <si>
    <t>reducedVisibilityDelta</t>
  </si>
  <si>
    <t>01_QuickUML2001_10,0_562,0_14,102526231937997_1,0_367,0,xmi</t>
  </si>
  <si>
    <t>01_QuickUML2001_1,0_506,0_13,752078896378348_3,0_365,0,xmi</t>
  </si>
  <si>
    <t>01_QuickUML2001_10,0_526,0_12,94663599416135_2,0_366,0,xmi</t>
  </si>
  <si>
    <t>01_QuickUML2001_10,0_678,0_13,748499417249416_1,0_369,0,xmi</t>
  </si>
  <si>
    <t>01_QuickUML2001_3,0_502,0_13,752078896378348_3,0_365,0,xmi</t>
  </si>
  <si>
    <t>01_QuickUML2001_10,0_648,0_13,529074814074814_2,0_365,0,xmi</t>
  </si>
  <si>
    <t>01_QuickUML2001_10,0_668,0_13,39556948886781_3,0_365,0,xmi</t>
  </si>
  <si>
    <t>01_QuickUML2001_2,0_504,0_13,752078896378348_3,0_365,0,xmi</t>
  </si>
  <si>
    <t>01_QuickUML2001_4,0_500,0_13,752078896378348_3,0_367,0,xmi</t>
  </si>
  <si>
    <t>01_QuickUML2001_10,0_580,0_13,994903085420326_1,0_367,0,xmi</t>
  </si>
  <si>
    <t>01_QuickUML2001_10,0_642,0_13,567474250772571_2,0_365,0,xmi</t>
  </si>
  <si>
    <t>01_QuickUML2001_10,0_618,0_13,9460052033835_1,0_368,0,xmi</t>
  </si>
  <si>
    <t>01_QuickUML2001_5,0_498,0_13,752078896378348_3,0_367,0,xmi</t>
  </si>
  <si>
    <t>01_QuickUML2001_10,0_666,0_14,191774005191103_1,0_365,0,xmi</t>
  </si>
  <si>
    <t>01_QuickUML2001_10,0_662,0_14,530152007907342_1,0_366,0,xmi</t>
  </si>
  <si>
    <t>02_JsciCalc2,1,0_1,0_2588,0_75,27345274551156_0,0_1583,0,xmi</t>
  </si>
  <si>
    <t>02_JsciCalc2,1,0_1,0_2590,0_75,2603187536133_1,0_1584,0,xmi</t>
  </si>
  <si>
    <t>02_JsciCalc2,1,0_0,0_2586,0_75,2660907593853_1,0_1583,0,xmi</t>
  </si>
  <si>
    <t>02_JsciCalc2,1,0_1,0_2590,0_75,2557459317991_1,0_1585,0,xmi</t>
  </si>
  <si>
    <t>02_JsciCalc2,1,0_5,0_2604,0_75,26652657527656_0,0_1591,0,xmi</t>
  </si>
  <si>
    <t>02_JsciCalc2,1,0_1,0_2590,0_75,27093942957912_0,0_1585,0,xmi</t>
  </si>
  <si>
    <t>03_JUnit3,8,2_10,0_1452,0_34,54101932763682_1,0_1939,0,xmi</t>
  </si>
  <si>
    <t>03_JUnit3,8,2_10,0_1436,0_34,2171756043506_2,0_1922,0,xmi</t>
  </si>
  <si>
    <t>03_JUnit3,8,2_2,0_1412,0_34,3194519680947_2,0_1915,0,xmi</t>
  </si>
  <si>
    <t>03_JUnit3,8,2_0,0_1416,0_34,3194519680947_2,0_1914,0,xmi</t>
  </si>
  <si>
    <t>03_JUnit3,8,2_8,0_1442,0_34,1456199798925_2,0_1922,0,xmi</t>
  </si>
  <si>
    <t>03_JUnit3,8,2_10,0_1472,0_34,66666666232827_1,0_1938,0,xmi</t>
  </si>
  <si>
    <t>03_JUnit3,8,2_10,0_1464,0_33,95568864530335_2,0_1935,0,xmi</t>
  </si>
  <si>
    <t>03_JUnit3,8,2_3,0_1410,0_34,3194519680947_2,0_1917,0,xmi</t>
  </si>
  <si>
    <t>03_JUnit3,8,2_10,0_1446,0_34,02586801955046_2,0_1930,0,xmi</t>
  </si>
  <si>
    <t>03_JUnit3,8,2_1,0_1414,0_34,3194519680947_2,0_1914,0,xmi</t>
  </si>
  <si>
    <t>04_Gantt1,10,2_3,0_8363,0_123,0108972561767_10,0_5577,0,xmi</t>
  </si>
  <si>
    <t>04_Gantt1,10,2_1,0_8373,0_123,0108972561767_10,0_5576,0,xmi</t>
  </si>
  <si>
    <t>04_Gantt1,10,2_10,0_8415,0_122,66575268394823_10,0_5585,0,xmi</t>
  </si>
  <si>
    <t>04_Gantt1,10,2_4,0_8365,0_123,0108972561767_7,0_5580,0,xmi</t>
  </si>
  <si>
    <t>04_Gantt1,10,2_0,0_8391,0_123,0108972561767_10,0_5573,0,xmi</t>
  </si>
  <si>
    <t>04_Gantt1,10,2_2,0_8365,0_123,0108972561767_10,0_5577,0,xmi</t>
  </si>
  <si>
    <t>04_Gantt1,10,2_10,0_8407,0_122,7876864764988_10,0_5599,0,xmi</t>
  </si>
  <si>
    <t>04_Gantt1,10,2_3,0_8367,0_123,0108972561767_7,0_5580,0,xmi</t>
  </si>
  <si>
    <t>04_Gantt1,10,2_10,0_8431,0_121,81007142987055_9,0_5593,0,xmi</t>
  </si>
  <si>
    <t>04_Gantt1,10,2_2,0_8371,0_123,0108972561767_10,0_5576,0,xmi</t>
  </si>
  <si>
    <t>04_Gantt1,10,2_10,0_8393,0_122,80942603496045_10,0_5592,0,xmi</t>
  </si>
  <si>
    <t>04_Gantt1,10,2_1,0_8383,0_123,0108972561767_10,0_5574,0,xmi</t>
  </si>
  <si>
    <t>04_Gantt1,10,2_10,0_8441,0_121,7637016376376_10,0_5605,0,xmi</t>
  </si>
  <si>
    <t>04_Gantt1,10,2_3,0_8373,0_123,0108972561767_7,0_5579,0,xmi</t>
  </si>
  <si>
    <t>04_Gantt1,10,2_2,0_8375,0_123,0108972561767_7,0_5579,0,xmi</t>
  </si>
  <si>
    <t>04_Gantt1,10,2_1,0_8389,0_123,0108972561767_10,0_5573,0,xmi</t>
  </si>
  <si>
    <t>04_Gantt1,10,2_2,0_8381,0_123,0108972561767_10,0_5574,0,xmi</t>
  </si>
  <si>
    <t>05_Nutch0,9_1,0_5081,0_148,80159127925864_14,0_4889,0,xmi</t>
  </si>
  <si>
    <t>05_Nutch0,9_0,0_5119,0_148,80159127925864_14,0_4884,0,xmi</t>
  </si>
  <si>
    <t>05_Nutch0,9_3,0_5067,0_148,80159127925864_14,0_4889,0,xmi</t>
  </si>
  <si>
    <t>05_Nutch0,9_4,0_5069,0_148,80159127925864_12,0_4895,0,xmi</t>
  </si>
  <si>
    <t>05_Nutch0,9_10,0_5143,0_149,37395473451016_10,0_4901,0,xmi</t>
  </si>
  <si>
    <t>05_Nutch0,9_2,0_5083,0_148,80159127925864_12,0_4895,0,xmi</t>
  </si>
  <si>
    <t>05_Nutch0,9_5,0_5069,0_148,80159127925864_11,0_4898,0,xmi</t>
  </si>
  <si>
    <t>05_Nutch0,9_3,0_5083,0_148,80159127925864_11,0_4898,0,xmi</t>
  </si>
  <si>
    <t>05_Nutch0,9_2,0_5113,0_148,80159127925864_12,0_4890,0,xmi</t>
  </si>
  <si>
    <t>05_Nutch0,9_4,0_5075,0_148,80159127925864_11,0_4898,0,xmi</t>
  </si>
  <si>
    <t>05_Nutch0,9_3,0_5107,0_148,80159127925864_12,0_4890,0,xmi</t>
  </si>
  <si>
    <t>05_Nutch0,9_3,0_5113,0_148,80159127925864_11,0_4893,0,xmi</t>
  </si>
  <si>
    <t>05_Nutch0,9_1,0_5121,0_148,80159127925864_12,0_4890,0,xmi</t>
  </si>
  <si>
    <t>05_Nutch0,9_4,0_5107,0_148,80159127925864_11,0_4893,0,xmi</t>
  </si>
  <si>
    <t>06_Lucene1,4,3_4,0_8676,0_121,11225624131468_16,0_5222,0,xmi</t>
  </si>
  <si>
    <t>06_Lucene1,4,3_0,0_8692,0_121,11225624131468_16,0_5221,0,xmi</t>
  </si>
  <si>
    <t>06_Lucene1,4,3_1,0_8686,0_121,11225624131468_16,0_5221,0,xmi</t>
  </si>
  <si>
    <t>06_Lucene1,4,3_10,0_8722,0_121,65220240626086_14,0_5248,0,xmi</t>
  </si>
  <si>
    <t>06_Lucene1,4,3_3,0_8678,0_121,11225624131468_16,0_5222,0,xmi</t>
  </si>
  <si>
    <t>06_Lucene1,4,3_2,0_8680,0_121,11225624131468_16,0_5222,0,xmi</t>
  </si>
  <si>
    <t>06_Lucene1,4,3_10,0_8762,0_119,42953059003283_16,0_5255,0,xmi</t>
  </si>
  <si>
    <t>06_Lucene1,4,3_10,0_8768,0_119,7087104859307_16,0_5239,0,xmi</t>
  </si>
  <si>
    <t>06_Lucene1,4,3_10,0_8756,0_120,49987139478293_16,0_5244,0,xmi</t>
  </si>
  <si>
    <t>06_Lucene1,4,3_10,0_8720,0_121,35686743932541_15,0_5255,0,xmi</t>
  </si>
  <si>
    <t>06_Lucene1,4,3_10,0_8752,0_120,37072814405518_15,0_5246,0,xmi</t>
  </si>
  <si>
    <t>06_Lucene1,4,3_10,0_8728,0_120,25315602253704_16,0_5250,0,xmi</t>
  </si>
  <si>
    <t>06_Lucene1,4,3_10,0_9274,0_120,70485096957117_14,0_5266,0,xmi</t>
  </si>
  <si>
    <t>06_Lucene1,4,3_10,0_8754,0_121,31056262178576_15,0_5235,0,xmi</t>
  </si>
  <si>
    <t>07_log4j1,2,17_6,0_11246,0_211,1966131585245_15,0_9532,0,xmi</t>
  </si>
  <si>
    <t>07_log4j1,2,17_1,0_11242,0_211,1966131585245_16,0_9529,0,xmi</t>
  </si>
  <si>
    <t>07_log4j1,2,17_0,0_11330,0_211,1966131585245_17,0_9529,0,xmi</t>
  </si>
  <si>
    <t>07_log4j1,2,17_3,0_11330,0_211,1966131585245_15,0_9534,0,xmi</t>
  </si>
  <si>
    <t>07_log4j1,2,17_2,0_11236,0_211,1966131585245_17,0_9531,0,xmi</t>
  </si>
  <si>
    <t>07_log4j1,2,17_3,0_11240,0_211,1966131585245_16,0_9532,0,xmi</t>
  </si>
  <si>
    <t>07_log4j1,2,17_2,0_11336,0_211,1966131585245_15,0_9532,0,xmi</t>
  </si>
  <si>
    <t>07_log4j1,2,17_3,0_11234,0_211,1966131585245_17,0_9532,0,xmi</t>
  </si>
  <si>
    <t>08_JHotDraw7,6_10,0_10276,0_179,07955526507806_8,0_8720,0,xmi</t>
  </si>
  <si>
    <t>08_JHotDraw7,6_1,0_10248,0_179,31590381753915_7,0_8709,0,xmi</t>
  </si>
  <si>
    <t>08_JHotDraw7,6_0,0_10260,0_179,31590381753915_7,0_8709,0,xmi</t>
  </si>
  <si>
    <t>08_JHotDraw7,6_2,0_10244,0_179,31590381753915_7,0_8710,0,xmi</t>
  </si>
  <si>
    <t>08_JHotDraw7,6_3,0_10248,0_179,31590381753915_5,0_8710,0,xmi</t>
  </si>
  <si>
    <t>08_JHotDraw7,6_10,0_10296,0_178,57661407246133_8,0_8724,0,xmi</t>
  </si>
  <si>
    <t>08_JHotDraw7,6_10,0_10290,0_178,47989339938587_7,0_8729,0,xmi</t>
  </si>
  <si>
    <t>08_JHotDraw7,6_10,0_10294,0_179,30069700166206_7,0_8714,0,xmi</t>
  </si>
  <si>
    <t>08_JHotDraw7,6_2,0_10260,0_179,31590381753915_5,0_8710,0,xmi</t>
  </si>
  <si>
    <t>08_JHotDraw7,6_10,0_10296,0_178,7979381282076_7,0_8718,0,xmi</t>
  </si>
  <si>
    <t>09_JEdit4,0_5,0_16299,0_212,1443403761562_10,0_9411,0,xmi</t>
  </si>
  <si>
    <t>09_JEdit4,0_0,0_16347,0_212,1443403761562_11,0_9402,0,xmi</t>
  </si>
  <si>
    <t>09_JEdit4,0_10,0_16585,0_212,8357274145847_8,0_9440,0,xmi</t>
  </si>
  <si>
    <t>09_JEdit4,0_1,0_16335,0_212,1443403761562_11,0_9402,0,xmi</t>
  </si>
  <si>
    <t>09_JEdit4,0_3,0_16349,0_209,9890373458532_11,0_9402,0,xmi</t>
  </si>
  <si>
    <t>09_JEdit4,0_2,0_16313,0_212,1443403761562_10,0_9405,0,xmi</t>
  </si>
  <si>
    <t>09_JEdit4,0_4,0_16301,0_212,1443403761562_10,0_9411,0,xmi</t>
  </si>
  <si>
    <t>09_JEdit4,0_10,0_16363,0_211,43685499769686_9,0_9418,0,xmi</t>
  </si>
  <si>
    <t>09_JEdit4,0_10,0_16393,0_213,55874101424334_9,0_9409,0,xmi</t>
  </si>
  <si>
    <t>09_JEdit4,0_8,0_16531,0_212,40821884496478_9,0_9465,0,xmi</t>
  </si>
  <si>
    <t>09_JEdit4,0_10,0_16407,0_212,43420652172705_9,0_9411,0,xmi</t>
  </si>
  <si>
    <t>09_JEdit4,0_4,0_16303,0_212,1443403761562_10,0_9405,0,xmi</t>
  </si>
  <si>
    <t>09_JEdit4,0_2,0_16327,0_212,1443403761562_10,0_9402,0,xmi</t>
  </si>
  <si>
    <t>09_JEdit4,0_1,0_16325,0_212,1443403761562_10,0_9405,0,xmi</t>
  </si>
  <si>
    <t>09_JEdit4,0_3,0_16305,0_212,1443403761562_10,0_9405,0,xmi</t>
  </si>
  <si>
    <t>run1:</t>
  </si>
  <si>
    <t>run2:</t>
  </si>
  <si>
    <t>Min</t>
  </si>
  <si>
    <t>Q1</t>
  </si>
  <si>
    <t>Med</t>
  </si>
  <si>
    <t>Q3</t>
  </si>
  <si>
    <t>Max</t>
  </si>
  <si>
    <t>QuickUml</t>
  </si>
  <si>
    <t>JsciCalc</t>
  </si>
  <si>
    <t>Junit</t>
  </si>
  <si>
    <t>Gantt</t>
  </si>
  <si>
    <t>Nutch</t>
  </si>
  <si>
    <t>Lucene</t>
  </si>
  <si>
    <t>Log4j</t>
  </si>
  <si>
    <t>JHotDraw</t>
  </si>
  <si>
    <t>JEdit</t>
  </si>
  <si>
    <t>run3:</t>
  </si>
  <si>
    <t>gesamt:</t>
  </si>
  <si>
    <t>524.0</t>
  </si>
  <si>
    <t>3.0</t>
  </si>
  <si>
    <t>365.0</t>
  </si>
  <si>
    <t>133.0</t>
  </si>
  <si>
    <t>232.0</t>
  </si>
  <si>
    <t>333.0</t>
  </si>
  <si>
    <t>01_QuickUML2001_0.0_524.0_13.752078896378348_3.0_365.0.xmi</t>
  </si>
  <si>
    <t>0.0</t>
  </si>
  <si>
    <t>01_QuickUML2001_3.0_502.0_13.752078896378348_3.0_365.0.xmi</t>
  </si>
  <si>
    <t>502.0</t>
  </si>
  <si>
    <t>136.0</t>
  </si>
  <si>
    <t>229.0</t>
  </si>
  <si>
    <t>01_QuickUML2001_10.0_600.0_14.295152078313844_0.0_369.0.xmi</t>
  </si>
  <si>
    <t>10.0</t>
  </si>
  <si>
    <t>600.0</t>
  </si>
  <si>
    <t>369.0</t>
  </si>
  <si>
    <t>-4.0</t>
  </si>
  <si>
    <t>163.0</t>
  </si>
  <si>
    <t>202.0</t>
  </si>
  <si>
    <t>01_QuickUML2001_10.0_546.0_12.959382937324115_2.0_365.0.xmi</t>
  </si>
  <si>
    <t>546.0</t>
  </si>
  <si>
    <t>2.0</t>
  </si>
  <si>
    <t>139.0</t>
  </si>
  <si>
    <t>226.0</t>
  </si>
  <si>
    <t>01_QuickUML2001_10.0_564.0_13.242713886856889_1.0_370.0.xmi</t>
  </si>
  <si>
    <t>564.0</t>
  </si>
  <si>
    <t>1.0</t>
  </si>
  <si>
    <t>370.0</t>
  </si>
  <si>
    <t>-5.0</t>
  </si>
  <si>
    <t>149.0</t>
  </si>
  <si>
    <t>216.0</t>
  </si>
  <si>
    <t>01_QuickUML2001_10.0_670.0_13.620945126302267_1.0_367.0.xmi</t>
  </si>
  <si>
    <t>670.0</t>
  </si>
  <si>
    <t>367.0</t>
  </si>
  <si>
    <t>-2.0</t>
  </si>
  <si>
    <t>152.0</t>
  </si>
  <si>
    <t>213.0</t>
  </si>
  <si>
    <t>01_QuickUML2001_2.0_504.0_13.752078896378348_3.0_365.0.xmi</t>
  </si>
  <si>
    <t>504.0</t>
  </si>
  <si>
    <t>01_QuickUML2001_10.0_588.0_13.083157896025543_1.0_368.0.xmi</t>
  </si>
  <si>
    <t>588.0</t>
  </si>
  <si>
    <t>368.0</t>
  </si>
  <si>
    <t>-3.0</t>
  </si>
  <si>
    <t>157.0</t>
  </si>
  <si>
    <t>208.0</t>
  </si>
  <si>
    <t>01_QuickUML2001_1.0_506.0_13.752078896378348_3.0_365.0.xmi</t>
  </si>
  <si>
    <t>506.0</t>
  </si>
  <si>
    <t>01_QuickUML2001_10.0_650.0_14.44749029565206_1.0_366.0.xmi</t>
  </si>
  <si>
    <t>650.0</t>
  </si>
  <si>
    <t>366.0</t>
  </si>
  <si>
    <t>-1.0</t>
  </si>
  <si>
    <t>164.0</t>
  </si>
  <si>
    <t>201.0</t>
  </si>
  <si>
    <t>01_QuickUML2001_10.0_638.0_14.330153564922472_1.0_367.0.xmi</t>
  </si>
  <si>
    <t>638.0</t>
  </si>
  <si>
    <t>154.0</t>
  </si>
  <si>
    <t>211.0</t>
  </si>
  <si>
    <t>2586.0</t>
  </si>
  <si>
    <t>1030.0</t>
  </si>
  <si>
    <t>553.0</t>
  </si>
  <si>
    <t>752.0</t>
  </si>
  <si>
    <t>02_JsciCalc2.1.0_0.0_2586.0_75.2660907593853_1.0_1030.0.xmi</t>
  </si>
  <si>
    <t>02_JsciCalc2.1.0_1.0_2590.0_75.2557459317991_1.0_1032.0.xmi</t>
  </si>
  <si>
    <t>2590.0</t>
  </si>
  <si>
    <t>1032.0</t>
  </si>
  <si>
    <t>551.0</t>
  </si>
  <si>
    <t>02_JsciCalc2.1.0_1.0_2588.0_75.27345274551156_0.0_1030.0.xmi</t>
  </si>
  <si>
    <t>2588.0</t>
  </si>
  <si>
    <t>02_JsciCalc2.1.0_2.0_2596.0_75.26388955011076_0.0_1033.0.xmi</t>
  </si>
  <si>
    <t>2596.0</t>
  </si>
  <si>
    <t>1033.0</t>
  </si>
  <si>
    <t>550.0</t>
  </si>
  <si>
    <t>02_JsciCalc2.1.0_1.0_2588.0_75.26359075938531_1.0_1037.0.xmi</t>
  </si>
  <si>
    <t>1037.0</t>
  </si>
  <si>
    <t>1416.0</t>
  </si>
  <si>
    <t>989.0</t>
  </si>
  <si>
    <t>925.0</t>
  </si>
  <si>
    <t>1088.0</t>
  </si>
  <si>
    <t>03_JUnit3.8.2_1.0_1416.0_34.27491839709053_2.0_987.0.xmi</t>
  </si>
  <si>
    <t>987.0</t>
  </si>
  <si>
    <t>927.0</t>
  </si>
  <si>
    <t>03_JUnit3.8.2_10.0_1460.0_34.18297140021038_3.0_1002.0.xmi</t>
  </si>
  <si>
    <t>1460.0</t>
  </si>
  <si>
    <t>1002.0</t>
  </si>
  <si>
    <t>912.0</t>
  </si>
  <si>
    <t>03_JUnit3.8.2_0.0_1416.0_34.3194519680947_2.0_989.0.xmi</t>
  </si>
  <si>
    <t>03_JUnit3.8.2_10.0_1458.0_34.11871099835117_3.0_1013.0.xmi</t>
  </si>
  <si>
    <t>1458.0</t>
  </si>
  <si>
    <t>1013.0</t>
  </si>
  <si>
    <t>901.0</t>
  </si>
  <si>
    <t>03_JUnit3.8.2_1.0_1414.0_34.3194519680947_2.0_989.0.xmi</t>
  </si>
  <si>
    <t>1414.0</t>
  </si>
  <si>
    <t>8391.0</t>
  </si>
  <si>
    <t>3072.0</t>
  </si>
  <si>
    <t>2501.0</t>
  </si>
  <si>
    <t>3386.0</t>
  </si>
  <si>
    <t>04_Gantt1.10.2_3.0_8357.0_123.0108972561767_7.0_3071.0.xmi</t>
  </si>
  <si>
    <t>8357.0</t>
  </si>
  <si>
    <t>7.0</t>
  </si>
  <si>
    <t>3071.0</t>
  </si>
  <si>
    <t>2502.0</t>
  </si>
  <si>
    <t>04_Gantt1.10.2_1.0_8357.0_123.0108972561767_10.0_3072.0.xmi</t>
  </si>
  <si>
    <t>04_Gantt1.10.2_4.0_8349.0_123.0108972561767_10.0_3064.0.xmi</t>
  </si>
  <si>
    <t>4.0</t>
  </si>
  <si>
    <t>8349.0</t>
  </si>
  <si>
    <t>3064.0</t>
  </si>
  <si>
    <t>2509.0</t>
  </si>
  <si>
    <t>04_Gantt1.10.2_0.0_8391.0_123.0108972561767_10.0_3072.0.xmi</t>
  </si>
  <si>
    <t>04_Gantt1.10.2_10.0_8481.0_123.37959911062433_6.0_3130.0.xmi</t>
  </si>
  <si>
    <t>8481.0</t>
  </si>
  <si>
    <t>6.0</t>
  </si>
  <si>
    <t>3130.0</t>
  </si>
  <si>
    <t>2443.0</t>
  </si>
  <si>
    <t>04_Gantt1.10.2_1.0_8395.0_123.0108972561767_7.0_3074.0.xmi</t>
  </si>
  <si>
    <t>8395.0</t>
  </si>
  <si>
    <t>3074.0</t>
  </si>
  <si>
    <t>2499.0</t>
  </si>
  <si>
    <t>04_Gantt1.10.2_7.0_8339.0_123.0108972561767_7.0_3070.0.xmi</t>
  </si>
  <si>
    <t>8339.0</t>
  </si>
  <si>
    <t>3070.0</t>
  </si>
  <si>
    <t>2503.0</t>
  </si>
  <si>
    <t>04_Gantt1.10.2_8.0_8339.0_123.0108972561767_7.0_3067.0.xmi</t>
  </si>
  <si>
    <t>8.0</t>
  </si>
  <si>
    <t>3067.0</t>
  </si>
  <si>
    <t>2506.0</t>
  </si>
  <si>
    <t>04_Gantt1.10.2_2.0_8391.0_123.0108972561767_7.0_3071.0.xmi</t>
  </si>
  <si>
    <t>04_Gantt1.10.2_5.0_8387.0_123.0108972561767_7.0_3063.0.xmi</t>
  </si>
  <si>
    <t>5.0</t>
  </si>
  <si>
    <t>8387.0</t>
  </si>
  <si>
    <t>3063.0</t>
  </si>
  <si>
    <t>2510.0</t>
  </si>
  <si>
    <t>04_Gantt1.10.2_2.0_8391.0_123.0108972561767_10.0_3066.0.xmi</t>
  </si>
  <si>
    <t>3066.0</t>
  </si>
  <si>
    <t>2507.0</t>
  </si>
  <si>
    <t>04_Gantt1.10.2_2.0_8361.0_123.0108972561767_7.0_3074.0.xmi</t>
  </si>
  <si>
    <t>8361.0</t>
  </si>
  <si>
    <t>04_Gantt1.10.2_5.0_8379.0_123.0108972561767_10.0_3061.0.xmi</t>
  </si>
  <si>
    <t>8379.0</t>
  </si>
  <si>
    <t>3061.0</t>
  </si>
  <si>
    <t>2512.0</t>
  </si>
  <si>
    <t>04_Gantt1.10.2_7.0_8387.0_123.0108972561767_7.0_3059.0.xmi</t>
  </si>
  <si>
    <t>3059.0</t>
  </si>
  <si>
    <t>2514.0</t>
  </si>
  <si>
    <t>04_Gantt1.10.2_8.0_8383.0_123.0108972561767_7.0_3057.0.xmi</t>
  </si>
  <si>
    <t>8383.0</t>
  </si>
  <si>
    <t>3057.0</t>
  </si>
  <si>
    <t>2516.0</t>
  </si>
  <si>
    <t>04_Gantt1.10.2_3.0_8395.0_123.0108972561767_7.0_3068.0.xmi</t>
  </si>
  <si>
    <t>3068.0</t>
  </si>
  <si>
    <t>2505.0</t>
  </si>
  <si>
    <t>04_Gantt1.10.2_4.0_8391.0_123.0108972561767_7.0_3065.0.xmi</t>
  </si>
  <si>
    <t>3065.0</t>
  </si>
  <si>
    <t>2508.0</t>
  </si>
  <si>
    <t>04_Gantt1.10.2_6.0_8383.0_123.0108972561767_7.0_3063.0.xmi</t>
  </si>
  <si>
    <t>5119.0</t>
  </si>
  <si>
    <t>14.0</t>
  </si>
  <si>
    <t>1994.0</t>
  </si>
  <si>
    <t>2890.0</t>
  </si>
  <si>
    <t>2885.0</t>
  </si>
  <si>
    <t>05_Nutch0.9_10.0_5125.0_150.16218678609596_10.0_2000.0.xmi</t>
  </si>
  <si>
    <t>5125.0</t>
  </si>
  <si>
    <t>2000.0</t>
  </si>
  <si>
    <t>2884.0</t>
  </si>
  <si>
    <t>05_Nutch0.9_4.0_5075.0_148.80159127925864_12.0_1994.0.xmi</t>
  </si>
  <si>
    <t>5075.0</t>
  </si>
  <si>
    <t>12.0</t>
  </si>
  <si>
    <t>05_Nutch0.9_0.0_5119.0_148.80159127925864_14.0_1994.0.xmi</t>
  </si>
  <si>
    <t>05_Nutch0.9_3.0_5065.0_148.80159127925864_14.0_1993.0.xmi</t>
  </si>
  <si>
    <t>5065.0</t>
  </si>
  <si>
    <t>1993.0</t>
  </si>
  <si>
    <t>2891.0</t>
  </si>
  <si>
    <t>05_Nutch0.9_1.0_5081.0_148.80159127925864_14.0_1994.0.xmi</t>
  </si>
  <si>
    <t>5081.0</t>
  </si>
  <si>
    <t>05_Nutch0.9_1.0_5121.0_148.80159127925864_12.0_2005.0.xmi</t>
  </si>
  <si>
    <t>5121.0</t>
  </si>
  <si>
    <t>2005.0</t>
  </si>
  <si>
    <t>2879.0</t>
  </si>
  <si>
    <t>05_Nutch0.9_5.0_5069.0_148.80159127925864_11.0_2005.0.xmi</t>
  </si>
  <si>
    <t>5069.0</t>
  </si>
  <si>
    <t>11.0</t>
  </si>
  <si>
    <t>05_Nutch0.9_4.0_5077.0_148.80159127925864_11.0_2006.0.xmi</t>
  </si>
  <si>
    <t>5077.0</t>
  </si>
  <si>
    <t>2006.0</t>
  </si>
  <si>
    <t>2878.0</t>
  </si>
  <si>
    <t>05_Nutch0.9_5.0_5081.0_148.80159127925864_11.0_1996.0.xmi</t>
  </si>
  <si>
    <t>1996.0</t>
  </si>
  <si>
    <t>2888.0</t>
  </si>
  <si>
    <t>05_Nutch0.9_2.0_5123.0_148.80159127925864_11.0_2006.0.xmi</t>
  </si>
  <si>
    <t>5123.0</t>
  </si>
  <si>
    <t>05_Nutch0.9_3.0_5085.0_148.80159127925864_11.0_2006.0.xmi</t>
  </si>
  <si>
    <t>5085.0</t>
  </si>
  <si>
    <t>05_Nutch0.9_6.0_5061.0_148.80159127925864_11.0_2005.0.xmi</t>
  </si>
  <si>
    <t>5061.0</t>
  </si>
  <si>
    <t>05_Nutch0.9_3.0_5075.0_148.80159127925864_12.0_2004.0.xmi</t>
  </si>
  <si>
    <t>2004.0</t>
  </si>
  <si>
    <t>2880.0</t>
  </si>
  <si>
    <t>05_Nutch0.9_2.0_5083.0_148.80159127925864_12.0_2005.0.xmi</t>
  </si>
  <si>
    <t>5083.0</t>
  </si>
  <si>
    <t>05_Nutch0.9_3.0_5083.0_148.80159127925864_12.0_1995.0.xmi</t>
  </si>
  <si>
    <t>1995.0</t>
  </si>
  <si>
    <t>2889.0</t>
  </si>
  <si>
    <t>05_Nutch0.9_2.0_5073.0_148.80159127925864_14.0_1993.0.xmi</t>
  </si>
  <si>
    <t>5073.0</t>
  </si>
  <si>
    <t>8692.0</t>
  </si>
  <si>
    <t>16.0</t>
  </si>
  <si>
    <t>2147.0</t>
  </si>
  <si>
    <t>3326.0</t>
  </si>
  <si>
    <t>06_Lucene1.4.3_2.0_8680.0_121.11225624131468_16.0_3071.0.xmi</t>
  </si>
  <si>
    <t>8680.0</t>
  </si>
  <si>
    <t>2150.0</t>
  </si>
  <si>
    <t>06_Lucene1.4.3_10.0_8758.0_120.70234277515124_15.0_3111.0.xmi</t>
  </si>
  <si>
    <t>8758.0</t>
  </si>
  <si>
    <t>15.0</t>
  </si>
  <si>
    <t>3111.0</t>
  </si>
  <si>
    <t>2110.0</t>
  </si>
  <si>
    <t>06_Lucene1.4.3_0.0_8692.0_121.11225624131468_16.0_3074.0.xmi</t>
  </si>
  <si>
    <t>06_Lucene1.4.3_1.0_8676.0_121.11225624131468_16.0_3075.0.xmi</t>
  </si>
  <si>
    <t>8676.0</t>
  </si>
  <si>
    <t>3075.0</t>
  </si>
  <si>
    <t>2146.0</t>
  </si>
  <si>
    <t>06_Lucene1.4.3_4.0_8656.0_121.11225624131468_16.0_3079.0.xmi</t>
  </si>
  <si>
    <t>8656.0</t>
  </si>
  <si>
    <t>3079.0</t>
  </si>
  <si>
    <t>2142.0</t>
  </si>
  <si>
    <t>06_Lucene1.4.3_2.0_8664.0_121.11225624131468_16.0_3079.0.xmi</t>
  </si>
  <si>
    <t>8664.0</t>
  </si>
  <si>
    <t>06_Lucene1.4.3_5.0_8660.0_121.11225624131468_16.0_3075.0.xmi</t>
  </si>
  <si>
    <t>8660.0</t>
  </si>
  <si>
    <t>06_Lucene1.4.3_3.0_8658.0_121.11225624131468_16.0_3079.0.xmi</t>
  </si>
  <si>
    <t>8658.0</t>
  </si>
  <si>
    <t>06_Lucene1.4.3_2.0_8678.0_121.11225624131468_16.0_3072.0.xmi</t>
  </si>
  <si>
    <t>8678.0</t>
  </si>
  <si>
    <t>2149.0</t>
  </si>
  <si>
    <t>06_Lucene1.4.3_5.0_8674.0_121.11225624131468_16.0_3068.0.xmi</t>
  </si>
  <si>
    <t>8674.0</t>
  </si>
  <si>
    <t>2153.0</t>
  </si>
  <si>
    <t>06_Lucene1.4.3_5.0_8652.0_121.11225624131468_16.0_3080.0.xmi</t>
  </si>
  <si>
    <t>8652.0</t>
  </si>
  <si>
    <t>3080.0</t>
  </si>
  <si>
    <t>2141.0</t>
  </si>
  <si>
    <t>06_Lucene1.4.3_4.0_8662.0_121.11225624131468_16.0_3075.0.xmi</t>
  </si>
  <si>
    <t>8662.0</t>
  </si>
  <si>
    <t>06_Lucene1.4.3_3.0_8668.0_121.11225624131468_16.0_3075.0.xmi</t>
  </si>
  <si>
    <t>8668.0</t>
  </si>
  <si>
    <t>06_Lucene1.4.3_3.0_8682.0_121.11225624131468_16.0_3068.0.xmi</t>
  </si>
  <si>
    <t>8682.0</t>
  </si>
  <si>
    <t>11330.0</t>
  </si>
  <si>
    <t>17.0</t>
  </si>
  <si>
    <t>9529.0</t>
  </si>
  <si>
    <t>3693.0</t>
  </si>
  <si>
    <t>5836.0</t>
  </si>
  <si>
    <t>4603.0</t>
  </si>
  <si>
    <t>10260.0</t>
  </si>
  <si>
    <t>5844.0</t>
  </si>
  <si>
    <t>2865.0</t>
  </si>
  <si>
    <t>4790.0</t>
  </si>
  <si>
    <t>08_JHotDraw7.6_0.0_10260.0_179.31590381753915_7.0_5844.0.xmi</t>
  </si>
  <si>
    <t>07_log4j1.2.17_5.0_11244.0_211.1966131585245_15.0_9531.0.xmi</t>
  </si>
  <si>
    <t>11244.0</t>
  </si>
  <si>
    <t>9531.0</t>
  </si>
  <si>
    <t>3700.0</t>
  </si>
  <si>
    <t>5829.0</t>
  </si>
  <si>
    <t>07_log4j1.2.17_0.0_11330.0_211.1966131585245_17.0_9529.0.xmi</t>
  </si>
  <si>
    <t>07_log4j1.2.17_1.0_11242.0_211.1966131585245_16.0_9529.0.xmi</t>
  </si>
  <si>
    <t>11242.0</t>
  </si>
  <si>
    <t>3694.0</t>
  </si>
  <si>
    <t>5835.0</t>
  </si>
  <si>
    <t>07_log4j1.2.17_3.0_11250.0_211.1966131585245_15.0_9532.0.xmi</t>
  </si>
  <si>
    <t>11250.0</t>
  </si>
  <si>
    <t>9532.0</t>
  </si>
  <si>
    <t>3701.0</t>
  </si>
  <si>
    <t>5828.0</t>
  </si>
  <si>
    <t>07_log4j1.2.17_2.0_11338.0_211.1966131585245_15.0_9532.0.xmi</t>
  </si>
  <si>
    <t>11338.0</t>
  </si>
  <si>
    <t>08_JHotDraw7.6_3.0_10252.0_179.31590381753915_5.0_5846.0.xmi</t>
  </si>
  <si>
    <t>10252.0</t>
  </si>
  <si>
    <t>5846.0</t>
  </si>
  <si>
    <t>2863.0</t>
  </si>
  <si>
    <t>08_JHotDraw7.6_2.0_10244.0_179.31590381753915_7.0_5845.0.xmi</t>
  </si>
  <si>
    <t>10244.0</t>
  </si>
  <si>
    <t>5845.0</t>
  </si>
  <si>
    <t>2864.0</t>
  </si>
  <si>
    <t>08_JHotDraw7.6_1.0_10248.0_179.31590381753915_7.0_5844.0.xmi</t>
  </si>
  <si>
    <t>10248.0</t>
  </si>
  <si>
    <t>08_JHotDraw7.6_8.0_10280.0_178.80692233605768_7.0_5855.0.xmi</t>
  </si>
  <si>
    <t>10280.0</t>
  </si>
  <si>
    <t>5855.0</t>
  </si>
  <si>
    <t>2854.0</t>
  </si>
  <si>
    <t>08_JHotDraw7.6_10.0_10284.0_178.49815004523185_7.0_5861.0.xmi</t>
  </si>
  <si>
    <t>10284.0</t>
  </si>
  <si>
    <t>5861.0</t>
  </si>
  <si>
    <t>2848.0</t>
  </si>
  <si>
    <t>08_JHotDraw7.6_10.0_10282.0_178.15570604490634_7.0_5863.0.xmi</t>
  </si>
  <si>
    <t>10282.0</t>
  </si>
  <si>
    <t>5863.0</t>
  </si>
  <si>
    <t>2846.0</t>
  </si>
  <si>
    <t>08_JHotDraw7.6_2.0_10264.0_179.31590381753915_5.0_5846.0.xmi</t>
  </si>
  <si>
    <t>10264.0</t>
  </si>
  <si>
    <t>Attack Surface</t>
  </si>
  <si>
    <t>Design Impact</t>
  </si>
  <si>
    <t>AS</t>
  </si>
  <si>
    <t>DI</t>
  </si>
  <si>
    <t>LCOM</t>
  </si>
  <si>
    <t>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</si>
</sst>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B1" workbookViewId="0">
      <selection activeCell="O19" sqref="O19"/>
    </sheetView>
  </sheetViews>
  <sheetFormatPr baseColWidth="10" defaultRowHeight="15" x14ac:dyDescent="0.25"/>
  <cols>
    <col min="1" max="1" width="59" customWidth="1"/>
    <col min="2" max="2" width="12.5703125" customWidth="1"/>
    <col min="3" max="3" width="11.5703125" customWidth="1"/>
    <col min="4" max="4" width="8.7109375" customWidth="1"/>
    <col min="5" max="5" width="17.7109375" customWidth="1"/>
    <col min="6" max="6" width="6.140625" customWidth="1"/>
    <col min="7" max="7" width="8.5703125" customWidth="1"/>
    <col min="8" max="8" width="15.42578125" customWidth="1"/>
    <col min="9" max="9" width="9.5703125" customWidth="1"/>
    <col min="10" max="1024" width="12.140625" customWidth="1"/>
  </cols>
  <sheetData>
    <row r="1" spans="1:21" x14ac:dyDescent="0.25">
      <c r="B1" t="s">
        <v>437</v>
      </c>
      <c r="M1" t="s">
        <v>438</v>
      </c>
    </row>
    <row r="2" spans="1:21" x14ac:dyDescent="0.25">
      <c r="A2" t="s">
        <v>121</v>
      </c>
      <c r="B2" t="s">
        <v>128</v>
      </c>
      <c r="C2" t="s">
        <v>129</v>
      </c>
      <c r="D2" t="s">
        <v>130</v>
      </c>
      <c r="E2" t="s">
        <v>131</v>
      </c>
      <c r="F2" t="s">
        <v>132</v>
      </c>
      <c r="G2" t="s">
        <v>133</v>
      </c>
      <c r="H2" t="s">
        <v>134</v>
      </c>
      <c r="I2" t="s">
        <v>135</v>
      </c>
      <c r="J2" t="s">
        <v>136</v>
      </c>
      <c r="M2" t="s">
        <v>128</v>
      </c>
      <c r="N2" t="s">
        <v>129</v>
      </c>
      <c r="O2" t="s">
        <v>130</v>
      </c>
      <c r="P2" t="s">
        <v>131</v>
      </c>
      <c r="Q2" t="s">
        <v>132</v>
      </c>
      <c r="R2" t="s">
        <v>133</v>
      </c>
      <c r="S2" t="s">
        <v>134</v>
      </c>
      <c r="T2" t="s">
        <v>135</v>
      </c>
      <c r="U2" t="s">
        <v>136</v>
      </c>
    </row>
    <row r="3" spans="1:21" x14ac:dyDescent="0.25">
      <c r="A3" t="s">
        <v>123</v>
      </c>
      <c r="B3">
        <f>MIN(QuickUml!N3:N17)</f>
        <v>-7.5187969924812026E-3</v>
      </c>
      <c r="C3">
        <f>MIN(JsciCalc!N3:N8)</f>
        <v>0</v>
      </c>
      <c r="D3">
        <f>MIN(JUnit!N3:N12)</f>
        <v>0</v>
      </c>
      <c r="E3">
        <f>MIN(Gantt!N3:N19)</f>
        <v>-6.5104166666666663E-4</v>
      </c>
      <c r="F3">
        <f>MIN(Nutch!N3:N16)</f>
        <v>-5.0150451354062187E-4</v>
      </c>
      <c r="G3">
        <f>MIN(Lucene!N3:N16)</f>
        <v>0</v>
      </c>
      <c r="H3">
        <f>MIN(Log4j!N3:N10)</f>
        <v>0</v>
      </c>
      <c r="I3">
        <f>MIN(JHotDraw!N3:N12)</f>
        <v>0</v>
      </c>
      <c r="J3">
        <f>MIN(JEdit!N3:N17)</f>
        <v>-2.6898406786674944E-3</v>
      </c>
      <c r="M3">
        <f>MIN(QuickUml!S3:S17)</f>
        <v>-5.475201655989341E-2</v>
      </c>
      <c r="N3">
        <f>MIN(JsciCalc!S3:S8)</f>
        <v>0</v>
      </c>
      <c r="O3">
        <f>MIN(JUnit!S3:S12)</f>
        <v>-4.2372881355932203E-3</v>
      </c>
      <c r="P3">
        <f>MIN(Gantt!S3:S19)</f>
        <v>-4.9949344556075121E-3</v>
      </c>
      <c r="Q3">
        <f>MIN(Nutch!S3:S16)</f>
        <v>-1.0158234030084002E-2</v>
      </c>
      <c r="R3">
        <f>MIN(Lucene!S3:S16)</f>
        <v>-5.8405512199985223E-3</v>
      </c>
      <c r="S3">
        <f>MIN(Log4j!S3:S10)</f>
        <v>-8.4730803177405119E-3</v>
      </c>
      <c r="T3">
        <f>MIN(JHotDraw!S3:S12)</f>
        <v>-1.7382446469040563E-3</v>
      </c>
      <c r="U3">
        <f>MIN(JEdit!S3:S17)</f>
        <v>-1.003725994334174E-2</v>
      </c>
    </row>
    <row r="4" spans="1:21" x14ac:dyDescent="0.25">
      <c r="A4" t="s">
        <v>124</v>
      </c>
      <c r="B4">
        <f>_xlfn.QUARTILE.INC(QuickUml!N3:N17,1)</f>
        <v>1.5037593984962405E-2</v>
      </c>
      <c r="C4">
        <f>_xlfn.QUARTILE.INC(JsciCalc!N3:N8,1)</f>
        <v>4.8543689320388347E-4</v>
      </c>
      <c r="D4">
        <f>_xlfn.QUARTILE.INC(JUnit!N3:N12,1)</f>
        <v>3.2861476238624874E-3</v>
      </c>
      <c r="E4">
        <f>_xlfn.QUARTILE.INC(Gantt!N3:N19,1)</f>
        <v>3.2552083333333332E-4</v>
      </c>
      <c r="F4">
        <f>_xlfn.QUARTILE.INC(Nutch!N3:N16,1)</f>
        <v>5.0150451354062184E-3</v>
      </c>
      <c r="G4">
        <f>_xlfn.QUARTILE.INC(Lucene!N3:N16,1)</f>
        <v>1.9518542615484711E-3</v>
      </c>
      <c r="H4">
        <f>_xlfn.QUARTILE.INC(Log4j!N3:N10,1)</f>
        <v>8.800433252098565E-4</v>
      </c>
      <c r="I4">
        <f>_xlfn.QUARTILE.INC(JHotDraw!N3:N12,1)</f>
        <v>1.7111567419575633E-4</v>
      </c>
      <c r="J4">
        <f>_xlfn.QUARTILE.INC(JEdit!N3:N17,1)</f>
        <v>-2.0691082143596108E-3</v>
      </c>
      <c r="M4">
        <f>_xlfn.QUARTILE.INC(QuickUml!S3:S17,1)</f>
        <v>-4.0076335877862593E-2</v>
      </c>
      <c r="N4">
        <f>_xlfn.QUARTILE.INC(JsciCalc!S3:S8,1)</f>
        <v>1.0057427461041917E-3</v>
      </c>
      <c r="O4">
        <f>_xlfn.QUARTILE.INC(JUnit!S3:S12,1)</f>
        <v>-1.0593220338983051E-3</v>
      </c>
      <c r="P4">
        <f>_xlfn.QUARTILE.INC(Gantt!S3:S19,1)</f>
        <v>-3.0985579787867956E-3</v>
      </c>
      <c r="Q4">
        <f>_xlfn.QUARTILE.INC(Nutch!S3:S16,1)</f>
        <v>-8.3024028130494233E-3</v>
      </c>
      <c r="R4">
        <f>_xlfn.QUARTILE.INC(Lucene!S3:S16,1)</f>
        <v>-1.7832489645651173E-3</v>
      </c>
      <c r="S4">
        <f>_xlfn.QUARTILE.INC(Log4j!S3:S10,1)</f>
        <v>-8.0317740511915269E-3</v>
      </c>
      <c r="T4">
        <f>_xlfn.QUARTILE.INC(JHotDraw!S3:S12,1)</f>
        <v>-1.1695906432748538E-3</v>
      </c>
      <c r="U4">
        <f>_xlfn.QUARTILE.INC(JEdit!S3:S17,1)</f>
        <v>-2.6304520707163392E-3</v>
      </c>
    </row>
    <row r="5" spans="1:21" x14ac:dyDescent="0.25">
      <c r="A5" t="s">
        <v>125</v>
      </c>
      <c r="B5">
        <f>MEDIAN(QuickUml!N3:N17)</f>
        <v>0.11278195488721804</v>
      </c>
      <c r="C5">
        <f>MEDIAN(JsciCalc!N3:N8)</f>
        <v>1.9417475728155339E-3</v>
      </c>
      <c r="D5">
        <f>MEDIAN(JUnit!N3:N12)</f>
        <v>1.2639029322548028E-2</v>
      </c>
      <c r="E5">
        <f>MEDIAN(Gantt!N3:N19)</f>
        <v>1.3020833333333333E-3</v>
      </c>
      <c r="F5">
        <f>MEDIAN(Nutch!N3:N16)</f>
        <v>5.5165496489468406E-3</v>
      </c>
      <c r="G5">
        <f>MEDIAN(Lucene!N3:N16)</f>
        <v>7.4821080026024724E-3</v>
      </c>
      <c r="H5">
        <f>MEDIAN(Log4j!N3:N10)</f>
        <v>1.8954779312212295E-3</v>
      </c>
      <c r="I5">
        <f>MEDIAN(JHotDraw!N3:N12)</f>
        <v>8.5557837097878162E-4</v>
      </c>
      <c r="J5">
        <f>MEDIAN(JEdit!N3:N17)</f>
        <v>0</v>
      </c>
      <c r="M5">
        <f>MEDIAN(QuickUml!S3:S17)</f>
        <v>0.12452750038250535</v>
      </c>
      <c r="N5">
        <f>MEDIAN(JsciCalc!S3:S8)</f>
        <v>1.4397247100896048E-3</v>
      </c>
      <c r="O5">
        <f>MEDIAN(JUnit!S3:S12)</f>
        <v>1.1888079446035E-2</v>
      </c>
      <c r="P5">
        <f>MEDIAN(Gantt!S3:S19)</f>
        <v>-2.1451555237754737E-3</v>
      </c>
      <c r="Q5">
        <f>MEDIAN(Nutch!S3:S16)</f>
        <v>-4.6884157061926161E-3</v>
      </c>
      <c r="R5">
        <f>MEDIAN(Lucene!S3:S16)</f>
        <v>-3.4514496088357109E-4</v>
      </c>
      <c r="S5">
        <f>MEDIAN(Log4j!S3:S10)</f>
        <v>-7.590467784642542E-3</v>
      </c>
      <c r="T5">
        <f>MEDIAN(JHotDraw!S3:S12)</f>
        <v>-3.0703114684110084E-4</v>
      </c>
      <c r="U5">
        <f>MEDIAN(JEdit!S3:S17)</f>
        <v>-1.2234660794029485E-3</v>
      </c>
    </row>
    <row r="6" spans="1:21" x14ac:dyDescent="0.25">
      <c r="A6" t="s">
        <v>126</v>
      </c>
      <c r="B6">
        <f>_xlfn.QUARTILE.INC(QuickUml!N3:N17,3)</f>
        <v>0.13157894736842105</v>
      </c>
      <c r="C6">
        <f>_xlfn.QUARTILE.INC(JsciCalc!N3:N8,3)</f>
        <v>1.9417475728155339E-3</v>
      </c>
      <c r="D6">
        <f>_xlfn.QUARTILE.INC(JUnit!N3:N12,3)</f>
        <v>3.083923154701719E-2</v>
      </c>
      <c r="E6">
        <f>_xlfn.QUARTILE.INC(Gantt!N3:N19,3)</f>
        <v>6.184895833333333E-3</v>
      </c>
      <c r="F6">
        <f>_xlfn.QUARTILE.INC(Nutch!N3:N16,3)</f>
        <v>8.0240722166499499E-3</v>
      </c>
      <c r="G6">
        <f>_xlfn.QUARTILE.INC(Lucene!N3:N16,3)</f>
        <v>1.3012361743656473E-2</v>
      </c>
      <c r="H6">
        <f>_xlfn.QUARTILE.INC(Log4j!N3:N10,3)</f>
        <v>2.7078256160303275E-3</v>
      </c>
      <c r="I6">
        <f>_xlfn.QUARTILE.INC(JHotDraw!N3:N12,3)</f>
        <v>2.6950718685831623E-3</v>
      </c>
      <c r="J6">
        <f>_xlfn.QUARTILE.INC(JEdit!N3:N17,3)</f>
        <v>2.6898406786674944E-3</v>
      </c>
      <c r="M6">
        <f>_xlfn.QUARTILE.INC(QuickUml!S3:S17,3)</f>
        <v>0.2346551586583559</v>
      </c>
      <c r="N6">
        <f>_xlfn.QUARTILE.INC(JsciCalc!S3:S8,3)</f>
        <v>1.575933695809681E-3</v>
      </c>
      <c r="O6">
        <f>_xlfn.QUARTILE.INC(JUnit!S3:S12,3)</f>
        <v>2.0798345165431786E-2</v>
      </c>
      <c r="P6">
        <f>_xlfn.QUARTILE.INC(Gantt!S3:S19,3)</f>
        <v>-9.534024550113217E-4</v>
      </c>
      <c r="Q6">
        <f>_xlfn.QUARTILE.INC(Nutch!S3:S16,3)</f>
        <v>-1.172103926548154E-3</v>
      </c>
      <c r="R6">
        <f>_xlfn.QUARTILE.INC(Lucene!S3:S16,3)</f>
        <v>4.5074824363797528E-3</v>
      </c>
      <c r="S6">
        <f>_xlfn.QUARTILE.INC(Log4j!S3:S10,3)</f>
        <v>0</v>
      </c>
      <c r="T6">
        <f>_xlfn.QUARTILE.INC(JHotDraw!S3:S12,3)</f>
        <v>1.8104801781912265E-4</v>
      </c>
      <c r="U6">
        <f>_xlfn.QUARTILE.INC(JEdit!S3:S17,3)</f>
        <v>4.4927239069753728</v>
      </c>
    </row>
    <row r="7" spans="1:21" x14ac:dyDescent="0.25">
      <c r="A7" t="s">
        <v>127</v>
      </c>
      <c r="B7">
        <f>MAX(QuickUml!N3:N17)</f>
        <v>0.16541353383458646</v>
      </c>
      <c r="C7">
        <f>MAX(JsciCalc!N3:N8)</f>
        <v>7.7669902912621356E-3</v>
      </c>
      <c r="D7">
        <f>MAX(JUnit!N3:N12)</f>
        <v>3.9433771486349849E-2</v>
      </c>
      <c r="E7">
        <f>MAX(Gantt!N3:N19)</f>
        <v>8.7890625E-3</v>
      </c>
      <c r="F7">
        <f>MAX(Nutch!N3:N16)</f>
        <v>1.2537612838515547E-2</v>
      </c>
      <c r="G7">
        <f>MAX(Lucene!N3:N16)</f>
        <v>1.6916070266753416E-2</v>
      </c>
      <c r="H7">
        <f>MAX(Log4j!N3:N10)</f>
        <v>3.249390739236393E-3</v>
      </c>
      <c r="I7">
        <f>MAX(JHotDraw!N3:N12)</f>
        <v>4.7912388774811769E-3</v>
      </c>
      <c r="J7">
        <f>MAX(JEdit!N3:N17)</f>
        <v>1.4897579143389199E-2</v>
      </c>
      <c r="M7">
        <f>MAX(QuickUml!S3:S17)</f>
        <v>0.31993735975479798</v>
      </c>
      <c r="N7">
        <f>MAX(JsciCalc!S3:S8)</f>
        <v>6.9663471797011102E-3</v>
      </c>
      <c r="O7">
        <f>MAX(JUnit!S3:S12)</f>
        <v>4.9665162422556364E-2</v>
      </c>
      <c r="P7">
        <f>MAX(Gantt!S3:S19)</f>
        <v>9.22438861065951E-5</v>
      </c>
      <c r="Q7">
        <f>MAX(Nutch!S3:S16)</f>
        <v>8.5349031686676648E-3</v>
      </c>
      <c r="R7">
        <f>MAX(Lucene!S3:S16)</f>
        <v>6.3594257478277905E-2</v>
      </c>
      <c r="S7">
        <f>MAX(Log4j!S3:S10)</f>
        <v>5.2956751985878199E-4</v>
      </c>
      <c r="T7">
        <f>MAX(JHotDraw!S3:S12)</f>
        <v>3.2290355426720682E-3</v>
      </c>
      <c r="U7">
        <f>MAX(JEdit!S3:S17)</f>
        <v>9.0694855897867654</v>
      </c>
    </row>
    <row r="10" spans="1:21" x14ac:dyDescent="0.25">
      <c r="A10" t="s">
        <v>122</v>
      </c>
      <c r="B10" t="s">
        <v>128</v>
      </c>
      <c r="C10" t="s">
        <v>129</v>
      </c>
      <c r="D10" t="s">
        <v>130</v>
      </c>
      <c r="E10" t="s">
        <v>131</v>
      </c>
      <c r="F10" t="s">
        <v>132</v>
      </c>
      <c r="G10" t="s">
        <v>133</v>
      </c>
      <c r="H10" t="s">
        <v>134</v>
      </c>
      <c r="I10" t="s">
        <v>135</v>
      </c>
      <c r="J10" t="s">
        <v>136</v>
      </c>
      <c r="M10" t="s">
        <v>128</v>
      </c>
      <c r="N10" t="s">
        <v>129</v>
      </c>
      <c r="O10" t="s">
        <v>130</v>
      </c>
      <c r="P10" t="s">
        <v>131</v>
      </c>
      <c r="Q10" t="s">
        <v>132</v>
      </c>
      <c r="R10" t="s">
        <v>133</v>
      </c>
      <c r="S10" t="s">
        <v>134</v>
      </c>
      <c r="T10" t="s">
        <v>135</v>
      </c>
      <c r="U10" t="s">
        <v>136</v>
      </c>
    </row>
    <row r="11" spans="1:21" x14ac:dyDescent="0.25">
      <c r="A11" t="s">
        <v>123</v>
      </c>
      <c r="B11">
        <f>MIN(QuickUml!N19:N29)</f>
        <v>0</v>
      </c>
      <c r="C11">
        <f>MIN(JsciCalc!N10:N14)</f>
        <v>0</v>
      </c>
      <c r="D11">
        <f>MIN(JUnit!N14:N18)</f>
        <v>-2.0222446916076846E-3</v>
      </c>
      <c r="E11">
        <f>MIN(Gantt!N21:N38)</f>
        <v>-4.8828125E-3</v>
      </c>
      <c r="F11">
        <f>MIN(Nutch!N18:N33)</f>
        <v>-5.0150451354062187E-4</v>
      </c>
      <c r="G11">
        <f>MIN(Lucene!N18:N31)</f>
        <v>-1.9518542615484711E-3</v>
      </c>
      <c r="H11">
        <f>MIN(Log4j!N12:N16)</f>
        <v>0</v>
      </c>
      <c r="I11">
        <f>MIN(JHotDraw!N14:N21)</f>
        <v>0</v>
      </c>
      <c r="M11">
        <f>MIN(QuickUml!S19:S29)</f>
        <v>-4.1984732824427481E-2</v>
      </c>
      <c r="N11">
        <f>MIN(JsciCalc!S10:S14)</f>
        <v>0</v>
      </c>
      <c r="O11">
        <f>MIN(JUnit!S14:S18)</f>
        <v>-1.4124293785310734E-3</v>
      </c>
      <c r="P11">
        <f>MIN(Gantt!S21:S38)</f>
        <v>-6.1971159575735912E-3</v>
      </c>
      <c r="Q11">
        <f>MIN(Nutch!S18:S33)</f>
        <v>-1.1330337956632155E-2</v>
      </c>
      <c r="R11">
        <f>MIN(Lucene!S18:S31)</f>
        <v>-4.6019328117809476E-3</v>
      </c>
      <c r="S11">
        <f>MIN(Log4j!S12:S16)</f>
        <v>-7.7669902912621356E-3</v>
      </c>
      <c r="T11">
        <f>MIN(JHotDraw!S14:S21)</f>
        <v>-4.3258836318694691E-3</v>
      </c>
    </row>
    <row r="12" spans="1:21" x14ac:dyDescent="0.25">
      <c r="A12" t="s">
        <v>124</v>
      </c>
      <c r="B12">
        <f>_xlfn.QUARTILE.INC(QuickUml!N19:N29,1)</f>
        <v>2.2556390977443608E-2</v>
      </c>
      <c r="C12">
        <f>_xlfn.QUARTILE.INC(JsciCalc!N10:N14,1)</f>
        <v>0</v>
      </c>
      <c r="D12">
        <f>_xlfn.QUARTILE.INC(JUnit!N14:N18,1)</f>
        <v>0</v>
      </c>
      <c r="E12">
        <f>_xlfn.QUARTILE.INC(Gantt!N21:N38,1)</f>
        <v>-2.8483072916666665E-3</v>
      </c>
      <c r="F12">
        <f>_xlfn.QUARTILE.INC(Nutch!N18:N33,1)</f>
        <v>0</v>
      </c>
      <c r="G12">
        <f>_xlfn.QUARTILE.INC(Lucene!N18:N31,1)</f>
        <v>-4.8796356538711777E-4</v>
      </c>
      <c r="H12">
        <f>_xlfn.QUARTILE.INC(Log4j!N12:N16,1)</f>
        <v>2.7078256160303275E-4</v>
      </c>
      <c r="I12">
        <f>_xlfn.QUARTILE.INC(JHotDraw!N14:N21,1)</f>
        <v>1.2833675564681725E-4</v>
      </c>
      <c r="M12">
        <f>_xlfn.QUARTILE.INC(QuickUml!S19:S29,1)</f>
        <v>-2.5004156198385537E-2</v>
      </c>
      <c r="N12">
        <f>_xlfn.QUARTILE.INC(JsciCalc!S10:S14,1)</f>
        <v>7.4017971607833214E-4</v>
      </c>
      <c r="O12">
        <f>_xlfn.QUARTILE.INC(JUnit!S14:S18,1)</f>
        <v>-1.2976189434958185E-3</v>
      </c>
      <c r="P12">
        <f>_xlfn.QUARTILE.INC(Gantt!S21:S38,1)</f>
        <v>-3.9327851269217017E-3</v>
      </c>
      <c r="Q12">
        <f>_xlfn.QUARTILE.INC(Nutch!S18:S33,1)</f>
        <v>-8.6931041218988089E-3</v>
      </c>
      <c r="R12">
        <f>_xlfn.QUARTILE.INC(Lucene!S18:S31,1)</f>
        <v>-3.6240220892774966E-3</v>
      </c>
      <c r="S12">
        <f>_xlfn.QUARTILE.INC(Log4j!S12:S16,1)</f>
        <v>-7.590467784642542E-3</v>
      </c>
      <c r="T12">
        <f>_xlfn.QUARTILE.INC(JHotDraw!S14:S21,1)</f>
        <v>-1.724897447130024E-3</v>
      </c>
    </row>
    <row r="13" spans="1:21" x14ac:dyDescent="0.25">
      <c r="A13" t="s">
        <v>125</v>
      </c>
      <c r="B13">
        <f>MEDIAN(QuickUml!N19:N29)</f>
        <v>0.12030075187969924</v>
      </c>
      <c r="C13">
        <f>MEDIAN(JsciCalc!N10:N14)</f>
        <v>1.9417475728155339E-3</v>
      </c>
      <c r="D13">
        <f>MEDIAN(JUnit!N14:N18)</f>
        <v>0</v>
      </c>
      <c r="E13">
        <f>MEDIAN(Gantt!N21:N38)</f>
        <v>-1.46484375E-3</v>
      </c>
      <c r="F13">
        <f>MEDIAN(Nutch!N18:N33)</f>
        <v>4.0120361083249749E-3</v>
      </c>
      <c r="G13">
        <f>MEDIAN(Lucene!N18:N31)</f>
        <v>3.2530904359141186E-4</v>
      </c>
      <c r="H13">
        <f>MEDIAN(Log4j!N12:N16)</f>
        <v>1.8954779312212293E-3</v>
      </c>
      <c r="I13">
        <f>MEDIAN(JHotDraw!N14:N21)</f>
        <v>3.4223134839151266E-4</v>
      </c>
      <c r="M13">
        <f>MEDIAN(QuickUml!S19:S29)</f>
        <v>3.9296749934406662E-2</v>
      </c>
      <c r="N13">
        <f>MEDIAN(JsciCalc!S10:S14)</f>
        <v>8.7120799224771816E-4</v>
      </c>
      <c r="O13">
        <f>MEDIAN(JUnit!S14:S18)</f>
        <v>0</v>
      </c>
      <c r="P13">
        <f>MEDIAN(Gantt!S21:S38)</f>
        <v>-7.1505184125849122E-4</v>
      </c>
      <c r="Q13">
        <f>MEDIAN(Nutch!S18:S33)</f>
        <v>-7.423324868138308E-3</v>
      </c>
      <c r="R13">
        <f>MEDIAN(Lucene!S18:S31)</f>
        <v>-2.4160147261849977E-3</v>
      </c>
      <c r="S13">
        <f>MEDIAN(Log4j!S12:S16)</f>
        <v>-7.0609002647837602E-3</v>
      </c>
      <c r="T13">
        <f>MEDIAN(JHotDraw!S14:S21)</f>
        <v>-1.0293677380509175E-3</v>
      </c>
    </row>
    <row r="14" spans="1:21" x14ac:dyDescent="0.25">
      <c r="A14" t="s">
        <v>126</v>
      </c>
      <c r="B14">
        <f>_xlfn.QUARTILE.INC(QuickUml!N19:N29,3)</f>
        <v>0.16917293233082706</v>
      </c>
      <c r="C14">
        <f>_xlfn.QUARTILE.INC(JsciCalc!N10:N14,3)</f>
        <v>2.9126213592233011E-3</v>
      </c>
      <c r="D14">
        <f>_xlfn.QUARTILE.INC(JUnit!N14:N18,3)</f>
        <v>1.314459049544995E-2</v>
      </c>
      <c r="E14" s="3">
        <f>_xlfn.QUARTILE.INC(Gantt!N21:N38,3)</f>
        <v>-8.1380208333333315E-5</v>
      </c>
      <c r="F14">
        <f>_xlfn.QUARTILE.INC(Nutch!N18:N33,3)</f>
        <v>5.5165496489468406E-3</v>
      </c>
      <c r="G14">
        <f>_xlfn.QUARTILE.INC(Lucene!N18:N31,3)</f>
        <v>1.6265452179570592E-3</v>
      </c>
      <c r="H14">
        <f>_xlfn.QUARTILE.INC(Log4j!N12:N16,3)</f>
        <v>1.8954779312212293E-3</v>
      </c>
      <c r="I14">
        <f>_xlfn.QUARTILE.INC(JHotDraw!N14:N21,3)</f>
        <v>2.138945927446954E-3</v>
      </c>
      <c r="M14">
        <f>_xlfn.QUARTILE.INC(QuickUml!S19:S29,3)</f>
        <v>0.22206055963269467</v>
      </c>
      <c r="N14">
        <f>_xlfn.QUARTILE.INC(JsciCalc!S10:S14,3)</f>
        <v>1.4093470076736124E-3</v>
      </c>
      <c r="O14">
        <f>_xlfn.QUARTILE.INC(JUnit!S14:S18,3)</f>
        <v>2.3811827692569454E-2</v>
      </c>
      <c r="P14">
        <f>_xlfn.QUARTILE.INC(Gantt!S21:S38,3)</f>
        <v>0</v>
      </c>
      <c r="Q14">
        <f>_xlfn.QUARTILE.INC(Nutch!S18:S33,3)</f>
        <v>-4.981441687829654E-3</v>
      </c>
      <c r="R14">
        <f>_xlfn.QUARTILE.INC(Lucene!S18:S31,3)</f>
        <v>-1.4381040036815463E-3</v>
      </c>
      <c r="S14">
        <f>_xlfn.QUARTILE.INC(Log4j!S12:S16,3)</f>
        <v>0</v>
      </c>
      <c r="T14">
        <f>_xlfn.QUARTILE.INC(JHotDraw!S14:S21,3)</f>
        <v>-5.8479532163742691E-4</v>
      </c>
    </row>
    <row r="15" spans="1:21" x14ac:dyDescent="0.25">
      <c r="A15" t="s">
        <v>127</v>
      </c>
      <c r="B15">
        <f>MAX(QuickUml!N19:N29)</f>
        <v>0.23308270676691728</v>
      </c>
      <c r="C15">
        <f>MAX(JsciCalc!N10:N14)</f>
        <v>6.7961165048543689E-3</v>
      </c>
      <c r="D15">
        <f>MAX(JUnit!N14:N18)</f>
        <v>2.4266936299292215E-2</v>
      </c>
      <c r="E15">
        <f>MAX(Gantt!N21:N38)</f>
        <v>1.8880208333333332E-2</v>
      </c>
      <c r="F15">
        <f>MAX(Nutch!N18:N33)</f>
        <v>6.018054162487462E-3</v>
      </c>
      <c r="G15">
        <f>MAX(Lucene!N18:N31)</f>
        <v>1.2036434612882238E-2</v>
      </c>
      <c r="H15">
        <f>MAX(Log4j!N12:N16)</f>
        <v>2.166260492824262E-3</v>
      </c>
      <c r="I15">
        <f>MAX(JHotDraw!N14:N21)</f>
        <v>3.2511978097193705E-3</v>
      </c>
      <c r="M15">
        <f>MAX(QuickUml!S19:S29)</f>
        <v>0.29102574430026318</v>
      </c>
      <c r="N15">
        <f>MAX(JsciCalc!S10:S14)</f>
        <v>3.8377303278831166E-3</v>
      </c>
      <c r="O15">
        <f>MAX(JUnit!S14:S18)</f>
        <v>2.7096676302006111E-2</v>
      </c>
      <c r="P15">
        <f>MAX(Gantt!S21:S38)</f>
        <v>1.3723088122841634E-2</v>
      </c>
      <c r="Q15">
        <f>MAX(Nutch!S18:S33)</f>
        <v>1.0315793151507803E-2</v>
      </c>
      <c r="R15">
        <f>MAX(Lucene!S18:S31)</f>
        <v>4.2086145399342877E-3</v>
      </c>
      <c r="S15">
        <f>MAX(Log4j!S12:S16)</f>
        <v>7.0609002647837595E-4</v>
      </c>
      <c r="T15">
        <f>MAX(JHotDraw!S14:S21)</f>
        <v>3.8986354775828459E-4</v>
      </c>
    </row>
    <row r="18" spans="1:21" x14ac:dyDescent="0.25">
      <c r="A18" t="s">
        <v>137</v>
      </c>
      <c r="B18" t="s">
        <v>128</v>
      </c>
      <c r="C18" t="s">
        <v>129</v>
      </c>
      <c r="D18" t="s">
        <v>130</v>
      </c>
      <c r="E18" t="s">
        <v>131</v>
      </c>
      <c r="F18" t="s">
        <v>132</v>
      </c>
      <c r="G18" t="s">
        <v>133</v>
      </c>
      <c r="H18" t="s">
        <v>134</v>
      </c>
      <c r="I18" t="s">
        <v>135</v>
      </c>
      <c r="J18" t="s">
        <v>136</v>
      </c>
    </row>
    <row r="19" spans="1:21" x14ac:dyDescent="0.25">
      <c r="A19" t="s">
        <v>123</v>
      </c>
    </row>
    <row r="20" spans="1:21" x14ac:dyDescent="0.25">
      <c r="A20" t="s">
        <v>124</v>
      </c>
    </row>
    <row r="21" spans="1:21" x14ac:dyDescent="0.25">
      <c r="A21" t="s">
        <v>125</v>
      </c>
    </row>
    <row r="22" spans="1:21" x14ac:dyDescent="0.25">
      <c r="A22" t="s">
        <v>126</v>
      </c>
    </row>
    <row r="23" spans="1:21" x14ac:dyDescent="0.25">
      <c r="A23" t="s">
        <v>127</v>
      </c>
    </row>
    <row r="26" spans="1:21" x14ac:dyDescent="0.25">
      <c r="A26" t="s">
        <v>138</v>
      </c>
      <c r="B26" t="s">
        <v>128</v>
      </c>
      <c r="C26" t="s">
        <v>129</v>
      </c>
      <c r="D26" t="s">
        <v>130</v>
      </c>
      <c r="E26" t="s">
        <v>131</v>
      </c>
      <c r="F26" t="s">
        <v>132</v>
      </c>
      <c r="G26" t="s">
        <v>133</v>
      </c>
      <c r="H26" t="s">
        <v>134</v>
      </c>
      <c r="I26" t="s">
        <v>135</v>
      </c>
      <c r="J26" t="s">
        <v>136</v>
      </c>
      <c r="M26" t="s">
        <v>128</v>
      </c>
      <c r="N26" t="s">
        <v>129</v>
      </c>
      <c r="O26" t="s">
        <v>130</v>
      </c>
      <c r="P26" t="s">
        <v>131</v>
      </c>
      <c r="Q26" t="s">
        <v>132</v>
      </c>
      <c r="R26" t="s">
        <v>133</v>
      </c>
      <c r="S26" t="s">
        <v>134</v>
      </c>
      <c r="T26" t="s">
        <v>135</v>
      </c>
      <c r="U26" t="s">
        <v>136</v>
      </c>
    </row>
    <row r="27" spans="1:21" x14ac:dyDescent="0.25">
      <c r="A27" t="s">
        <v>123</v>
      </c>
      <c r="B27">
        <f>MIN(QuickUml!N3:N300)</f>
        <v>-7.5187969924812026E-3</v>
      </c>
      <c r="C27">
        <f>MIN(JsciCalc!N3:N300)</f>
        <v>0</v>
      </c>
      <c r="D27">
        <f>MIN(JUnit!N3:N300)</f>
        <v>-2.0222446916076846E-3</v>
      </c>
      <c r="E27">
        <f>MIN(Gantt!N3:N300)</f>
        <v>-4.8828125E-3</v>
      </c>
      <c r="F27">
        <f>MIN(Nutch!N3:N300)</f>
        <v>-5.0150451354062187E-4</v>
      </c>
      <c r="G27">
        <f>MIN(Lucene!N3:N300)</f>
        <v>-1.9518542615484711E-3</v>
      </c>
      <c r="H27">
        <f>MIN(Log4j!N3:N300)</f>
        <v>0</v>
      </c>
      <c r="I27">
        <f>MIN(JHotDraw!N3:N300)</f>
        <v>0</v>
      </c>
      <c r="J27">
        <f>MIN(JEdit!N3:N300)</f>
        <v>-2.6898406786674944E-3</v>
      </c>
      <c r="M27">
        <f>MIN(QuickUml!S3:S300)</f>
        <v>-5.475201655989341E-2</v>
      </c>
      <c r="N27">
        <f>MIN(JsciCalc!S3:S300)</f>
        <v>0</v>
      </c>
      <c r="O27">
        <f>MIN(JUnit!S3:S300)</f>
        <v>-4.2372881355932203E-3</v>
      </c>
      <c r="P27">
        <f>MIN(Gantt!S3:S300)</f>
        <v>-6.1971159575735912E-3</v>
      </c>
      <c r="Q27">
        <f>MIN(Nutch!S3:S300)</f>
        <v>-1.1330337956632155E-2</v>
      </c>
      <c r="R27">
        <f>MIN(Lucene!S3:S300)</f>
        <v>-5.8405512199985223E-3</v>
      </c>
      <c r="S27">
        <f>MIN(Log4j!S3:S300)</f>
        <v>-8.4730803177405119E-3</v>
      </c>
      <c r="T27">
        <f>MIN(JHotDraw!S3:S300)</f>
        <v>-4.3258836318694691E-3</v>
      </c>
      <c r="U27">
        <f>MIN(JEdit!S3:S300)</f>
        <v>-1.003725994334174E-2</v>
      </c>
    </row>
    <row r="28" spans="1:21" x14ac:dyDescent="0.25">
      <c r="A28" t="s">
        <v>124</v>
      </c>
      <c r="B28">
        <f>_xlfn.QUARTILE.INC(QuickUml!N3:N300,1)</f>
        <v>2.2556390977443608E-2</v>
      </c>
      <c r="C28">
        <f>_xlfn.QUARTILE.INC(JsciCalc!N3:N300,1)</f>
        <v>0</v>
      </c>
      <c r="D28">
        <f>_xlfn.QUARTILE.INC(JUnit!N3:N300,1)</f>
        <v>0</v>
      </c>
      <c r="E28">
        <f>_xlfn.QUARTILE.INC(Gantt!N3:N300,1)</f>
        <v>-1.46484375E-3</v>
      </c>
      <c r="F28">
        <f>_xlfn.QUARTILE.INC(Nutch!N3:N300,1)</f>
        <v>1.2537612838515547E-4</v>
      </c>
      <c r="G28">
        <f>_xlfn.QUARTILE.INC(Lucene!N3:N300,1)</f>
        <v>2.4398178269355888E-4</v>
      </c>
      <c r="H28">
        <f>_xlfn.QUARTILE.INC(Log4j!N3:N300,1)</f>
        <v>2.7078256160303275E-4</v>
      </c>
      <c r="I28">
        <f>_xlfn.QUARTILE.INC(JHotDraw!N3:N300,1)</f>
        <v>1.7111567419575633E-4</v>
      </c>
      <c r="J28">
        <f>_xlfn.QUARTILE.INC(JEdit!N3:N300,1)</f>
        <v>-2.0691082143596108E-3</v>
      </c>
      <c r="M28">
        <f>_xlfn.QUARTILE.INC(QuickUml!S3:S300,1)</f>
        <v>-3.7213740458015267E-2</v>
      </c>
      <c r="N28">
        <f>_xlfn.QUARTILE.INC(JsciCalc!S3:S300,1)</f>
        <v>8.0569385416302515E-4</v>
      </c>
      <c r="O28">
        <f>_xlfn.QUARTILE.INC(JUnit!S3:S300,1)</f>
        <v>-1.3550241610134459E-3</v>
      </c>
      <c r="P28">
        <f>_xlfn.QUARTILE.INC(Gantt!S3:S300,1)</f>
        <v>-3.2177332856632105E-3</v>
      </c>
      <c r="Q28">
        <f>_xlfn.QUARTILE.INC(Nutch!S3:S300,1)</f>
        <v>-8.5954287946864629E-3</v>
      </c>
      <c r="R28">
        <f>_xlfn.QUARTILE.INC(Lucene!S3:S300,1)</f>
        <v>-3.0190993255161378E-3</v>
      </c>
      <c r="S28">
        <f>_xlfn.QUARTILE.INC(Log4j!S3:S300,1)</f>
        <v>-7.7669902912621356E-3</v>
      </c>
      <c r="T28">
        <f>_xlfn.QUARTILE.INC(JHotDraw!S3:S300,1)</f>
        <v>-1.4619883040935672E-3</v>
      </c>
      <c r="U28">
        <f>_xlfn.QUARTILE.INC(JEdit!S3:S300,1)</f>
        <v>-2.6304520707163392E-3</v>
      </c>
    </row>
    <row r="29" spans="1:21" x14ac:dyDescent="0.25">
      <c r="A29" t="s">
        <v>125</v>
      </c>
      <c r="B29">
        <f>MEDIAN(QuickUml!N3:N300)</f>
        <v>0.11654135338345864</v>
      </c>
      <c r="C29">
        <f>MEDIAN(JsciCalc!N3:N300)</f>
        <v>1.9417475728155339E-3</v>
      </c>
      <c r="D29">
        <f>MEDIAN(JUnit!N3:N300)</f>
        <v>1.1122345803842264E-2</v>
      </c>
      <c r="E29">
        <f>MEDIAN(Gantt!N3:N300)</f>
        <v>0</v>
      </c>
      <c r="F29">
        <f>MEDIAN(Nutch!N3:N300)</f>
        <v>5.26579739217653E-3</v>
      </c>
      <c r="G29">
        <f>MEDIAN(Lucene!N3:N300)</f>
        <v>1.6265452179570592E-3</v>
      </c>
      <c r="H29">
        <f>MEDIAN(Log4j!N3:N300)</f>
        <v>1.8954779312212293E-3</v>
      </c>
      <c r="I29">
        <f>MEDIAN(JHotDraw!N3:N300)</f>
        <v>3.4223134839151266E-4</v>
      </c>
      <c r="J29">
        <f>MEDIAN(JEdit!N3:N300)</f>
        <v>0</v>
      </c>
      <c r="M29">
        <f>MEDIAN(QuickUml!S3:S300)</f>
        <v>8.5749134411024386E-2</v>
      </c>
      <c r="N29">
        <f>MEDIAN(JsciCalc!S3:S300)</f>
        <v>1.4093470076736124E-3</v>
      </c>
      <c r="O29">
        <f>MEDIAN(JUnit!S3:S300)</f>
        <v>1.1144165669069896E-2</v>
      </c>
      <c r="P29">
        <f>MEDIAN(Gantt!S3:S300)</f>
        <v>-1.3994816898066098E-3</v>
      </c>
      <c r="Q29">
        <f>MEDIAN(Nutch!S3:S300)</f>
        <v>-7.0326235592889233E-3</v>
      </c>
      <c r="R29">
        <f>MEDIAN(Lucene!S3:S300)</f>
        <v>-1.6106764841233318E-3</v>
      </c>
      <c r="S29">
        <f>MEDIAN(Log4j!S3:S300)</f>
        <v>-7.4139452780229483E-3</v>
      </c>
      <c r="T29">
        <f>MEDIAN(JHotDraw!S3:S300)</f>
        <v>-8.344359641717751E-4</v>
      </c>
      <c r="U29">
        <f>MEDIAN(JEdit!S3:S300)</f>
        <v>-1.2234660794029485E-3</v>
      </c>
    </row>
    <row r="30" spans="1:21" x14ac:dyDescent="0.25">
      <c r="A30" t="s">
        <v>126</v>
      </c>
      <c r="B30">
        <f>_xlfn.QUARTILE.INC(QuickUml!N3:N300,3)</f>
        <v>0.14285714285714285</v>
      </c>
      <c r="C30">
        <f>_xlfn.QUARTILE.INC(JsciCalc!N3:N300,3)</f>
        <v>2.4271844660194173E-3</v>
      </c>
      <c r="D30">
        <f>_xlfn.QUARTILE.INC(JUnit!N3:N300,3)</f>
        <v>2.5278058645096059E-2</v>
      </c>
      <c r="E30">
        <f>_xlfn.QUARTILE.INC(Gantt!N3:N300,3)</f>
        <v>1.46484375E-3</v>
      </c>
      <c r="F30">
        <f>_xlfn.QUARTILE.INC(Nutch!N3:N300,3)</f>
        <v>6.018054162487462E-3</v>
      </c>
      <c r="G30">
        <f>_xlfn.QUARTILE.INC(Lucene!N3:N300,3)</f>
        <v>8.1327260897852971E-3</v>
      </c>
      <c r="H30">
        <f>_xlfn.QUARTILE.INC(Log4j!N3:N300,3)</f>
        <v>2.437043054427295E-3</v>
      </c>
      <c r="I30">
        <f>_xlfn.QUARTILE.INC(JHotDraw!N3:N300,3)</f>
        <v>2.6950718685831623E-3</v>
      </c>
      <c r="J30">
        <f>_xlfn.QUARTILE.INC(JEdit!N3:N300,3)</f>
        <v>2.6898406786674944E-3</v>
      </c>
      <c r="M30">
        <f>_xlfn.QUARTILE.INC(QuickUml!S3:S300,3)</f>
        <v>0.24177014078646578</v>
      </c>
      <c r="N30">
        <f>_xlfn.QUARTILE.INC(JsciCalc!S3:S300,3)</f>
        <v>1.5406566013749863E-3</v>
      </c>
      <c r="O30">
        <f>_xlfn.QUARTILE.INC(JUnit!S3:S300,3)</f>
        <v>2.3555399553511547E-2</v>
      </c>
      <c r="P30">
        <f>_xlfn.QUARTILE.INC(Gantt!S3:S300,3)</f>
        <v>0</v>
      </c>
      <c r="Q30">
        <f>_xlfn.QUARTILE.INC(Nutch!S3:S300,3)</f>
        <v>-1.172103926548154E-3</v>
      </c>
      <c r="R30">
        <f>_xlfn.QUARTILE.INC(Lucene!S3:S300,3)</f>
        <v>1.9506201216187326E-4</v>
      </c>
      <c r="S30">
        <f>_xlfn.QUARTILE.INC(Log4j!S3:S300,3)</f>
        <v>0</v>
      </c>
      <c r="T30">
        <f>_xlfn.QUARTILE.INC(JHotDraw!S3:S300,3)</f>
        <v>0</v>
      </c>
      <c r="U30">
        <f>_xlfn.QUARTILE.INC(JEdit!S3:S300,3)</f>
        <v>4.4927239069753728</v>
      </c>
    </row>
    <row r="31" spans="1:21" x14ac:dyDescent="0.25">
      <c r="A31" t="s">
        <v>127</v>
      </c>
      <c r="B31">
        <f>MAX(QuickUml!N3:N300)</f>
        <v>0.23308270676691728</v>
      </c>
      <c r="C31">
        <f>MAX(JsciCalc!N3:N300)</f>
        <v>7.7669902912621356E-3</v>
      </c>
      <c r="D31">
        <f>MAX(JUnit!N3:N300)</f>
        <v>3.9433771486349849E-2</v>
      </c>
      <c r="E31">
        <f>MAX(Gantt!N3:N300)</f>
        <v>1.8880208333333332E-2</v>
      </c>
      <c r="F31">
        <f>MAX(Nutch!N3:N300)</f>
        <v>1.2537612838515547E-2</v>
      </c>
      <c r="G31">
        <f>MAX(Lucene!N3:N300)</f>
        <v>1.6916070266753416E-2</v>
      </c>
      <c r="H31">
        <f>MAX(Log4j!N3:N300)</f>
        <v>3.249390739236393E-3</v>
      </c>
      <c r="I31">
        <f>MAX(JHotDraw!N3:N300)</f>
        <v>4.7912388774811769E-3</v>
      </c>
      <c r="J31">
        <f>MAX(JEdit!N3:N300)</f>
        <v>1.4897579143389199E-2</v>
      </c>
      <c r="M31">
        <f>MAX(QuickUml!S3:S300)</f>
        <v>0.31993735975479798</v>
      </c>
      <c r="N31">
        <f>MAX(JsciCalc!S3:S300)</f>
        <v>6.9663471797011102E-3</v>
      </c>
      <c r="O31">
        <f>MAX(JUnit!S3:S300)</f>
        <v>4.9665162422556364E-2</v>
      </c>
      <c r="P31">
        <f>MAX(Gantt!S3:S300)</f>
        <v>1.3723088122841634E-2</v>
      </c>
      <c r="Q31">
        <f>MAX(Nutch!S3:S300)</f>
        <v>1.0315793151507803E-2</v>
      </c>
      <c r="R31">
        <f>MAX(Lucene!S3:S300)</f>
        <v>6.3594257478277905E-2</v>
      </c>
      <c r="S31">
        <f>MAX(Log4j!S3:S300)</f>
        <v>7.0609002647837595E-4</v>
      </c>
      <c r="T31">
        <f>MAX(JHotDraw!S3:S300)</f>
        <v>3.2290355426720682E-3</v>
      </c>
      <c r="U31">
        <f>MAX(JEdit!S3:S300)</f>
        <v>9.0694855897867654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workbookViewId="0">
      <selection activeCell="P17" sqref="P17"/>
    </sheetView>
  </sheetViews>
  <sheetFormatPr baseColWidth="10" defaultRowHeight="15" x14ac:dyDescent="0.25"/>
  <cols>
    <col min="2" max="2" width="56.5703125" bestFit="1" customWidth="1"/>
    <col min="3" max="3" width="12.42578125" bestFit="1" customWidth="1"/>
    <col min="4" max="4" width="11.5703125" bestFit="1" customWidth="1"/>
    <col min="5" max="5" width="8.5703125" bestFit="1" customWidth="1"/>
    <col min="6" max="6" width="21" bestFit="1" customWidth="1"/>
    <col min="7" max="7" width="5.85546875" bestFit="1" customWidth="1"/>
    <col min="8" max="8" width="8.5703125" bestFit="1" customWidth="1"/>
    <col min="9" max="9" width="13.28515625" bestFit="1" customWidth="1"/>
    <col min="10" max="10" width="16.28515625" bestFit="1" customWidth="1"/>
    <col min="11" max="11" width="21" bestFit="1" customWidth="1"/>
    <col min="12" max="12" width="9.42578125" bestFit="1" customWidth="1"/>
    <col min="14" max="14" width="12.710937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11</v>
      </c>
      <c r="L1" t="s">
        <v>8</v>
      </c>
      <c r="M1" t="s">
        <v>439</v>
      </c>
      <c r="N1" t="s">
        <v>439</v>
      </c>
      <c r="O1" t="s">
        <v>441</v>
      </c>
      <c r="P1" t="s">
        <v>441</v>
      </c>
      <c r="Q1" t="s">
        <v>442</v>
      </c>
      <c r="R1" t="s">
        <v>442</v>
      </c>
      <c r="S1" t="s">
        <v>440</v>
      </c>
    </row>
    <row r="2" spans="1:19" x14ac:dyDescent="0.25">
      <c r="A2" t="s">
        <v>121</v>
      </c>
      <c r="B2" t="s">
        <v>9</v>
      </c>
      <c r="C2">
        <v>0</v>
      </c>
      <c r="D2">
        <v>0</v>
      </c>
      <c r="E2">
        <v>16347</v>
      </c>
      <c r="F2" s="1">
        <v>2121443403761560</v>
      </c>
      <c r="G2">
        <v>11</v>
      </c>
      <c r="H2">
        <v>9402</v>
      </c>
      <c r="I2">
        <v>0</v>
      </c>
      <c r="J2">
        <v>4833</v>
      </c>
      <c r="K2">
        <v>4569</v>
      </c>
      <c r="L2">
        <v>5616</v>
      </c>
    </row>
    <row r="3" spans="1:19" x14ac:dyDescent="0.25">
      <c r="B3" t="s">
        <v>106</v>
      </c>
      <c r="C3">
        <v>1</v>
      </c>
      <c r="D3">
        <v>5</v>
      </c>
      <c r="E3">
        <v>16299</v>
      </c>
      <c r="F3" s="1">
        <v>2121443403761560</v>
      </c>
      <c r="G3">
        <v>10</v>
      </c>
      <c r="H3">
        <v>9411</v>
      </c>
      <c r="I3">
        <v>-9</v>
      </c>
      <c r="J3">
        <v>4823</v>
      </c>
      <c r="K3">
        <v>4579</v>
      </c>
      <c r="L3">
        <v>5616</v>
      </c>
      <c r="M3">
        <f>J3-$J$2</f>
        <v>-10</v>
      </c>
      <c r="N3">
        <f>M3/$J$2</f>
        <v>-2.0691082143596108E-3</v>
      </c>
      <c r="O3" s="4">
        <f>F3-$F$2</f>
        <v>0</v>
      </c>
      <c r="P3">
        <f>O3/$F$2</f>
        <v>0</v>
      </c>
      <c r="Q3">
        <f t="shared" ref="Q3:Q17" si="0">E3-$E$2</f>
        <v>-48</v>
      </c>
      <c r="R3">
        <f>Q3/$E$2</f>
        <v>-2.9363185905670764E-3</v>
      </c>
      <c r="S3">
        <f>P3+R3</f>
        <v>-2.9363185905670764E-3</v>
      </c>
    </row>
    <row r="4" spans="1:19" x14ac:dyDescent="0.25">
      <c r="B4" t="s">
        <v>107</v>
      </c>
      <c r="C4">
        <v>0</v>
      </c>
      <c r="D4">
        <v>0</v>
      </c>
      <c r="E4">
        <v>16347</v>
      </c>
      <c r="F4" s="1">
        <v>2121443403761560</v>
      </c>
      <c r="G4">
        <v>11</v>
      </c>
      <c r="H4">
        <v>9402</v>
      </c>
      <c r="I4">
        <v>0</v>
      </c>
      <c r="J4">
        <v>4833</v>
      </c>
      <c r="K4">
        <v>4569</v>
      </c>
      <c r="L4">
        <v>5616</v>
      </c>
      <c r="M4">
        <f>J4-$J$2</f>
        <v>0</v>
      </c>
      <c r="N4">
        <f>M4/$J$2</f>
        <v>0</v>
      </c>
      <c r="O4" s="4">
        <f t="shared" ref="O4:O17" si="1">F4-$F$2</f>
        <v>0</v>
      </c>
      <c r="P4">
        <f t="shared" ref="P4:P17" si="2">O4/$F$2</f>
        <v>0</v>
      </c>
      <c r="Q4">
        <f t="shared" si="0"/>
        <v>0</v>
      </c>
      <c r="R4">
        <f t="shared" ref="R4:R17" si="3">Q4/$E$2</f>
        <v>0</v>
      </c>
      <c r="S4">
        <f t="shared" ref="S4:S17" si="4">P4+R4</f>
        <v>0</v>
      </c>
    </row>
    <row r="5" spans="1:19" x14ac:dyDescent="0.25">
      <c r="B5" t="s">
        <v>108</v>
      </c>
      <c r="C5">
        <v>2</v>
      </c>
      <c r="D5">
        <v>10</v>
      </c>
      <c r="E5">
        <v>16585</v>
      </c>
      <c r="F5" s="1">
        <v>2128357274145840</v>
      </c>
      <c r="G5">
        <v>8</v>
      </c>
      <c r="H5">
        <v>9440</v>
      </c>
      <c r="I5">
        <v>-38</v>
      </c>
      <c r="J5">
        <v>4887</v>
      </c>
      <c r="K5">
        <v>4515</v>
      </c>
      <c r="L5">
        <v>5616</v>
      </c>
      <c r="M5">
        <f t="shared" ref="M5:M17" si="5">J5-$J$2</f>
        <v>54</v>
      </c>
      <c r="N5">
        <f t="shared" ref="N5:N17" si="6">M5/$J$2</f>
        <v>1.11731843575419E-2</v>
      </c>
      <c r="O5" s="4">
        <f t="shared" si="1"/>
        <v>6913870384280</v>
      </c>
      <c r="P5">
        <f t="shared" si="2"/>
        <v>3.2590406946614381E-3</v>
      </c>
      <c r="Q5">
        <f t="shared" si="0"/>
        <v>238</v>
      </c>
      <c r="R5">
        <f t="shared" si="3"/>
        <v>1.4559246344895088E-2</v>
      </c>
      <c r="S5">
        <f t="shared" si="4"/>
        <v>1.7818287039556527E-2</v>
      </c>
    </row>
    <row r="6" spans="1:19" x14ac:dyDescent="0.25">
      <c r="B6" t="s">
        <v>109</v>
      </c>
      <c r="C6">
        <v>1</v>
      </c>
      <c r="D6">
        <v>1</v>
      </c>
      <c r="E6">
        <v>16335</v>
      </c>
      <c r="F6" s="1">
        <v>2121443403761560</v>
      </c>
      <c r="G6">
        <v>11</v>
      </c>
      <c r="H6">
        <v>9402</v>
      </c>
      <c r="I6">
        <v>0</v>
      </c>
      <c r="J6">
        <v>4821</v>
      </c>
      <c r="K6">
        <v>4581</v>
      </c>
      <c r="L6">
        <v>5616</v>
      </c>
      <c r="M6">
        <f t="shared" si="5"/>
        <v>-12</v>
      </c>
      <c r="N6">
        <f t="shared" si="6"/>
        <v>-2.4829298572315332E-3</v>
      </c>
      <c r="O6" s="4">
        <f t="shared" si="1"/>
        <v>0</v>
      </c>
      <c r="P6">
        <f t="shared" si="2"/>
        <v>0</v>
      </c>
      <c r="Q6">
        <f t="shared" si="0"/>
        <v>-12</v>
      </c>
      <c r="R6">
        <f t="shared" si="3"/>
        <v>-7.340796476417691E-4</v>
      </c>
      <c r="S6">
        <f t="shared" si="4"/>
        <v>-7.340796476417691E-4</v>
      </c>
    </row>
    <row r="7" spans="1:19" x14ac:dyDescent="0.25">
      <c r="B7" t="s">
        <v>110</v>
      </c>
      <c r="C7">
        <v>1</v>
      </c>
      <c r="D7">
        <v>3</v>
      </c>
      <c r="E7">
        <v>16349</v>
      </c>
      <c r="F7" s="1">
        <v>2099890373458530</v>
      </c>
      <c r="G7">
        <v>11</v>
      </c>
      <c r="H7">
        <v>9402</v>
      </c>
      <c r="I7">
        <v>0</v>
      </c>
      <c r="J7">
        <v>4833</v>
      </c>
      <c r="K7">
        <v>4569</v>
      </c>
      <c r="L7">
        <v>5616</v>
      </c>
      <c r="M7">
        <f t="shared" si="5"/>
        <v>0</v>
      </c>
      <c r="N7">
        <f t="shared" si="6"/>
        <v>0</v>
      </c>
      <c r="O7" s="4">
        <f t="shared" si="1"/>
        <v>-21553030303030</v>
      </c>
      <c r="P7">
        <f t="shared" si="2"/>
        <v>-1.0159606551282034E-2</v>
      </c>
      <c r="Q7">
        <f t="shared" si="0"/>
        <v>2</v>
      </c>
      <c r="R7">
        <f t="shared" si="3"/>
        <v>1.2234660794029485E-4</v>
      </c>
      <c r="S7">
        <f t="shared" si="4"/>
        <v>-1.003725994334174E-2</v>
      </c>
    </row>
    <row r="8" spans="1:19" x14ac:dyDescent="0.25">
      <c r="B8" t="s">
        <v>111</v>
      </c>
      <c r="C8">
        <v>1</v>
      </c>
      <c r="D8">
        <v>2</v>
      </c>
      <c r="E8">
        <v>16313</v>
      </c>
      <c r="F8" s="1">
        <v>2121443403761560</v>
      </c>
      <c r="G8">
        <v>10</v>
      </c>
      <c r="H8">
        <v>9405</v>
      </c>
      <c r="I8">
        <v>-3</v>
      </c>
      <c r="J8">
        <v>4824</v>
      </c>
      <c r="K8">
        <v>4578</v>
      </c>
      <c r="L8">
        <v>5616</v>
      </c>
      <c r="M8">
        <f t="shared" si="5"/>
        <v>-9</v>
      </c>
      <c r="N8">
        <f t="shared" si="6"/>
        <v>-1.8621973929236499E-3</v>
      </c>
      <c r="O8" s="4">
        <f t="shared" si="1"/>
        <v>0</v>
      </c>
      <c r="P8">
        <f t="shared" si="2"/>
        <v>0</v>
      </c>
      <c r="Q8">
        <f t="shared" si="0"/>
        <v>-34</v>
      </c>
      <c r="R8">
        <f t="shared" si="3"/>
        <v>-2.0798923349850127E-3</v>
      </c>
      <c r="S8">
        <f t="shared" si="4"/>
        <v>-2.0798923349850127E-3</v>
      </c>
    </row>
    <row r="9" spans="1:19" x14ac:dyDescent="0.25">
      <c r="B9" t="s">
        <v>112</v>
      </c>
      <c r="C9">
        <v>1</v>
      </c>
      <c r="D9">
        <v>4</v>
      </c>
      <c r="E9">
        <v>16301</v>
      </c>
      <c r="F9" s="1">
        <v>2121443403761560</v>
      </c>
      <c r="G9">
        <v>10</v>
      </c>
      <c r="H9">
        <v>9411</v>
      </c>
      <c r="I9">
        <v>-9</v>
      </c>
      <c r="J9">
        <v>4823</v>
      </c>
      <c r="K9">
        <v>4579</v>
      </c>
      <c r="L9">
        <v>5616</v>
      </c>
      <c r="M9">
        <f t="shared" si="5"/>
        <v>-10</v>
      </c>
      <c r="N9">
        <f t="shared" si="6"/>
        <v>-2.0691082143596108E-3</v>
      </c>
      <c r="O9" s="4">
        <f t="shared" si="1"/>
        <v>0</v>
      </c>
      <c r="P9">
        <f t="shared" si="2"/>
        <v>0</v>
      </c>
      <c r="Q9">
        <f t="shared" si="0"/>
        <v>-46</v>
      </c>
      <c r="R9">
        <f>Q9/$E$2</f>
        <v>-2.8139719826267818E-3</v>
      </c>
      <c r="S9">
        <f t="shared" si="4"/>
        <v>-2.8139719826267818E-3</v>
      </c>
    </row>
    <row r="10" spans="1:19" x14ac:dyDescent="0.25">
      <c r="B10" t="s">
        <v>113</v>
      </c>
      <c r="C10">
        <v>1</v>
      </c>
      <c r="D10">
        <v>10</v>
      </c>
      <c r="E10">
        <v>16363</v>
      </c>
      <c r="F10" s="1">
        <v>2.11436854997696E+16</v>
      </c>
      <c r="G10">
        <v>9</v>
      </c>
      <c r="H10">
        <v>9418</v>
      </c>
      <c r="I10">
        <v>-16</v>
      </c>
      <c r="J10">
        <v>4852</v>
      </c>
      <c r="K10">
        <v>4550</v>
      </c>
      <c r="L10">
        <v>5616</v>
      </c>
      <c r="M10">
        <f t="shared" si="5"/>
        <v>19</v>
      </c>
      <c r="N10">
        <f t="shared" si="6"/>
        <v>3.9313056072832605E-3</v>
      </c>
      <c r="O10" s="4">
        <f t="shared" si="1"/>
        <v>1.902224209600804E+16</v>
      </c>
      <c r="P10">
        <f t="shared" si="2"/>
        <v>8.9666507540476665</v>
      </c>
      <c r="Q10">
        <f t="shared" si="0"/>
        <v>16</v>
      </c>
      <c r="R10">
        <f t="shared" si="3"/>
        <v>9.787728635223588E-4</v>
      </c>
      <c r="S10">
        <f t="shared" si="4"/>
        <v>8.967629526911189</v>
      </c>
    </row>
    <row r="11" spans="1:19" x14ac:dyDescent="0.25">
      <c r="B11" t="s">
        <v>114</v>
      </c>
      <c r="C11">
        <v>2</v>
      </c>
      <c r="D11">
        <v>10</v>
      </c>
      <c r="E11">
        <v>16393</v>
      </c>
      <c r="F11" s="1">
        <v>2.13558741014243E+16</v>
      </c>
      <c r="G11">
        <v>9</v>
      </c>
      <c r="H11">
        <v>9409</v>
      </c>
      <c r="I11">
        <v>-7</v>
      </c>
      <c r="J11">
        <v>4846</v>
      </c>
      <c r="K11">
        <v>4556</v>
      </c>
      <c r="L11">
        <v>5616</v>
      </c>
      <c r="M11">
        <f t="shared" si="5"/>
        <v>13</v>
      </c>
      <c r="N11">
        <f t="shared" si="6"/>
        <v>2.6898406786674944E-3</v>
      </c>
      <c r="O11" s="4">
        <f t="shared" si="1"/>
        <v>1.923443069766274E+16</v>
      </c>
      <c r="P11">
        <f t="shared" si="2"/>
        <v>9.066671617804138</v>
      </c>
      <c r="Q11">
        <f t="shared" si="0"/>
        <v>46</v>
      </c>
      <c r="R11">
        <f t="shared" si="3"/>
        <v>2.8139719826267818E-3</v>
      </c>
      <c r="S11">
        <f t="shared" si="4"/>
        <v>9.0694855897867654</v>
      </c>
    </row>
    <row r="12" spans="1:19" x14ac:dyDescent="0.25">
      <c r="B12" t="s">
        <v>115</v>
      </c>
      <c r="C12">
        <v>3</v>
      </c>
      <c r="D12">
        <v>8</v>
      </c>
      <c r="E12">
        <v>16531</v>
      </c>
      <c r="F12" s="1">
        <v>2.12408218844964E+16</v>
      </c>
      <c r="G12">
        <v>9</v>
      </c>
      <c r="H12">
        <v>9465</v>
      </c>
      <c r="I12">
        <v>-63</v>
      </c>
      <c r="J12">
        <v>4905</v>
      </c>
      <c r="K12">
        <v>4497</v>
      </c>
      <c r="L12">
        <v>5616</v>
      </c>
      <c r="M12">
        <f t="shared" si="5"/>
        <v>72</v>
      </c>
      <c r="N12">
        <f t="shared" si="6"/>
        <v>1.4897579143389199E-2</v>
      </c>
      <c r="O12" s="4">
        <f t="shared" si="1"/>
        <v>1.911937848073484E+16</v>
      </c>
      <c r="P12">
        <f t="shared" si="2"/>
        <v>9.0124386287345732</v>
      </c>
      <c r="Q12">
        <f t="shared" si="0"/>
        <v>184</v>
      </c>
      <c r="R12">
        <f t="shared" si="3"/>
        <v>1.1255887930507127E-2</v>
      </c>
      <c r="S12">
        <f t="shared" si="4"/>
        <v>9.0236945166650795</v>
      </c>
    </row>
    <row r="13" spans="1:19" x14ac:dyDescent="0.25">
      <c r="B13" t="s">
        <v>116</v>
      </c>
      <c r="C13">
        <v>1</v>
      </c>
      <c r="D13">
        <v>10</v>
      </c>
      <c r="E13">
        <v>16407</v>
      </c>
      <c r="F13" s="1">
        <v>2.12434206521727E+16</v>
      </c>
      <c r="G13">
        <v>9</v>
      </c>
      <c r="H13">
        <v>9411</v>
      </c>
      <c r="I13">
        <v>-9</v>
      </c>
      <c r="J13">
        <v>4846</v>
      </c>
      <c r="K13">
        <v>4556</v>
      </c>
      <c r="L13">
        <v>5616</v>
      </c>
      <c r="M13">
        <f t="shared" si="5"/>
        <v>13</v>
      </c>
      <c r="N13">
        <f t="shared" si="6"/>
        <v>2.6898406786674944E-3</v>
      </c>
      <c r="O13" s="4">
        <f t="shared" si="1"/>
        <v>1.912197724841114E+16</v>
      </c>
      <c r="P13">
        <f t="shared" si="2"/>
        <v>9.0136636285020391</v>
      </c>
      <c r="Q13">
        <f t="shared" si="0"/>
        <v>60</v>
      </c>
      <c r="R13">
        <f t="shared" si="3"/>
        <v>3.6703982382088455E-3</v>
      </c>
      <c r="S13">
        <f t="shared" si="4"/>
        <v>9.0173340267402473</v>
      </c>
    </row>
    <row r="14" spans="1:19" x14ac:dyDescent="0.25">
      <c r="B14" t="s">
        <v>117</v>
      </c>
      <c r="C14">
        <v>1</v>
      </c>
      <c r="D14">
        <v>4</v>
      </c>
      <c r="E14">
        <v>16303</v>
      </c>
      <c r="F14" s="1">
        <v>2121443403761560</v>
      </c>
      <c r="G14">
        <v>10</v>
      </c>
      <c r="H14">
        <v>9405</v>
      </c>
      <c r="I14">
        <v>-3</v>
      </c>
      <c r="J14">
        <v>4823</v>
      </c>
      <c r="K14">
        <v>4579</v>
      </c>
      <c r="L14">
        <v>5616</v>
      </c>
      <c r="M14">
        <f t="shared" si="5"/>
        <v>-10</v>
      </c>
      <c r="N14">
        <f t="shared" si="6"/>
        <v>-2.0691082143596108E-3</v>
      </c>
      <c r="O14" s="4">
        <f t="shared" si="1"/>
        <v>0</v>
      </c>
      <c r="P14">
        <f t="shared" si="2"/>
        <v>0</v>
      </c>
      <c r="Q14">
        <f t="shared" si="0"/>
        <v>-44</v>
      </c>
      <c r="R14">
        <f t="shared" si="3"/>
        <v>-2.6916253746864867E-3</v>
      </c>
      <c r="S14">
        <f t="shared" si="4"/>
        <v>-2.6916253746864867E-3</v>
      </c>
    </row>
    <row r="15" spans="1:19" x14ac:dyDescent="0.25">
      <c r="B15" t="s">
        <v>118</v>
      </c>
      <c r="C15">
        <v>1</v>
      </c>
      <c r="D15">
        <v>2</v>
      </c>
      <c r="E15">
        <v>16327</v>
      </c>
      <c r="F15" s="1">
        <v>2121443403761560</v>
      </c>
      <c r="G15">
        <v>10</v>
      </c>
      <c r="H15">
        <v>9402</v>
      </c>
      <c r="I15">
        <v>0</v>
      </c>
      <c r="J15">
        <v>4820</v>
      </c>
      <c r="K15">
        <v>4582</v>
      </c>
      <c r="L15">
        <v>5616</v>
      </c>
      <c r="M15">
        <f t="shared" si="5"/>
        <v>-13</v>
      </c>
      <c r="N15">
        <f t="shared" si="6"/>
        <v>-2.6898406786674944E-3</v>
      </c>
      <c r="O15" s="4">
        <f t="shared" si="1"/>
        <v>0</v>
      </c>
      <c r="P15">
        <f t="shared" si="2"/>
        <v>0</v>
      </c>
      <c r="Q15">
        <f t="shared" si="0"/>
        <v>-20</v>
      </c>
      <c r="R15">
        <f t="shared" si="3"/>
        <v>-1.2234660794029485E-3</v>
      </c>
      <c r="S15">
        <f t="shared" si="4"/>
        <v>-1.2234660794029485E-3</v>
      </c>
    </row>
    <row r="16" spans="1:19" x14ac:dyDescent="0.25">
      <c r="B16" t="s">
        <v>119</v>
      </c>
      <c r="C16">
        <v>0</v>
      </c>
      <c r="D16">
        <v>1</v>
      </c>
      <c r="E16">
        <v>16325</v>
      </c>
      <c r="F16" s="1">
        <v>2121443403761560</v>
      </c>
      <c r="G16">
        <v>10</v>
      </c>
      <c r="H16">
        <v>9405</v>
      </c>
      <c r="I16">
        <v>-3</v>
      </c>
      <c r="J16">
        <v>4836</v>
      </c>
      <c r="K16">
        <v>4566</v>
      </c>
      <c r="L16">
        <v>5616</v>
      </c>
      <c r="M16">
        <f t="shared" si="5"/>
        <v>3</v>
      </c>
      <c r="N16">
        <f t="shared" si="6"/>
        <v>6.207324643078833E-4</v>
      </c>
      <c r="O16" s="4">
        <f t="shared" si="1"/>
        <v>0</v>
      </c>
      <c r="P16">
        <f t="shared" si="2"/>
        <v>0</v>
      </c>
      <c r="Q16">
        <f t="shared" si="0"/>
        <v>-22</v>
      </c>
      <c r="R16">
        <f t="shared" si="3"/>
        <v>-1.3458126873432434E-3</v>
      </c>
      <c r="S16">
        <f t="shared" si="4"/>
        <v>-1.3458126873432434E-3</v>
      </c>
    </row>
    <row r="17" spans="1:19" x14ac:dyDescent="0.25">
      <c r="B17" t="s">
        <v>120</v>
      </c>
      <c r="C17">
        <v>1</v>
      </c>
      <c r="D17">
        <v>3</v>
      </c>
      <c r="E17">
        <v>16305</v>
      </c>
      <c r="F17" s="1">
        <v>2121443403761560</v>
      </c>
      <c r="G17">
        <v>10</v>
      </c>
      <c r="H17">
        <v>9405</v>
      </c>
      <c r="I17">
        <v>-3</v>
      </c>
      <c r="J17">
        <v>4823</v>
      </c>
      <c r="K17">
        <v>4579</v>
      </c>
      <c r="L17">
        <v>5616</v>
      </c>
      <c r="M17">
        <f t="shared" si="5"/>
        <v>-10</v>
      </c>
      <c r="N17">
        <f t="shared" si="6"/>
        <v>-2.0691082143596108E-3</v>
      </c>
      <c r="O17" s="4">
        <f t="shared" si="1"/>
        <v>0</v>
      </c>
      <c r="P17">
        <f t="shared" si="2"/>
        <v>0</v>
      </c>
      <c r="Q17">
        <f t="shared" si="0"/>
        <v>-42</v>
      </c>
      <c r="R17">
        <f t="shared" si="3"/>
        <v>-2.5692787667461921E-3</v>
      </c>
      <c r="S17">
        <f t="shared" si="4"/>
        <v>-2.5692787667461921E-3</v>
      </c>
    </row>
    <row r="19" spans="1:19" x14ac:dyDescent="0.25">
      <c r="A19" t="s">
        <v>122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C1" workbookViewId="0">
      <selection activeCell="M4" sqref="M4"/>
    </sheetView>
  </sheetViews>
  <sheetFormatPr baseColWidth="10" defaultRowHeight="15" x14ac:dyDescent="0.25"/>
  <cols>
    <col min="1" max="1" width="59.85546875" bestFit="1" customWidth="1"/>
    <col min="2" max="2" width="59.85546875" customWidth="1"/>
    <col min="3" max="3" width="12.42578125" bestFit="1" customWidth="1"/>
    <col min="4" max="4" width="11.5703125" bestFit="1" customWidth="1"/>
    <col min="5" max="5" width="8.5703125" bestFit="1" customWidth="1"/>
    <col min="6" max="6" width="20.140625" bestFit="1" customWidth="1"/>
    <col min="7" max="7" width="5.85546875" bestFit="1" customWidth="1"/>
    <col min="8" max="8" width="8.5703125" bestFit="1" customWidth="1"/>
    <col min="9" max="9" width="13.28515625" bestFit="1" customWidth="1"/>
    <col min="10" max="10" width="16.28515625" bestFit="1" customWidth="1"/>
    <col min="11" max="11" width="21" bestFit="1" customWidth="1"/>
    <col min="12" max="12" width="9.42578125" bestFit="1" customWidth="1"/>
    <col min="15" max="15" width="13.285156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11</v>
      </c>
      <c r="L1" t="s">
        <v>8</v>
      </c>
      <c r="M1" t="s">
        <v>439</v>
      </c>
      <c r="N1" t="s">
        <v>439</v>
      </c>
      <c r="O1" t="s">
        <v>441</v>
      </c>
      <c r="P1" t="s">
        <v>441</v>
      </c>
      <c r="Q1" t="s">
        <v>442</v>
      </c>
      <c r="R1" t="s">
        <v>442</v>
      </c>
      <c r="S1" t="s">
        <v>440</v>
      </c>
    </row>
    <row r="2" spans="1:19" x14ac:dyDescent="0.25">
      <c r="A2" t="s">
        <v>121</v>
      </c>
      <c r="B2" t="s">
        <v>9</v>
      </c>
      <c r="C2">
        <v>0</v>
      </c>
      <c r="D2">
        <v>0</v>
      </c>
      <c r="E2">
        <v>524</v>
      </c>
      <c r="F2" s="4">
        <v>13.7520788963783</v>
      </c>
      <c r="G2">
        <v>3</v>
      </c>
      <c r="H2">
        <v>365</v>
      </c>
      <c r="I2">
        <v>0</v>
      </c>
      <c r="J2">
        <v>133</v>
      </c>
      <c r="K2">
        <v>232</v>
      </c>
      <c r="L2">
        <v>333</v>
      </c>
    </row>
    <row r="3" spans="1:19" x14ac:dyDescent="0.25">
      <c r="B3" t="s">
        <v>12</v>
      </c>
      <c r="C3">
        <v>0</v>
      </c>
      <c r="D3">
        <v>10</v>
      </c>
      <c r="E3">
        <v>562</v>
      </c>
      <c r="F3" s="4">
        <v>14.102526231937899</v>
      </c>
      <c r="G3">
        <v>1</v>
      </c>
      <c r="H3">
        <v>367</v>
      </c>
      <c r="I3">
        <v>-2</v>
      </c>
      <c r="J3">
        <v>148</v>
      </c>
      <c r="K3">
        <v>217</v>
      </c>
      <c r="L3">
        <v>333</v>
      </c>
      <c r="M3">
        <f>J3-$J$2</f>
        <v>15</v>
      </c>
      <c r="N3">
        <f>M3/$J$2</f>
        <v>0.11278195488721804</v>
      </c>
      <c r="O3" s="4">
        <f>F3-$F$2</f>
        <v>0.35044733555959873</v>
      </c>
      <c r="P3">
        <f>O3/$F$2</f>
        <v>2.5483226078050737E-2</v>
      </c>
      <c r="Q3">
        <f t="shared" ref="Q3:Q17" si="0">E3-$E$2</f>
        <v>38</v>
      </c>
      <c r="R3">
        <f>Q3/$E$2</f>
        <v>7.2519083969465645E-2</v>
      </c>
      <c r="S3">
        <f>P3+R3</f>
        <v>9.8002310047516389E-2</v>
      </c>
    </row>
    <row r="4" spans="1:19" x14ac:dyDescent="0.25">
      <c r="B4" t="s">
        <v>13</v>
      </c>
      <c r="C4">
        <v>0</v>
      </c>
      <c r="D4">
        <v>1</v>
      </c>
      <c r="E4">
        <v>506</v>
      </c>
      <c r="F4" s="4">
        <v>13.7520788963783</v>
      </c>
      <c r="G4">
        <v>3</v>
      </c>
      <c r="H4">
        <v>365</v>
      </c>
      <c r="I4">
        <v>0</v>
      </c>
      <c r="J4">
        <v>136</v>
      </c>
      <c r="K4">
        <v>229</v>
      </c>
      <c r="L4">
        <v>333</v>
      </c>
      <c r="M4">
        <f>J4-$J$2</f>
        <v>3</v>
      </c>
      <c r="N4">
        <f>M4/$J$2</f>
        <v>2.2556390977443608E-2</v>
      </c>
      <c r="O4" s="4">
        <f t="shared" ref="O4:O29" si="1">F4-$F$2</f>
        <v>0</v>
      </c>
      <c r="P4">
        <f t="shared" ref="P4:P29" si="2">O4/$F$2</f>
        <v>0</v>
      </c>
      <c r="Q4">
        <f t="shared" si="0"/>
        <v>-18</v>
      </c>
      <c r="R4">
        <f t="shared" ref="R4:R29" si="3">Q4/$E$2</f>
        <v>-3.4351145038167941E-2</v>
      </c>
      <c r="S4">
        <f t="shared" ref="S4:S29" si="4">P4+R4</f>
        <v>-3.4351145038167941E-2</v>
      </c>
    </row>
    <row r="5" spans="1:19" x14ac:dyDescent="0.25">
      <c r="B5" t="s">
        <v>14</v>
      </c>
      <c r="C5">
        <v>0</v>
      </c>
      <c r="D5">
        <v>10</v>
      </c>
      <c r="E5">
        <v>526</v>
      </c>
      <c r="F5" s="4">
        <v>12.9466359941613</v>
      </c>
      <c r="G5">
        <v>2</v>
      </c>
      <c r="H5">
        <v>366</v>
      </c>
      <c r="I5">
        <v>-1</v>
      </c>
      <c r="J5">
        <v>152</v>
      </c>
      <c r="K5">
        <v>213</v>
      </c>
      <c r="L5">
        <v>333</v>
      </c>
      <c r="M5">
        <f>J5-$J$2</f>
        <v>19</v>
      </c>
      <c r="N5">
        <f t="shared" ref="N5:N17" si="5">M5/$J$2</f>
        <v>0.14285714285714285</v>
      </c>
      <c r="O5" s="4">
        <f t="shared" si="1"/>
        <v>-0.80544290221700088</v>
      </c>
      <c r="P5">
        <f t="shared" si="2"/>
        <v>-5.856881045302318E-2</v>
      </c>
      <c r="Q5">
        <f t="shared" si="0"/>
        <v>2</v>
      </c>
      <c r="R5">
        <f t="shared" si="3"/>
        <v>3.8167938931297708E-3</v>
      </c>
      <c r="S5">
        <f t="shared" si="4"/>
        <v>-5.475201655989341E-2</v>
      </c>
    </row>
    <row r="6" spans="1:19" x14ac:dyDescent="0.25">
      <c r="B6" t="s">
        <v>15</v>
      </c>
      <c r="C6">
        <v>0</v>
      </c>
      <c r="D6">
        <v>10</v>
      </c>
      <c r="E6">
        <v>678</v>
      </c>
      <c r="F6" s="4">
        <v>13.7484994172494</v>
      </c>
      <c r="G6">
        <v>1</v>
      </c>
      <c r="H6">
        <v>369</v>
      </c>
      <c r="I6">
        <v>-4</v>
      </c>
      <c r="J6">
        <v>148</v>
      </c>
      <c r="K6">
        <v>217</v>
      </c>
      <c r="L6">
        <v>333</v>
      </c>
      <c r="M6">
        <f t="shared" ref="M6:M17" si="6">J6-$J$2</f>
        <v>15</v>
      </c>
      <c r="N6">
        <f>M6/$J$2</f>
        <v>0.11278195488721804</v>
      </c>
      <c r="O6" s="4">
        <f t="shared" si="1"/>
        <v>-3.5794791289003314E-3</v>
      </c>
      <c r="P6">
        <f t="shared" si="2"/>
        <v>-2.602864014867607E-4</v>
      </c>
      <c r="Q6">
        <f t="shared" si="0"/>
        <v>154</v>
      </c>
      <c r="R6">
        <f t="shared" si="3"/>
        <v>0.29389312977099236</v>
      </c>
      <c r="S6">
        <f t="shared" si="4"/>
        <v>0.29363284336950557</v>
      </c>
    </row>
    <row r="7" spans="1:19" x14ac:dyDescent="0.25">
      <c r="B7" t="s">
        <v>16</v>
      </c>
      <c r="C7">
        <v>0</v>
      </c>
      <c r="D7">
        <v>3</v>
      </c>
      <c r="E7">
        <v>502</v>
      </c>
      <c r="F7" s="4">
        <v>13.7520788963783</v>
      </c>
      <c r="G7">
        <v>3</v>
      </c>
      <c r="H7">
        <v>365</v>
      </c>
      <c r="I7">
        <v>0</v>
      </c>
      <c r="J7">
        <v>135</v>
      </c>
      <c r="K7">
        <v>230</v>
      </c>
      <c r="L7">
        <v>333</v>
      </c>
      <c r="M7">
        <f t="shared" si="6"/>
        <v>2</v>
      </c>
      <c r="N7">
        <f t="shared" si="5"/>
        <v>1.5037593984962405E-2</v>
      </c>
      <c r="O7" s="4">
        <f t="shared" si="1"/>
        <v>0</v>
      </c>
      <c r="P7">
        <f t="shared" si="2"/>
        <v>0</v>
      </c>
      <c r="Q7">
        <f t="shared" si="0"/>
        <v>-22</v>
      </c>
      <c r="R7">
        <f t="shared" si="3"/>
        <v>-4.1984732824427481E-2</v>
      </c>
      <c r="S7">
        <f t="shared" si="4"/>
        <v>-4.1984732824427481E-2</v>
      </c>
    </row>
    <row r="8" spans="1:19" x14ac:dyDescent="0.25">
      <c r="B8" t="s">
        <v>17</v>
      </c>
      <c r="C8">
        <v>0</v>
      </c>
      <c r="D8">
        <v>10</v>
      </c>
      <c r="E8">
        <v>648</v>
      </c>
      <c r="F8" s="4">
        <v>13.5290748140748</v>
      </c>
      <c r="G8">
        <v>2</v>
      </c>
      <c r="H8">
        <v>365</v>
      </c>
      <c r="I8">
        <v>0</v>
      </c>
      <c r="J8">
        <v>151</v>
      </c>
      <c r="K8">
        <v>214</v>
      </c>
      <c r="L8">
        <v>333</v>
      </c>
      <c r="M8">
        <f t="shared" si="6"/>
        <v>18</v>
      </c>
      <c r="N8">
        <f t="shared" si="5"/>
        <v>0.13533834586466165</v>
      </c>
      <c r="O8" s="4">
        <f t="shared" si="1"/>
        <v>-0.22300408230350044</v>
      </c>
      <c r="P8">
        <f t="shared" si="2"/>
        <v>-1.6216026971909683E-2</v>
      </c>
      <c r="Q8">
        <f t="shared" si="0"/>
        <v>124</v>
      </c>
      <c r="R8">
        <f t="shared" si="3"/>
        <v>0.23664122137404581</v>
      </c>
      <c r="S8">
        <f t="shared" si="4"/>
        <v>0.22042519440213612</v>
      </c>
    </row>
    <row r="9" spans="1:19" x14ac:dyDescent="0.25">
      <c r="B9" t="s">
        <v>18</v>
      </c>
      <c r="C9">
        <v>0</v>
      </c>
      <c r="D9">
        <v>10</v>
      </c>
      <c r="E9">
        <v>668</v>
      </c>
      <c r="F9" s="4">
        <v>13.3955694888678</v>
      </c>
      <c r="G9">
        <v>3</v>
      </c>
      <c r="H9">
        <v>365</v>
      </c>
      <c r="I9">
        <v>0</v>
      </c>
      <c r="J9">
        <v>155</v>
      </c>
      <c r="K9">
        <v>210</v>
      </c>
      <c r="L9">
        <v>333</v>
      </c>
      <c r="M9">
        <f t="shared" si="6"/>
        <v>22</v>
      </c>
      <c r="N9">
        <f t="shared" si="5"/>
        <v>0.16541353383458646</v>
      </c>
      <c r="O9" s="4">
        <f t="shared" si="1"/>
        <v>-0.35650940751050086</v>
      </c>
      <c r="P9">
        <f t="shared" si="2"/>
        <v>-2.5924037390767873E-2</v>
      </c>
      <c r="Q9">
        <f t="shared" si="0"/>
        <v>144</v>
      </c>
      <c r="R9">
        <f>Q9/$E$2</f>
        <v>0.27480916030534353</v>
      </c>
      <c r="S9">
        <f t="shared" si="4"/>
        <v>0.24888512291457565</v>
      </c>
    </row>
    <row r="10" spans="1:19" x14ac:dyDescent="0.25">
      <c r="B10" t="s">
        <v>19</v>
      </c>
      <c r="C10">
        <v>0</v>
      </c>
      <c r="D10">
        <v>2</v>
      </c>
      <c r="E10">
        <v>504</v>
      </c>
      <c r="F10" s="4">
        <v>13.7520788963783</v>
      </c>
      <c r="G10">
        <v>3</v>
      </c>
      <c r="H10">
        <v>365</v>
      </c>
      <c r="I10">
        <v>0</v>
      </c>
      <c r="J10">
        <v>135</v>
      </c>
      <c r="K10">
        <v>230</v>
      </c>
      <c r="L10">
        <v>333</v>
      </c>
      <c r="M10">
        <f t="shared" si="6"/>
        <v>2</v>
      </c>
      <c r="N10">
        <f t="shared" si="5"/>
        <v>1.5037593984962405E-2</v>
      </c>
      <c r="O10" s="4">
        <f t="shared" si="1"/>
        <v>0</v>
      </c>
      <c r="P10">
        <f t="shared" si="2"/>
        <v>0</v>
      </c>
      <c r="Q10">
        <f t="shared" si="0"/>
        <v>-20</v>
      </c>
      <c r="R10">
        <f t="shared" si="3"/>
        <v>-3.8167938931297711E-2</v>
      </c>
      <c r="S10">
        <f t="shared" si="4"/>
        <v>-3.8167938931297711E-2</v>
      </c>
    </row>
    <row r="11" spans="1:19" x14ac:dyDescent="0.25">
      <c r="B11" t="s">
        <v>20</v>
      </c>
      <c r="C11">
        <v>0</v>
      </c>
      <c r="D11">
        <v>4</v>
      </c>
      <c r="E11">
        <v>500</v>
      </c>
      <c r="F11" s="4">
        <v>13.7520788963783</v>
      </c>
      <c r="G11">
        <v>3</v>
      </c>
      <c r="H11">
        <v>367</v>
      </c>
      <c r="I11">
        <v>-2</v>
      </c>
      <c r="J11">
        <v>132</v>
      </c>
      <c r="K11">
        <v>233</v>
      </c>
      <c r="L11">
        <v>333</v>
      </c>
      <c r="M11">
        <f t="shared" si="6"/>
        <v>-1</v>
      </c>
      <c r="N11">
        <f t="shared" si="5"/>
        <v>-7.5187969924812026E-3</v>
      </c>
      <c r="O11" s="4">
        <f t="shared" si="1"/>
        <v>0</v>
      </c>
      <c r="P11">
        <f t="shared" si="2"/>
        <v>0</v>
      </c>
      <c r="Q11">
        <f t="shared" si="0"/>
        <v>-24</v>
      </c>
      <c r="R11">
        <f t="shared" si="3"/>
        <v>-4.5801526717557252E-2</v>
      </c>
      <c r="S11">
        <f t="shared" si="4"/>
        <v>-4.5801526717557252E-2</v>
      </c>
    </row>
    <row r="12" spans="1:19" x14ac:dyDescent="0.25">
      <c r="B12" t="s">
        <v>21</v>
      </c>
      <c r="C12">
        <v>0</v>
      </c>
      <c r="D12">
        <v>10</v>
      </c>
      <c r="E12">
        <v>580</v>
      </c>
      <c r="F12" s="4">
        <v>13.994903085420299</v>
      </c>
      <c r="G12">
        <v>1</v>
      </c>
      <c r="H12">
        <v>367</v>
      </c>
      <c r="I12">
        <v>-2</v>
      </c>
      <c r="J12">
        <v>150</v>
      </c>
      <c r="K12">
        <v>215</v>
      </c>
      <c r="L12">
        <v>333</v>
      </c>
      <c r="M12">
        <f t="shared" si="6"/>
        <v>17</v>
      </c>
      <c r="N12">
        <f t="shared" si="5"/>
        <v>0.12781954887218044</v>
      </c>
      <c r="O12" s="4">
        <f t="shared" si="1"/>
        <v>0.24282418904199865</v>
      </c>
      <c r="P12">
        <f t="shared" si="2"/>
        <v>1.7657271374871764E-2</v>
      </c>
      <c r="Q12">
        <f t="shared" si="0"/>
        <v>56</v>
      </c>
      <c r="R12">
        <f t="shared" si="3"/>
        <v>0.10687022900763359</v>
      </c>
      <c r="S12">
        <f t="shared" si="4"/>
        <v>0.12452750038250535</v>
      </c>
    </row>
    <row r="13" spans="1:19" x14ac:dyDescent="0.25">
      <c r="B13" t="s">
        <v>22</v>
      </c>
      <c r="C13">
        <v>0</v>
      </c>
      <c r="D13">
        <v>10</v>
      </c>
      <c r="E13">
        <v>642</v>
      </c>
      <c r="F13" s="4">
        <v>13.5674742507725</v>
      </c>
      <c r="G13">
        <v>2</v>
      </c>
      <c r="H13">
        <v>365</v>
      </c>
      <c r="I13">
        <v>0</v>
      </c>
      <c r="J13">
        <v>135</v>
      </c>
      <c r="K13">
        <v>230</v>
      </c>
      <c r="L13">
        <v>333</v>
      </c>
      <c r="M13">
        <f t="shared" si="6"/>
        <v>2</v>
      </c>
      <c r="N13">
        <f t="shared" si="5"/>
        <v>1.5037593984962405E-2</v>
      </c>
      <c r="O13" s="4">
        <f t="shared" si="1"/>
        <v>-0.18460464560580014</v>
      </c>
      <c r="P13">
        <f t="shared" si="2"/>
        <v>-1.34237628359169E-2</v>
      </c>
      <c r="Q13">
        <f t="shared" si="0"/>
        <v>118</v>
      </c>
      <c r="R13">
        <f t="shared" si="3"/>
        <v>0.22519083969465647</v>
      </c>
      <c r="S13">
        <f t="shared" si="4"/>
        <v>0.21176707685873958</v>
      </c>
    </row>
    <row r="14" spans="1:19" x14ac:dyDescent="0.25">
      <c r="B14" t="s">
        <v>23</v>
      </c>
      <c r="C14">
        <v>0</v>
      </c>
      <c r="D14">
        <v>10</v>
      </c>
      <c r="E14">
        <v>618</v>
      </c>
      <c r="F14" s="4">
        <v>13.9460052033835</v>
      </c>
      <c r="G14">
        <v>1</v>
      </c>
      <c r="H14">
        <v>368</v>
      </c>
      <c r="I14">
        <v>-3</v>
      </c>
      <c r="J14">
        <v>150</v>
      </c>
      <c r="K14">
        <v>215</v>
      </c>
      <c r="L14">
        <v>333</v>
      </c>
      <c r="M14">
        <f t="shared" si="6"/>
        <v>17</v>
      </c>
      <c r="N14">
        <f t="shared" si="5"/>
        <v>0.12781954887218044</v>
      </c>
      <c r="O14" s="4">
        <f t="shared" si="1"/>
        <v>0.19392630700519931</v>
      </c>
      <c r="P14">
        <f t="shared" si="2"/>
        <v>1.4101599363007658E-2</v>
      </c>
      <c r="Q14">
        <f t="shared" si="0"/>
        <v>94</v>
      </c>
      <c r="R14">
        <f t="shared" si="3"/>
        <v>0.17938931297709923</v>
      </c>
      <c r="S14">
        <f t="shared" si="4"/>
        <v>0.1934909123401069</v>
      </c>
    </row>
    <row r="15" spans="1:19" x14ac:dyDescent="0.25">
      <c r="B15" t="s">
        <v>24</v>
      </c>
      <c r="C15">
        <v>0</v>
      </c>
      <c r="D15">
        <v>5</v>
      </c>
      <c r="E15">
        <v>498</v>
      </c>
      <c r="F15" s="4">
        <v>13.7520788963783</v>
      </c>
      <c r="G15">
        <v>3</v>
      </c>
      <c r="H15">
        <v>367</v>
      </c>
      <c r="I15">
        <v>-2</v>
      </c>
      <c r="J15">
        <v>132</v>
      </c>
      <c r="K15">
        <v>233</v>
      </c>
      <c r="L15">
        <v>333</v>
      </c>
      <c r="M15">
        <f t="shared" si="6"/>
        <v>-1</v>
      </c>
      <c r="N15">
        <f t="shared" si="5"/>
        <v>-7.5187969924812026E-3</v>
      </c>
      <c r="O15" s="4">
        <f t="shared" si="1"/>
        <v>0</v>
      </c>
      <c r="P15">
        <f t="shared" si="2"/>
        <v>0</v>
      </c>
      <c r="Q15">
        <f t="shared" si="0"/>
        <v>-26</v>
      </c>
      <c r="R15">
        <f t="shared" si="3"/>
        <v>-4.9618320610687022E-2</v>
      </c>
      <c r="S15">
        <f t="shared" si="4"/>
        <v>-4.9618320610687022E-2</v>
      </c>
    </row>
    <row r="16" spans="1:19" x14ac:dyDescent="0.25">
      <c r="B16" t="s">
        <v>25</v>
      </c>
      <c r="C16">
        <v>0</v>
      </c>
      <c r="D16">
        <v>10</v>
      </c>
      <c r="E16">
        <v>666</v>
      </c>
      <c r="F16" s="4">
        <v>14.1917740051911</v>
      </c>
      <c r="G16">
        <v>1</v>
      </c>
      <c r="H16">
        <v>365</v>
      </c>
      <c r="I16">
        <v>0</v>
      </c>
      <c r="J16">
        <v>154</v>
      </c>
      <c r="K16">
        <v>211</v>
      </c>
      <c r="L16">
        <v>333</v>
      </c>
      <c r="M16">
        <f t="shared" si="6"/>
        <v>21</v>
      </c>
      <c r="N16">
        <f t="shared" si="5"/>
        <v>0.15789473684210525</v>
      </c>
      <c r="O16" s="4">
        <f t="shared" si="1"/>
        <v>0.43969510881279916</v>
      </c>
      <c r="P16">
        <f t="shared" si="2"/>
        <v>3.1972992020035292E-2</v>
      </c>
      <c r="Q16">
        <f t="shared" si="0"/>
        <v>142</v>
      </c>
      <c r="R16">
        <f t="shared" si="3"/>
        <v>0.27099236641221375</v>
      </c>
      <c r="S16">
        <f t="shared" si="4"/>
        <v>0.30296535843224903</v>
      </c>
    </row>
    <row r="17" spans="1:19" x14ac:dyDescent="0.25">
      <c r="B17" t="s">
        <v>26</v>
      </c>
      <c r="C17">
        <v>0</v>
      </c>
      <c r="D17">
        <v>10</v>
      </c>
      <c r="E17">
        <v>662</v>
      </c>
      <c r="F17" s="4">
        <v>14.530152007907301</v>
      </c>
      <c r="G17">
        <v>1</v>
      </c>
      <c r="H17">
        <v>366</v>
      </c>
      <c r="I17">
        <v>-1</v>
      </c>
      <c r="J17">
        <v>149</v>
      </c>
      <c r="K17">
        <v>216</v>
      </c>
      <c r="L17">
        <v>333</v>
      </c>
      <c r="M17">
        <f t="shared" si="6"/>
        <v>16</v>
      </c>
      <c r="N17">
        <f t="shared" si="5"/>
        <v>0.12030075187969924</v>
      </c>
      <c r="O17" s="4">
        <f t="shared" si="1"/>
        <v>0.77807311152900027</v>
      </c>
      <c r="P17">
        <f t="shared" si="2"/>
        <v>5.6578581128843793E-2</v>
      </c>
      <c r="Q17">
        <f t="shared" si="0"/>
        <v>138</v>
      </c>
      <c r="R17">
        <f t="shared" si="3"/>
        <v>0.26335877862595419</v>
      </c>
      <c r="S17">
        <f t="shared" si="4"/>
        <v>0.31993735975479798</v>
      </c>
    </row>
    <row r="18" spans="1:19" x14ac:dyDescent="0.25">
      <c r="F18" s="4"/>
      <c r="O18" s="4"/>
      <c r="P18">
        <f t="shared" si="2"/>
        <v>0</v>
      </c>
    </row>
    <row r="19" spans="1:19" x14ac:dyDescent="0.25">
      <c r="A19" t="s">
        <v>122</v>
      </c>
      <c r="B19" t="s">
        <v>145</v>
      </c>
      <c r="C19">
        <v>0</v>
      </c>
      <c r="D19" t="s">
        <v>146</v>
      </c>
      <c r="E19" t="s">
        <v>139</v>
      </c>
      <c r="F19" s="4">
        <v>13.7520788963783</v>
      </c>
      <c r="G19" t="s">
        <v>140</v>
      </c>
      <c r="H19" t="s">
        <v>141</v>
      </c>
      <c r="I19" t="s">
        <v>146</v>
      </c>
      <c r="J19" s="2" t="s">
        <v>142</v>
      </c>
      <c r="K19" t="s">
        <v>143</v>
      </c>
      <c r="L19" t="s">
        <v>144</v>
      </c>
      <c r="M19" s="2">
        <f>J19-$J$2</f>
        <v>0</v>
      </c>
      <c r="N19">
        <f t="shared" ref="N19:N29" si="7">M19/$J$2</f>
        <v>0</v>
      </c>
      <c r="O19" s="4">
        <f t="shared" si="1"/>
        <v>0</v>
      </c>
      <c r="P19">
        <f t="shared" si="2"/>
        <v>0</v>
      </c>
      <c r="Q19">
        <f t="shared" ref="Q19:Q29" si="8">E19-$E$2</f>
        <v>0</v>
      </c>
      <c r="R19">
        <f t="shared" si="3"/>
        <v>0</v>
      </c>
      <c r="S19">
        <f t="shared" si="4"/>
        <v>0</v>
      </c>
    </row>
    <row r="20" spans="1:19" x14ac:dyDescent="0.25">
      <c r="B20" t="s">
        <v>147</v>
      </c>
      <c r="C20">
        <v>0</v>
      </c>
      <c r="D20" t="s">
        <v>140</v>
      </c>
      <c r="E20" t="s">
        <v>148</v>
      </c>
      <c r="F20" s="4">
        <v>13.7520788963783</v>
      </c>
      <c r="G20" t="s">
        <v>140</v>
      </c>
      <c r="H20" t="s">
        <v>141</v>
      </c>
      <c r="I20" t="s">
        <v>146</v>
      </c>
      <c r="J20" s="2" t="s">
        <v>149</v>
      </c>
      <c r="K20" t="s">
        <v>150</v>
      </c>
      <c r="L20" t="s">
        <v>144</v>
      </c>
      <c r="M20">
        <f t="shared" ref="M20:M29" si="9">J20-$J$2</f>
        <v>3</v>
      </c>
      <c r="N20">
        <f t="shared" si="7"/>
        <v>2.2556390977443608E-2</v>
      </c>
      <c r="O20" s="4">
        <f t="shared" si="1"/>
        <v>0</v>
      </c>
      <c r="P20">
        <f t="shared" si="2"/>
        <v>0</v>
      </c>
      <c r="Q20">
        <f t="shared" si="8"/>
        <v>-22</v>
      </c>
      <c r="R20">
        <f t="shared" si="3"/>
        <v>-4.1984732824427481E-2</v>
      </c>
      <c r="S20">
        <f t="shared" si="4"/>
        <v>-4.1984732824427481E-2</v>
      </c>
    </row>
    <row r="21" spans="1:19" x14ac:dyDescent="0.25">
      <c r="B21" t="s">
        <v>151</v>
      </c>
      <c r="C21">
        <v>0</v>
      </c>
      <c r="D21" t="s">
        <v>152</v>
      </c>
      <c r="E21" t="s">
        <v>153</v>
      </c>
      <c r="F21" s="4">
        <v>14.2951520783138</v>
      </c>
      <c r="G21" t="s">
        <v>146</v>
      </c>
      <c r="H21" t="s">
        <v>154</v>
      </c>
      <c r="I21" t="s">
        <v>155</v>
      </c>
      <c r="J21" s="2" t="s">
        <v>156</v>
      </c>
      <c r="K21" t="s">
        <v>157</v>
      </c>
      <c r="L21" t="s">
        <v>144</v>
      </c>
      <c r="M21" s="2">
        <f>J21-$J$2</f>
        <v>30</v>
      </c>
      <c r="N21">
        <f t="shared" si="7"/>
        <v>0.22556390977443608</v>
      </c>
      <c r="O21" s="4">
        <f t="shared" si="1"/>
        <v>0.54307318193549925</v>
      </c>
      <c r="P21">
        <f t="shared" si="2"/>
        <v>3.9490260783663848E-2</v>
      </c>
      <c r="Q21">
        <f t="shared" si="8"/>
        <v>76</v>
      </c>
      <c r="R21">
        <f t="shared" si="3"/>
        <v>0.14503816793893129</v>
      </c>
      <c r="S21">
        <f t="shared" si="4"/>
        <v>0.18452842872259514</v>
      </c>
    </row>
    <row r="22" spans="1:19" x14ac:dyDescent="0.25">
      <c r="B22" t="s">
        <v>158</v>
      </c>
      <c r="C22">
        <v>0</v>
      </c>
      <c r="D22" t="s">
        <v>152</v>
      </c>
      <c r="E22" t="s">
        <v>159</v>
      </c>
      <c r="F22" s="4">
        <v>12.959382937324101</v>
      </c>
      <c r="G22" t="s">
        <v>160</v>
      </c>
      <c r="H22" t="s">
        <v>141</v>
      </c>
      <c r="I22" t="s">
        <v>146</v>
      </c>
      <c r="J22" s="2" t="s">
        <v>161</v>
      </c>
      <c r="K22" t="s">
        <v>162</v>
      </c>
      <c r="L22" t="s">
        <v>144</v>
      </c>
      <c r="M22">
        <f t="shared" si="9"/>
        <v>6</v>
      </c>
      <c r="N22">
        <f t="shared" si="7"/>
        <v>4.5112781954887216E-2</v>
      </c>
      <c r="O22" s="4">
        <f t="shared" si="1"/>
        <v>-0.79269595905419976</v>
      </c>
      <c r="P22">
        <f t="shared" si="2"/>
        <v>-5.7641900183030614E-2</v>
      </c>
      <c r="Q22">
        <f t="shared" si="8"/>
        <v>22</v>
      </c>
      <c r="R22">
        <f t="shared" si="3"/>
        <v>4.1984732824427481E-2</v>
      </c>
      <c r="S22">
        <f t="shared" si="4"/>
        <v>-1.5657167358603133E-2</v>
      </c>
    </row>
    <row r="23" spans="1:19" x14ac:dyDescent="0.25">
      <c r="B23" t="s">
        <v>163</v>
      </c>
      <c r="C23">
        <v>0</v>
      </c>
      <c r="D23" t="s">
        <v>152</v>
      </c>
      <c r="E23" t="s">
        <v>164</v>
      </c>
      <c r="F23" s="4">
        <v>13.2427138868568</v>
      </c>
      <c r="G23" t="s">
        <v>165</v>
      </c>
      <c r="H23" t="s">
        <v>166</v>
      </c>
      <c r="I23" t="s">
        <v>167</v>
      </c>
      <c r="J23" s="2" t="s">
        <v>168</v>
      </c>
      <c r="K23" t="s">
        <v>169</v>
      </c>
      <c r="L23" t="s">
        <v>144</v>
      </c>
      <c r="M23">
        <f t="shared" si="9"/>
        <v>16</v>
      </c>
      <c r="N23">
        <f t="shared" si="7"/>
        <v>0.12030075187969924</v>
      </c>
      <c r="O23" s="4">
        <f t="shared" si="1"/>
        <v>-0.50936500952150077</v>
      </c>
      <c r="P23">
        <f t="shared" si="2"/>
        <v>-3.703912792818876E-2</v>
      </c>
      <c r="Q23">
        <f t="shared" si="8"/>
        <v>40</v>
      </c>
      <c r="R23">
        <f t="shared" si="3"/>
        <v>7.6335877862595422E-2</v>
      </c>
      <c r="S23">
        <f t="shared" si="4"/>
        <v>3.9296749934406662E-2</v>
      </c>
    </row>
    <row r="24" spans="1:19" x14ac:dyDescent="0.25">
      <c r="B24" t="s">
        <v>170</v>
      </c>
      <c r="C24">
        <v>0</v>
      </c>
      <c r="D24" t="s">
        <v>152</v>
      </c>
      <c r="E24" t="s">
        <v>171</v>
      </c>
      <c r="F24" s="4">
        <v>13.6209451263022</v>
      </c>
      <c r="G24" t="s">
        <v>165</v>
      </c>
      <c r="H24" t="s">
        <v>172</v>
      </c>
      <c r="I24" t="s">
        <v>173</v>
      </c>
      <c r="J24" s="2" t="s">
        <v>174</v>
      </c>
      <c r="K24" t="s">
        <v>175</v>
      </c>
      <c r="L24" t="s">
        <v>144</v>
      </c>
      <c r="M24">
        <f t="shared" si="9"/>
        <v>19</v>
      </c>
      <c r="N24">
        <f t="shared" si="7"/>
        <v>0.14285714285714285</v>
      </c>
      <c r="O24" s="4">
        <f t="shared" si="1"/>
        <v>-0.13113377007610083</v>
      </c>
      <c r="P24">
        <f t="shared" si="2"/>
        <v>-9.5355597553062159E-3</v>
      </c>
      <c r="Q24">
        <f t="shared" si="8"/>
        <v>146</v>
      </c>
      <c r="R24">
        <f t="shared" si="3"/>
        <v>0.2786259541984733</v>
      </c>
      <c r="S24">
        <f t="shared" si="4"/>
        <v>0.26909039444316707</v>
      </c>
    </row>
    <row r="25" spans="1:19" x14ac:dyDescent="0.25">
      <c r="B25" t="s">
        <v>176</v>
      </c>
      <c r="C25">
        <v>0</v>
      </c>
      <c r="D25" t="s">
        <v>160</v>
      </c>
      <c r="E25" t="s">
        <v>177</v>
      </c>
      <c r="F25" s="4">
        <v>13.7520788963783</v>
      </c>
      <c r="G25" t="s">
        <v>140</v>
      </c>
      <c r="H25" t="s">
        <v>141</v>
      </c>
      <c r="I25" t="s">
        <v>146</v>
      </c>
      <c r="J25" s="2" t="s">
        <v>149</v>
      </c>
      <c r="K25" t="s">
        <v>150</v>
      </c>
      <c r="L25" t="s">
        <v>144</v>
      </c>
      <c r="M25">
        <f t="shared" si="9"/>
        <v>3</v>
      </c>
      <c r="N25">
        <f t="shared" si="7"/>
        <v>2.2556390977443608E-2</v>
      </c>
      <c r="O25" s="4">
        <f t="shared" si="1"/>
        <v>0</v>
      </c>
      <c r="P25">
        <f t="shared" si="2"/>
        <v>0</v>
      </c>
      <c r="Q25">
        <f t="shared" si="8"/>
        <v>-20</v>
      </c>
      <c r="R25">
        <f t="shared" si="3"/>
        <v>-3.8167938931297711E-2</v>
      </c>
      <c r="S25">
        <f t="shared" si="4"/>
        <v>-3.8167938931297711E-2</v>
      </c>
    </row>
    <row r="26" spans="1:19" x14ac:dyDescent="0.25">
      <c r="B26" t="s">
        <v>178</v>
      </c>
      <c r="C26">
        <v>0</v>
      </c>
      <c r="D26" t="s">
        <v>152</v>
      </c>
      <c r="E26" t="s">
        <v>179</v>
      </c>
      <c r="F26" s="4">
        <v>13.083157896025501</v>
      </c>
      <c r="G26" t="s">
        <v>165</v>
      </c>
      <c r="H26" t="s">
        <v>180</v>
      </c>
      <c r="I26" t="s">
        <v>181</v>
      </c>
      <c r="J26" s="2" t="s">
        <v>182</v>
      </c>
      <c r="K26" t="s">
        <v>183</v>
      </c>
      <c r="L26" t="s">
        <v>144</v>
      </c>
      <c r="M26">
        <f t="shared" si="9"/>
        <v>24</v>
      </c>
      <c r="N26">
        <f t="shared" si="7"/>
        <v>0.18045112781954886</v>
      </c>
      <c r="O26" s="4">
        <f t="shared" si="1"/>
        <v>-0.66892100035279967</v>
      </c>
      <c r="P26">
        <f t="shared" si="2"/>
        <v>-4.8641445805620298E-2</v>
      </c>
      <c r="Q26">
        <f t="shared" si="8"/>
        <v>64</v>
      </c>
      <c r="R26">
        <f t="shared" si="3"/>
        <v>0.12213740458015267</v>
      </c>
      <c r="S26">
        <f t="shared" si="4"/>
        <v>7.3495958774532369E-2</v>
      </c>
    </row>
    <row r="27" spans="1:19" x14ac:dyDescent="0.25">
      <c r="B27" t="s">
        <v>184</v>
      </c>
      <c r="C27">
        <v>0</v>
      </c>
      <c r="D27" t="s">
        <v>165</v>
      </c>
      <c r="E27" t="s">
        <v>185</v>
      </c>
      <c r="F27" s="4">
        <v>13.7520788963783</v>
      </c>
      <c r="G27" t="s">
        <v>140</v>
      </c>
      <c r="H27" t="s">
        <v>141</v>
      </c>
      <c r="I27" t="s">
        <v>146</v>
      </c>
      <c r="J27" s="2" t="s">
        <v>149</v>
      </c>
      <c r="K27" t="s">
        <v>150</v>
      </c>
      <c r="L27" t="s">
        <v>144</v>
      </c>
      <c r="M27">
        <f t="shared" si="9"/>
        <v>3</v>
      </c>
      <c r="N27">
        <f t="shared" si="7"/>
        <v>2.2556390977443608E-2</v>
      </c>
      <c r="O27" s="4">
        <f t="shared" si="1"/>
        <v>0</v>
      </c>
      <c r="P27">
        <f t="shared" si="2"/>
        <v>0</v>
      </c>
      <c r="Q27">
        <f t="shared" si="8"/>
        <v>-18</v>
      </c>
      <c r="R27">
        <f t="shared" si="3"/>
        <v>-3.4351145038167941E-2</v>
      </c>
      <c r="S27">
        <f t="shared" si="4"/>
        <v>-3.4351145038167941E-2</v>
      </c>
    </row>
    <row r="28" spans="1:19" x14ac:dyDescent="0.25">
      <c r="B28" t="s">
        <v>186</v>
      </c>
      <c r="C28">
        <v>0</v>
      </c>
      <c r="D28" t="s">
        <v>152</v>
      </c>
      <c r="E28" t="s">
        <v>187</v>
      </c>
      <c r="F28" s="4">
        <v>14.447490295652001</v>
      </c>
      <c r="G28" t="s">
        <v>165</v>
      </c>
      <c r="H28" t="s">
        <v>188</v>
      </c>
      <c r="I28" t="s">
        <v>189</v>
      </c>
      <c r="J28" s="2" t="s">
        <v>190</v>
      </c>
      <c r="K28" t="s">
        <v>191</v>
      </c>
      <c r="L28" t="s">
        <v>144</v>
      </c>
      <c r="M28">
        <f t="shared" si="9"/>
        <v>31</v>
      </c>
      <c r="N28">
        <f t="shared" si="7"/>
        <v>0.23308270676691728</v>
      </c>
      <c r="O28" s="4">
        <f t="shared" si="1"/>
        <v>0.69541139927370033</v>
      </c>
      <c r="P28">
        <f t="shared" si="2"/>
        <v>5.0567729033087601E-2</v>
      </c>
      <c r="Q28">
        <f t="shared" si="8"/>
        <v>126</v>
      </c>
      <c r="R28">
        <f t="shared" si="3"/>
        <v>0.24045801526717558</v>
      </c>
      <c r="S28">
        <f t="shared" si="4"/>
        <v>0.29102574430026318</v>
      </c>
    </row>
    <row r="29" spans="1:19" x14ac:dyDescent="0.25">
      <c r="B29" t="s">
        <v>192</v>
      </c>
      <c r="C29">
        <v>0</v>
      </c>
      <c r="D29" t="s">
        <v>152</v>
      </c>
      <c r="E29" t="s">
        <v>193</v>
      </c>
      <c r="F29" s="4">
        <v>14.3301535649224</v>
      </c>
      <c r="G29" t="s">
        <v>165</v>
      </c>
      <c r="H29" t="s">
        <v>172</v>
      </c>
      <c r="I29" t="s">
        <v>173</v>
      </c>
      <c r="J29" s="2" t="s">
        <v>194</v>
      </c>
      <c r="K29" t="s">
        <v>195</v>
      </c>
      <c r="L29" t="s">
        <v>144</v>
      </c>
      <c r="M29">
        <f t="shared" si="9"/>
        <v>21</v>
      </c>
      <c r="N29">
        <f t="shared" si="7"/>
        <v>0.15789473684210525</v>
      </c>
      <c r="O29" s="4">
        <f t="shared" si="1"/>
        <v>0.57807466854409917</v>
      </c>
      <c r="P29">
        <f t="shared" si="2"/>
        <v>4.2035438634397224E-2</v>
      </c>
      <c r="Q29">
        <f t="shared" si="8"/>
        <v>114</v>
      </c>
      <c r="R29">
        <f t="shared" si="3"/>
        <v>0.21755725190839695</v>
      </c>
      <c r="S29">
        <f t="shared" si="4"/>
        <v>0.25959269054279416</v>
      </c>
    </row>
    <row r="30" spans="1:19" x14ac:dyDescent="0.25">
      <c r="M30" s="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C1" workbookViewId="0">
      <selection activeCell="Q6" sqref="Q6"/>
    </sheetView>
  </sheetViews>
  <sheetFormatPr baseColWidth="10" defaultRowHeight="15" x14ac:dyDescent="0.25"/>
  <cols>
    <col min="2" max="2" width="57.7109375" bestFit="1" customWidth="1"/>
    <col min="3" max="3" width="12.42578125" bestFit="1" customWidth="1"/>
    <col min="4" max="4" width="11.5703125" bestFit="1" customWidth="1"/>
    <col min="5" max="5" width="8.5703125" bestFit="1" customWidth="1"/>
    <col min="6" max="6" width="20" bestFit="1" customWidth="1"/>
    <col min="7" max="7" width="5.85546875" bestFit="1" customWidth="1"/>
    <col min="8" max="8" width="8.5703125" bestFit="1" customWidth="1"/>
    <col min="9" max="9" width="13.28515625" bestFit="1" customWidth="1"/>
    <col min="10" max="10" width="16.28515625" bestFit="1" customWidth="1"/>
    <col min="11" max="11" width="21" bestFit="1" customWidth="1"/>
    <col min="12" max="12" width="9.42578125" bestFit="1" customWidth="1"/>
    <col min="15" max="15" width="14.285156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11</v>
      </c>
      <c r="L1" t="s">
        <v>8</v>
      </c>
      <c r="M1" t="s">
        <v>439</v>
      </c>
      <c r="N1" t="s">
        <v>439</v>
      </c>
      <c r="O1" t="s">
        <v>441</v>
      </c>
      <c r="P1" t="s">
        <v>441</v>
      </c>
      <c r="Q1" t="s">
        <v>442</v>
      </c>
      <c r="R1" t="s">
        <v>442</v>
      </c>
      <c r="S1" t="s">
        <v>440</v>
      </c>
    </row>
    <row r="2" spans="1:19" x14ac:dyDescent="0.25">
      <c r="A2" t="s">
        <v>121</v>
      </c>
      <c r="B2" t="s">
        <v>9</v>
      </c>
      <c r="C2">
        <v>0</v>
      </c>
      <c r="D2">
        <v>0</v>
      </c>
      <c r="E2">
        <v>2586</v>
      </c>
      <c r="F2" s="1">
        <v>75.266090759385307</v>
      </c>
      <c r="G2">
        <v>1</v>
      </c>
      <c r="H2">
        <v>1583</v>
      </c>
      <c r="I2">
        <v>0</v>
      </c>
      <c r="J2">
        <v>1030</v>
      </c>
      <c r="K2">
        <v>553</v>
      </c>
      <c r="L2">
        <v>752</v>
      </c>
    </row>
    <row r="3" spans="1:19" x14ac:dyDescent="0.25">
      <c r="B3" t="s">
        <v>27</v>
      </c>
      <c r="C3">
        <v>0</v>
      </c>
      <c r="D3">
        <v>1</v>
      </c>
      <c r="E3">
        <v>2588</v>
      </c>
      <c r="F3" s="1">
        <v>75.273452745511506</v>
      </c>
      <c r="G3">
        <v>0</v>
      </c>
      <c r="H3">
        <v>1583</v>
      </c>
      <c r="I3">
        <v>0</v>
      </c>
      <c r="J3">
        <v>1030</v>
      </c>
      <c r="K3">
        <v>553</v>
      </c>
      <c r="L3">
        <v>752</v>
      </c>
      <c r="M3">
        <f>J3-$J$2</f>
        <v>0</v>
      </c>
      <c r="N3">
        <f>M3/$J$2</f>
        <v>0</v>
      </c>
      <c r="O3" s="4">
        <f>F3-$F$2</f>
        <v>7.3619861261988717E-3</v>
      </c>
      <c r="P3">
        <f>O3/$F$2</f>
        <v>9.7812787297988756E-5</v>
      </c>
      <c r="Q3">
        <f t="shared" ref="Q3:Q8" si="0">E3-$E$2</f>
        <v>2</v>
      </c>
      <c r="R3">
        <f>Q3/$E$2</f>
        <v>7.7339520494972935E-4</v>
      </c>
      <c r="S3">
        <f>P3+R3</f>
        <v>8.7120799224771816E-4</v>
      </c>
    </row>
    <row r="4" spans="1:19" x14ac:dyDescent="0.25">
      <c r="B4" t="s">
        <v>28</v>
      </c>
      <c r="C4">
        <v>0</v>
      </c>
      <c r="D4">
        <v>1</v>
      </c>
      <c r="E4">
        <v>2590</v>
      </c>
      <c r="F4" s="1">
        <v>75.260318753613305</v>
      </c>
      <c r="G4">
        <v>1</v>
      </c>
      <c r="H4">
        <v>1584</v>
      </c>
      <c r="I4">
        <v>-1</v>
      </c>
      <c r="J4">
        <v>1032</v>
      </c>
      <c r="K4">
        <v>551</v>
      </c>
      <c r="L4">
        <v>752</v>
      </c>
      <c r="M4">
        <f>J4-$J$2</f>
        <v>2</v>
      </c>
      <c r="N4">
        <f>M4/$J$2</f>
        <v>1.9417475728155339E-3</v>
      </c>
      <c r="O4" s="4">
        <f t="shared" ref="O4:O14" si="1">F4-$F$2</f>
        <v>-5.7720057720018758E-3</v>
      </c>
      <c r="P4">
        <f t="shared" ref="P4:P14" si="2">O4/$F$2</f>
        <v>-7.6687997393861396E-5</v>
      </c>
      <c r="Q4">
        <f t="shared" si="0"/>
        <v>4</v>
      </c>
      <c r="R4">
        <f t="shared" ref="R4:R14" si="3">Q4/$E$2</f>
        <v>1.5467904098994587E-3</v>
      </c>
      <c r="S4">
        <f t="shared" ref="S4:S14" si="4">P4+R4</f>
        <v>1.4701024125055972E-3</v>
      </c>
    </row>
    <row r="5" spans="1:19" x14ac:dyDescent="0.25">
      <c r="B5" t="s">
        <v>29</v>
      </c>
      <c r="C5">
        <v>0</v>
      </c>
      <c r="D5">
        <v>0</v>
      </c>
      <c r="E5">
        <v>2586</v>
      </c>
      <c r="F5" s="1">
        <v>75.266090759385307</v>
      </c>
      <c r="G5">
        <v>1</v>
      </c>
      <c r="H5">
        <v>1583</v>
      </c>
      <c r="I5">
        <v>0</v>
      </c>
      <c r="J5">
        <v>1030</v>
      </c>
      <c r="K5">
        <v>553</v>
      </c>
      <c r="L5">
        <v>752</v>
      </c>
      <c r="M5">
        <f>J5-$J$2</f>
        <v>0</v>
      </c>
      <c r="N5">
        <f t="shared" ref="N5:N14" si="5">M5/$J$2</f>
        <v>0</v>
      </c>
      <c r="O5" s="4">
        <f t="shared" si="1"/>
        <v>0</v>
      </c>
      <c r="P5">
        <f t="shared" si="2"/>
        <v>0</v>
      </c>
      <c r="Q5">
        <f t="shared" si="0"/>
        <v>0</v>
      </c>
      <c r="R5">
        <f t="shared" si="3"/>
        <v>0</v>
      </c>
      <c r="S5">
        <f t="shared" si="4"/>
        <v>0</v>
      </c>
    </row>
    <row r="6" spans="1:19" x14ac:dyDescent="0.25">
      <c r="B6" t="s">
        <v>30</v>
      </c>
      <c r="C6">
        <v>0</v>
      </c>
      <c r="D6">
        <v>1</v>
      </c>
      <c r="E6">
        <v>2590</v>
      </c>
      <c r="F6" s="1">
        <v>75.255745931799098</v>
      </c>
      <c r="G6">
        <v>1</v>
      </c>
      <c r="H6">
        <v>1585</v>
      </c>
      <c r="I6">
        <v>-2</v>
      </c>
      <c r="J6">
        <v>1032</v>
      </c>
      <c r="K6">
        <v>551</v>
      </c>
      <c r="L6">
        <v>752</v>
      </c>
      <c r="M6">
        <f t="shared" ref="M6:M14" si="6">J6-$J$2</f>
        <v>2</v>
      </c>
      <c r="N6">
        <f>M6/$J$2</f>
        <v>1.9417475728155339E-3</v>
      </c>
      <c r="O6" s="4">
        <f t="shared" si="1"/>
        <v>-1.0344827586209249E-2</v>
      </c>
      <c r="P6">
        <f t="shared" si="2"/>
        <v>-1.374434022258463E-4</v>
      </c>
      <c r="Q6">
        <f t="shared" si="0"/>
        <v>4</v>
      </c>
      <c r="R6">
        <f t="shared" si="3"/>
        <v>1.5467904098994587E-3</v>
      </c>
      <c r="S6">
        <f t="shared" si="4"/>
        <v>1.4093470076736124E-3</v>
      </c>
    </row>
    <row r="7" spans="1:19" x14ac:dyDescent="0.25">
      <c r="B7" t="s">
        <v>31</v>
      </c>
      <c r="C7">
        <v>0</v>
      </c>
      <c r="D7">
        <v>5</v>
      </c>
      <c r="E7">
        <v>2604</v>
      </c>
      <c r="F7" s="1">
        <v>75.266526575276501</v>
      </c>
      <c r="G7">
        <v>0</v>
      </c>
      <c r="H7">
        <v>1591</v>
      </c>
      <c r="I7">
        <v>-8</v>
      </c>
      <c r="J7">
        <v>1038</v>
      </c>
      <c r="K7">
        <v>545</v>
      </c>
      <c r="L7">
        <v>752</v>
      </c>
      <c r="M7">
        <f t="shared" si="6"/>
        <v>8</v>
      </c>
      <c r="N7">
        <f t="shared" si="5"/>
        <v>7.7669902912621356E-3</v>
      </c>
      <c r="O7" s="4">
        <f t="shared" si="1"/>
        <v>4.3581589119412456E-4</v>
      </c>
      <c r="P7">
        <f t="shared" si="2"/>
        <v>5.7903351535469573E-6</v>
      </c>
      <c r="Q7">
        <f t="shared" si="0"/>
        <v>18</v>
      </c>
      <c r="R7">
        <f t="shared" si="3"/>
        <v>6.9605568445475635E-3</v>
      </c>
      <c r="S7">
        <f t="shared" si="4"/>
        <v>6.9663471797011102E-3</v>
      </c>
    </row>
    <row r="8" spans="1:19" x14ac:dyDescent="0.25">
      <c r="B8" t="s">
        <v>32</v>
      </c>
      <c r="C8">
        <v>0</v>
      </c>
      <c r="D8">
        <v>1</v>
      </c>
      <c r="E8">
        <v>2590</v>
      </c>
      <c r="F8" s="1">
        <v>75.270939429579101</v>
      </c>
      <c r="G8">
        <v>0</v>
      </c>
      <c r="H8">
        <v>1585</v>
      </c>
      <c r="I8">
        <v>-2</v>
      </c>
      <c r="J8">
        <v>1032</v>
      </c>
      <c r="K8">
        <v>551</v>
      </c>
      <c r="L8">
        <v>752</v>
      </c>
      <c r="M8">
        <f t="shared" si="6"/>
        <v>2</v>
      </c>
      <c r="N8">
        <f t="shared" si="5"/>
        <v>1.9417475728155339E-3</v>
      </c>
      <c r="O8" s="4">
        <f t="shared" si="1"/>
        <v>4.8486701937946464E-3</v>
      </c>
      <c r="P8">
        <f t="shared" si="2"/>
        <v>6.442038034491703E-5</v>
      </c>
      <c r="Q8">
        <f t="shared" si="0"/>
        <v>4</v>
      </c>
      <c r="R8">
        <f t="shared" si="3"/>
        <v>1.5467904098994587E-3</v>
      </c>
      <c r="S8">
        <f t="shared" si="4"/>
        <v>1.6112107902443757E-3</v>
      </c>
    </row>
    <row r="9" spans="1:19" x14ac:dyDescent="0.25">
      <c r="O9" s="4"/>
    </row>
    <row r="10" spans="1:19" x14ac:dyDescent="0.25">
      <c r="A10" t="s">
        <v>122</v>
      </c>
      <c r="B10" t="s">
        <v>200</v>
      </c>
      <c r="C10">
        <v>0</v>
      </c>
      <c r="D10" t="s">
        <v>146</v>
      </c>
      <c r="E10" t="s">
        <v>196</v>
      </c>
      <c r="F10" s="1">
        <v>75.266090759385307</v>
      </c>
      <c r="G10" t="s">
        <v>165</v>
      </c>
      <c r="H10" t="s">
        <v>197</v>
      </c>
      <c r="I10" t="s">
        <v>198</v>
      </c>
      <c r="J10" t="s">
        <v>197</v>
      </c>
      <c r="K10" t="s">
        <v>198</v>
      </c>
      <c r="L10" t="s">
        <v>199</v>
      </c>
      <c r="M10">
        <f t="shared" si="6"/>
        <v>0</v>
      </c>
      <c r="N10">
        <f t="shared" si="5"/>
        <v>0</v>
      </c>
      <c r="O10" s="4">
        <f t="shared" si="1"/>
        <v>0</v>
      </c>
      <c r="P10">
        <f t="shared" si="2"/>
        <v>0</v>
      </c>
      <c r="Q10">
        <f>E10-$E$2</f>
        <v>0</v>
      </c>
      <c r="R10">
        <f t="shared" si="3"/>
        <v>0</v>
      </c>
      <c r="S10">
        <f t="shared" si="4"/>
        <v>0</v>
      </c>
    </row>
    <row r="11" spans="1:19" x14ac:dyDescent="0.25">
      <c r="B11" t="s">
        <v>201</v>
      </c>
      <c r="C11">
        <v>0</v>
      </c>
      <c r="D11" t="s">
        <v>165</v>
      </c>
      <c r="E11" t="s">
        <v>202</v>
      </c>
      <c r="F11" s="1">
        <v>75.255745931799098</v>
      </c>
      <c r="G11" t="s">
        <v>165</v>
      </c>
      <c r="H11" t="s">
        <v>203</v>
      </c>
      <c r="I11" t="s">
        <v>204</v>
      </c>
      <c r="J11" t="s">
        <v>203</v>
      </c>
      <c r="K11" t="s">
        <v>204</v>
      </c>
      <c r="L11" t="s">
        <v>199</v>
      </c>
      <c r="M11">
        <f>J11-$J$2</f>
        <v>2</v>
      </c>
      <c r="N11">
        <f t="shared" si="5"/>
        <v>1.9417475728155339E-3</v>
      </c>
      <c r="O11" s="4">
        <f t="shared" si="1"/>
        <v>-1.0344827586209249E-2</v>
      </c>
      <c r="P11">
        <f t="shared" si="2"/>
        <v>-1.374434022258463E-4</v>
      </c>
      <c r="Q11">
        <f>E11-$E$2</f>
        <v>4</v>
      </c>
      <c r="R11">
        <f t="shared" si="3"/>
        <v>1.5467904098994587E-3</v>
      </c>
      <c r="S11">
        <f t="shared" si="4"/>
        <v>1.4093470076736124E-3</v>
      </c>
    </row>
    <row r="12" spans="1:19" x14ac:dyDescent="0.25">
      <c r="B12" t="s">
        <v>205</v>
      </c>
      <c r="C12">
        <v>0</v>
      </c>
      <c r="D12" t="s">
        <v>165</v>
      </c>
      <c r="E12" t="s">
        <v>206</v>
      </c>
      <c r="F12" s="1">
        <v>75.273452745511506</v>
      </c>
      <c r="G12" t="s">
        <v>146</v>
      </c>
      <c r="H12" t="s">
        <v>197</v>
      </c>
      <c r="I12" t="s">
        <v>198</v>
      </c>
      <c r="J12" t="s">
        <v>197</v>
      </c>
      <c r="K12" t="s">
        <v>198</v>
      </c>
      <c r="L12" t="s">
        <v>199</v>
      </c>
      <c r="M12">
        <f>J12-$J$2</f>
        <v>0</v>
      </c>
      <c r="N12">
        <f>M12/$J$2</f>
        <v>0</v>
      </c>
      <c r="O12" s="4">
        <f t="shared" si="1"/>
        <v>7.3619861261988717E-3</v>
      </c>
      <c r="P12">
        <f t="shared" si="2"/>
        <v>9.7812787297988756E-5</v>
      </c>
      <c r="Q12">
        <f>E12-$E$2</f>
        <v>2</v>
      </c>
      <c r="R12">
        <f t="shared" si="3"/>
        <v>7.7339520494972935E-4</v>
      </c>
      <c r="S12">
        <f t="shared" si="4"/>
        <v>8.7120799224771816E-4</v>
      </c>
    </row>
    <row r="13" spans="1:19" x14ac:dyDescent="0.25">
      <c r="B13" t="s">
        <v>207</v>
      </c>
      <c r="C13">
        <v>0</v>
      </c>
      <c r="D13" t="s">
        <v>160</v>
      </c>
      <c r="E13" t="s">
        <v>208</v>
      </c>
      <c r="F13" s="1">
        <v>75.263889550110704</v>
      </c>
      <c r="G13" t="s">
        <v>146</v>
      </c>
      <c r="H13" t="s">
        <v>209</v>
      </c>
      <c r="I13" t="s">
        <v>210</v>
      </c>
      <c r="J13" t="s">
        <v>209</v>
      </c>
      <c r="K13" t="s">
        <v>210</v>
      </c>
      <c r="L13" t="s">
        <v>199</v>
      </c>
      <c r="M13">
        <f t="shared" si="6"/>
        <v>3</v>
      </c>
      <c r="N13">
        <f t="shared" si="5"/>
        <v>2.9126213592233011E-3</v>
      </c>
      <c r="O13" s="4">
        <f>F13-$F$2</f>
        <v>-2.2012092746024337E-3</v>
      </c>
      <c r="P13">
        <f t="shared" si="2"/>
        <v>-2.9245696865529764E-5</v>
      </c>
      <c r="Q13">
        <f>E13-$E$2</f>
        <v>10</v>
      </c>
      <c r="R13">
        <f t="shared" si="3"/>
        <v>3.8669760247486465E-3</v>
      </c>
      <c r="S13">
        <f t="shared" si="4"/>
        <v>3.8377303278831166E-3</v>
      </c>
    </row>
    <row r="14" spans="1:19" x14ac:dyDescent="0.25">
      <c r="B14" t="s">
        <v>211</v>
      </c>
      <c r="C14">
        <v>1</v>
      </c>
      <c r="D14" t="s">
        <v>165</v>
      </c>
      <c r="E14" t="s">
        <v>206</v>
      </c>
      <c r="F14" s="1">
        <v>75.263590759385295</v>
      </c>
      <c r="G14" t="s">
        <v>165</v>
      </c>
      <c r="H14" t="s">
        <v>212</v>
      </c>
      <c r="I14" t="s">
        <v>159</v>
      </c>
      <c r="J14" t="s">
        <v>212</v>
      </c>
      <c r="K14" t="s">
        <v>159</v>
      </c>
      <c r="L14" t="s">
        <v>199</v>
      </c>
      <c r="M14">
        <f t="shared" si="6"/>
        <v>7</v>
      </c>
      <c r="N14">
        <f t="shared" si="5"/>
        <v>6.7961165048543689E-3</v>
      </c>
      <c r="O14" s="4">
        <f t="shared" si="1"/>
        <v>-2.5000000000119371E-3</v>
      </c>
      <c r="P14">
        <f t="shared" si="2"/>
        <v>-3.3215488871397235E-5</v>
      </c>
      <c r="Q14">
        <f>E14-$E$2</f>
        <v>2</v>
      </c>
      <c r="R14">
        <f t="shared" si="3"/>
        <v>7.7339520494972935E-4</v>
      </c>
      <c r="S14">
        <f t="shared" si="4"/>
        <v>7.4017971607833214E-4</v>
      </c>
    </row>
    <row r="15" spans="1:19" x14ac:dyDescent="0.25">
      <c r="O15" s="4"/>
    </row>
    <row r="16" spans="1:19" x14ac:dyDescent="0.25">
      <c r="O16" s="4"/>
    </row>
    <row r="17" spans="15:15" x14ac:dyDescent="0.25">
      <c r="O17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B1" workbookViewId="0">
      <selection activeCell="O4" sqref="O4"/>
    </sheetView>
  </sheetViews>
  <sheetFormatPr baseColWidth="10" defaultRowHeight="15" x14ac:dyDescent="0.25"/>
  <cols>
    <col min="2" max="2" width="56.42578125" bestFit="1" customWidth="1"/>
    <col min="3" max="3" width="12.42578125" bestFit="1" customWidth="1"/>
    <col min="4" max="4" width="11.5703125" bestFit="1" customWidth="1"/>
    <col min="5" max="5" width="8.5703125" bestFit="1" customWidth="1"/>
    <col min="6" max="6" width="20" bestFit="1" customWidth="1"/>
    <col min="7" max="7" width="5.85546875" bestFit="1" customWidth="1"/>
    <col min="8" max="8" width="8.5703125" bestFit="1" customWidth="1"/>
    <col min="9" max="9" width="13.28515625" bestFit="1" customWidth="1"/>
    <col min="10" max="10" width="16.28515625" bestFit="1" customWidth="1"/>
    <col min="11" max="11" width="21" bestFit="1" customWidth="1"/>
    <col min="12" max="12" width="9.42578125" bestFit="1" customWidth="1"/>
    <col min="15" max="15" width="14.285156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11</v>
      </c>
      <c r="L1" t="s">
        <v>8</v>
      </c>
      <c r="M1" t="s">
        <v>439</v>
      </c>
      <c r="N1" t="s">
        <v>439</v>
      </c>
      <c r="O1" t="s">
        <v>441</v>
      </c>
      <c r="P1" t="s">
        <v>441</v>
      </c>
      <c r="Q1" t="s">
        <v>442</v>
      </c>
      <c r="R1" t="s">
        <v>442</v>
      </c>
      <c r="S1" t="s">
        <v>440</v>
      </c>
    </row>
    <row r="2" spans="1:19" x14ac:dyDescent="0.25">
      <c r="A2" t="s">
        <v>121</v>
      </c>
      <c r="B2" t="s">
        <v>9</v>
      </c>
      <c r="C2">
        <v>0</v>
      </c>
      <c r="D2">
        <v>0</v>
      </c>
      <c r="E2">
        <v>1416</v>
      </c>
      <c r="F2" s="1">
        <v>34.319451968094697</v>
      </c>
      <c r="G2">
        <v>2</v>
      </c>
      <c r="H2">
        <v>1914</v>
      </c>
      <c r="I2">
        <v>0</v>
      </c>
      <c r="J2">
        <v>989</v>
      </c>
      <c r="K2">
        <v>925</v>
      </c>
      <c r="L2">
        <v>1088</v>
      </c>
    </row>
    <row r="3" spans="1:19" x14ac:dyDescent="0.25">
      <c r="B3" t="s">
        <v>33</v>
      </c>
      <c r="C3">
        <v>0</v>
      </c>
      <c r="D3">
        <v>10</v>
      </c>
      <c r="E3">
        <v>1452</v>
      </c>
      <c r="F3" s="1">
        <v>34.541019327636803</v>
      </c>
      <c r="G3">
        <v>1</v>
      </c>
      <c r="H3">
        <v>1939</v>
      </c>
      <c r="I3">
        <v>-25</v>
      </c>
      <c r="J3">
        <v>1021</v>
      </c>
      <c r="K3">
        <v>893</v>
      </c>
      <c r="L3">
        <v>1088</v>
      </c>
      <c r="M3">
        <f>J3-$J$2</f>
        <v>32</v>
      </c>
      <c r="N3">
        <f>M3/$J$2</f>
        <v>3.2355915065722954E-2</v>
      </c>
      <c r="O3" s="4">
        <f>F3-$F$2</f>
        <v>0.2215673595421066</v>
      </c>
      <c r="P3">
        <f>O3/$F$2</f>
        <v>6.4560284863548565E-3</v>
      </c>
      <c r="Q3">
        <f t="shared" ref="Q3:Q12" si="0">E3-$E$2</f>
        <v>36</v>
      </c>
      <c r="R3">
        <f>Q3/$E$2</f>
        <v>2.5423728813559324E-2</v>
      </c>
      <c r="S3">
        <f>P3+R3</f>
        <v>3.1879757299914178E-2</v>
      </c>
    </row>
    <row r="4" spans="1:19" x14ac:dyDescent="0.25">
      <c r="B4" t="s">
        <v>34</v>
      </c>
      <c r="C4">
        <v>1</v>
      </c>
      <c r="D4">
        <v>10</v>
      </c>
      <c r="E4">
        <v>1436</v>
      </c>
      <c r="F4" s="1">
        <v>34.217175604350601</v>
      </c>
      <c r="G4">
        <v>2</v>
      </c>
      <c r="H4">
        <v>1922</v>
      </c>
      <c r="I4">
        <v>-8</v>
      </c>
      <c r="J4">
        <v>1003</v>
      </c>
      <c r="K4">
        <v>911</v>
      </c>
      <c r="L4">
        <v>1088</v>
      </c>
      <c r="M4">
        <f>J4-$J$2</f>
        <v>14</v>
      </c>
      <c r="N4">
        <f>M4/$J$2</f>
        <v>1.4155712841253791E-2</v>
      </c>
      <c r="O4" s="4">
        <f t="shared" ref="O4:O17" si="1">F4-$F$2</f>
        <v>-0.10227636374409599</v>
      </c>
      <c r="P4">
        <f t="shared" ref="P4:P18" si="2">O4/$F$2</f>
        <v>-2.9801281162408384E-3</v>
      </c>
      <c r="Q4">
        <f t="shared" si="0"/>
        <v>20</v>
      </c>
      <c r="R4">
        <f t="shared" ref="R4:R18" si="3">Q4/$E$2</f>
        <v>1.4124293785310734E-2</v>
      </c>
      <c r="S4">
        <f t="shared" ref="S4:S17" si="4">P4+R4</f>
        <v>1.1144165669069896E-2</v>
      </c>
    </row>
    <row r="5" spans="1:19" x14ac:dyDescent="0.25">
      <c r="B5" t="s">
        <v>35</v>
      </c>
      <c r="C5">
        <v>0</v>
      </c>
      <c r="D5">
        <v>2</v>
      </c>
      <c r="E5">
        <v>1412</v>
      </c>
      <c r="F5" s="1">
        <v>34.319451968094697</v>
      </c>
      <c r="G5">
        <v>2</v>
      </c>
      <c r="H5">
        <v>1915</v>
      </c>
      <c r="I5">
        <v>-1</v>
      </c>
      <c r="J5">
        <v>992</v>
      </c>
      <c r="K5">
        <v>922</v>
      </c>
      <c r="L5">
        <v>1088</v>
      </c>
      <c r="M5">
        <f>J5-$J$2</f>
        <v>3</v>
      </c>
      <c r="N5">
        <f t="shared" ref="N5:N12" si="5">M5/$J$2</f>
        <v>3.0333670374115269E-3</v>
      </c>
      <c r="O5" s="4">
        <f t="shared" si="1"/>
        <v>0</v>
      </c>
      <c r="P5">
        <f t="shared" si="2"/>
        <v>0</v>
      </c>
      <c r="Q5">
        <f t="shared" si="0"/>
        <v>-4</v>
      </c>
      <c r="R5">
        <f t="shared" si="3"/>
        <v>-2.8248587570621469E-3</v>
      </c>
      <c r="S5">
        <f t="shared" si="4"/>
        <v>-2.8248587570621469E-3</v>
      </c>
    </row>
    <row r="6" spans="1:19" x14ac:dyDescent="0.25">
      <c r="B6" t="s">
        <v>36</v>
      </c>
      <c r="C6">
        <v>0</v>
      </c>
      <c r="D6">
        <v>0</v>
      </c>
      <c r="E6">
        <v>1416</v>
      </c>
      <c r="F6" s="1">
        <v>34.319451968094697</v>
      </c>
      <c r="G6">
        <v>2</v>
      </c>
      <c r="H6">
        <v>1914</v>
      </c>
      <c r="I6">
        <v>0</v>
      </c>
      <c r="J6">
        <v>989</v>
      </c>
      <c r="K6">
        <v>925</v>
      </c>
      <c r="L6">
        <v>1088</v>
      </c>
      <c r="M6">
        <f t="shared" ref="M5:M12" si="6">J6-$J$2</f>
        <v>0</v>
      </c>
      <c r="N6">
        <f t="shared" si="5"/>
        <v>0</v>
      </c>
      <c r="O6" s="4">
        <f t="shared" si="1"/>
        <v>0</v>
      </c>
      <c r="P6">
        <f t="shared" si="2"/>
        <v>0</v>
      </c>
      <c r="Q6">
        <f t="shared" si="0"/>
        <v>0</v>
      </c>
      <c r="R6">
        <f t="shared" si="3"/>
        <v>0</v>
      </c>
      <c r="S6">
        <f t="shared" si="4"/>
        <v>0</v>
      </c>
    </row>
    <row r="7" spans="1:19" x14ac:dyDescent="0.25">
      <c r="B7" t="s">
        <v>37</v>
      </c>
      <c r="C7">
        <v>1</v>
      </c>
      <c r="D7">
        <v>8</v>
      </c>
      <c r="E7">
        <v>1442</v>
      </c>
      <c r="F7" s="1">
        <v>34.145619979892501</v>
      </c>
      <c r="G7">
        <v>2</v>
      </c>
      <c r="H7">
        <v>1922</v>
      </c>
      <c r="I7">
        <v>-8</v>
      </c>
      <c r="J7">
        <v>1000</v>
      </c>
      <c r="K7">
        <v>914</v>
      </c>
      <c r="L7">
        <v>1088</v>
      </c>
      <c r="M7">
        <f t="shared" si="6"/>
        <v>11</v>
      </c>
      <c r="N7">
        <f t="shared" si="5"/>
        <v>1.1122345803842264E-2</v>
      </c>
      <c r="O7" s="4">
        <f t="shared" si="1"/>
        <v>-0.17383198820219548</v>
      </c>
      <c r="P7">
        <f t="shared" si="2"/>
        <v>-5.0651155025377304E-3</v>
      </c>
      <c r="Q7">
        <f t="shared" si="0"/>
        <v>26</v>
      </c>
      <c r="R7">
        <f t="shared" si="3"/>
        <v>1.8361581920903956E-2</v>
      </c>
      <c r="S7">
        <f t="shared" si="4"/>
        <v>1.3296466418366225E-2</v>
      </c>
    </row>
    <row r="8" spans="1:19" x14ac:dyDescent="0.25">
      <c r="B8" t="s">
        <v>38</v>
      </c>
      <c r="C8">
        <v>0</v>
      </c>
      <c r="D8">
        <v>10</v>
      </c>
      <c r="E8">
        <v>1472</v>
      </c>
      <c r="F8" s="1">
        <v>34.666666662328197</v>
      </c>
      <c r="G8">
        <v>1</v>
      </c>
      <c r="H8">
        <v>1938</v>
      </c>
      <c r="I8">
        <v>-24</v>
      </c>
      <c r="J8">
        <v>1028</v>
      </c>
      <c r="K8">
        <v>886</v>
      </c>
      <c r="L8">
        <v>1088</v>
      </c>
      <c r="M8">
        <f t="shared" si="6"/>
        <v>39</v>
      </c>
      <c r="N8">
        <f t="shared" si="5"/>
        <v>3.9433771486349849E-2</v>
      </c>
      <c r="O8" s="4">
        <f t="shared" si="1"/>
        <v>0.34721469423350015</v>
      </c>
      <c r="P8">
        <f t="shared" si="2"/>
        <v>1.0117139823686304E-2</v>
      </c>
      <c r="Q8">
        <f t="shared" si="0"/>
        <v>56</v>
      </c>
      <c r="R8">
        <f t="shared" si="3"/>
        <v>3.954802259887006E-2</v>
      </c>
      <c r="S8">
        <f t="shared" si="4"/>
        <v>4.9665162422556364E-2</v>
      </c>
    </row>
    <row r="9" spans="1:19" x14ac:dyDescent="0.25">
      <c r="B9" t="s">
        <v>39</v>
      </c>
      <c r="C9">
        <v>1</v>
      </c>
      <c r="D9">
        <v>10</v>
      </c>
      <c r="E9">
        <v>1464</v>
      </c>
      <c r="F9" s="1">
        <v>33.955688645303297</v>
      </c>
      <c r="G9">
        <v>2</v>
      </c>
      <c r="H9">
        <v>1935</v>
      </c>
      <c r="I9">
        <v>-21</v>
      </c>
      <c r="J9">
        <v>1022</v>
      </c>
      <c r="K9">
        <v>892</v>
      </c>
      <c r="L9">
        <v>1088</v>
      </c>
      <c r="M9">
        <f t="shared" si="6"/>
        <v>33</v>
      </c>
      <c r="N9">
        <f t="shared" si="5"/>
        <v>3.3367037411526794E-2</v>
      </c>
      <c r="O9" s="4">
        <f t="shared" si="1"/>
        <v>-0.36376332279139945</v>
      </c>
      <c r="P9">
        <f t="shared" si="2"/>
        <v>-1.0599333670292125E-2</v>
      </c>
      <c r="Q9">
        <f t="shared" si="0"/>
        <v>48</v>
      </c>
      <c r="R9">
        <f>Q9/$E$2</f>
        <v>3.3898305084745763E-2</v>
      </c>
      <c r="S9">
        <f t="shared" si="4"/>
        <v>2.329897141445364E-2</v>
      </c>
    </row>
    <row r="10" spans="1:19" x14ac:dyDescent="0.25">
      <c r="B10" t="s">
        <v>40</v>
      </c>
      <c r="C10">
        <v>0</v>
      </c>
      <c r="D10">
        <v>3</v>
      </c>
      <c r="E10">
        <v>1410</v>
      </c>
      <c r="F10" s="1">
        <v>34.319451968094697</v>
      </c>
      <c r="G10">
        <v>2</v>
      </c>
      <c r="H10">
        <v>1917</v>
      </c>
      <c r="I10">
        <v>-3</v>
      </c>
      <c r="J10">
        <v>993</v>
      </c>
      <c r="K10">
        <v>921</v>
      </c>
      <c r="L10">
        <v>1088</v>
      </c>
      <c r="M10">
        <f t="shared" si="6"/>
        <v>4</v>
      </c>
      <c r="N10">
        <f t="shared" si="5"/>
        <v>4.0444893832153692E-3</v>
      </c>
      <c r="O10" s="4">
        <f t="shared" si="1"/>
        <v>0</v>
      </c>
      <c r="P10">
        <f t="shared" si="2"/>
        <v>0</v>
      </c>
      <c r="Q10">
        <f t="shared" si="0"/>
        <v>-6</v>
      </c>
      <c r="R10">
        <f t="shared" si="3"/>
        <v>-4.2372881355932203E-3</v>
      </c>
      <c r="S10">
        <f t="shared" si="4"/>
        <v>-4.2372881355932203E-3</v>
      </c>
    </row>
    <row r="11" spans="1:19" x14ac:dyDescent="0.25">
      <c r="B11" t="s">
        <v>41</v>
      </c>
      <c r="C11">
        <v>1</v>
      </c>
      <c r="D11">
        <v>10</v>
      </c>
      <c r="E11">
        <v>1446</v>
      </c>
      <c r="F11" s="1">
        <v>34.025868019550401</v>
      </c>
      <c r="G11">
        <v>2</v>
      </c>
      <c r="H11">
        <v>1930</v>
      </c>
      <c r="I11">
        <v>-16</v>
      </c>
      <c r="J11">
        <v>1015</v>
      </c>
      <c r="K11">
        <v>899</v>
      </c>
      <c r="L11">
        <v>1088</v>
      </c>
      <c r="M11">
        <f t="shared" si="6"/>
        <v>26</v>
      </c>
      <c r="N11">
        <f t="shared" si="5"/>
        <v>2.6289180990899899E-2</v>
      </c>
      <c r="O11" s="4">
        <f t="shared" si="1"/>
        <v>-0.29358394854429548</v>
      </c>
      <c r="P11">
        <f t="shared" si="2"/>
        <v>-8.5544474549659969E-3</v>
      </c>
      <c r="Q11">
        <f t="shared" si="0"/>
        <v>30</v>
      </c>
      <c r="R11">
        <f t="shared" si="3"/>
        <v>2.1186440677966101E-2</v>
      </c>
      <c r="S11">
        <f t="shared" si="4"/>
        <v>1.2631993223000104E-2</v>
      </c>
    </row>
    <row r="12" spans="1:19" x14ac:dyDescent="0.25">
      <c r="B12" t="s">
        <v>42</v>
      </c>
      <c r="C12">
        <v>0</v>
      </c>
      <c r="D12">
        <v>1</v>
      </c>
      <c r="E12">
        <v>1414</v>
      </c>
      <c r="F12" s="1">
        <v>34.319451968094697</v>
      </c>
      <c r="G12">
        <v>2</v>
      </c>
      <c r="H12">
        <v>1914</v>
      </c>
      <c r="I12">
        <v>0</v>
      </c>
      <c r="J12">
        <v>989</v>
      </c>
      <c r="K12">
        <v>925</v>
      </c>
      <c r="L12">
        <v>1088</v>
      </c>
      <c r="M12">
        <f t="shared" si="6"/>
        <v>0</v>
      </c>
      <c r="N12">
        <f t="shared" si="5"/>
        <v>0</v>
      </c>
      <c r="O12" s="4">
        <f t="shared" si="1"/>
        <v>0</v>
      </c>
      <c r="P12">
        <f t="shared" si="2"/>
        <v>0</v>
      </c>
      <c r="Q12">
        <f t="shared" si="0"/>
        <v>-2</v>
      </c>
      <c r="R12">
        <f t="shared" si="3"/>
        <v>-1.4124293785310734E-3</v>
      </c>
      <c r="S12">
        <f t="shared" si="4"/>
        <v>-1.4124293785310734E-3</v>
      </c>
    </row>
    <row r="13" spans="1:19" x14ac:dyDescent="0.25">
      <c r="O13" s="4"/>
    </row>
    <row r="14" spans="1:19" x14ac:dyDescent="0.25">
      <c r="A14" t="s">
        <v>122</v>
      </c>
      <c r="B14" t="s">
        <v>217</v>
      </c>
      <c r="C14">
        <v>0</v>
      </c>
      <c r="D14" t="s">
        <v>165</v>
      </c>
      <c r="E14" t="s">
        <v>213</v>
      </c>
      <c r="F14" s="1">
        <v>34.274918397090502</v>
      </c>
      <c r="G14" t="s">
        <v>160</v>
      </c>
      <c r="H14" t="s">
        <v>218</v>
      </c>
      <c r="I14" t="s">
        <v>219</v>
      </c>
      <c r="J14" t="s">
        <v>218</v>
      </c>
      <c r="K14" t="s">
        <v>219</v>
      </c>
      <c r="L14" t="s">
        <v>216</v>
      </c>
      <c r="M14">
        <f t="shared" ref="M14:M18" si="7">J14-$J$2</f>
        <v>-2</v>
      </c>
      <c r="N14">
        <f t="shared" ref="N14:N18" si="8">M14/$J$2</f>
        <v>-2.0222446916076846E-3</v>
      </c>
      <c r="O14" s="4">
        <f t="shared" si="1"/>
        <v>-4.4533571004194528E-2</v>
      </c>
      <c r="P14">
        <f t="shared" si="2"/>
        <v>-1.2976189434958185E-3</v>
      </c>
      <c r="Q14">
        <f>E14-$E$2</f>
        <v>0</v>
      </c>
      <c r="R14">
        <f t="shared" si="3"/>
        <v>0</v>
      </c>
      <c r="S14">
        <f t="shared" si="4"/>
        <v>-1.2976189434958185E-3</v>
      </c>
    </row>
    <row r="15" spans="1:19" x14ac:dyDescent="0.25">
      <c r="B15" t="s">
        <v>220</v>
      </c>
      <c r="C15">
        <v>1</v>
      </c>
      <c r="D15" t="s">
        <v>152</v>
      </c>
      <c r="E15" t="s">
        <v>221</v>
      </c>
      <c r="F15" s="1">
        <v>34.182971400210299</v>
      </c>
      <c r="G15" t="s">
        <v>140</v>
      </c>
      <c r="H15" t="s">
        <v>222</v>
      </c>
      <c r="I15" t="s">
        <v>223</v>
      </c>
      <c r="J15" t="s">
        <v>222</v>
      </c>
      <c r="K15" t="s">
        <v>223</v>
      </c>
      <c r="L15" t="s">
        <v>216</v>
      </c>
      <c r="M15">
        <f t="shared" si="7"/>
        <v>13</v>
      </c>
      <c r="N15">
        <f t="shared" si="8"/>
        <v>1.314459049544995E-2</v>
      </c>
      <c r="O15" s="4">
        <f t="shared" si="1"/>
        <v>-0.13648056788439789</v>
      </c>
      <c r="P15">
        <f t="shared" si="2"/>
        <v>-3.9767700256775063E-3</v>
      </c>
      <c r="Q15">
        <f>E15-$E$2</f>
        <v>44</v>
      </c>
      <c r="R15">
        <f t="shared" si="3"/>
        <v>3.1073446327683617E-2</v>
      </c>
      <c r="S15">
        <f t="shared" si="4"/>
        <v>2.7096676302006111E-2</v>
      </c>
    </row>
    <row r="16" spans="1:19" x14ac:dyDescent="0.25">
      <c r="B16" t="s">
        <v>224</v>
      </c>
      <c r="C16">
        <v>0</v>
      </c>
      <c r="D16" t="s">
        <v>146</v>
      </c>
      <c r="E16" t="s">
        <v>213</v>
      </c>
      <c r="F16" s="1">
        <v>34.319451968094697</v>
      </c>
      <c r="G16" t="s">
        <v>160</v>
      </c>
      <c r="H16" t="s">
        <v>214</v>
      </c>
      <c r="I16" t="s">
        <v>215</v>
      </c>
      <c r="J16" t="s">
        <v>214</v>
      </c>
      <c r="K16" t="s">
        <v>215</v>
      </c>
      <c r="L16" t="s">
        <v>216</v>
      </c>
      <c r="M16">
        <f t="shared" si="7"/>
        <v>0</v>
      </c>
      <c r="N16">
        <f t="shared" si="8"/>
        <v>0</v>
      </c>
      <c r="O16" s="4">
        <f t="shared" si="1"/>
        <v>0</v>
      </c>
      <c r="P16">
        <f t="shared" si="2"/>
        <v>0</v>
      </c>
      <c r="Q16">
        <f>E16-$E$2</f>
        <v>0</v>
      </c>
      <c r="R16">
        <f t="shared" si="3"/>
        <v>0</v>
      </c>
      <c r="S16">
        <f t="shared" si="4"/>
        <v>0</v>
      </c>
    </row>
    <row r="17" spans="2:19" x14ac:dyDescent="0.25">
      <c r="B17" t="s">
        <v>225</v>
      </c>
      <c r="C17">
        <v>1</v>
      </c>
      <c r="D17" t="s">
        <v>152</v>
      </c>
      <c r="E17" t="s">
        <v>226</v>
      </c>
      <c r="F17" s="1">
        <v>34.118710998351098</v>
      </c>
      <c r="G17" t="s">
        <v>140</v>
      </c>
      <c r="H17" t="s">
        <v>227</v>
      </c>
      <c r="I17" t="s">
        <v>228</v>
      </c>
      <c r="J17" t="s">
        <v>227</v>
      </c>
      <c r="K17" t="s">
        <v>228</v>
      </c>
      <c r="L17" t="s">
        <v>216</v>
      </c>
      <c r="M17">
        <f t="shared" si="7"/>
        <v>24</v>
      </c>
      <c r="N17">
        <f t="shared" si="8"/>
        <v>2.4266936299292215E-2</v>
      </c>
      <c r="O17" s="4">
        <f t="shared" si="1"/>
        <v>-0.2007409697435989</v>
      </c>
      <c r="P17">
        <f t="shared" si="2"/>
        <v>-5.8491892565830901E-3</v>
      </c>
      <c r="Q17">
        <f>E17-$E$2</f>
        <v>42</v>
      </c>
      <c r="R17">
        <f t="shared" si="3"/>
        <v>2.9661016949152543E-2</v>
      </c>
      <c r="S17">
        <f t="shared" si="4"/>
        <v>2.3811827692569454E-2</v>
      </c>
    </row>
    <row r="18" spans="2:19" x14ac:dyDescent="0.25">
      <c r="B18" t="s">
        <v>229</v>
      </c>
      <c r="C18">
        <v>0</v>
      </c>
      <c r="D18" t="s">
        <v>165</v>
      </c>
      <c r="E18" t="s">
        <v>230</v>
      </c>
      <c r="F18" s="1">
        <v>34.319451968094697</v>
      </c>
      <c r="G18" t="s">
        <v>160</v>
      </c>
      <c r="H18" t="s">
        <v>214</v>
      </c>
      <c r="I18" t="s">
        <v>215</v>
      </c>
      <c r="J18" t="s">
        <v>214</v>
      </c>
      <c r="K18" t="s">
        <v>215</v>
      </c>
      <c r="L18" t="s">
        <v>216</v>
      </c>
      <c r="M18">
        <f t="shared" si="7"/>
        <v>0</v>
      </c>
      <c r="N18">
        <f t="shared" si="8"/>
        <v>0</v>
      </c>
      <c r="O18" s="4">
        <f t="shared" ref="O18" si="9">F18-$F$2</f>
        <v>0</v>
      </c>
      <c r="P18">
        <f t="shared" si="2"/>
        <v>0</v>
      </c>
      <c r="Q18">
        <f>E18-$E$2</f>
        <v>-2</v>
      </c>
      <c r="R18">
        <f t="shared" si="3"/>
        <v>-1.4124293785310734E-3</v>
      </c>
      <c r="S18">
        <f t="shared" ref="S18" si="10">P18+R18</f>
        <v>-1.4124293785310734E-3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C8" workbookViewId="0">
      <selection activeCell="K40" sqref="K40"/>
    </sheetView>
  </sheetViews>
  <sheetFormatPr baseColWidth="10" defaultRowHeight="15" x14ac:dyDescent="0.25"/>
  <cols>
    <col min="2" max="2" width="60" bestFit="1" customWidth="1"/>
    <col min="3" max="3" width="12.42578125" bestFit="1" customWidth="1"/>
    <col min="4" max="4" width="11.5703125" bestFit="1" customWidth="1"/>
    <col min="5" max="5" width="8.5703125" bestFit="1" customWidth="1"/>
    <col min="6" max="6" width="21" bestFit="1" customWidth="1"/>
    <col min="7" max="7" width="5.85546875" bestFit="1" customWidth="1"/>
    <col min="8" max="8" width="8.5703125" bestFit="1" customWidth="1"/>
    <col min="9" max="9" width="13.28515625" bestFit="1" customWidth="1"/>
    <col min="10" max="10" width="16.28515625" bestFit="1" customWidth="1"/>
    <col min="11" max="11" width="21" bestFit="1" customWidth="1"/>
    <col min="12" max="12" width="9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11</v>
      </c>
      <c r="L1" t="s">
        <v>8</v>
      </c>
      <c r="M1" t="s">
        <v>439</v>
      </c>
      <c r="N1" t="s">
        <v>439</v>
      </c>
      <c r="O1" t="s">
        <v>441</v>
      </c>
      <c r="P1" t="s">
        <v>441</v>
      </c>
      <c r="Q1" t="s">
        <v>442</v>
      </c>
      <c r="R1" t="s">
        <v>442</v>
      </c>
      <c r="S1" t="s">
        <v>440</v>
      </c>
    </row>
    <row r="2" spans="1:19" x14ac:dyDescent="0.25">
      <c r="A2" t="s">
        <v>121</v>
      </c>
      <c r="B2" t="s">
        <v>9</v>
      </c>
      <c r="C2">
        <v>0</v>
      </c>
      <c r="D2">
        <v>0</v>
      </c>
      <c r="E2">
        <v>8391</v>
      </c>
      <c r="F2" s="1">
        <v>123.01089725617599</v>
      </c>
      <c r="G2">
        <v>10</v>
      </c>
      <c r="H2">
        <v>5573</v>
      </c>
      <c r="I2">
        <v>0</v>
      </c>
      <c r="J2">
        <v>3072</v>
      </c>
      <c r="K2">
        <v>2501</v>
      </c>
      <c r="L2">
        <v>3386</v>
      </c>
    </row>
    <row r="3" spans="1:19" x14ac:dyDescent="0.25">
      <c r="B3" t="s">
        <v>43</v>
      </c>
      <c r="C3">
        <v>0</v>
      </c>
      <c r="D3">
        <v>3</v>
      </c>
      <c r="E3">
        <v>8363</v>
      </c>
      <c r="F3" s="1">
        <v>123.01089725617599</v>
      </c>
      <c r="G3">
        <v>10</v>
      </c>
      <c r="H3">
        <v>5577</v>
      </c>
      <c r="I3">
        <v>-4</v>
      </c>
      <c r="J3">
        <v>3073</v>
      </c>
      <c r="K3">
        <v>2500</v>
      </c>
      <c r="L3">
        <v>3386</v>
      </c>
      <c r="M3">
        <f>J3-$J$2</f>
        <v>1</v>
      </c>
      <c r="N3">
        <f>M3/$J$2</f>
        <v>3.2552083333333332E-4</v>
      </c>
      <c r="O3" s="4">
        <f>F3-$F$2</f>
        <v>0</v>
      </c>
      <c r="P3">
        <f>O3/$F$2</f>
        <v>0</v>
      </c>
      <c r="Q3">
        <f t="shared" ref="Q3:Q17" si="0">E3-$E$2</f>
        <v>-28</v>
      </c>
      <c r="R3">
        <f>Q3/$E$2</f>
        <v>-3.3369085925396258E-3</v>
      </c>
      <c r="S3">
        <f>P3+R3</f>
        <v>-3.3369085925396258E-3</v>
      </c>
    </row>
    <row r="4" spans="1:19" x14ac:dyDescent="0.25">
      <c r="B4" t="s">
        <v>44</v>
      </c>
      <c r="C4">
        <v>0</v>
      </c>
      <c r="D4">
        <v>1</v>
      </c>
      <c r="E4">
        <v>8373</v>
      </c>
      <c r="F4" s="1">
        <v>123.01089725617599</v>
      </c>
      <c r="G4">
        <v>10</v>
      </c>
      <c r="H4">
        <v>5576</v>
      </c>
      <c r="I4">
        <v>-3</v>
      </c>
      <c r="J4">
        <v>3075</v>
      </c>
      <c r="K4">
        <v>2498</v>
      </c>
      <c r="L4">
        <v>3386</v>
      </c>
      <c r="M4">
        <f>J4-$J$2</f>
        <v>3</v>
      </c>
      <c r="N4">
        <f>M4/$J$2</f>
        <v>9.765625E-4</v>
      </c>
      <c r="O4" s="4">
        <f t="shared" ref="O4:O17" si="1">F4-$F$2</f>
        <v>0</v>
      </c>
      <c r="P4">
        <f t="shared" ref="P4:P38" si="2">O4/$F$2</f>
        <v>0</v>
      </c>
      <c r="Q4">
        <f t="shared" si="0"/>
        <v>-18</v>
      </c>
      <c r="R4">
        <f t="shared" ref="R4:R38" si="3">Q4/$E$2</f>
        <v>-2.1451555237754737E-3</v>
      </c>
      <c r="S4">
        <f t="shared" ref="S4:S17" si="4">P4+R4</f>
        <v>-2.1451555237754737E-3</v>
      </c>
    </row>
    <row r="5" spans="1:19" x14ac:dyDescent="0.25">
      <c r="B5" t="s">
        <v>45</v>
      </c>
      <c r="C5">
        <v>0</v>
      </c>
      <c r="D5">
        <v>10</v>
      </c>
      <c r="E5">
        <v>8415</v>
      </c>
      <c r="F5" s="1">
        <v>122.665752683948</v>
      </c>
      <c r="G5">
        <v>10</v>
      </c>
      <c r="H5">
        <v>5585</v>
      </c>
      <c r="I5">
        <v>-12</v>
      </c>
      <c r="J5">
        <v>3095</v>
      </c>
      <c r="K5">
        <v>2478</v>
      </c>
      <c r="L5">
        <v>3386</v>
      </c>
      <c r="M5">
        <f t="shared" ref="M5:M19" si="5">J5-$J$2</f>
        <v>23</v>
      </c>
      <c r="N5">
        <f t="shared" ref="N5:N19" si="6">M5/$J$2</f>
        <v>7.486979166666667E-3</v>
      </c>
      <c r="O5" s="4">
        <f t="shared" si="1"/>
        <v>-0.34514457222799422</v>
      </c>
      <c r="P5">
        <f t="shared" si="2"/>
        <v>-2.8058048508435344E-3</v>
      </c>
      <c r="Q5">
        <f t="shared" si="0"/>
        <v>24</v>
      </c>
      <c r="R5">
        <f t="shared" si="3"/>
        <v>2.8602073650339649E-3</v>
      </c>
      <c r="S5">
        <f t="shared" si="4"/>
        <v>5.4402514190430521E-5</v>
      </c>
    </row>
    <row r="6" spans="1:19" x14ac:dyDescent="0.25">
      <c r="B6" t="s">
        <v>46</v>
      </c>
      <c r="C6">
        <v>0</v>
      </c>
      <c r="D6">
        <v>4</v>
      </c>
      <c r="E6">
        <v>8365</v>
      </c>
      <c r="F6" s="1">
        <v>123.01089725617599</v>
      </c>
      <c r="G6">
        <v>7</v>
      </c>
      <c r="H6">
        <v>5580</v>
      </c>
      <c r="I6">
        <v>-7</v>
      </c>
      <c r="J6">
        <v>3076</v>
      </c>
      <c r="K6">
        <v>2497</v>
      </c>
      <c r="L6">
        <v>3386</v>
      </c>
      <c r="M6">
        <f t="shared" si="5"/>
        <v>4</v>
      </c>
      <c r="N6">
        <f t="shared" si="6"/>
        <v>1.3020833333333333E-3</v>
      </c>
      <c r="O6" s="4">
        <f t="shared" si="1"/>
        <v>0</v>
      </c>
      <c r="P6">
        <f t="shared" si="2"/>
        <v>0</v>
      </c>
      <c r="Q6">
        <f t="shared" si="0"/>
        <v>-26</v>
      </c>
      <c r="R6">
        <f t="shared" si="3"/>
        <v>-3.0985579787867956E-3</v>
      </c>
      <c r="S6">
        <f t="shared" si="4"/>
        <v>-3.0985579787867956E-3</v>
      </c>
    </row>
    <row r="7" spans="1:19" x14ac:dyDescent="0.25">
      <c r="B7" t="s">
        <v>47</v>
      </c>
      <c r="C7">
        <v>0</v>
      </c>
      <c r="D7">
        <v>0</v>
      </c>
      <c r="E7">
        <v>8391</v>
      </c>
      <c r="F7" s="1">
        <v>123.01089725617599</v>
      </c>
      <c r="G7">
        <v>10</v>
      </c>
      <c r="H7">
        <v>5573</v>
      </c>
      <c r="I7">
        <v>0</v>
      </c>
      <c r="J7">
        <v>3072</v>
      </c>
      <c r="K7">
        <v>2501</v>
      </c>
      <c r="L7">
        <v>3386</v>
      </c>
      <c r="M7">
        <f t="shared" si="5"/>
        <v>0</v>
      </c>
      <c r="N7">
        <f t="shared" si="6"/>
        <v>0</v>
      </c>
      <c r="O7" s="4">
        <f t="shared" si="1"/>
        <v>0</v>
      </c>
      <c r="P7">
        <f t="shared" si="2"/>
        <v>0</v>
      </c>
      <c r="Q7">
        <f t="shared" si="0"/>
        <v>0</v>
      </c>
      <c r="R7">
        <f t="shared" si="3"/>
        <v>0</v>
      </c>
      <c r="S7">
        <f t="shared" si="4"/>
        <v>0</v>
      </c>
    </row>
    <row r="8" spans="1:19" x14ac:dyDescent="0.25">
      <c r="B8" t="s">
        <v>48</v>
      </c>
      <c r="C8">
        <v>0</v>
      </c>
      <c r="D8">
        <v>2</v>
      </c>
      <c r="E8">
        <v>8365</v>
      </c>
      <c r="F8" s="1">
        <v>123.01089725617599</v>
      </c>
      <c r="G8">
        <v>10</v>
      </c>
      <c r="H8">
        <v>5577</v>
      </c>
      <c r="I8">
        <v>-4</v>
      </c>
      <c r="J8">
        <v>3074</v>
      </c>
      <c r="K8">
        <v>2499</v>
      </c>
      <c r="L8">
        <v>3386</v>
      </c>
      <c r="M8">
        <f t="shared" si="5"/>
        <v>2</v>
      </c>
      <c r="N8">
        <f t="shared" si="6"/>
        <v>6.5104166666666663E-4</v>
      </c>
      <c r="O8" s="4">
        <f t="shared" si="1"/>
        <v>0</v>
      </c>
      <c r="P8">
        <f t="shared" si="2"/>
        <v>0</v>
      </c>
      <c r="Q8">
        <f t="shared" si="0"/>
        <v>-26</v>
      </c>
      <c r="R8">
        <f t="shared" si="3"/>
        <v>-3.0985579787867956E-3</v>
      </c>
      <c r="S8">
        <f t="shared" si="4"/>
        <v>-3.0985579787867956E-3</v>
      </c>
    </row>
    <row r="9" spans="1:19" x14ac:dyDescent="0.25">
      <c r="B9" t="s">
        <v>49</v>
      </c>
      <c r="C9">
        <v>0</v>
      </c>
      <c r="D9">
        <v>10</v>
      </c>
      <c r="E9">
        <v>8407</v>
      </c>
      <c r="F9" s="1">
        <v>122.787686476498</v>
      </c>
      <c r="G9">
        <v>10</v>
      </c>
      <c r="H9">
        <v>5599</v>
      </c>
      <c r="I9">
        <v>-26</v>
      </c>
      <c r="J9">
        <v>3095</v>
      </c>
      <c r="K9">
        <v>2478</v>
      </c>
      <c r="L9">
        <v>3386</v>
      </c>
      <c r="M9">
        <f t="shared" si="5"/>
        <v>23</v>
      </c>
      <c r="N9">
        <f t="shared" si="6"/>
        <v>7.486979166666667E-3</v>
      </c>
      <c r="O9" s="4">
        <f t="shared" si="1"/>
        <v>-0.22321077967799852</v>
      </c>
      <c r="P9">
        <f t="shared" si="2"/>
        <v>-1.8145610239160483E-3</v>
      </c>
      <c r="Q9">
        <f t="shared" si="0"/>
        <v>16</v>
      </c>
      <c r="R9">
        <f>Q9/$E$2</f>
        <v>1.9068049100226434E-3</v>
      </c>
      <c r="S9">
        <f t="shared" si="4"/>
        <v>9.22438861065951E-5</v>
      </c>
    </row>
    <row r="10" spans="1:19" x14ac:dyDescent="0.25">
      <c r="B10" t="s">
        <v>50</v>
      </c>
      <c r="C10">
        <v>0</v>
      </c>
      <c r="D10">
        <v>3</v>
      </c>
      <c r="E10">
        <v>8367</v>
      </c>
      <c r="F10" s="1">
        <v>123.01089725617599</v>
      </c>
      <c r="G10">
        <v>7</v>
      </c>
      <c r="H10">
        <v>5580</v>
      </c>
      <c r="I10">
        <v>-7</v>
      </c>
      <c r="J10">
        <v>3077</v>
      </c>
      <c r="K10">
        <v>2496</v>
      </c>
      <c r="L10">
        <v>3386</v>
      </c>
      <c r="M10">
        <f t="shared" si="5"/>
        <v>5</v>
      </c>
      <c r="N10">
        <f t="shared" si="6"/>
        <v>1.6276041666666667E-3</v>
      </c>
      <c r="O10" s="4">
        <f t="shared" si="1"/>
        <v>0</v>
      </c>
      <c r="P10">
        <f t="shared" si="2"/>
        <v>0</v>
      </c>
      <c r="Q10">
        <f t="shared" si="0"/>
        <v>-24</v>
      </c>
      <c r="R10">
        <f t="shared" si="3"/>
        <v>-2.8602073650339649E-3</v>
      </c>
      <c r="S10">
        <f t="shared" si="4"/>
        <v>-2.8602073650339649E-3</v>
      </c>
    </row>
    <row r="11" spans="1:19" x14ac:dyDescent="0.25">
      <c r="B11" t="s">
        <v>51</v>
      </c>
      <c r="C11">
        <v>0</v>
      </c>
      <c r="D11">
        <v>10</v>
      </c>
      <c r="E11">
        <v>8431</v>
      </c>
      <c r="F11" s="1">
        <v>121.81007142987001</v>
      </c>
      <c r="G11">
        <v>9</v>
      </c>
      <c r="H11">
        <v>5593</v>
      </c>
      <c r="I11">
        <v>-20</v>
      </c>
      <c r="J11">
        <v>3094</v>
      </c>
      <c r="K11">
        <v>2479</v>
      </c>
      <c r="L11">
        <v>3386</v>
      </c>
      <c r="M11">
        <f t="shared" si="5"/>
        <v>22</v>
      </c>
      <c r="N11">
        <f t="shared" si="6"/>
        <v>7.161458333333333E-3</v>
      </c>
      <c r="O11" s="4">
        <f t="shared" si="1"/>
        <v>-1.2008258263059872</v>
      </c>
      <c r="P11">
        <f t="shared" si="2"/>
        <v>-9.76194673066412E-3</v>
      </c>
      <c r="Q11">
        <f t="shared" si="0"/>
        <v>40</v>
      </c>
      <c r="R11">
        <f t="shared" si="3"/>
        <v>4.7670122750566079E-3</v>
      </c>
      <c r="S11">
        <f t="shared" si="4"/>
        <v>-4.9949344556075121E-3</v>
      </c>
    </row>
    <row r="12" spans="1:19" x14ac:dyDescent="0.25">
      <c r="B12" t="s">
        <v>52</v>
      </c>
      <c r="C12">
        <v>0</v>
      </c>
      <c r="D12">
        <v>2</v>
      </c>
      <c r="E12">
        <v>8371</v>
      </c>
      <c r="F12" s="1">
        <v>123.01089725617599</v>
      </c>
      <c r="G12">
        <v>10</v>
      </c>
      <c r="H12">
        <v>5576</v>
      </c>
      <c r="I12">
        <v>-3</v>
      </c>
      <c r="J12">
        <v>3074</v>
      </c>
      <c r="K12">
        <v>2499</v>
      </c>
      <c r="L12">
        <v>3386</v>
      </c>
      <c r="M12">
        <f t="shared" si="5"/>
        <v>2</v>
      </c>
      <c r="N12">
        <f t="shared" si="6"/>
        <v>6.5104166666666663E-4</v>
      </c>
      <c r="O12" s="4">
        <f t="shared" si="1"/>
        <v>0</v>
      </c>
      <c r="P12">
        <f t="shared" si="2"/>
        <v>0</v>
      </c>
      <c r="Q12">
        <f t="shared" si="0"/>
        <v>-20</v>
      </c>
      <c r="R12">
        <f t="shared" si="3"/>
        <v>-2.3835061375283039E-3</v>
      </c>
      <c r="S12">
        <f t="shared" si="4"/>
        <v>-2.3835061375283039E-3</v>
      </c>
    </row>
    <row r="13" spans="1:19" x14ac:dyDescent="0.25">
      <c r="B13" t="s">
        <v>53</v>
      </c>
      <c r="C13">
        <v>1</v>
      </c>
      <c r="D13">
        <v>10</v>
      </c>
      <c r="E13">
        <v>8393</v>
      </c>
      <c r="F13" s="1">
        <v>122.80942603496</v>
      </c>
      <c r="G13">
        <v>10</v>
      </c>
      <c r="H13">
        <v>5592</v>
      </c>
      <c r="I13">
        <v>-19</v>
      </c>
      <c r="J13">
        <v>3091</v>
      </c>
      <c r="K13">
        <v>2482</v>
      </c>
      <c r="L13">
        <v>3386</v>
      </c>
      <c r="M13">
        <f t="shared" si="5"/>
        <v>19</v>
      </c>
      <c r="N13">
        <f t="shared" si="6"/>
        <v>6.184895833333333E-3</v>
      </c>
      <c r="O13" s="4">
        <f t="shared" si="1"/>
        <v>-0.20147122121599637</v>
      </c>
      <c r="P13">
        <f t="shared" si="2"/>
        <v>-1.6378323035594403E-3</v>
      </c>
      <c r="Q13">
        <f t="shared" si="0"/>
        <v>2</v>
      </c>
      <c r="R13">
        <f t="shared" si="3"/>
        <v>2.3835061375283043E-4</v>
      </c>
      <c r="S13">
        <f t="shared" si="4"/>
        <v>-1.3994816898066098E-3</v>
      </c>
    </row>
    <row r="14" spans="1:19" x14ac:dyDescent="0.25">
      <c r="B14" t="s">
        <v>54</v>
      </c>
      <c r="C14">
        <v>0</v>
      </c>
      <c r="D14">
        <v>1</v>
      </c>
      <c r="E14">
        <v>8383</v>
      </c>
      <c r="F14" s="1">
        <v>123.01089725617599</v>
      </c>
      <c r="G14">
        <v>10</v>
      </c>
      <c r="H14">
        <v>5574</v>
      </c>
      <c r="I14">
        <v>-1</v>
      </c>
      <c r="J14">
        <v>3071</v>
      </c>
      <c r="K14">
        <v>2502</v>
      </c>
      <c r="L14">
        <v>3386</v>
      </c>
      <c r="M14">
        <f t="shared" si="5"/>
        <v>-1</v>
      </c>
      <c r="N14">
        <f t="shared" si="6"/>
        <v>-3.2552083333333332E-4</v>
      </c>
      <c r="O14" s="4">
        <f t="shared" si="1"/>
        <v>0</v>
      </c>
      <c r="P14">
        <f t="shared" si="2"/>
        <v>0</v>
      </c>
      <c r="Q14">
        <f t="shared" si="0"/>
        <v>-8</v>
      </c>
      <c r="R14">
        <f t="shared" si="3"/>
        <v>-9.534024550113217E-4</v>
      </c>
      <c r="S14">
        <f t="shared" si="4"/>
        <v>-9.534024550113217E-4</v>
      </c>
    </row>
    <row r="15" spans="1:19" x14ac:dyDescent="0.25">
      <c r="B15" t="s">
        <v>55</v>
      </c>
      <c r="C15">
        <v>1</v>
      </c>
      <c r="D15">
        <v>10</v>
      </c>
      <c r="E15">
        <v>8441</v>
      </c>
      <c r="F15" s="1">
        <v>121.763701637637</v>
      </c>
      <c r="G15">
        <v>10</v>
      </c>
      <c r="H15">
        <v>5605</v>
      </c>
      <c r="I15">
        <v>-32</v>
      </c>
      <c r="J15">
        <v>3099</v>
      </c>
      <c r="K15">
        <v>2474</v>
      </c>
      <c r="L15">
        <v>3386</v>
      </c>
      <c r="M15">
        <f t="shared" si="5"/>
        <v>27</v>
      </c>
      <c r="N15">
        <f t="shared" si="6"/>
        <v>8.7890625E-3</v>
      </c>
      <c r="O15" s="4">
        <f t="shared" si="1"/>
        <v>-1.2471956185389956</v>
      </c>
      <c r="P15">
        <f t="shared" si="2"/>
        <v>-1.013890351471587E-2</v>
      </c>
      <c r="Q15">
        <f t="shared" si="0"/>
        <v>50</v>
      </c>
      <c r="R15">
        <f t="shared" si="3"/>
        <v>5.9587653438207605E-3</v>
      </c>
      <c r="S15">
        <f t="shared" si="4"/>
        <v>-4.1801381708951096E-3</v>
      </c>
    </row>
    <row r="16" spans="1:19" x14ac:dyDescent="0.25">
      <c r="B16" t="s">
        <v>56</v>
      </c>
      <c r="C16">
        <v>0</v>
      </c>
      <c r="D16">
        <v>3</v>
      </c>
      <c r="E16">
        <v>8373</v>
      </c>
      <c r="F16" s="1">
        <v>123.01089725617599</v>
      </c>
      <c r="G16">
        <v>7</v>
      </c>
      <c r="H16">
        <v>5579</v>
      </c>
      <c r="I16">
        <v>-6</v>
      </c>
      <c r="J16">
        <v>3077</v>
      </c>
      <c r="K16">
        <v>2496</v>
      </c>
      <c r="L16">
        <v>3386</v>
      </c>
      <c r="M16">
        <f t="shared" si="5"/>
        <v>5</v>
      </c>
      <c r="N16">
        <f t="shared" si="6"/>
        <v>1.6276041666666667E-3</v>
      </c>
      <c r="O16" s="4">
        <f t="shared" si="1"/>
        <v>0</v>
      </c>
      <c r="P16">
        <f t="shared" si="2"/>
        <v>0</v>
      </c>
      <c r="Q16">
        <f t="shared" si="0"/>
        <v>-18</v>
      </c>
      <c r="R16">
        <f t="shared" si="3"/>
        <v>-2.1451555237754737E-3</v>
      </c>
      <c r="S16">
        <f t="shared" si="4"/>
        <v>-2.1451555237754737E-3</v>
      </c>
    </row>
    <row r="17" spans="1:19" x14ac:dyDescent="0.25">
      <c r="B17" t="s">
        <v>57</v>
      </c>
      <c r="C17">
        <v>0</v>
      </c>
      <c r="D17">
        <v>2</v>
      </c>
      <c r="E17">
        <v>8375</v>
      </c>
      <c r="F17" s="1">
        <v>123.01089725617599</v>
      </c>
      <c r="G17">
        <v>7</v>
      </c>
      <c r="H17">
        <v>5579</v>
      </c>
      <c r="I17">
        <v>-6</v>
      </c>
      <c r="J17">
        <v>3078</v>
      </c>
      <c r="K17">
        <v>2495</v>
      </c>
      <c r="L17">
        <v>3386</v>
      </c>
      <c r="M17">
        <f t="shared" si="5"/>
        <v>6</v>
      </c>
      <c r="N17">
        <f t="shared" si="6"/>
        <v>1.953125E-3</v>
      </c>
      <c r="O17" s="4">
        <f t="shared" si="1"/>
        <v>0</v>
      </c>
      <c r="P17">
        <f t="shared" si="2"/>
        <v>0</v>
      </c>
      <c r="Q17">
        <f t="shared" si="0"/>
        <v>-16</v>
      </c>
      <c r="R17">
        <f t="shared" si="3"/>
        <v>-1.9068049100226434E-3</v>
      </c>
      <c r="S17">
        <f t="shared" si="4"/>
        <v>-1.9068049100226434E-3</v>
      </c>
    </row>
    <row r="18" spans="1:19" x14ac:dyDescent="0.25">
      <c r="B18" t="s">
        <v>58</v>
      </c>
      <c r="C18">
        <v>0</v>
      </c>
      <c r="D18">
        <v>1</v>
      </c>
      <c r="E18">
        <v>8389</v>
      </c>
      <c r="F18" s="1">
        <v>123.01089725617599</v>
      </c>
      <c r="G18">
        <v>10</v>
      </c>
      <c r="H18">
        <v>5573</v>
      </c>
      <c r="I18">
        <v>0</v>
      </c>
      <c r="J18">
        <v>3071</v>
      </c>
      <c r="K18">
        <v>2502</v>
      </c>
      <c r="L18">
        <v>3386</v>
      </c>
      <c r="M18">
        <f t="shared" si="5"/>
        <v>-1</v>
      </c>
      <c r="N18">
        <f t="shared" si="6"/>
        <v>-3.2552083333333332E-4</v>
      </c>
      <c r="O18" s="4">
        <f t="shared" ref="O18:O38" si="7">F18-$F$2</f>
        <v>0</v>
      </c>
      <c r="P18">
        <f t="shared" si="2"/>
        <v>0</v>
      </c>
      <c r="Q18">
        <f t="shared" ref="Q18:Q38" si="8">E18-$E$2</f>
        <v>-2</v>
      </c>
      <c r="R18">
        <f t="shared" si="3"/>
        <v>-2.3835061375283043E-4</v>
      </c>
      <c r="S18">
        <f t="shared" ref="S18:S38" si="9">P18+R18</f>
        <v>-2.3835061375283043E-4</v>
      </c>
    </row>
    <row r="19" spans="1:19" x14ac:dyDescent="0.25">
      <c r="B19" t="s">
        <v>59</v>
      </c>
      <c r="C19">
        <v>0</v>
      </c>
      <c r="D19">
        <v>2</v>
      </c>
      <c r="E19">
        <v>8381</v>
      </c>
      <c r="F19" s="1">
        <v>123.01089725617599</v>
      </c>
      <c r="G19">
        <v>10</v>
      </c>
      <c r="H19">
        <v>5574</v>
      </c>
      <c r="I19">
        <v>-1</v>
      </c>
      <c r="J19">
        <v>3070</v>
      </c>
      <c r="K19">
        <v>2503</v>
      </c>
      <c r="L19">
        <v>3386</v>
      </c>
      <c r="M19">
        <f t="shared" si="5"/>
        <v>-2</v>
      </c>
      <c r="N19">
        <f t="shared" si="6"/>
        <v>-6.5104166666666663E-4</v>
      </c>
      <c r="O19" s="4">
        <f t="shared" si="7"/>
        <v>0</v>
      </c>
      <c r="P19">
        <f t="shared" si="2"/>
        <v>0</v>
      </c>
      <c r="Q19">
        <f t="shared" si="8"/>
        <v>-10</v>
      </c>
      <c r="R19">
        <f t="shared" si="3"/>
        <v>-1.191753068764152E-3</v>
      </c>
      <c r="S19">
        <f t="shared" si="9"/>
        <v>-1.191753068764152E-3</v>
      </c>
    </row>
    <row r="20" spans="1:19" x14ac:dyDescent="0.25">
      <c r="O20" s="4"/>
    </row>
    <row r="21" spans="1:19" x14ac:dyDescent="0.25">
      <c r="A21" t="s">
        <v>122</v>
      </c>
      <c r="B21" t="s">
        <v>235</v>
      </c>
      <c r="C21">
        <v>1</v>
      </c>
      <c r="D21" t="s">
        <v>140</v>
      </c>
      <c r="E21" t="s">
        <v>236</v>
      </c>
      <c r="F21" s="1">
        <v>123.01089725617599</v>
      </c>
      <c r="G21" t="s">
        <v>237</v>
      </c>
      <c r="H21" t="s">
        <v>238</v>
      </c>
      <c r="I21" t="s">
        <v>239</v>
      </c>
      <c r="J21" t="s">
        <v>238</v>
      </c>
      <c r="K21" t="s">
        <v>239</v>
      </c>
      <c r="L21" t="s">
        <v>234</v>
      </c>
      <c r="M21">
        <f t="shared" ref="M21:M38" si="10">J21-$J$2</f>
        <v>-1</v>
      </c>
      <c r="N21">
        <f t="shared" ref="N21:N38" si="11">M21/$J$2</f>
        <v>-3.2552083333333332E-4</v>
      </c>
      <c r="O21" s="4">
        <f t="shared" si="7"/>
        <v>0</v>
      </c>
      <c r="P21">
        <f t="shared" si="2"/>
        <v>0</v>
      </c>
      <c r="Q21">
        <f t="shared" si="8"/>
        <v>-34</v>
      </c>
      <c r="R21">
        <f t="shared" si="3"/>
        <v>-4.0519604337981166E-3</v>
      </c>
      <c r="S21">
        <f t="shared" si="9"/>
        <v>-4.0519604337981166E-3</v>
      </c>
    </row>
    <row r="22" spans="1:19" x14ac:dyDescent="0.25">
      <c r="B22" t="s">
        <v>240</v>
      </c>
      <c r="C22">
        <v>1</v>
      </c>
      <c r="D22" t="s">
        <v>165</v>
      </c>
      <c r="E22" t="s">
        <v>236</v>
      </c>
      <c r="F22" s="1">
        <v>123.01089725617599</v>
      </c>
      <c r="G22" t="s">
        <v>152</v>
      </c>
      <c r="H22" t="s">
        <v>232</v>
      </c>
      <c r="I22" t="s">
        <v>233</v>
      </c>
      <c r="J22" t="s">
        <v>232</v>
      </c>
      <c r="K22" t="s">
        <v>233</v>
      </c>
      <c r="L22" t="s">
        <v>234</v>
      </c>
      <c r="M22">
        <f t="shared" si="10"/>
        <v>0</v>
      </c>
      <c r="N22">
        <f t="shared" si="11"/>
        <v>0</v>
      </c>
      <c r="O22" s="4">
        <f t="shared" si="7"/>
        <v>0</v>
      </c>
      <c r="P22">
        <f t="shared" si="2"/>
        <v>0</v>
      </c>
      <c r="Q22">
        <f t="shared" si="8"/>
        <v>-34</v>
      </c>
      <c r="R22">
        <f t="shared" si="3"/>
        <v>-4.0519604337981166E-3</v>
      </c>
      <c r="S22">
        <f t="shared" si="9"/>
        <v>-4.0519604337981166E-3</v>
      </c>
    </row>
    <row r="23" spans="1:19" x14ac:dyDescent="0.25">
      <c r="B23" t="s">
        <v>241</v>
      </c>
      <c r="C23">
        <v>1</v>
      </c>
      <c r="D23" t="s">
        <v>242</v>
      </c>
      <c r="E23" t="s">
        <v>243</v>
      </c>
      <c r="F23" s="1">
        <v>123.01089725617599</v>
      </c>
      <c r="G23" t="s">
        <v>152</v>
      </c>
      <c r="H23" t="s">
        <v>244</v>
      </c>
      <c r="I23" t="s">
        <v>245</v>
      </c>
      <c r="J23" t="s">
        <v>244</v>
      </c>
      <c r="K23" t="s">
        <v>245</v>
      </c>
      <c r="L23" t="s">
        <v>234</v>
      </c>
      <c r="M23">
        <f t="shared" si="10"/>
        <v>-8</v>
      </c>
      <c r="N23">
        <f t="shared" si="11"/>
        <v>-2.6041666666666665E-3</v>
      </c>
      <c r="O23" s="4">
        <f t="shared" si="7"/>
        <v>0</v>
      </c>
      <c r="P23">
        <f t="shared" si="2"/>
        <v>0</v>
      </c>
      <c r="Q23">
        <f t="shared" si="8"/>
        <v>-42</v>
      </c>
      <c r="R23">
        <f t="shared" si="3"/>
        <v>-5.0053628888094386E-3</v>
      </c>
      <c r="S23">
        <f t="shared" si="9"/>
        <v>-5.0053628888094386E-3</v>
      </c>
    </row>
    <row r="24" spans="1:19" x14ac:dyDescent="0.25">
      <c r="B24" t="s">
        <v>246</v>
      </c>
      <c r="C24">
        <v>0</v>
      </c>
      <c r="D24" t="s">
        <v>146</v>
      </c>
      <c r="E24" t="s">
        <v>231</v>
      </c>
      <c r="F24" s="1">
        <v>123.01089725617599</v>
      </c>
      <c r="G24" t="s">
        <v>152</v>
      </c>
      <c r="H24" t="s">
        <v>232</v>
      </c>
      <c r="I24" t="s">
        <v>233</v>
      </c>
      <c r="J24" t="s">
        <v>232</v>
      </c>
      <c r="K24" t="s">
        <v>233</v>
      </c>
      <c r="L24" t="s">
        <v>234</v>
      </c>
      <c r="M24">
        <f t="shared" si="10"/>
        <v>0</v>
      </c>
      <c r="N24">
        <f t="shared" si="11"/>
        <v>0</v>
      </c>
      <c r="O24" s="4">
        <f t="shared" si="7"/>
        <v>0</v>
      </c>
      <c r="P24">
        <f t="shared" si="2"/>
        <v>0</v>
      </c>
      <c r="Q24">
        <f t="shared" si="8"/>
        <v>0</v>
      </c>
      <c r="R24">
        <f t="shared" si="3"/>
        <v>0</v>
      </c>
      <c r="S24">
        <f t="shared" si="9"/>
        <v>0</v>
      </c>
    </row>
    <row r="25" spans="1:19" x14ac:dyDescent="0.25">
      <c r="B25" t="s">
        <v>247</v>
      </c>
      <c r="C25">
        <v>1</v>
      </c>
      <c r="D25" t="s">
        <v>152</v>
      </c>
      <c r="E25" t="s">
        <v>248</v>
      </c>
      <c r="F25" s="1">
        <v>123.379599110624</v>
      </c>
      <c r="G25" t="s">
        <v>249</v>
      </c>
      <c r="H25" t="s">
        <v>250</v>
      </c>
      <c r="I25" t="s">
        <v>251</v>
      </c>
      <c r="J25" t="s">
        <v>250</v>
      </c>
      <c r="K25" t="s">
        <v>251</v>
      </c>
      <c r="L25" t="s">
        <v>234</v>
      </c>
      <c r="M25">
        <f t="shared" si="10"/>
        <v>58</v>
      </c>
      <c r="N25">
        <f t="shared" si="11"/>
        <v>1.8880208333333332E-2</v>
      </c>
      <c r="O25" s="4">
        <f t="shared" si="7"/>
        <v>0.36870185444800541</v>
      </c>
      <c r="P25">
        <f t="shared" si="2"/>
        <v>2.9973105039642661E-3</v>
      </c>
      <c r="Q25">
        <f t="shared" si="8"/>
        <v>90</v>
      </c>
      <c r="R25">
        <f t="shared" si="3"/>
        <v>1.0725777618877368E-2</v>
      </c>
      <c r="S25">
        <f t="shared" si="9"/>
        <v>1.3723088122841634E-2</v>
      </c>
    </row>
    <row r="26" spans="1:19" x14ac:dyDescent="0.25">
      <c r="B26" t="s">
        <v>252</v>
      </c>
      <c r="C26">
        <v>0</v>
      </c>
      <c r="D26" t="s">
        <v>165</v>
      </c>
      <c r="E26" t="s">
        <v>253</v>
      </c>
      <c r="F26" s="1">
        <v>123.01089725617599</v>
      </c>
      <c r="G26" t="s">
        <v>237</v>
      </c>
      <c r="H26" t="s">
        <v>254</v>
      </c>
      <c r="I26" t="s">
        <v>255</v>
      </c>
      <c r="J26" t="s">
        <v>254</v>
      </c>
      <c r="K26" t="s">
        <v>255</v>
      </c>
      <c r="L26" t="s">
        <v>234</v>
      </c>
      <c r="M26">
        <f t="shared" si="10"/>
        <v>2</v>
      </c>
      <c r="N26">
        <f t="shared" si="11"/>
        <v>6.5104166666666663E-4</v>
      </c>
      <c r="O26" s="4">
        <f t="shared" si="7"/>
        <v>0</v>
      </c>
      <c r="P26">
        <f t="shared" si="2"/>
        <v>0</v>
      </c>
      <c r="Q26">
        <f t="shared" si="8"/>
        <v>4</v>
      </c>
      <c r="R26">
        <f t="shared" si="3"/>
        <v>4.7670122750566085E-4</v>
      </c>
      <c r="S26">
        <f t="shared" si="9"/>
        <v>4.7670122750566085E-4</v>
      </c>
    </row>
    <row r="27" spans="1:19" x14ac:dyDescent="0.25">
      <c r="B27" t="s">
        <v>256</v>
      </c>
      <c r="C27">
        <v>2</v>
      </c>
      <c r="D27" t="s">
        <v>237</v>
      </c>
      <c r="E27" t="s">
        <v>257</v>
      </c>
      <c r="F27" s="1">
        <v>123.01089725617599</v>
      </c>
      <c r="G27" t="s">
        <v>237</v>
      </c>
      <c r="H27" t="s">
        <v>258</v>
      </c>
      <c r="I27" t="s">
        <v>259</v>
      </c>
      <c r="J27" t="s">
        <v>258</v>
      </c>
      <c r="K27" t="s">
        <v>259</v>
      </c>
      <c r="L27" t="s">
        <v>234</v>
      </c>
      <c r="M27">
        <f t="shared" si="10"/>
        <v>-2</v>
      </c>
      <c r="N27">
        <f t="shared" si="11"/>
        <v>-6.5104166666666663E-4</v>
      </c>
      <c r="O27" s="4">
        <f t="shared" si="7"/>
        <v>0</v>
      </c>
      <c r="P27">
        <f t="shared" si="2"/>
        <v>0</v>
      </c>
      <c r="Q27">
        <f t="shared" si="8"/>
        <v>-52</v>
      </c>
      <c r="R27">
        <f t="shared" si="3"/>
        <v>-6.1971159575735912E-3</v>
      </c>
      <c r="S27">
        <f t="shared" si="9"/>
        <v>-6.1971159575735912E-3</v>
      </c>
    </row>
    <row r="28" spans="1:19" x14ac:dyDescent="0.25">
      <c r="B28" t="s">
        <v>260</v>
      </c>
      <c r="C28">
        <v>2</v>
      </c>
      <c r="D28" t="s">
        <v>261</v>
      </c>
      <c r="E28" t="s">
        <v>257</v>
      </c>
      <c r="F28" s="1">
        <v>123.01089725617599</v>
      </c>
      <c r="G28" t="s">
        <v>237</v>
      </c>
      <c r="H28" t="s">
        <v>262</v>
      </c>
      <c r="I28" t="s">
        <v>263</v>
      </c>
      <c r="J28" t="s">
        <v>262</v>
      </c>
      <c r="K28" t="s">
        <v>263</v>
      </c>
      <c r="L28" t="s">
        <v>234</v>
      </c>
      <c r="M28">
        <f t="shared" si="10"/>
        <v>-5</v>
      </c>
      <c r="N28">
        <f t="shared" si="11"/>
        <v>-1.6276041666666667E-3</v>
      </c>
      <c r="O28" s="4">
        <f t="shared" si="7"/>
        <v>0</v>
      </c>
      <c r="P28">
        <f t="shared" si="2"/>
        <v>0</v>
      </c>
      <c r="Q28">
        <f t="shared" si="8"/>
        <v>-52</v>
      </c>
      <c r="R28">
        <f t="shared" si="3"/>
        <v>-6.1971159575735912E-3</v>
      </c>
      <c r="S28">
        <f t="shared" si="9"/>
        <v>-6.1971159575735912E-3</v>
      </c>
    </row>
    <row r="29" spans="1:19" x14ac:dyDescent="0.25">
      <c r="B29" t="s">
        <v>264</v>
      </c>
      <c r="C29">
        <v>0</v>
      </c>
      <c r="D29" t="s">
        <v>160</v>
      </c>
      <c r="E29" t="s">
        <v>231</v>
      </c>
      <c r="F29" s="1">
        <v>123.01089725617599</v>
      </c>
      <c r="G29" t="s">
        <v>237</v>
      </c>
      <c r="H29" t="s">
        <v>238</v>
      </c>
      <c r="I29" t="s">
        <v>239</v>
      </c>
      <c r="J29" t="s">
        <v>238</v>
      </c>
      <c r="K29" t="s">
        <v>239</v>
      </c>
      <c r="L29" t="s">
        <v>234</v>
      </c>
      <c r="M29">
        <f t="shared" si="10"/>
        <v>-1</v>
      </c>
      <c r="N29">
        <f t="shared" si="11"/>
        <v>-3.2552083333333332E-4</v>
      </c>
      <c r="O29" s="4">
        <f t="shared" si="7"/>
        <v>0</v>
      </c>
      <c r="P29">
        <f t="shared" si="2"/>
        <v>0</v>
      </c>
      <c r="Q29">
        <f t="shared" si="8"/>
        <v>0</v>
      </c>
      <c r="R29">
        <f t="shared" si="3"/>
        <v>0</v>
      </c>
      <c r="S29">
        <f t="shared" si="9"/>
        <v>0</v>
      </c>
    </row>
    <row r="30" spans="1:19" x14ac:dyDescent="0.25">
      <c r="B30" t="s">
        <v>265</v>
      </c>
      <c r="C30">
        <v>0</v>
      </c>
      <c r="D30" t="s">
        <v>266</v>
      </c>
      <c r="E30" t="s">
        <v>267</v>
      </c>
      <c r="F30" s="1">
        <v>123.01089725617599</v>
      </c>
      <c r="G30" t="s">
        <v>237</v>
      </c>
      <c r="H30" t="s">
        <v>268</v>
      </c>
      <c r="I30" t="s">
        <v>269</v>
      </c>
      <c r="J30" t="s">
        <v>268</v>
      </c>
      <c r="K30" t="s">
        <v>269</v>
      </c>
      <c r="L30" t="s">
        <v>234</v>
      </c>
      <c r="M30">
        <f t="shared" si="10"/>
        <v>-9</v>
      </c>
      <c r="N30">
        <f t="shared" si="11"/>
        <v>-2.9296875E-3</v>
      </c>
      <c r="O30" s="4">
        <f t="shared" si="7"/>
        <v>0</v>
      </c>
      <c r="P30">
        <f t="shared" si="2"/>
        <v>0</v>
      </c>
      <c r="Q30">
        <f t="shared" si="8"/>
        <v>-4</v>
      </c>
      <c r="R30">
        <f t="shared" si="3"/>
        <v>-4.7670122750566085E-4</v>
      </c>
      <c r="S30">
        <f t="shared" si="9"/>
        <v>-4.7670122750566085E-4</v>
      </c>
    </row>
    <row r="31" spans="1:19" x14ac:dyDescent="0.25">
      <c r="B31" t="s">
        <v>270</v>
      </c>
      <c r="C31">
        <v>0</v>
      </c>
      <c r="D31" t="s">
        <v>160</v>
      </c>
      <c r="E31" t="s">
        <v>231</v>
      </c>
      <c r="F31" s="1">
        <v>123.01089725617599</v>
      </c>
      <c r="G31" t="s">
        <v>152</v>
      </c>
      <c r="H31" t="s">
        <v>271</v>
      </c>
      <c r="I31" t="s">
        <v>272</v>
      </c>
      <c r="J31" t="s">
        <v>271</v>
      </c>
      <c r="K31" t="s">
        <v>272</v>
      </c>
      <c r="L31" t="s">
        <v>234</v>
      </c>
      <c r="M31">
        <f t="shared" si="10"/>
        <v>-6</v>
      </c>
      <c r="N31">
        <f t="shared" si="11"/>
        <v>-1.953125E-3</v>
      </c>
      <c r="O31" s="4">
        <f t="shared" si="7"/>
        <v>0</v>
      </c>
      <c r="P31">
        <f t="shared" si="2"/>
        <v>0</v>
      </c>
      <c r="Q31">
        <f t="shared" si="8"/>
        <v>0</v>
      </c>
      <c r="R31">
        <f t="shared" si="3"/>
        <v>0</v>
      </c>
      <c r="S31">
        <f t="shared" si="9"/>
        <v>0</v>
      </c>
    </row>
    <row r="32" spans="1:19" x14ac:dyDescent="0.25">
      <c r="B32" t="s">
        <v>273</v>
      </c>
      <c r="C32">
        <v>1</v>
      </c>
      <c r="D32" t="s">
        <v>160</v>
      </c>
      <c r="E32" t="s">
        <v>274</v>
      </c>
      <c r="F32" s="1">
        <v>123.01089725617599</v>
      </c>
      <c r="G32" t="s">
        <v>237</v>
      </c>
      <c r="H32" t="s">
        <v>254</v>
      </c>
      <c r="I32" t="s">
        <v>255</v>
      </c>
      <c r="J32" t="s">
        <v>254</v>
      </c>
      <c r="K32" t="s">
        <v>255</v>
      </c>
      <c r="L32" t="s">
        <v>234</v>
      </c>
      <c r="M32">
        <f t="shared" si="10"/>
        <v>2</v>
      </c>
      <c r="N32">
        <f t="shared" si="11"/>
        <v>6.5104166666666663E-4</v>
      </c>
      <c r="O32" s="4">
        <f t="shared" si="7"/>
        <v>0</v>
      </c>
      <c r="P32">
        <f t="shared" si="2"/>
        <v>0</v>
      </c>
      <c r="Q32">
        <f t="shared" si="8"/>
        <v>-30</v>
      </c>
      <c r="R32">
        <f t="shared" si="3"/>
        <v>-3.5752592062924561E-3</v>
      </c>
      <c r="S32">
        <f t="shared" si="9"/>
        <v>-3.5752592062924561E-3</v>
      </c>
    </row>
    <row r="33" spans="2:19" x14ac:dyDescent="0.25">
      <c r="B33" t="s">
        <v>275</v>
      </c>
      <c r="C33">
        <v>0</v>
      </c>
      <c r="D33" t="s">
        <v>266</v>
      </c>
      <c r="E33" t="s">
        <v>276</v>
      </c>
      <c r="F33" s="1">
        <v>123.01089725617599</v>
      </c>
      <c r="G33" t="s">
        <v>152</v>
      </c>
      <c r="H33" t="s">
        <v>277</v>
      </c>
      <c r="I33" t="s">
        <v>278</v>
      </c>
      <c r="J33" t="s">
        <v>277</v>
      </c>
      <c r="K33" t="s">
        <v>278</v>
      </c>
      <c r="L33" t="s">
        <v>234</v>
      </c>
      <c r="M33">
        <f t="shared" si="10"/>
        <v>-11</v>
      </c>
      <c r="N33">
        <f t="shared" si="11"/>
        <v>-3.5807291666666665E-3</v>
      </c>
      <c r="O33" s="4">
        <f t="shared" si="7"/>
        <v>0</v>
      </c>
      <c r="P33">
        <f t="shared" si="2"/>
        <v>0</v>
      </c>
      <c r="Q33">
        <f t="shared" si="8"/>
        <v>-12</v>
      </c>
      <c r="R33">
        <f t="shared" si="3"/>
        <v>-1.4301036825169824E-3</v>
      </c>
      <c r="S33">
        <f t="shared" si="9"/>
        <v>-1.4301036825169824E-3</v>
      </c>
    </row>
    <row r="34" spans="2:19" x14ac:dyDescent="0.25">
      <c r="B34" t="s">
        <v>279</v>
      </c>
      <c r="C34">
        <v>0</v>
      </c>
      <c r="D34" t="s">
        <v>237</v>
      </c>
      <c r="E34" t="s">
        <v>267</v>
      </c>
      <c r="F34" s="1">
        <v>123.01089725617599</v>
      </c>
      <c r="G34" t="s">
        <v>237</v>
      </c>
      <c r="H34" t="s">
        <v>280</v>
      </c>
      <c r="I34" t="s">
        <v>281</v>
      </c>
      <c r="J34" t="s">
        <v>280</v>
      </c>
      <c r="K34" t="s">
        <v>281</v>
      </c>
      <c r="L34" t="s">
        <v>234</v>
      </c>
      <c r="M34">
        <f t="shared" si="10"/>
        <v>-13</v>
      </c>
      <c r="N34">
        <f t="shared" si="11"/>
        <v>-4.231770833333333E-3</v>
      </c>
      <c r="O34" s="4">
        <f t="shared" si="7"/>
        <v>0</v>
      </c>
      <c r="P34">
        <f t="shared" si="2"/>
        <v>0</v>
      </c>
      <c r="Q34">
        <f t="shared" si="8"/>
        <v>-4</v>
      </c>
      <c r="R34">
        <f t="shared" si="3"/>
        <v>-4.7670122750566085E-4</v>
      </c>
      <c r="S34">
        <f t="shared" si="9"/>
        <v>-4.7670122750566085E-4</v>
      </c>
    </row>
    <row r="35" spans="2:19" x14ac:dyDescent="0.25">
      <c r="B35" t="s">
        <v>282</v>
      </c>
      <c r="C35">
        <v>0</v>
      </c>
      <c r="D35" t="s">
        <v>261</v>
      </c>
      <c r="E35" t="s">
        <v>283</v>
      </c>
      <c r="F35" s="1">
        <v>123.01089725617599</v>
      </c>
      <c r="G35" t="s">
        <v>237</v>
      </c>
      <c r="H35" t="s">
        <v>284</v>
      </c>
      <c r="I35" t="s">
        <v>285</v>
      </c>
      <c r="J35" t="s">
        <v>284</v>
      </c>
      <c r="K35" t="s">
        <v>285</v>
      </c>
      <c r="L35" t="s">
        <v>234</v>
      </c>
      <c r="M35">
        <f t="shared" si="10"/>
        <v>-15</v>
      </c>
      <c r="N35">
        <f t="shared" si="11"/>
        <v>-4.8828125E-3</v>
      </c>
      <c r="O35" s="4">
        <f t="shared" si="7"/>
        <v>0</v>
      </c>
      <c r="P35">
        <f t="shared" si="2"/>
        <v>0</v>
      </c>
      <c r="Q35">
        <f t="shared" si="8"/>
        <v>-8</v>
      </c>
      <c r="R35">
        <f t="shared" si="3"/>
        <v>-9.534024550113217E-4</v>
      </c>
      <c r="S35">
        <f t="shared" si="9"/>
        <v>-9.534024550113217E-4</v>
      </c>
    </row>
    <row r="36" spans="2:19" x14ac:dyDescent="0.25">
      <c r="B36" t="s">
        <v>286</v>
      </c>
      <c r="C36">
        <v>0</v>
      </c>
      <c r="D36" t="s">
        <v>140</v>
      </c>
      <c r="E36" t="s">
        <v>253</v>
      </c>
      <c r="F36" s="1">
        <v>123.01089725617599</v>
      </c>
      <c r="G36" t="s">
        <v>237</v>
      </c>
      <c r="H36" t="s">
        <v>287</v>
      </c>
      <c r="I36" t="s">
        <v>288</v>
      </c>
      <c r="J36" t="s">
        <v>287</v>
      </c>
      <c r="K36" t="s">
        <v>288</v>
      </c>
      <c r="L36" t="s">
        <v>234</v>
      </c>
      <c r="M36">
        <f t="shared" si="10"/>
        <v>-4</v>
      </c>
      <c r="N36">
        <f t="shared" si="11"/>
        <v>-1.3020833333333333E-3</v>
      </c>
      <c r="O36" s="4">
        <f t="shared" si="7"/>
        <v>0</v>
      </c>
      <c r="P36">
        <f t="shared" si="2"/>
        <v>0</v>
      </c>
      <c r="Q36">
        <f t="shared" si="8"/>
        <v>4</v>
      </c>
      <c r="R36">
        <f t="shared" si="3"/>
        <v>4.7670122750566085E-4</v>
      </c>
      <c r="S36">
        <f t="shared" si="9"/>
        <v>4.7670122750566085E-4</v>
      </c>
    </row>
    <row r="37" spans="2:19" x14ac:dyDescent="0.25">
      <c r="B37" t="s">
        <v>289</v>
      </c>
      <c r="C37">
        <v>0</v>
      </c>
      <c r="D37" t="s">
        <v>242</v>
      </c>
      <c r="E37" t="s">
        <v>231</v>
      </c>
      <c r="F37" s="1">
        <v>123.01089725617599</v>
      </c>
      <c r="G37" t="s">
        <v>237</v>
      </c>
      <c r="H37" t="s">
        <v>290</v>
      </c>
      <c r="I37" t="s">
        <v>291</v>
      </c>
      <c r="J37" t="s">
        <v>290</v>
      </c>
      <c r="K37" t="s">
        <v>291</v>
      </c>
      <c r="L37" t="s">
        <v>234</v>
      </c>
      <c r="M37">
        <f t="shared" si="10"/>
        <v>-7</v>
      </c>
      <c r="N37">
        <f t="shared" si="11"/>
        <v>-2.2786458333333335E-3</v>
      </c>
      <c r="O37" s="4">
        <f t="shared" si="7"/>
        <v>0</v>
      </c>
      <c r="P37">
        <f t="shared" si="2"/>
        <v>0</v>
      </c>
      <c r="Q37">
        <f t="shared" si="8"/>
        <v>0</v>
      </c>
      <c r="R37">
        <f t="shared" si="3"/>
        <v>0</v>
      </c>
      <c r="S37">
        <f t="shared" si="9"/>
        <v>0</v>
      </c>
    </row>
    <row r="38" spans="2:19" x14ac:dyDescent="0.25">
      <c r="B38" t="s">
        <v>292</v>
      </c>
      <c r="C38">
        <v>0</v>
      </c>
      <c r="D38" t="s">
        <v>249</v>
      </c>
      <c r="E38" t="s">
        <v>283</v>
      </c>
      <c r="F38" s="1">
        <v>123.01089725617599</v>
      </c>
      <c r="G38" t="s">
        <v>237</v>
      </c>
      <c r="H38" t="s">
        <v>268</v>
      </c>
      <c r="I38" t="s">
        <v>269</v>
      </c>
      <c r="J38" t="s">
        <v>268</v>
      </c>
      <c r="K38" t="s">
        <v>269</v>
      </c>
      <c r="L38" t="s">
        <v>234</v>
      </c>
      <c r="M38">
        <f t="shared" si="10"/>
        <v>-9</v>
      </c>
      <c r="N38">
        <f t="shared" si="11"/>
        <v>-2.9296875E-3</v>
      </c>
      <c r="O38" s="4">
        <f t="shared" si="7"/>
        <v>0</v>
      </c>
      <c r="P38">
        <f t="shared" si="2"/>
        <v>0</v>
      </c>
      <c r="Q38">
        <f t="shared" si="8"/>
        <v>-8</v>
      </c>
      <c r="R38">
        <f t="shared" si="3"/>
        <v>-9.534024550113217E-4</v>
      </c>
      <c r="S38">
        <f t="shared" si="9"/>
        <v>-9.534024550113217E-4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B1" workbookViewId="0">
      <selection activeCell="O17" sqref="O17:S17"/>
    </sheetView>
  </sheetViews>
  <sheetFormatPr baseColWidth="10" defaultRowHeight="15" x14ac:dyDescent="0.25"/>
  <cols>
    <col min="2" max="2" width="57.85546875" bestFit="1" customWidth="1"/>
    <col min="3" max="3" width="12.42578125" bestFit="1" customWidth="1"/>
    <col min="4" max="4" width="11.5703125" bestFit="1" customWidth="1"/>
    <col min="5" max="5" width="8.5703125" bestFit="1" customWidth="1"/>
    <col min="6" max="6" width="21" bestFit="1" customWidth="1"/>
    <col min="7" max="7" width="5.85546875" bestFit="1" customWidth="1"/>
    <col min="8" max="8" width="8.5703125" bestFit="1" customWidth="1"/>
    <col min="9" max="9" width="13.28515625" bestFit="1" customWidth="1"/>
    <col min="10" max="10" width="16.28515625" bestFit="1" customWidth="1"/>
    <col min="11" max="11" width="21" bestFit="1" customWidth="1"/>
    <col min="12" max="12" width="9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11</v>
      </c>
      <c r="L1" t="s">
        <v>8</v>
      </c>
      <c r="M1" t="s">
        <v>439</v>
      </c>
      <c r="N1" t="s">
        <v>439</v>
      </c>
      <c r="O1" t="s">
        <v>441</v>
      </c>
      <c r="P1" t="s">
        <v>441</v>
      </c>
      <c r="Q1" t="s">
        <v>442</v>
      </c>
      <c r="R1" t="s">
        <v>442</v>
      </c>
      <c r="S1" t="s">
        <v>440</v>
      </c>
    </row>
    <row r="2" spans="1:19" x14ac:dyDescent="0.25">
      <c r="A2" t="s">
        <v>121</v>
      </c>
      <c r="B2" t="s">
        <v>9</v>
      </c>
      <c r="C2">
        <v>0</v>
      </c>
      <c r="D2">
        <v>0</v>
      </c>
      <c r="E2">
        <v>5119</v>
      </c>
      <c r="F2" s="1">
        <v>148.80159127925799</v>
      </c>
      <c r="G2">
        <v>14</v>
      </c>
      <c r="H2">
        <v>4884</v>
      </c>
      <c r="I2">
        <v>0</v>
      </c>
      <c r="J2">
        <v>1994</v>
      </c>
      <c r="K2">
        <v>2890</v>
      </c>
      <c r="L2">
        <v>2885</v>
      </c>
    </row>
    <row r="3" spans="1:19" x14ac:dyDescent="0.25">
      <c r="B3" t="s">
        <v>60</v>
      </c>
      <c r="C3">
        <v>0</v>
      </c>
      <c r="D3">
        <v>1</v>
      </c>
      <c r="E3">
        <v>5081</v>
      </c>
      <c r="F3" s="1">
        <v>148.80159127925799</v>
      </c>
      <c r="G3">
        <v>14</v>
      </c>
      <c r="H3">
        <v>4889</v>
      </c>
      <c r="I3">
        <v>-5</v>
      </c>
      <c r="J3">
        <v>1994</v>
      </c>
      <c r="K3">
        <v>2890</v>
      </c>
      <c r="L3">
        <v>2885</v>
      </c>
      <c r="M3">
        <f>J3-$J$2</f>
        <v>0</v>
      </c>
      <c r="N3">
        <f>M3/$J$2</f>
        <v>0</v>
      </c>
      <c r="O3" s="4">
        <f>F3-$F$2</f>
        <v>0</v>
      </c>
      <c r="P3">
        <f>O3/$F$2</f>
        <v>0</v>
      </c>
      <c r="Q3">
        <f t="shared" ref="Q3:Q16" si="0">E3-$E$2</f>
        <v>-38</v>
      </c>
      <c r="R3">
        <f>Q3/$E$2</f>
        <v>-7.423324868138308E-3</v>
      </c>
      <c r="S3">
        <f>P3+R3</f>
        <v>-7.423324868138308E-3</v>
      </c>
    </row>
    <row r="4" spans="1:19" x14ac:dyDescent="0.25">
      <c r="B4" t="s">
        <v>61</v>
      </c>
      <c r="C4">
        <v>0</v>
      </c>
      <c r="D4">
        <v>0</v>
      </c>
      <c r="E4">
        <v>5119</v>
      </c>
      <c r="F4" s="1">
        <v>148.80159127925799</v>
      </c>
      <c r="G4">
        <v>14</v>
      </c>
      <c r="H4">
        <v>4884</v>
      </c>
      <c r="I4">
        <v>0</v>
      </c>
      <c r="J4">
        <v>1994</v>
      </c>
      <c r="K4">
        <v>2890</v>
      </c>
      <c r="L4">
        <v>2885</v>
      </c>
      <c r="M4">
        <f>J4-$J$2</f>
        <v>0</v>
      </c>
      <c r="N4">
        <f>M4/$J$2</f>
        <v>0</v>
      </c>
      <c r="O4" s="4">
        <f t="shared" ref="O4:O16" si="1">F4-$F$2</f>
        <v>0</v>
      </c>
      <c r="P4">
        <f t="shared" ref="P4:P33" si="2">O4/$F$2</f>
        <v>0</v>
      </c>
      <c r="Q4">
        <f t="shared" si="0"/>
        <v>0</v>
      </c>
      <c r="R4">
        <f t="shared" ref="R4:R33" si="3">Q4/$E$2</f>
        <v>0</v>
      </c>
      <c r="S4">
        <f t="shared" ref="S4:S16" si="4">P4+R4</f>
        <v>0</v>
      </c>
    </row>
    <row r="5" spans="1:19" x14ac:dyDescent="0.25">
      <c r="B5" t="s">
        <v>62</v>
      </c>
      <c r="C5">
        <v>1</v>
      </c>
      <c r="D5">
        <v>3</v>
      </c>
      <c r="E5">
        <v>5067</v>
      </c>
      <c r="F5" s="1">
        <v>148.80159127925799</v>
      </c>
      <c r="G5">
        <v>14</v>
      </c>
      <c r="H5">
        <v>4889</v>
      </c>
      <c r="I5">
        <v>-5</v>
      </c>
      <c r="J5">
        <v>1993</v>
      </c>
      <c r="K5">
        <v>2891</v>
      </c>
      <c r="L5">
        <v>2885</v>
      </c>
      <c r="M5">
        <f t="shared" ref="M5:M16" si="5">J5-$J$2</f>
        <v>-1</v>
      </c>
      <c r="N5">
        <f t="shared" ref="N5:N16" si="6">M5/$J$2</f>
        <v>-5.0150451354062187E-4</v>
      </c>
      <c r="O5" s="4">
        <f t="shared" si="1"/>
        <v>0</v>
      </c>
      <c r="P5">
        <f t="shared" si="2"/>
        <v>0</v>
      </c>
      <c r="Q5">
        <f t="shared" si="0"/>
        <v>-52</v>
      </c>
      <c r="R5">
        <f t="shared" si="3"/>
        <v>-1.0158234030084002E-2</v>
      </c>
      <c r="S5">
        <f t="shared" si="4"/>
        <v>-1.0158234030084002E-2</v>
      </c>
    </row>
    <row r="6" spans="1:19" x14ac:dyDescent="0.25">
      <c r="B6" t="s">
        <v>63</v>
      </c>
      <c r="C6">
        <v>1</v>
      </c>
      <c r="D6">
        <v>4</v>
      </c>
      <c r="E6">
        <v>5069</v>
      </c>
      <c r="F6" s="1">
        <v>148.80159127925799</v>
      </c>
      <c r="G6">
        <v>12</v>
      </c>
      <c r="H6">
        <v>4895</v>
      </c>
      <c r="I6">
        <v>-11</v>
      </c>
      <c r="J6">
        <v>2004</v>
      </c>
      <c r="K6">
        <v>2880</v>
      </c>
      <c r="L6">
        <v>2885</v>
      </c>
      <c r="M6">
        <f t="shared" si="5"/>
        <v>10</v>
      </c>
      <c r="N6">
        <f t="shared" si="6"/>
        <v>5.0150451354062184E-3</v>
      </c>
      <c r="O6" s="4">
        <f t="shared" si="1"/>
        <v>0</v>
      </c>
      <c r="P6">
        <f t="shared" si="2"/>
        <v>0</v>
      </c>
      <c r="Q6">
        <f t="shared" si="0"/>
        <v>-50</v>
      </c>
      <c r="R6">
        <f t="shared" si="3"/>
        <v>-9.7675327212346161E-3</v>
      </c>
      <c r="S6">
        <f t="shared" si="4"/>
        <v>-9.7675327212346161E-3</v>
      </c>
    </row>
    <row r="7" spans="1:19" x14ac:dyDescent="0.25">
      <c r="B7" t="s">
        <v>64</v>
      </c>
      <c r="C7">
        <v>0</v>
      </c>
      <c r="D7">
        <v>10</v>
      </c>
      <c r="E7">
        <v>5143</v>
      </c>
      <c r="F7" s="1">
        <v>149.37395473450999</v>
      </c>
      <c r="G7">
        <v>10</v>
      </c>
      <c r="H7">
        <v>4901</v>
      </c>
      <c r="I7">
        <v>-17</v>
      </c>
      <c r="J7">
        <v>2019</v>
      </c>
      <c r="K7">
        <v>2865</v>
      </c>
      <c r="L7">
        <v>2885</v>
      </c>
      <c r="M7">
        <f t="shared" si="5"/>
        <v>25</v>
      </c>
      <c r="N7">
        <f t="shared" si="6"/>
        <v>1.2537612838515547E-2</v>
      </c>
      <c r="O7" s="4">
        <f t="shared" si="1"/>
        <v>0.5723634552520025</v>
      </c>
      <c r="P7">
        <f t="shared" si="2"/>
        <v>3.8464874624750491E-3</v>
      </c>
      <c r="Q7">
        <f t="shared" si="0"/>
        <v>24</v>
      </c>
      <c r="R7">
        <f t="shared" si="3"/>
        <v>4.6884157061926161E-3</v>
      </c>
      <c r="S7">
        <f t="shared" si="4"/>
        <v>8.5349031686676648E-3</v>
      </c>
    </row>
    <row r="8" spans="1:19" x14ac:dyDescent="0.25">
      <c r="B8" t="s">
        <v>65</v>
      </c>
      <c r="C8">
        <v>0</v>
      </c>
      <c r="D8">
        <v>2</v>
      </c>
      <c r="E8">
        <v>5083</v>
      </c>
      <c r="F8" s="1">
        <v>148.80159127925799</v>
      </c>
      <c r="G8">
        <v>12</v>
      </c>
      <c r="H8">
        <v>4895</v>
      </c>
      <c r="I8">
        <v>-11</v>
      </c>
      <c r="J8">
        <v>2005</v>
      </c>
      <c r="K8">
        <v>2879</v>
      </c>
      <c r="L8">
        <v>2885</v>
      </c>
      <c r="M8">
        <f t="shared" si="5"/>
        <v>11</v>
      </c>
      <c r="N8">
        <f t="shared" si="6"/>
        <v>5.5165496489468406E-3</v>
      </c>
      <c r="O8" s="4">
        <f t="shared" si="1"/>
        <v>0</v>
      </c>
      <c r="P8">
        <f t="shared" si="2"/>
        <v>0</v>
      </c>
      <c r="Q8">
        <f t="shared" si="0"/>
        <v>-36</v>
      </c>
      <c r="R8">
        <f t="shared" si="3"/>
        <v>-7.0326235592889233E-3</v>
      </c>
      <c r="S8">
        <f t="shared" si="4"/>
        <v>-7.0326235592889233E-3</v>
      </c>
    </row>
    <row r="9" spans="1:19" x14ac:dyDescent="0.25">
      <c r="B9" t="s">
        <v>66</v>
      </c>
      <c r="C9">
        <v>1</v>
      </c>
      <c r="D9">
        <v>5</v>
      </c>
      <c r="E9">
        <v>5069</v>
      </c>
      <c r="F9" s="1">
        <v>148.80159127925799</v>
      </c>
      <c r="G9">
        <v>11</v>
      </c>
      <c r="H9">
        <v>4898</v>
      </c>
      <c r="I9">
        <v>-14</v>
      </c>
      <c r="J9">
        <v>2010</v>
      </c>
      <c r="K9">
        <v>2874</v>
      </c>
      <c r="L9">
        <v>2885</v>
      </c>
      <c r="M9">
        <f t="shared" si="5"/>
        <v>16</v>
      </c>
      <c r="N9">
        <f t="shared" si="6"/>
        <v>8.0240722166499499E-3</v>
      </c>
      <c r="O9" s="4">
        <f t="shared" si="1"/>
        <v>0</v>
      </c>
      <c r="P9">
        <f t="shared" si="2"/>
        <v>0</v>
      </c>
      <c r="Q9">
        <f t="shared" si="0"/>
        <v>-50</v>
      </c>
      <c r="R9">
        <f>Q9/$E$2</f>
        <v>-9.7675327212346161E-3</v>
      </c>
      <c r="S9">
        <f t="shared" si="4"/>
        <v>-9.7675327212346161E-3</v>
      </c>
    </row>
    <row r="10" spans="1:19" x14ac:dyDescent="0.25">
      <c r="B10" t="s">
        <v>67</v>
      </c>
      <c r="C10">
        <v>0</v>
      </c>
      <c r="D10">
        <v>3</v>
      </c>
      <c r="E10">
        <v>5083</v>
      </c>
      <c r="F10" s="1">
        <v>148.80159127925799</v>
      </c>
      <c r="G10">
        <v>11</v>
      </c>
      <c r="H10">
        <v>4898</v>
      </c>
      <c r="I10">
        <v>-14</v>
      </c>
      <c r="J10">
        <v>2011</v>
      </c>
      <c r="K10">
        <v>2873</v>
      </c>
      <c r="L10">
        <v>2885</v>
      </c>
      <c r="M10">
        <f t="shared" si="5"/>
        <v>17</v>
      </c>
      <c r="N10">
        <f t="shared" si="6"/>
        <v>8.5255767301905712E-3</v>
      </c>
      <c r="O10" s="4">
        <f t="shared" si="1"/>
        <v>0</v>
      </c>
      <c r="P10">
        <f t="shared" si="2"/>
        <v>0</v>
      </c>
      <c r="Q10">
        <f t="shared" si="0"/>
        <v>-36</v>
      </c>
      <c r="R10">
        <f t="shared" si="3"/>
        <v>-7.0326235592889233E-3</v>
      </c>
      <c r="S10">
        <f t="shared" si="4"/>
        <v>-7.0326235592889233E-3</v>
      </c>
    </row>
    <row r="11" spans="1:19" x14ac:dyDescent="0.25">
      <c r="B11" t="s">
        <v>68</v>
      </c>
      <c r="C11">
        <v>0</v>
      </c>
      <c r="D11">
        <v>2</v>
      </c>
      <c r="E11">
        <v>5113</v>
      </c>
      <c r="F11" s="1">
        <v>148.80159127925799</v>
      </c>
      <c r="G11">
        <v>12</v>
      </c>
      <c r="H11">
        <v>4890</v>
      </c>
      <c r="I11">
        <v>-6</v>
      </c>
      <c r="J11">
        <v>2004</v>
      </c>
      <c r="K11">
        <v>2880</v>
      </c>
      <c r="L11">
        <v>2885</v>
      </c>
      <c r="M11">
        <f t="shared" si="5"/>
        <v>10</v>
      </c>
      <c r="N11">
        <f t="shared" si="6"/>
        <v>5.0150451354062184E-3</v>
      </c>
      <c r="O11" s="4">
        <f t="shared" si="1"/>
        <v>0</v>
      </c>
      <c r="P11">
        <f t="shared" si="2"/>
        <v>0</v>
      </c>
      <c r="Q11">
        <f t="shared" si="0"/>
        <v>-6</v>
      </c>
      <c r="R11">
        <f t="shared" si="3"/>
        <v>-1.172103926548154E-3</v>
      </c>
      <c r="S11">
        <f t="shared" si="4"/>
        <v>-1.172103926548154E-3</v>
      </c>
    </row>
    <row r="12" spans="1:19" x14ac:dyDescent="0.25">
      <c r="B12" t="s">
        <v>69</v>
      </c>
      <c r="C12">
        <v>0</v>
      </c>
      <c r="D12">
        <v>4</v>
      </c>
      <c r="E12">
        <v>5075</v>
      </c>
      <c r="F12" s="1">
        <v>148.80159127925799</v>
      </c>
      <c r="G12">
        <v>11</v>
      </c>
      <c r="H12">
        <v>4898</v>
      </c>
      <c r="I12">
        <v>-14</v>
      </c>
      <c r="J12">
        <v>2010</v>
      </c>
      <c r="K12">
        <v>2874</v>
      </c>
      <c r="L12">
        <v>2885</v>
      </c>
      <c r="M12">
        <f t="shared" si="5"/>
        <v>16</v>
      </c>
      <c r="N12">
        <f t="shared" si="6"/>
        <v>8.0240722166499499E-3</v>
      </c>
      <c r="O12" s="4">
        <f t="shared" si="1"/>
        <v>0</v>
      </c>
      <c r="P12">
        <f t="shared" si="2"/>
        <v>0</v>
      </c>
      <c r="Q12">
        <f t="shared" si="0"/>
        <v>-44</v>
      </c>
      <c r="R12">
        <f t="shared" si="3"/>
        <v>-8.5954287946864629E-3</v>
      </c>
      <c r="S12">
        <f t="shared" si="4"/>
        <v>-8.5954287946864629E-3</v>
      </c>
    </row>
    <row r="13" spans="1:19" x14ac:dyDescent="0.25">
      <c r="B13" t="s">
        <v>70</v>
      </c>
      <c r="C13">
        <v>1</v>
      </c>
      <c r="D13">
        <v>3</v>
      </c>
      <c r="E13">
        <v>5107</v>
      </c>
      <c r="F13" s="1">
        <v>148.80159127925799</v>
      </c>
      <c r="G13">
        <v>12</v>
      </c>
      <c r="H13">
        <v>4890</v>
      </c>
      <c r="I13">
        <v>-6</v>
      </c>
      <c r="J13">
        <v>2004</v>
      </c>
      <c r="K13">
        <v>2880</v>
      </c>
      <c r="L13">
        <v>2885</v>
      </c>
      <c r="M13">
        <f t="shared" si="5"/>
        <v>10</v>
      </c>
      <c r="N13">
        <f t="shared" si="6"/>
        <v>5.0150451354062184E-3</v>
      </c>
      <c r="O13" s="4">
        <f t="shared" si="1"/>
        <v>0</v>
      </c>
      <c r="P13">
        <f t="shared" si="2"/>
        <v>0</v>
      </c>
      <c r="Q13">
        <f t="shared" si="0"/>
        <v>-12</v>
      </c>
      <c r="R13">
        <f t="shared" si="3"/>
        <v>-2.3442078530963081E-3</v>
      </c>
      <c r="S13">
        <f t="shared" si="4"/>
        <v>-2.3442078530963081E-3</v>
      </c>
    </row>
    <row r="14" spans="1:19" x14ac:dyDescent="0.25">
      <c r="B14" t="s">
        <v>71</v>
      </c>
      <c r="C14">
        <v>0</v>
      </c>
      <c r="D14">
        <v>3</v>
      </c>
      <c r="E14">
        <v>5113</v>
      </c>
      <c r="F14" s="1">
        <v>148.80159127925799</v>
      </c>
      <c r="G14">
        <v>11</v>
      </c>
      <c r="H14">
        <v>4893</v>
      </c>
      <c r="I14">
        <v>-9</v>
      </c>
      <c r="J14">
        <v>2010</v>
      </c>
      <c r="K14">
        <v>2874</v>
      </c>
      <c r="L14">
        <v>2885</v>
      </c>
      <c r="M14">
        <f t="shared" si="5"/>
        <v>16</v>
      </c>
      <c r="N14">
        <f t="shared" si="6"/>
        <v>8.0240722166499499E-3</v>
      </c>
      <c r="O14" s="4">
        <f t="shared" si="1"/>
        <v>0</v>
      </c>
      <c r="P14">
        <f t="shared" si="2"/>
        <v>0</v>
      </c>
      <c r="Q14">
        <f t="shared" si="0"/>
        <v>-6</v>
      </c>
      <c r="R14">
        <f t="shared" si="3"/>
        <v>-1.172103926548154E-3</v>
      </c>
      <c r="S14">
        <f t="shared" si="4"/>
        <v>-1.172103926548154E-3</v>
      </c>
    </row>
    <row r="15" spans="1:19" x14ac:dyDescent="0.25">
      <c r="B15" t="s">
        <v>72</v>
      </c>
      <c r="C15">
        <v>0</v>
      </c>
      <c r="D15">
        <v>1</v>
      </c>
      <c r="E15">
        <v>5121</v>
      </c>
      <c r="F15" s="1">
        <v>148.80159127925799</v>
      </c>
      <c r="G15">
        <v>12</v>
      </c>
      <c r="H15">
        <v>4890</v>
      </c>
      <c r="I15">
        <v>-6</v>
      </c>
      <c r="J15">
        <v>2005</v>
      </c>
      <c r="K15">
        <v>2879</v>
      </c>
      <c r="L15">
        <v>2885</v>
      </c>
      <c r="M15">
        <f t="shared" si="5"/>
        <v>11</v>
      </c>
      <c r="N15">
        <f t="shared" si="6"/>
        <v>5.5165496489468406E-3</v>
      </c>
      <c r="O15" s="4">
        <f t="shared" si="1"/>
        <v>0</v>
      </c>
      <c r="P15">
        <f t="shared" si="2"/>
        <v>0</v>
      </c>
      <c r="Q15">
        <f t="shared" si="0"/>
        <v>2</v>
      </c>
      <c r="R15">
        <f t="shared" si="3"/>
        <v>3.9070130884938462E-4</v>
      </c>
      <c r="S15">
        <f t="shared" si="4"/>
        <v>3.9070130884938462E-4</v>
      </c>
    </row>
    <row r="16" spans="1:19" x14ac:dyDescent="0.25">
      <c r="B16" t="s">
        <v>73</v>
      </c>
      <c r="C16">
        <v>1</v>
      </c>
      <c r="D16">
        <v>4</v>
      </c>
      <c r="E16">
        <v>5107</v>
      </c>
      <c r="F16" s="1">
        <v>148.80159127925799</v>
      </c>
      <c r="G16">
        <v>11</v>
      </c>
      <c r="H16">
        <v>4893</v>
      </c>
      <c r="I16">
        <v>-9</v>
      </c>
      <c r="J16">
        <v>2010</v>
      </c>
      <c r="K16">
        <v>2874</v>
      </c>
      <c r="L16">
        <v>2885</v>
      </c>
      <c r="M16">
        <f t="shared" si="5"/>
        <v>16</v>
      </c>
      <c r="N16">
        <f t="shared" si="6"/>
        <v>8.0240722166499499E-3</v>
      </c>
      <c r="O16" s="4">
        <f t="shared" si="1"/>
        <v>0</v>
      </c>
      <c r="P16">
        <f t="shared" si="2"/>
        <v>0</v>
      </c>
      <c r="Q16">
        <f t="shared" si="0"/>
        <v>-12</v>
      </c>
      <c r="R16">
        <f t="shared" si="3"/>
        <v>-2.3442078530963081E-3</v>
      </c>
      <c r="S16">
        <f t="shared" si="4"/>
        <v>-2.3442078530963081E-3</v>
      </c>
    </row>
    <row r="17" spans="1:19" x14ac:dyDescent="0.25">
      <c r="O17" s="4"/>
    </row>
    <row r="18" spans="1:19" x14ac:dyDescent="0.25">
      <c r="A18" t="s">
        <v>122</v>
      </c>
      <c r="B18" t="s">
        <v>298</v>
      </c>
      <c r="C18">
        <v>0</v>
      </c>
      <c r="D18" t="s">
        <v>152</v>
      </c>
      <c r="E18" t="s">
        <v>299</v>
      </c>
      <c r="F18" s="1">
        <v>150.16218678609499</v>
      </c>
      <c r="G18" t="s">
        <v>152</v>
      </c>
      <c r="H18" t="s">
        <v>300</v>
      </c>
      <c r="I18" t="s">
        <v>301</v>
      </c>
      <c r="J18" t="s">
        <v>300</v>
      </c>
      <c r="K18" t="s">
        <v>301</v>
      </c>
      <c r="L18" t="s">
        <v>297</v>
      </c>
      <c r="M18">
        <f t="shared" ref="M18:M33" si="7">J18-$J$2</f>
        <v>6</v>
      </c>
      <c r="N18">
        <f t="shared" ref="N18:N33" si="8">M18/$J$2</f>
        <v>3.009027081243731E-3</v>
      </c>
      <c r="O18" s="4">
        <f t="shared" ref="O18:O33" si="9">F18-$F$2</f>
        <v>1.3605955068370008</v>
      </c>
      <c r="P18">
        <f t="shared" si="2"/>
        <v>9.1436892249596481E-3</v>
      </c>
      <c r="Q18">
        <f t="shared" ref="Q18:Q33" si="10">E18-$E$2</f>
        <v>6</v>
      </c>
      <c r="R18">
        <f t="shared" si="3"/>
        <v>1.172103926548154E-3</v>
      </c>
      <c r="S18">
        <f t="shared" ref="S18:S33" si="11">P18+R18</f>
        <v>1.0315793151507803E-2</v>
      </c>
    </row>
    <row r="19" spans="1:19" x14ac:dyDescent="0.25">
      <c r="B19" t="s">
        <v>302</v>
      </c>
      <c r="C19">
        <v>1</v>
      </c>
      <c r="D19" t="s">
        <v>242</v>
      </c>
      <c r="E19" t="s">
        <v>303</v>
      </c>
      <c r="F19" s="1">
        <v>148.80159127925799</v>
      </c>
      <c r="G19" t="s">
        <v>304</v>
      </c>
      <c r="H19" t="s">
        <v>295</v>
      </c>
      <c r="I19" t="s">
        <v>296</v>
      </c>
      <c r="J19" t="s">
        <v>295</v>
      </c>
      <c r="K19" t="s">
        <v>296</v>
      </c>
      <c r="L19" t="s">
        <v>297</v>
      </c>
      <c r="M19">
        <f t="shared" si="7"/>
        <v>0</v>
      </c>
      <c r="N19">
        <f t="shared" si="8"/>
        <v>0</v>
      </c>
      <c r="O19" s="4">
        <f t="shared" si="9"/>
        <v>0</v>
      </c>
      <c r="P19">
        <f t="shared" si="2"/>
        <v>0</v>
      </c>
      <c r="Q19">
        <f t="shared" si="10"/>
        <v>-44</v>
      </c>
      <c r="R19">
        <f t="shared" si="3"/>
        <v>-8.5954287946864629E-3</v>
      </c>
      <c r="S19">
        <f t="shared" si="11"/>
        <v>-8.5954287946864629E-3</v>
      </c>
    </row>
    <row r="20" spans="1:19" x14ac:dyDescent="0.25">
      <c r="B20" t="s">
        <v>305</v>
      </c>
      <c r="C20">
        <v>0</v>
      </c>
      <c r="D20" t="s">
        <v>146</v>
      </c>
      <c r="E20" t="s">
        <v>293</v>
      </c>
      <c r="F20" s="1">
        <v>148.80159127925799</v>
      </c>
      <c r="G20" t="s">
        <v>294</v>
      </c>
      <c r="H20" t="s">
        <v>295</v>
      </c>
      <c r="I20" t="s">
        <v>296</v>
      </c>
      <c r="J20" t="s">
        <v>295</v>
      </c>
      <c r="K20" t="s">
        <v>296</v>
      </c>
      <c r="L20" t="s">
        <v>297</v>
      </c>
      <c r="M20">
        <f t="shared" si="7"/>
        <v>0</v>
      </c>
      <c r="N20">
        <f t="shared" si="8"/>
        <v>0</v>
      </c>
      <c r="O20" s="4">
        <f t="shared" si="9"/>
        <v>0</v>
      </c>
      <c r="P20">
        <f t="shared" si="2"/>
        <v>0</v>
      </c>
      <c r="Q20">
        <f t="shared" si="10"/>
        <v>0</v>
      </c>
      <c r="R20">
        <f t="shared" si="3"/>
        <v>0</v>
      </c>
      <c r="S20">
        <f t="shared" si="11"/>
        <v>0</v>
      </c>
    </row>
    <row r="21" spans="1:19" x14ac:dyDescent="0.25">
      <c r="B21" t="s">
        <v>306</v>
      </c>
      <c r="C21">
        <v>0</v>
      </c>
      <c r="D21" t="s">
        <v>140</v>
      </c>
      <c r="E21" t="s">
        <v>307</v>
      </c>
      <c r="F21" s="1">
        <v>148.80159127925799</v>
      </c>
      <c r="G21" t="s">
        <v>294</v>
      </c>
      <c r="H21" t="s">
        <v>308</v>
      </c>
      <c r="I21" t="s">
        <v>309</v>
      </c>
      <c r="J21" t="s">
        <v>308</v>
      </c>
      <c r="K21" t="s">
        <v>309</v>
      </c>
      <c r="L21" t="s">
        <v>297</v>
      </c>
      <c r="M21">
        <f t="shared" si="7"/>
        <v>-1</v>
      </c>
      <c r="N21">
        <f t="shared" si="8"/>
        <v>-5.0150451354062187E-4</v>
      </c>
      <c r="O21" s="4">
        <f t="shared" si="9"/>
        <v>0</v>
      </c>
      <c r="P21">
        <f t="shared" si="2"/>
        <v>0</v>
      </c>
      <c r="Q21">
        <f t="shared" si="10"/>
        <v>-54</v>
      </c>
      <c r="R21">
        <f t="shared" si="3"/>
        <v>-1.0548935338933385E-2</v>
      </c>
      <c r="S21">
        <f t="shared" si="11"/>
        <v>-1.0548935338933385E-2</v>
      </c>
    </row>
    <row r="22" spans="1:19" x14ac:dyDescent="0.25">
      <c r="B22" t="s">
        <v>310</v>
      </c>
      <c r="C22">
        <v>0</v>
      </c>
      <c r="D22" t="s">
        <v>165</v>
      </c>
      <c r="E22" t="s">
        <v>311</v>
      </c>
      <c r="F22" s="1">
        <v>148.80159127925799</v>
      </c>
      <c r="G22" t="s">
        <v>294</v>
      </c>
      <c r="H22" t="s">
        <v>295</v>
      </c>
      <c r="I22" t="s">
        <v>296</v>
      </c>
      <c r="J22" t="s">
        <v>295</v>
      </c>
      <c r="K22" t="s">
        <v>296</v>
      </c>
      <c r="L22" t="s">
        <v>297</v>
      </c>
      <c r="M22">
        <f t="shared" si="7"/>
        <v>0</v>
      </c>
      <c r="N22">
        <f t="shared" si="8"/>
        <v>0</v>
      </c>
      <c r="O22" s="4">
        <f t="shared" si="9"/>
        <v>0</v>
      </c>
      <c r="P22">
        <f t="shared" si="2"/>
        <v>0</v>
      </c>
      <c r="Q22">
        <f t="shared" si="10"/>
        <v>-38</v>
      </c>
      <c r="R22">
        <f t="shared" si="3"/>
        <v>-7.423324868138308E-3</v>
      </c>
      <c r="S22">
        <f t="shared" si="11"/>
        <v>-7.423324868138308E-3</v>
      </c>
    </row>
    <row r="23" spans="1:19" x14ac:dyDescent="0.25">
      <c r="B23" t="s">
        <v>312</v>
      </c>
      <c r="C23">
        <v>0</v>
      </c>
      <c r="D23" t="s">
        <v>165</v>
      </c>
      <c r="E23" t="s">
        <v>313</v>
      </c>
      <c r="F23" s="1">
        <v>148.80159127925799</v>
      </c>
      <c r="G23" t="s">
        <v>304</v>
      </c>
      <c r="H23" t="s">
        <v>314</v>
      </c>
      <c r="I23" t="s">
        <v>315</v>
      </c>
      <c r="J23" t="s">
        <v>314</v>
      </c>
      <c r="K23" t="s">
        <v>315</v>
      </c>
      <c r="L23" t="s">
        <v>297</v>
      </c>
      <c r="M23">
        <f t="shared" si="7"/>
        <v>11</v>
      </c>
      <c r="N23">
        <f t="shared" si="8"/>
        <v>5.5165496489468406E-3</v>
      </c>
      <c r="O23" s="4">
        <f t="shared" si="9"/>
        <v>0</v>
      </c>
      <c r="P23">
        <f t="shared" si="2"/>
        <v>0</v>
      </c>
      <c r="Q23">
        <f t="shared" si="10"/>
        <v>2</v>
      </c>
      <c r="R23">
        <f t="shared" si="3"/>
        <v>3.9070130884938462E-4</v>
      </c>
      <c r="S23">
        <f t="shared" si="11"/>
        <v>3.9070130884938462E-4</v>
      </c>
    </row>
    <row r="24" spans="1:19" x14ac:dyDescent="0.25">
      <c r="B24" t="s">
        <v>316</v>
      </c>
      <c r="C24">
        <v>0</v>
      </c>
      <c r="D24" t="s">
        <v>266</v>
      </c>
      <c r="E24" t="s">
        <v>317</v>
      </c>
      <c r="F24" s="1">
        <v>148.80159127925799</v>
      </c>
      <c r="G24" t="s">
        <v>318</v>
      </c>
      <c r="H24" t="s">
        <v>314</v>
      </c>
      <c r="I24" t="s">
        <v>315</v>
      </c>
      <c r="J24" t="s">
        <v>314</v>
      </c>
      <c r="K24" t="s">
        <v>315</v>
      </c>
      <c r="L24" t="s">
        <v>297</v>
      </c>
      <c r="M24">
        <f t="shared" si="7"/>
        <v>11</v>
      </c>
      <c r="N24">
        <f t="shared" si="8"/>
        <v>5.5165496489468406E-3</v>
      </c>
      <c r="O24" s="4">
        <f t="shared" si="9"/>
        <v>0</v>
      </c>
      <c r="P24">
        <f t="shared" si="2"/>
        <v>0</v>
      </c>
      <c r="Q24">
        <f t="shared" si="10"/>
        <v>-50</v>
      </c>
      <c r="R24">
        <f t="shared" si="3"/>
        <v>-9.7675327212346161E-3</v>
      </c>
      <c r="S24">
        <f t="shared" si="11"/>
        <v>-9.7675327212346161E-3</v>
      </c>
    </row>
    <row r="25" spans="1:19" x14ac:dyDescent="0.25">
      <c r="B25" t="s">
        <v>319</v>
      </c>
      <c r="C25">
        <v>0</v>
      </c>
      <c r="D25" t="s">
        <v>242</v>
      </c>
      <c r="E25" t="s">
        <v>320</v>
      </c>
      <c r="F25" s="1">
        <v>148.80159127925799</v>
      </c>
      <c r="G25" t="s">
        <v>318</v>
      </c>
      <c r="H25" t="s">
        <v>321</v>
      </c>
      <c r="I25" t="s">
        <v>322</v>
      </c>
      <c r="J25" t="s">
        <v>321</v>
      </c>
      <c r="K25" t="s">
        <v>322</v>
      </c>
      <c r="L25" t="s">
        <v>297</v>
      </c>
      <c r="M25">
        <f t="shared" si="7"/>
        <v>12</v>
      </c>
      <c r="N25">
        <f t="shared" si="8"/>
        <v>6.018054162487462E-3</v>
      </c>
      <c r="O25" s="4">
        <f t="shared" si="9"/>
        <v>0</v>
      </c>
      <c r="P25">
        <f t="shared" si="2"/>
        <v>0</v>
      </c>
      <c r="Q25">
        <f t="shared" si="10"/>
        <v>-42</v>
      </c>
      <c r="R25">
        <f t="shared" si="3"/>
        <v>-8.2047274858370774E-3</v>
      </c>
      <c r="S25">
        <f t="shared" si="11"/>
        <v>-8.2047274858370774E-3</v>
      </c>
    </row>
    <row r="26" spans="1:19" x14ac:dyDescent="0.25">
      <c r="B26" t="s">
        <v>323</v>
      </c>
      <c r="C26">
        <v>2</v>
      </c>
      <c r="D26" t="s">
        <v>266</v>
      </c>
      <c r="E26" t="s">
        <v>311</v>
      </c>
      <c r="F26" s="1">
        <v>148.80159127925799</v>
      </c>
      <c r="G26" t="s">
        <v>318</v>
      </c>
      <c r="H26" t="s">
        <v>324</v>
      </c>
      <c r="I26" t="s">
        <v>325</v>
      </c>
      <c r="J26" t="s">
        <v>324</v>
      </c>
      <c r="K26" t="s">
        <v>325</v>
      </c>
      <c r="L26" t="s">
        <v>297</v>
      </c>
      <c r="M26">
        <f t="shared" si="7"/>
        <v>2</v>
      </c>
      <c r="N26">
        <f t="shared" si="8"/>
        <v>1.0030090270812437E-3</v>
      </c>
      <c r="O26" s="4">
        <f t="shared" si="9"/>
        <v>0</v>
      </c>
      <c r="P26">
        <f t="shared" si="2"/>
        <v>0</v>
      </c>
      <c r="Q26">
        <f t="shared" si="10"/>
        <v>-38</v>
      </c>
      <c r="R26">
        <f t="shared" si="3"/>
        <v>-7.423324868138308E-3</v>
      </c>
      <c r="S26">
        <f t="shared" si="11"/>
        <v>-7.423324868138308E-3</v>
      </c>
    </row>
    <row r="27" spans="1:19" x14ac:dyDescent="0.25">
      <c r="B27" t="s">
        <v>326</v>
      </c>
      <c r="C27">
        <v>0</v>
      </c>
      <c r="D27" t="s">
        <v>160</v>
      </c>
      <c r="E27" t="s">
        <v>327</v>
      </c>
      <c r="F27" s="1">
        <v>148.80159127925799</v>
      </c>
      <c r="G27" t="s">
        <v>318</v>
      </c>
      <c r="H27" t="s">
        <v>321</v>
      </c>
      <c r="I27" t="s">
        <v>322</v>
      </c>
      <c r="J27" t="s">
        <v>321</v>
      </c>
      <c r="K27" t="s">
        <v>322</v>
      </c>
      <c r="L27" t="s">
        <v>297</v>
      </c>
      <c r="M27">
        <f t="shared" si="7"/>
        <v>12</v>
      </c>
      <c r="N27">
        <f t="shared" si="8"/>
        <v>6.018054162487462E-3</v>
      </c>
      <c r="O27" s="4">
        <f t="shared" si="9"/>
        <v>0</v>
      </c>
      <c r="P27">
        <f t="shared" si="2"/>
        <v>0</v>
      </c>
      <c r="Q27">
        <f t="shared" si="10"/>
        <v>4</v>
      </c>
      <c r="R27">
        <f t="shared" si="3"/>
        <v>7.8140261769876925E-4</v>
      </c>
      <c r="S27">
        <f t="shared" si="11"/>
        <v>7.8140261769876925E-4</v>
      </c>
    </row>
    <row r="28" spans="1:19" x14ac:dyDescent="0.25">
      <c r="B28" t="s">
        <v>328</v>
      </c>
      <c r="C28">
        <v>0</v>
      </c>
      <c r="D28" t="s">
        <v>140</v>
      </c>
      <c r="E28" t="s">
        <v>329</v>
      </c>
      <c r="F28" s="1">
        <v>148.80159127925799</v>
      </c>
      <c r="G28" t="s">
        <v>318</v>
      </c>
      <c r="H28" t="s">
        <v>321</v>
      </c>
      <c r="I28" t="s">
        <v>322</v>
      </c>
      <c r="J28" t="s">
        <v>321</v>
      </c>
      <c r="K28" t="s">
        <v>322</v>
      </c>
      <c r="L28" t="s">
        <v>297</v>
      </c>
      <c r="M28">
        <f t="shared" si="7"/>
        <v>12</v>
      </c>
      <c r="N28">
        <f t="shared" si="8"/>
        <v>6.018054162487462E-3</v>
      </c>
      <c r="O28" s="4">
        <f t="shared" si="9"/>
        <v>0</v>
      </c>
      <c r="P28">
        <f t="shared" si="2"/>
        <v>0</v>
      </c>
      <c r="Q28">
        <f t="shared" si="10"/>
        <v>-34</v>
      </c>
      <c r="R28">
        <f t="shared" si="3"/>
        <v>-6.6419222504395387E-3</v>
      </c>
      <c r="S28">
        <f t="shared" si="11"/>
        <v>-6.6419222504395387E-3</v>
      </c>
    </row>
    <row r="29" spans="1:19" x14ac:dyDescent="0.25">
      <c r="B29" t="s">
        <v>330</v>
      </c>
      <c r="C29">
        <v>1</v>
      </c>
      <c r="D29" t="s">
        <v>249</v>
      </c>
      <c r="E29" t="s">
        <v>331</v>
      </c>
      <c r="F29" s="1">
        <v>148.80159127925799</v>
      </c>
      <c r="G29" t="s">
        <v>318</v>
      </c>
      <c r="H29" t="s">
        <v>314</v>
      </c>
      <c r="I29" t="s">
        <v>315</v>
      </c>
      <c r="J29" t="s">
        <v>314</v>
      </c>
      <c r="K29" t="s">
        <v>315</v>
      </c>
      <c r="L29" t="s">
        <v>297</v>
      </c>
      <c r="M29">
        <f t="shared" si="7"/>
        <v>11</v>
      </c>
      <c r="N29">
        <f t="shared" si="8"/>
        <v>5.5165496489468406E-3</v>
      </c>
      <c r="O29" s="4">
        <f t="shared" si="9"/>
        <v>0</v>
      </c>
      <c r="P29">
        <f t="shared" si="2"/>
        <v>0</v>
      </c>
      <c r="Q29">
        <f t="shared" si="10"/>
        <v>-58</v>
      </c>
      <c r="R29">
        <f t="shared" si="3"/>
        <v>-1.1330337956632155E-2</v>
      </c>
      <c r="S29">
        <f t="shared" si="11"/>
        <v>-1.1330337956632155E-2</v>
      </c>
    </row>
    <row r="30" spans="1:19" x14ac:dyDescent="0.25">
      <c r="B30" t="s">
        <v>332</v>
      </c>
      <c r="C30">
        <v>0</v>
      </c>
      <c r="D30" t="s">
        <v>140</v>
      </c>
      <c r="E30" t="s">
        <v>303</v>
      </c>
      <c r="F30" s="1">
        <v>148.80159127925799</v>
      </c>
      <c r="G30" t="s">
        <v>304</v>
      </c>
      <c r="H30" t="s">
        <v>333</v>
      </c>
      <c r="I30" t="s">
        <v>334</v>
      </c>
      <c r="J30" t="s">
        <v>333</v>
      </c>
      <c r="K30" t="s">
        <v>334</v>
      </c>
      <c r="L30" t="s">
        <v>297</v>
      </c>
      <c r="M30">
        <f t="shared" si="7"/>
        <v>10</v>
      </c>
      <c r="N30">
        <f t="shared" si="8"/>
        <v>5.0150451354062184E-3</v>
      </c>
      <c r="O30" s="4">
        <f t="shared" si="9"/>
        <v>0</v>
      </c>
      <c r="P30">
        <f t="shared" si="2"/>
        <v>0</v>
      </c>
      <c r="Q30">
        <f t="shared" si="10"/>
        <v>-44</v>
      </c>
      <c r="R30">
        <f t="shared" si="3"/>
        <v>-8.5954287946864629E-3</v>
      </c>
      <c r="S30">
        <f t="shared" si="11"/>
        <v>-8.5954287946864629E-3</v>
      </c>
    </row>
    <row r="31" spans="1:19" x14ac:dyDescent="0.25">
      <c r="B31" t="s">
        <v>335</v>
      </c>
      <c r="C31">
        <v>0</v>
      </c>
      <c r="D31" t="s">
        <v>160</v>
      </c>
      <c r="E31" t="s">
        <v>336</v>
      </c>
      <c r="F31" s="1">
        <v>148.80159127925799</v>
      </c>
      <c r="G31" t="s">
        <v>304</v>
      </c>
      <c r="H31" t="s">
        <v>314</v>
      </c>
      <c r="I31" t="s">
        <v>315</v>
      </c>
      <c r="J31" t="s">
        <v>314</v>
      </c>
      <c r="K31" t="s">
        <v>315</v>
      </c>
      <c r="L31" t="s">
        <v>297</v>
      </c>
      <c r="M31">
        <f t="shared" si="7"/>
        <v>11</v>
      </c>
      <c r="N31">
        <f t="shared" si="8"/>
        <v>5.5165496489468406E-3</v>
      </c>
      <c r="O31" s="4">
        <f t="shared" si="9"/>
        <v>0</v>
      </c>
      <c r="P31">
        <f t="shared" si="2"/>
        <v>0</v>
      </c>
      <c r="Q31">
        <f t="shared" si="10"/>
        <v>-36</v>
      </c>
      <c r="R31">
        <f t="shared" si="3"/>
        <v>-7.0326235592889233E-3</v>
      </c>
      <c r="S31">
        <f t="shared" si="11"/>
        <v>-7.0326235592889233E-3</v>
      </c>
    </row>
    <row r="32" spans="1:19" x14ac:dyDescent="0.25">
      <c r="B32" t="s">
        <v>337</v>
      </c>
      <c r="C32">
        <v>1</v>
      </c>
      <c r="D32" t="s">
        <v>140</v>
      </c>
      <c r="E32" t="s">
        <v>336</v>
      </c>
      <c r="F32" s="1">
        <v>148.80159127925799</v>
      </c>
      <c r="G32" t="s">
        <v>304</v>
      </c>
      <c r="H32" t="s">
        <v>338</v>
      </c>
      <c r="I32" t="s">
        <v>339</v>
      </c>
      <c r="J32" t="s">
        <v>338</v>
      </c>
      <c r="K32" t="s">
        <v>339</v>
      </c>
      <c r="L32" t="s">
        <v>297</v>
      </c>
      <c r="M32">
        <f t="shared" si="7"/>
        <v>1</v>
      </c>
      <c r="N32">
        <f t="shared" si="8"/>
        <v>5.0150451354062187E-4</v>
      </c>
      <c r="O32" s="4">
        <f t="shared" si="9"/>
        <v>0</v>
      </c>
      <c r="P32">
        <f t="shared" si="2"/>
        <v>0</v>
      </c>
      <c r="Q32">
        <f t="shared" si="10"/>
        <v>-36</v>
      </c>
      <c r="R32">
        <f t="shared" si="3"/>
        <v>-7.0326235592889233E-3</v>
      </c>
      <c r="S32">
        <f t="shared" si="11"/>
        <v>-7.0326235592889233E-3</v>
      </c>
    </row>
    <row r="33" spans="2:19" x14ac:dyDescent="0.25">
      <c r="B33" t="s">
        <v>340</v>
      </c>
      <c r="C33">
        <v>0</v>
      </c>
      <c r="D33" t="s">
        <v>160</v>
      </c>
      <c r="E33" t="s">
        <v>341</v>
      </c>
      <c r="F33" s="1">
        <v>148.80159127925799</v>
      </c>
      <c r="G33" t="s">
        <v>294</v>
      </c>
      <c r="H33" t="s">
        <v>308</v>
      </c>
      <c r="I33" t="s">
        <v>309</v>
      </c>
      <c r="J33" t="s">
        <v>308</v>
      </c>
      <c r="K33" t="s">
        <v>309</v>
      </c>
      <c r="L33" t="s">
        <v>297</v>
      </c>
      <c r="M33">
        <f t="shared" si="7"/>
        <v>-1</v>
      </c>
      <c r="N33">
        <f t="shared" si="8"/>
        <v>-5.0150451354062187E-4</v>
      </c>
      <c r="O33" s="4">
        <f t="shared" si="9"/>
        <v>0</v>
      </c>
      <c r="P33">
        <f t="shared" si="2"/>
        <v>0</v>
      </c>
      <c r="Q33">
        <f t="shared" si="10"/>
        <v>-46</v>
      </c>
      <c r="R33">
        <f t="shared" si="3"/>
        <v>-8.9861301035358467E-3</v>
      </c>
      <c r="S33">
        <f t="shared" si="11"/>
        <v>-8.9861301035358467E-3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J1" workbookViewId="0">
      <selection activeCell="V20" sqref="V20"/>
    </sheetView>
  </sheetViews>
  <sheetFormatPr baseColWidth="10" defaultRowHeight="15" x14ac:dyDescent="0.25"/>
  <cols>
    <col min="2" max="2" width="60.42578125" bestFit="1" customWidth="1"/>
    <col min="3" max="3" width="12.42578125" bestFit="1" customWidth="1"/>
    <col min="4" max="4" width="11.5703125" bestFit="1" customWidth="1"/>
    <col min="5" max="5" width="8.5703125" bestFit="1" customWidth="1"/>
    <col min="6" max="6" width="21" bestFit="1" customWidth="1"/>
    <col min="7" max="7" width="5.85546875" bestFit="1" customWidth="1"/>
    <col min="8" max="8" width="8.5703125" bestFit="1" customWidth="1"/>
    <col min="9" max="9" width="13.28515625" bestFit="1" customWidth="1"/>
    <col min="10" max="10" width="16.28515625" bestFit="1" customWidth="1"/>
    <col min="11" max="11" width="21" bestFit="1" customWidth="1"/>
    <col min="12" max="12" width="9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11</v>
      </c>
      <c r="L1" t="s">
        <v>8</v>
      </c>
      <c r="M1" t="s">
        <v>439</v>
      </c>
      <c r="N1" t="s">
        <v>439</v>
      </c>
      <c r="O1" t="s">
        <v>441</v>
      </c>
      <c r="P1" t="s">
        <v>441</v>
      </c>
      <c r="Q1" t="s">
        <v>442</v>
      </c>
      <c r="R1" t="s">
        <v>442</v>
      </c>
      <c r="S1" t="s">
        <v>440</v>
      </c>
    </row>
    <row r="2" spans="1:19" x14ac:dyDescent="0.25">
      <c r="A2" t="s">
        <v>121</v>
      </c>
      <c r="B2" t="s">
        <v>9</v>
      </c>
      <c r="C2">
        <v>0</v>
      </c>
      <c r="D2">
        <v>0</v>
      </c>
      <c r="E2">
        <v>8692</v>
      </c>
      <c r="F2" s="1">
        <v>121.112256241314</v>
      </c>
      <c r="G2">
        <v>16</v>
      </c>
      <c r="H2">
        <v>5221</v>
      </c>
      <c r="I2">
        <v>0</v>
      </c>
      <c r="J2">
        <v>3074</v>
      </c>
      <c r="K2">
        <v>2147</v>
      </c>
      <c r="L2">
        <v>3326</v>
      </c>
    </row>
    <row r="3" spans="1:19" x14ac:dyDescent="0.25">
      <c r="B3" t="s">
        <v>74</v>
      </c>
      <c r="C3">
        <v>0</v>
      </c>
      <c r="D3">
        <v>4</v>
      </c>
      <c r="E3">
        <v>8676</v>
      </c>
      <c r="F3" s="1">
        <v>121.112256241314</v>
      </c>
      <c r="G3">
        <v>16</v>
      </c>
      <c r="H3">
        <v>5222</v>
      </c>
      <c r="I3">
        <v>-1</v>
      </c>
      <c r="J3">
        <v>3080</v>
      </c>
      <c r="K3">
        <v>2141</v>
      </c>
      <c r="L3">
        <v>3326</v>
      </c>
      <c r="M3">
        <f>J3-$J$2</f>
        <v>6</v>
      </c>
      <c r="N3">
        <f>M3/$J$2</f>
        <v>1.9518542615484711E-3</v>
      </c>
      <c r="O3" s="4">
        <f t="shared" ref="O3:O16" si="0">F3-$F$2</f>
        <v>0</v>
      </c>
      <c r="P3">
        <f>O3/$F$2</f>
        <v>0</v>
      </c>
      <c r="Q3">
        <f t="shared" ref="Q3:Q16" si="1">E3-$E$2</f>
        <v>-16</v>
      </c>
      <c r="R3">
        <f>Q3/$E$2</f>
        <v>-1.8407731247123793E-3</v>
      </c>
      <c r="S3">
        <f>P3+R3</f>
        <v>-1.8407731247123793E-3</v>
      </c>
    </row>
    <row r="4" spans="1:19" x14ac:dyDescent="0.25">
      <c r="B4" t="s">
        <v>75</v>
      </c>
      <c r="C4">
        <v>0</v>
      </c>
      <c r="D4">
        <v>0</v>
      </c>
      <c r="E4">
        <v>8692</v>
      </c>
      <c r="F4" s="1">
        <v>121.112256241314</v>
      </c>
      <c r="G4">
        <v>16</v>
      </c>
      <c r="H4">
        <v>5221</v>
      </c>
      <c r="I4">
        <v>0</v>
      </c>
      <c r="J4">
        <v>3074</v>
      </c>
      <c r="K4">
        <v>2147</v>
      </c>
      <c r="L4">
        <v>3326</v>
      </c>
      <c r="M4">
        <f>J4-$J$2</f>
        <v>0</v>
      </c>
      <c r="N4">
        <f>M4/$J$2</f>
        <v>0</v>
      </c>
      <c r="O4" s="4">
        <f t="shared" si="0"/>
        <v>0</v>
      </c>
      <c r="P4">
        <f t="shared" ref="P4:P31" si="2">O4/$F$2</f>
        <v>0</v>
      </c>
      <c r="Q4">
        <f t="shared" si="1"/>
        <v>0</v>
      </c>
      <c r="R4">
        <f t="shared" ref="R4:R31" si="3">Q4/$E$2</f>
        <v>0</v>
      </c>
      <c r="S4">
        <f t="shared" ref="S4:S16" si="4">P4+R4</f>
        <v>0</v>
      </c>
    </row>
    <row r="5" spans="1:19" x14ac:dyDescent="0.25">
      <c r="B5" t="s">
        <v>76</v>
      </c>
      <c r="C5">
        <v>0</v>
      </c>
      <c r="D5">
        <v>1</v>
      </c>
      <c r="E5">
        <v>8686</v>
      </c>
      <c r="F5" s="1">
        <v>121.112256241314</v>
      </c>
      <c r="G5">
        <v>16</v>
      </c>
      <c r="H5">
        <v>5221</v>
      </c>
      <c r="I5">
        <v>0</v>
      </c>
      <c r="J5">
        <v>3074</v>
      </c>
      <c r="K5">
        <v>2147</v>
      </c>
      <c r="L5">
        <v>3326</v>
      </c>
      <c r="M5">
        <f t="shared" ref="M5:M16" si="5">J5-$J$2</f>
        <v>0</v>
      </c>
      <c r="N5">
        <f t="shared" ref="N5:N16" si="6">M5/$J$2</f>
        <v>0</v>
      </c>
      <c r="O5" s="4">
        <f t="shared" si="0"/>
        <v>0</v>
      </c>
      <c r="P5">
        <f t="shared" si="2"/>
        <v>0</v>
      </c>
      <c r="Q5">
        <f t="shared" si="1"/>
        <v>-6</v>
      </c>
      <c r="R5">
        <f t="shared" si="3"/>
        <v>-6.9028992176714218E-4</v>
      </c>
      <c r="S5">
        <f t="shared" si="4"/>
        <v>-6.9028992176714218E-4</v>
      </c>
    </row>
    <row r="6" spans="1:19" x14ac:dyDescent="0.25">
      <c r="B6" t="s">
        <v>77</v>
      </c>
      <c r="C6">
        <v>2</v>
      </c>
      <c r="D6">
        <v>10</v>
      </c>
      <c r="E6">
        <v>8722</v>
      </c>
      <c r="F6" s="1">
        <v>121.65220240626</v>
      </c>
      <c r="G6">
        <v>14</v>
      </c>
      <c r="H6">
        <v>5248</v>
      </c>
      <c r="I6">
        <v>-27</v>
      </c>
      <c r="J6">
        <v>3119</v>
      </c>
      <c r="K6">
        <v>2102</v>
      </c>
      <c r="L6">
        <v>3326</v>
      </c>
      <c r="M6">
        <f t="shared" si="5"/>
        <v>45</v>
      </c>
      <c r="N6">
        <f t="shared" si="6"/>
        <v>1.4638906961613532E-2</v>
      </c>
      <c r="O6" s="4">
        <f t="shared" si="0"/>
        <v>0.53994616494600223</v>
      </c>
      <c r="P6">
        <f t="shared" si="2"/>
        <v>4.458228933248252E-3</v>
      </c>
      <c r="Q6">
        <f t="shared" si="1"/>
        <v>30</v>
      </c>
      <c r="R6">
        <f t="shared" si="3"/>
        <v>3.4514496088357111E-3</v>
      </c>
      <c r="S6">
        <f t="shared" si="4"/>
        <v>7.9096785420839626E-3</v>
      </c>
    </row>
    <row r="7" spans="1:19" x14ac:dyDescent="0.25">
      <c r="B7" t="s">
        <v>78</v>
      </c>
      <c r="C7">
        <v>0</v>
      </c>
      <c r="D7">
        <v>3</v>
      </c>
      <c r="E7">
        <v>8678</v>
      </c>
      <c r="F7" s="1">
        <v>121.112256241314</v>
      </c>
      <c r="G7">
        <v>16</v>
      </c>
      <c r="H7">
        <v>5222</v>
      </c>
      <c r="I7">
        <v>-1</v>
      </c>
      <c r="J7">
        <v>3080</v>
      </c>
      <c r="K7">
        <v>2141</v>
      </c>
      <c r="L7">
        <v>3326</v>
      </c>
      <c r="M7">
        <f t="shared" si="5"/>
        <v>6</v>
      </c>
      <c r="N7">
        <f t="shared" si="6"/>
        <v>1.9518542615484711E-3</v>
      </c>
      <c r="O7" s="4">
        <f t="shared" si="0"/>
        <v>0</v>
      </c>
      <c r="P7">
        <f t="shared" si="2"/>
        <v>0</v>
      </c>
      <c r="Q7">
        <f t="shared" si="1"/>
        <v>-14</v>
      </c>
      <c r="R7">
        <f t="shared" si="3"/>
        <v>-1.6106764841233318E-3</v>
      </c>
      <c r="S7">
        <f t="shared" si="4"/>
        <v>-1.6106764841233318E-3</v>
      </c>
    </row>
    <row r="8" spans="1:19" x14ac:dyDescent="0.25">
      <c r="B8" t="s">
        <v>79</v>
      </c>
      <c r="C8">
        <v>0</v>
      </c>
      <c r="D8">
        <v>2</v>
      </c>
      <c r="E8">
        <v>8680</v>
      </c>
      <c r="F8" s="1">
        <v>121.112256241314</v>
      </c>
      <c r="G8">
        <v>16</v>
      </c>
      <c r="H8">
        <v>5222</v>
      </c>
      <c r="I8">
        <v>-1</v>
      </c>
      <c r="J8">
        <v>3075</v>
      </c>
      <c r="K8">
        <v>2146</v>
      </c>
      <c r="L8">
        <v>3326</v>
      </c>
      <c r="M8">
        <f t="shared" si="5"/>
        <v>1</v>
      </c>
      <c r="N8">
        <f t="shared" si="6"/>
        <v>3.2530904359141186E-4</v>
      </c>
      <c r="O8" s="4">
        <f t="shared" si="0"/>
        <v>0</v>
      </c>
      <c r="P8">
        <f t="shared" si="2"/>
        <v>0</v>
      </c>
      <c r="Q8">
        <f t="shared" si="1"/>
        <v>-12</v>
      </c>
      <c r="R8">
        <f t="shared" si="3"/>
        <v>-1.3805798435342844E-3</v>
      </c>
      <c r="S8">
        <f t="shared" si="4"/>
        <v>-1.3805798435342844E-3</v>
      </c>
    </row>
    <row r="9" spans="1:19" x14ac:dyDescent="0.25">
      <c r="B9" t="s">
        <v>80</v>
      </c>
      <c r="C9">
        <v>1</v>
      </c>
      <c r="D9">
        <v>10</v>
      </c>
      <c r="E9">
        <v>8762</v>
      </c>
      <c r="F9" s="1">
        <v>119.429530590032</v>
      </c>
      <c r="G9">
        <v>16</v>
      </c>
      <c r="H9">
        <v>5255</v>
      </c>
      <c r="I9">
        <v>-34</v>
      </c>
      <c r="J9">
        <v>3108</v>
      </c>
      <c r="K9">
        <v>2113</v>
      </c>
      <c r="L9">
        <v>3326</v>
      </c>
      <c r="M9">
        <f t="shared" si="5"/>
        <v>34</v>
      </c>
      <c r="N9">
        <f t="shared" si="6"/>
        <v>1.1060507482108002E-2</v>
      </c>
      <c r="O9" s="4">
        <f t="shared" si="0"/>
        <v>-1.6827256512819986</v>
      </c>
      <c r="P9">
        <f t="shared" si="2"/>
        <v>-1.3893933640615181E-2</v>
      </c>
      <c r="Q9">
        <f t="shared" si="1"/>
        <v>70</v>
      </c>
      <c r="R9">
        <f>Q9/$E$2</f>
        <v>8.0533824206166591E-3</v>
      </c>
      <c r="S9">
        <f t="shared" si="4"/>
        <v>-5.8405512199985223E-3</v>
      </c>
    </row>
    <row r="10" spans="1:19" x14ac:dyDescent="0.25">
      <c r="B10" t="s">
        <v>81</v>
      </c>
      <c r="C10">
        <v>2</v>
      </c>
      <c r="D10">
        <v>10</v>
      </c>
      <c r="E10">
        <v>8768</v>
      </c>
      <c r="F10" s="1">
        <v>119.70871048593</v>
      </c>
      <c r="G10">
        <v>16</v>
      </c>
      <c r="H10">
        <v>5239</v>
      </c>
      <c r="I10">
        <v>-18</v>
      </c>
      <c r="J10">
        <v>3091</v>
      </c>
      <c r="K10">
        <v>2130</v>
      </c>
      <c r="L10">
        <v>3326</v>
      </c>
      <c r="M10">
        <f t="shared" si="5"/>
        <v>17</v>
      </c>
      <c r="N10">
        <f t="shared" si="6"/>
        <v>5.5302537410540009E-3</v>
      </c>
      <c r="O10" s="4">
        <f t="shared" si="0"/>
        <v>-1.4035457553840018</v>
      </c>
      <c r="P10">
        <f t="shared" si="2"/>
        <v>-1.1588800332374801E-2</v>
      </c>
      <c r="Q10">
        <f t="shared" si="1"/>
        <v>76</v>
      </c>
      <c r="R10">
        <f t="shared" si="3"/>
        <v>8.7436723423838011E-3</v>
      </c>
      <c r="S10">
        <f t="shared" si="4"/>
        <v>-2.845127989991E-3</v>
      </c>
    </row>
    <row r="11" spans="1:19" x14ac:dyDescent="0.25">
      <c r="B11" t="s">
        <v>82</v>
      </c>
      <c r="C11">
        <v>1</v>
      </c>
      <c r="D11">
        <v>10</v>
      </c>
      <c r="E11">
        <v>8756</v>
      </c>
      <c r="F11" s="1">
        <v>120.49987139478201</v>
      </c>
      <c r="G11">
        <v>16</v>
      </c>
      <c r="H11">
        <v>5244</v>
      </c>
      <c r="I11">
        <v>-23</v>
      </c>
      <c r="J11">
        <v>3102</v>
      </c>
      <c r="K11">
        <v>2119</v>
      </c>
      <c r="L11">
        <v>3326</v>
      </c>
      <c r="M11">
        <f t="shared" si="5"/>
        <v>28</v>
      </c>
      <c r="N11">
        <f t="shared" si="6"/>
        <v>9.108653220559532E-3</v>
      </c>
      <c r="O11" s="4">
        <f t="shared" si="0"/>
        <v>-0.61238484653199521</v>
      </c>
      <c r="P11">
        <f t="shared" si="2"/>
        <v>-5.0563408323582824E-3</v>
      </c>
      <c r="Q11">
        <f t="shared" si="1"/>
        <v>64</v>
      </c>
      <c r="R11">
        <f t="shared" si="3"/>
        <v>7.3630924988495172E-3</v>
      </c>
      <c r="S11">
        <f t="shared" si="4"/>
        <v>2.3067516664912347E-3</v>
      </c>
    </row>
    <row r="12" spans="1:19" x14ac:dyDescent="0.25">
      <c r="B12" t="s">
        <v>83</v>
      </c>
      <c r="C12">
        <v>0</v>
      </c>
      <c r="D12">
        <v>10</v>
      </c>
      <c r="E12">
        <v>8720</v>
      </c>
      <c r="F12" s="1">
        <v>121.356867439325</v>
      </c>
      <c r="G12">
        <v>15</v>
      </c>
      <c r="H12">
        <v>5255</v>
      </c>
      <c r="I12">
        <v>-34</v>
      </c>
      <c r="J12">
        <v>3116</v>
      </c>
      <c r="K12">
        <v>2105</v>
      </c>
      <c r="L12">
        <v>3326</v>
      </c>
      <c r="M12">
        <f t="shared" si="5"/>
        <v>42</v>
      </c>
      <c r="N12">
        <f t="shared" si="6"/>
        <v>1.3662979830839297E-2</v>
      </c>
      <c r="O12" s="4">
        <f t="shared" si="0"/>
        <v>0.2446111980110004</v>
      </c>
      <c r="P12">
        <f t="shared" si="2"/>
        <v>2.0197063914292619E-3</v>
      </c>
      <c r="Q12">
        <f t="shared" si="1"/>
        <v>28</v>
      </c>
      <c r="R12">
        <f t="shared" si="3"/>
        <v>3.2213529682466636E-3</v>
      </c>
      <c r="S12">
        <f t="shared" si="4"/>
        <v>5.2410593596759255E-3</v>
      </c>
    </row>
    <row r="13" spans="1:19" x14ac:dyDescent="0.25">
      <c r="B13" t="s">
        <v>84</v>
      </c>
      <c r="C13">
        <v>1</v>
      </c>
      <c r="D13">
        <v>10</v>
      </c>
      <c r="E13">
        <v>8752</v>
      </c>
      <c r="F13" s="1">
        <v>120.37072814405499</v>
      </c>
      <c r="G13">
        <v>15</v>
      </c>
      <c r="H13">
        <v>5246</v>
      </c>
      <c r="I13">
        <v>-25</v>
      </c>
      <c r="J13">
        <v>3098</v>
      </c>
      <c r="K13">
        <v>2123</v>
      </c>
      <c r="L13">
        <v>3326</v>
      </c>
      <c r="M13">
        <f t="shared" si="5"/>
        <v>24</v>
      </c>
      <c r="N13">
        <f t="shared" si="6"/>
        <v>7.8074170461938843E-3</v>
      </c>
      <c r="O13" s="4">
        <f t="shared" si="0"/>
        <v>-0.74152809725900681</v>
      </c>
      <c r="P13">
        <f t="shared" si="2"/>
        <v>-6.1226511690239292E-3</v>
      </c>
      <c r="Q13">
        <f t="shared" si="1"/>
        <v>60</v>
      </c>
      <c r="R13">
        <f t="shared" si="3"/>
        <v>6.9028992176714222E-3</v>
      </c>
      <c r="S13">
        <f t="shared" si="4"/>
        <v>7.8024804864749303E-4</v>
      </c>
    </row>
    <row r="14" spans="1:19" x14ac:dyDescent="0.25">
      <c r="B14" t="s">
        <v>85</v>
      </c>
      <c r="C14">
        <v>2</v>
      </c>
      <c r="D14">
        <v>10</v>
      </c>
      <c r="E14">
        <v>8728</v>
      </c>
      <c r="F14" s="1">
        <v>120.253156022537</v>
      </c>
      <c r="G14">
        <v>16</v>
      </c>
      <c r="H14">
        <v>5250</v>
      </c>
      <c r="I14">
        <v>-29</v>
      </c>
      <c r="J14">
        <v>3124</v>
      </c>
      <c r="K14">
        <v>2097</v>
      </c>
      <c r="L14">
        <v>3326</v>
      </c>
      <c r="M14">
        <f t="shared" si="5"/>
        <v>50</v>
      </c>
      <c r="N14">
        <f t="shared" si="6"/>
        <v>1.6265452179570591E-2</v>
      </c>
      <c r="O14" s="4">
        <f t="shared" si="0"/>
        <v>-0.8591002187770016</v>
      </c>
      <c r="P14">
        <f t="shared" si="2"/>
        <v>-7.0934209752088161E-3</v>
      </c>
      <c r="Q14">
        <f t="shared" si="1"/>
        <v>36</v>
      </c>
      <c r="R14">
        <f t="shared" si="3"/>
        <v>4.1417395306028535E-3</v>
      </c>
      <c r="S14">
        <f t="shared" si="4"/>
        <v>-2.9516814446059626E-3</v>
      </c>
    </row>
    <row r="15" spans="1:19" x14ac:dyDescent="0.25">
      <c r="B15" t="s">
        <v>86</v>
      </c>
      <c r="C15">
        <v>2</v>
      </c>
      <c r="D15">
        <v>10</v>
      </c>
      <c r="E15">
        <v>9274</v>
      </c>
      <c r="F15" s="1">
        <v>120.704850969571</v>
      </c>
      <c r="G15">
        <v>14</v>
      </c>
      <c r="H15">
        <v>5266</v>
      </c>
      <c r="I15">
        <v>-45</v>
      </c>
      <c r="J15">
        <v>3126</v>
      </c>
      <c r="K15">
        <v>2095</v>
      </c>
      <c r="L15">
        <v>3326</v>
      </c>
      <c r="M15">
        <f t="shared" si="5"/>
        <v>52</v>
      </c>
      <c r="N15">
        <f t="shared" si="6"/>
        <v>1.6916070266753416E-2</v>
      </c>
      <c r="O15" s="4">
        <f t="shared" si="0"/>
        <v>-0.40740527174300212</v>
      </c>
      <c r="P15">
        <f t="shared" si="2"/>
        <v>-3.3638649331348795E-3</v>
      </c>
      <c r="Q15">
        <f t="shared" si="1"/>
        <v>582</v>
      </c>
      <c r="R15">
        <f t="shared" si="3"/>
        <v>6.6958122411412788E-2</v>
      </c>
      <c r="S15">
        <f t="shared" si="4"/>
        <v>6.3594257478277905E-2</v>
      </c>
    </row>
    <row r="16" spans="1:19" x14ac:dyDescent="0.25">
      <c r="B16" t="s">
        <v>87</v>
      </c>
      <c r="C16">
        <v>0</v>
      </c>
      <c r="D16">
        <v>10</v>
      </c>
      <c r="E16">
        <v>8754</v>
      </c>
      <c r="F16" s="1">
        <v>121.310562621785</v>
      </c>
      <c r="G16">
        <v>15</v>
      </c>
      <c r="H16">
        <v>5235</v>
      </c>
      <c r="I16">
        <v>-14</v>
      </c>
      <c r="J16">
        <v>3096</v>
      </c>
      <c r="K16">
        <v>2125</v>
      </c>
      <c r="L16">
        <v>3326</v>
      </c>
      <c r="M16">
        <f t="shared" si="5"/>
        <v>22</v>
      </c>
      <c r="N16">
        <f t="shared" si="6"/>
        <v>7.1567989590110605E-3</v>
      </c>
      <c r="O16" s="4">
        <f t="shared" si="0"/>
        <v>0.19830638047099569</v>
      </c>
      <c r="P16">
        <f t="shared" si="2"/>
        <v>1.6373766505998681E-3</v>
      </c>
      <c r="Q16">
        <f t="shared" si="1"/>
        <v>62</v>
      </c>
      <c r="R16">
        <f t="shared" si="3"/>
        <v>7.1329958582604693E-3</v>
      </c>
      <c r="S16">
        <f t="shared" si="4"/>
        <v>8.7703725088603378E-3</v>
      </c>
    </row>
    <row r="17" spans="1:19" x14ac:dyDescent="0.25">
      <c r="O17" s="4"/>
    </row>
    <row r="18" spans="1:19" x14ac:dyDescent="0.25">
      <c r="A18" t="s">
        <v>122</v>
      </c>
      <c r="B18" t="s">
        <v>346</v>
      </c>
      <c r="C18">
        <v>0</v>
      </c>
      <c r="D18" t="s">
        <v>160</v>
      </c>
      <c r="E18" t="s">
        <v>347</v>
      </c>
      <c r="F18" s="1">
        <v>121.112256241314</v>
      </c>
      <c r="G18" t="s">
        <v>343</v>
      </c>
      <c r="H18" t="s">
        <v>238</v>
      </c>
      <c r="I18" t="s">
        <v>348</v>
      </c>
      <c r="J18" t="s">
        <v>238</v>
      </c>
      <c r="K18" t="s">
        <v>348</v>
      </c>
      <c r="L18" t="s">
        <v>345</v>
      </c>
      <c r="M18">
        <f t="shared" ref="M18:M31" si="7">J18-$J$2</f>
        <v>-3</v>
      </c>
      <c r="N18">
        <f t="shared" ref="N18:N31" si="8">M18/$J$2</f>
        <v>-9.7592713077423554E-4</v>
      </c>
      <c r="O18" s="4">
        <f t="shared" ref="O18:O31" si="9">F18-$F$2</f>
        <v>0</v>
      </c>
      <c r="P18">
        <f t="shared" si="2"/>
        <v>0</v>
      </c>
      <c r="Q18">
        <f t="shared" ref="Q18:Q31" si="10">E18-$E$2</f>
        <v>-12</v>
      </c>
      <c r="R18">
        <f t="shared" si="3"/>
        <v>-1.3805798435342844E-3</v>
      </c>
      <c r="S18">
        <f t="shared" ref="S18:S31" si="11">P18+R18</f>
        <v>-1.3805798435342844E-3</v>
      </c>
    </row>
    <row r="19" spans="1:19" x14ac:dyDescent="0.25">
      <c r="B19" t="s">
        <v>349</v>
      </c>
      <c r="C19">
        <v>2</v>
      </c>
      <c r="D19" t="s">
        <v>152</v>
      </c>
      <c r="E19" t="s">
        <v>350</v>
      </c>
      <c r="F19" s="1">
        <v>120.702342775151</v>
      </c>
      <c r="G19" t="s">
        <v>351</v>
      </c>
      <c r="H19" t="s">
        <v>352</v>
      </c>
      <c r="I19" t="s">
        <v>353</v>
      </c>
      <c r="J19" t="s">
        <v>352</v>
      </c>
      <c r="K19" t="s">
        <v>353</v>
      </c>
      <c r="L19" t="s">
        <v>345</v>
      </c>
      <c r="M19">
        <f t="shared" si="7"/>
        <v>37</v>
      </c>
      <c r="N19">
        <f t="shared" si="8"/>
        <v>1.2036434612882238E-2</v>
      </c>
      <c r="O19" s="4">
        <f t="shared" si="9"/>
        <v>-0.40991346616300461</v>
      </c>
      <c r="P19">
        <f t="shared" si="2"/>
        <v>-3.3845745995042761E-3</v>
      </c>
      <c r="Q19">
        <f t="shared" si="10"/>
        <v>66</v>
      </c>
      <c r="R19">
        <f t="shared" si="3"/>
        <v>7.5931891394385642E-3</v>
      </c>
      <c r="S19">
        <f t="shared" si="11"/>
        <v>4.2086145399342877E-3</v>
      </c>
    </row>
    <row r="20" spans="1:19" x14ac:dyDescent="0.25">
      <c r="B20" t="s">
        <v>354</v>
      </c>
      <c r="C20">
        <v>0</v>
      </c>
      <c r="D20" t="s">
        <v>146</v>
      </c>
      <c r="E20" t="s">
        <v>342</v>
      </c>
      <c r="F20" s="1">
        <v>121.112256241314</v>
      </c>
      <c r="G20" t="s">
        <v>343</v>
      </c>
      <c r="H20" t="s">
        <v>254</v>
      </c>
      <c r="I20" t="s">
        <v>344</v>
      </c>
      <c r="J20" t="s">
        <v>254</v>
      </c>
      <c r="K20" t="s">
        <v>344</v>
      </c>
      <c r="L20" t="s">
        <v>345</v>
      </c>
      <c r="M20">
        <f t="shared" si="7"/>
        <v>0</v>
      </c>
      <c r="N20">
        <f t="shared" si="8"/>
        <v>0</v>
      </c>
      <c r="O20" s="4">
        <f t="shared" si="9"/>
        <v>0</v>
      </c>
      <c r="P20">
        <f t="shared" si="2"/>
        <v>0</v>
      </c>
      <c r="Q20">
        <f t="shared" si="10"/>
        <v>0</v>
      </c>
      <c r="R20">
        <f t="shared" si="3"/>
        <v>0</v>
      </c>
      <c r="S20">
        <f t="shared" si="11"/>
        <v>0</v>
      </c>
    </row>
    <row r="21" spans="1:19" x14ac:dyDescent="0.25">
      <c r="B21" t="s">
        <v>355</v>
      </c>
      <c r="C21">
        <v>0</v>
      </c>
      <c r="D21" t="s">
        <v>165</v>
      </c>
      <c r="E21" t="s">
        <v>356</v>
      </c>
      <c r="F21" s="1">
        <v>121.112256241314</v>
      </c>
      <c r="G21" t="s">
        <v>343</v>
      </c>
      <c r="H21" t="s">
        <v>357</v>
      </c>
      <c r="I21" t="s">
        <v>358</v>
      </c>
      <c r="J21" t="s">
        <v>357</v>
      </c>
      <c r="K21" t="s">
        <v>358</v>
      </c>
      <c r="L21" t="s">
        <v>345</v>
      </c>
      <c r="M21">
        <f t="shared" si="7"/>
        <v>1</v>
      </c>
      <c r="N21">
        <f t="shared" si="8"/>
        <v>3.2530904359141186E-4</v>
      </c>
      <c r="O21" s="4">
        <f t="shared" si="9"/>
        <v>0</v>
      </c>
      <c r="P21">
        <f t="shared" si="2"/>
        <v>0</v>
      </c>
      <c r="Q21">
        <f t="shared" si="10"/>
        <v>-16</v>
      </c>
      <c r="R21">
        <f t="shared" si="3"/>
        <v>-1.8407731247123793E-3</v>
      </c>
      <c r="S21">
        <f t="shared" si="11"/>
        <v>-1.8407731247123793E-3</v>
      </c>
    </row>
    <row r="22" spans="1:19" x14ac:dyDescent="0.25">
      <c r="B22" t="s">
        <v>359</v>
      </c>
      <c r="C22">
        <v>0</v>
      </c>
      <c r="D22" t="s">
        <v>242</v>
      </c>
      <c r="E22" t="s">
        <v>360</v>
      </c>
      <c r="F22" s="1">
        <v>121.112256241314</v>
      </c>
      <c r="G22" t="s">
        <v>343</v>
      </c>
      <c r="H22" t="s">
        <v>361</v>
      </c>
      <c r="I22" t="s">
        <v>362</v>
      </c>
      <c r="J22" t="s">
        <v>361</v>
      </c>
      <c r="K22" t="s">
        <v>362</v>
      </c>
      <c r="L22" t="s">
        <v>345</v>
      </c>
      <c r="M22">
        <f t="shared" si="7"/>
        <v>5</v>
      </c>
      <c r="N22">
        <f t="shared" si="8"/>
        <v>1.6265452179570592E-3</v>
      </c>
      <c r="O22" s="4">
        <f t="shared" si="9"/>
        <v>0</v>
      </c>
      <c r="P22">
        <f t="shared" si="2"/>
        <v>0</v>
      </c>
      <c r="Q22">
        <f t="shared" si="10"/>
        <v>-36</v>
      </c>
      <c r="R22">
        <f t="shared" si="3"/>
        <v>-4.1417395306028535E-3</v>
      </c>
      <c r="S22">
        <f t="shared" si="11"/>
        <v>-4.1417395306028535E-3</v>
      </c>
    </row>
    <row r="23" spans="1:19" x14ac:dyDescent="0.25">
      <c r="B23" t="s">
        <v>363</v>
      </c>
      <c r="C23">
        <v>0</v>
      </c>
      <c r="D23" t="s">
        <v>160</v>
      </c>
      <c r="E23" t="s">
        <v>364</v>
      </c>
      <c r="F23" s="1">
        <v>121.112256241314</v>
      </c>
      <c r="G23" t="s">
        <v>343</v>
      </c>
      <c r="H23" t="s">
        <v>361</v>
      </c>
      <c r="I23" t="s">
        <v>362</v>
      </c>
      <c r="J23" t="s">
        <v>361</v>
      </c>
      <c r="K23" t="s">
        <v>362</v>
      </c>
      <c r="L23" t="s">
        <v>345</v>
      </c>
      <c r="M23">
        <f t="shared" si="7"/>
        <v>5</v>
      </c>
      <c r="N23">
        <f t="shared" si="8"/>
        <v>1.6265452179570592E-3</v>
      </c>
      <c r="O23" s="4">
        <f t="shared" si="9"/>
        <v>0</v>
      </c>
      <c r="P23">
        <f t="shared" si="2"/>
        <v>0</v>
      </c>
      <c r="Q23">
        <f t="shared" si="10"/>
        <v>-28</v>
      </c>
      <c r="R23">
        <f t="shared" si="3"/>
        <v>-3.2213529682466636E-3</v>
      </c>
      <c r="S23">
        <f t="shared" si="11"/>
        <v>-3.2213529682466636E-3</v>
      </c>
    </row>
    <row r="24" spans="1:19" x14ac:dyDescent="0.25">
      <c r="B24" t="s">
        <v>365</v>
      </c>
      <c r="C24">
        <v>0</v>
      </c>
      <c r="D24" t="s">
        <v>266</v>
      </c>
      <c r="E24" t="s">
        <v>366</v>
      </c>
      <c r="F24" s="1">
        <v>121.112256241314</v>
      </c>
      <c r="G24" t="s">
        <v>343</v>
      </c>
      <c r="H24" t="s">
        <v>357</v>
      </c>
      <c r="I24" t="s">
        <v>358</v>
      </c>
      <c r="J24" t="s">
        <v>357</v>
      </c>
      <c r="K24" t="s">
        <v>358</v>
      </c>
      <c r="L24" t="s">
        <v>345</v>
      </c>
      <c r="M24">
        <f t="shared" si="7"/>
        <v>1</v>
      </c>
      <c r="N24">
        <f t="shared" si="8"/>
        <v>3.2530904359141186E-4</v>
      </c>
      <c r="O24" s="4">
        <f t="shared" si="9"/>
        <v>0</v>
      </c>
      <c r="P24">
        <f t="shared" si="2"/>
        <v>0</v>
      </c>
      <c r="Q24">
        <f t="shared" si="10"/>
        <v>-32</v>
      </c>
      <c r="R24">
        <f t="shared" si="3"/>
        <v>-3.6815462494247586E-3</v>
      </c>
      <c r="S24">
        <f t="shared" si="11"/>
        <v>-3.6815462494247586E-3</v>
      </c>
    </row>
    <row r="25" spans="1:19" x14ac:dyDescent="0.25">
      <c r="B25" t="s">
        <v>367</v>
      </c>
      <c r="C25">
        <v>0</v>
      </c>
      <c r="D25" t="s">
        <v>140</v>
      </c>
      <c r="E25" t="s">
        <v>368</v>
      </c>
      <c r="F25" s="1">
        <v>121.112256241314</v>
      </c>
      <c r="G25" t="s">
        <v>343</v>
      </c>
      <c r="H25" t="s">
        <v>361</v>
      </c>
      <c r="I25" t="s">
        <v>362</v>
      </c>
      <c r="J25" t="s">
        <v>361</v>
      </c>
      <c r="K25" t="s">
        <v>362</v>
      </c>
      <c r="L25" t="s">
        <v>345</v>
      </c>
      <c r="M25">
        <f t="shared" si="7"/>
        <v>5</v>
      </c>
      <c r="N25">
        <f t="shared" si="8"/>
        <v>1.6265452179570592E-3</v>
      </c>
      <c r="O25" s="4">
        <f t="shared" si="9"/>
        <v>0</v>
      </c>
      <c r="P25">
        <f t="shared" si="2"/>
        <v>0</v>
      </c>
      <c r="Q25">
        <f t="shared" si="10"/>
        <v>-34</v>
      </c>
      <c r="R25">
        <f t="shared" si="3"/>
        <v>-3.9116428900138056E-3</v>
      </c>
      <c r="S25">
        <f t="shared" si="11"/>
        <v>-3.9116428900138056E-3</v>
      </c>
    </row>
    <row r="26" spans="1:19" x14ac:dyDescent="0.25">
      <c r="B26" t="s">
        <v>369</v>
      </c>
      <c r="C26">
        <v>1</v>
      </c>
      <c r="D26" t="s">
        <v>160</v>
      </c>
      <c r="E26" t="s">
        <v>370</v>
      </c>
      <c r="F26" s="1">
        <v>121.112256241314</v>
      </c>
      <c r="G26" t="s">
        <v>343</v>
      </c>
      <c r="H26" t="s">
        <v>232</v>
      </c>
      <c r="I26" t="s">
        <v>371</v>
      </c>
      <c r="J26" t="s">
        <v>232</v>
      </c>
      <c r="K26" t="s">
        <v>371</v>
      </c>
      <c r="L26" t="s">
        <v>345</v>
      </c>
      <c r="M26">
        <f t="shared" si="7"/>
        <v>-2</v>
      </c>
      <c r="N26">
        <f t="shared" si="8"/>
        <v>-6.5061808718282373E-4</v>
      </c>
      <c r="O26" s="4">
        <f t="shared" si="9"/>
        <v>0</v>
      </c>
      <c r="P26">
        <f t="shared" si="2"/>
        <v>0</v>
      </c>
      <c r="Q26">
        <f t="shared" si="10"/>
        <v>-14</v>
      </c>
      <c r="R26">
        <f t="shared" si="3"/>
        <v>-1.6106764841233318E-3</v>
      </c>
      <c r="S26">
        <f t="shared" si="11"/>
        <v>-1.6106764841233318E-3</v>
      </c>
    </row>
    <row r="27" spans="1:19" x14ac:dyDescent="0.25">
      <c r="B27" t="s">
        <v>372</v>
      </c>
      <c r="C27">
        <v>1</v>
      </c>
      <c r="D27" t="s">
        <v>266</v>
      </c>
      <c r="E27" t="s">
        <v>373</v>
      </c>
      <c r="F27" s="1">
        <v>121.112256241314</v>
      </c>
      <c r="G27" t="s">
        <v>343</v>
      </c>
      <c r="H27" t="s">
        <v>287</v>
      </c>
      <c r="I27" t="s">
        <v>374</v>
      </c>
      <c r="J27" t="s">
        <v>287</v>
      </c>
      <c r="K27" t="s">
        <v>374</v>
      </c>
      <c r="L27" t="s">
        <v>345</v>
      </c>
      <c r="M27">
        <f t="shared" si="7"/>
        <v>-6</v>
      </c>
      <c r="N27">
        <f t="shared" si="8"/>
        <v>-1.9518542615484711E-3</v>
      </c>
      <c r="O27" s="4">
        <f t="shared" si="9"/>
        <v>0</v>
      </c>
      <c r="P27">
        <f t="shared" si="2"/>
        <v>0</v>
      </c>
      <c r="Q27">
        <f t="shared" si="10"/>
        <v>-18</v>
      </c>
      <c r="R27">
        <f t="shared" si="3"/>
        <v>-2.0708697653014268E-3</v>
      </c>
      <c r="S27">
        <f t="shared" si="11"/>
        <v>-2.0708697653014268E-3</v>
      </c>
    </row>
    <row r="28" spans="1:19" x14ac:dyDescent="0.25">
      <c r="B28" t="s">
        <v>375</v>
      </c>
      <c r="C28">
        <v>0</v>
      </c>
      <c r="D28" t="s">
        <v>266</v>
      </c>
      <c r="E28" t="s">
        <v>376</v>
      </c>
      <c r="F28" s="1">
        <v>121.112256241314</v>
      </c>
      <c r="G28" t="s">
        <v>343</v>
      </c>
      <c r="H28" t="s">
        <v>377</v>
      </c>
      <c r="I28" t="s">
        <v>378</v>
      </c>
      <c r="J28" t="s">
        <v>377</v>
      </c>
      <c r="K28" t="s">
        <v>378</v>
      </c>
      <c r="L28" t="s">
        <v>345</v>
      </c>
      <c r="M28">
        <f t="shared" si="7"/>
        <v>6</v>
      </c>
      <c r="N28">
        <f t="shared" si="8"/>
        <v>1.9518542615484711E-3</v>
      </c>
      <c r="O28" s="4">
        <f t="shared" si="9"/>
        <v>0</v>
      </c>
      <c r="P28">
        <f t="shared" si="2"/>
        <v>0</v>
      </c>
      <c r="Q28">
        <f t="shared" si="10"/>
        <v>-40</v>
      </c>
      <c r="R28">
        <f t="shared" si="3"/>
        <v>-4.6019328117809476E-3</v>
      </c>
      <c r="S28">
        <f t="shared" si="11"/>
        <v>-4.6019328117809476E-3</v>
      </c>
    </row>
    <row r="29" spans="1:19" x14ac:dyDescent="0.25">
      <c r="B29" t="s">
        <v>379</v>
      </c>
      <c r="C29">
        <v>0</v>
      </c>
      <c r="D29" t="s">
        <v>242</v>
      </c>
      <c r="E29" t="s">
        <v>380</v>
      </c>
      <c r="F29" s="1">
        <v>121.112256241314</v>
      </c>
      <c r="G29" t="s">
        <v>343</v>
      </c>
      <c r="H29" t="s">
        <v>357</v>
      </c>
      <c r="I29" t="s">
        <v>358</v>
      </c>
      <c r="J29" t="s">
        <v>357</v>
      </c>
      <c r="K29" t="s">
        <v>358</v>
      </c>
      <c r="L29" t="s">
        <v>345</v>
      </c>
      <c r="M29">
        <f t="shared" si="7"/>
        <v>1</v>
      </c>
      <c r="N29">
        <f t="shared" si="8"/>
        <v>3.2530904359141186E-4</v>
      </c>
      <c r="O29" s="4">
        <f t="shared" si="9"/>
        <v>0</v>
      </c>
      <c r="P29">
        <f t="shared" si="2"/>
        <v>0</v>
      </c>
      <c r="Q29">
        <f t="shared" si="10"/>
        <v>-30</v>
      </c>
      <c r="R29">
        <f t="shared" si="3"/>
        <v>-3.4514496088357111E-3</v>
      </c>
      <c r="S29">
        <f t="shared" si="11"/>
        <v>-3.4514496088357111E-3</v>
      </c>
    </row>
    <row r="30" spans="1:19" x14ac:dyDescent="0.25">
      <c r="B30" t="s">
        <v>381</v>
      </c>
      <c r="C30">
        <v>0</v>
      </c>
      <c r="D30" t="s">
        <v>140</v>
      </c>
      <c r="E30" t="s">
        <v>382</v>
      </c>
      <c r="F30" s="1">
        <v>121.112256241314</v>
      </c>
      <c r="G30" t="s">
        <v>343</v>
      </c>
      <c r="H30" t="s">
        <v>357</v>
      </c>
      <c r="I30" t="s">
        <v>358</v>
      </c>
      <c r="J30" t="s">
        <v>357</v>
      </c>
      <c r="K30" t="s">
        <v>358</v>
      </c>
      <c r="L30" t="s">
        <v>345</v>
      </c>
      <c r="M30">
        <f t="shared" si="7"/>
        <v>1</v>
      </c>
      <c r="N30">
        <f t="shared" si="8"/>
        <v>3.2530904359141186E-4</v>
      </c>
      <c r="O30" s="4">
        <f t="shared" si="9"/>
        <v>0</v>
      </c>
      <c r="P30">
        <f t="shared" si="2"/>
        <v>0</v>
      </c>
      <c r="Q30">
        <f t="shared" si="10"/>
        <v>-24</v>
      </c>
      <c r="R30">
        <f t="shared" si="3"/>
        <v>-2.7611596870685687E-3</v>
      </c>
      <c r="S30">
        <f t="shared" si="11"/>
        <v>-2.7611596870685687E-3</v>
      </c>
    </row>
    <row r="31" spans="1:19" x14ac:dyDescent="0.25">
      <c r="B31" t="s">
        <v>383</v>
      </c>
      <c r="C31">
        <v>1</v>
      </c>
      <c r="D31" t="s">
        <v>140</v>
      </c>
      <c r="E31" t="s">
        <v>384</v>
      </c>
      <c r="F31" s="1">
        <v>121.112256241314</v>
      </c>
      <c r="G31" t="s">
        <v>343</v>
      </c>
      <c r="H31" t="s">
        <v>287</v>
      </c>
      <c r="I31" t="s">
        <v>374</v>
      </c>
      <c r="J31" t="s">
        <v>287</v>
      </c>
      <c r="K31" t="s">
        <v>374</v>
      </c>
      <c r="L31" t="s">
        <v>345</v>
      </c>
      <c r="M31">
        <f t="shared" si="7"/>
        <v>-6</v>
      </c>
      <c r="N31">
        <f t="shared" si="8"/>
        <v>-1.9518542615484711E-3</v>
      </c>
      <c r="O31" s="4">
        <f t="shared" si="9"/>
        <v>0</v>
      </c>
      <c r="P31">
        <f t="shared" si="2"/>
        <v>0</v>
      </c>
      <c r="Q31">
        <f t="shared" si="10"/>
        <v>-10</v>
      </c>
      <c r="R31">
        <f t="shared" si="3"/>
        <v>-1.1504832029452369E-3</v>
      </c>
      <c r="S31">
        <f t="shared" si="11"/>
        <v>-1.1504832029452369E-3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B1" workbookViewId="0">
      <selection activeCell="O17" sqref="O17:S17"/>
    </sheetView>
  </sheetViews>
  <sheetFormatPr baseColWidth="10" defaultRowHeight="15" x14ac:dyDescent="0.25"/>
  <cols>
    <col min="2" max="2" width="58.42578125" bestFit="1" customWidth="1"/>
    <col min="3" max="3" width="12.42578125" bestFit="1" customWidth="1"/>
    <col min="4" max="4" width="11.5703125" bestFit="1" customWidth="1"/>
    <col min="5" max="5" width="8.5703125" bestFit="1" customWidth="1"/>
    <col min="6" max="6" width="20" bestFit="1" customWidth="1"/>
    <col min="7" max="7" width="5.85546875" bestFit="1" customWidth="1"/>
    <col min="8" max="8" width="8.5703125" bestFit="1" customWidth="1"/>
    <col min="9" max="9" width="13.28515625" bestFit="1" customWidth="1"/>
    <col min="10" max="10" width="16.28515625" bestFit="1" customWidth="1"/>
    <col min="11" max="11" width="21" bestFit="1" customWidth="1"/>
    <col min="12" max="12" width="9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11</v>
      </c>
      <c r="L1" t="s">
        <v>8</v>
      </c>
      <c r="M1" t="s">
        <v>439</v>
      </c>
      <c r="N1" t="s">
        <v>439</v>
      </c>
      <c r="O1" t="s">
        <v>441</v>
      </c>
      <c r="P1" t="s">
        <v>441</v>
      </c>
      <c r="Q1" t="s">
        <v>442</v>
      </c>
      <c r="R1" t="s">
        <v>442</v>
      </c>
      <c r="S1" t="s">
        <v>440</v>
      </c>
    </row>
    <row r="2" spans="1:19" x14ac:dyDescent="0.25">
      <c r="A2" t="s">
        <v>121</v>
      </c>
      <c r="B2" t="s">
        <v>9</v>
      </c>
      <c r="C2">
        <v>0</v>
      </c>
      <c r="D2">
        <v>0</v>
      </c>
      <c r="E2">
        <v>11330</v>
      </c>
      <c r="F2" s="1">
        <v>211.196613158524</v>
      </c>
      <c r="G2">
        <v>17</v>
      </c>
      <c r="H2">
        <v>9529</v>
      </c>
      <c r="I2">
        <v>0</v>
      </c>
      <c r="J2">
        <v>3693</v>
      </c>
      <c r="K2">
        <v>5836</v>
      </c>
      <c r="L2">
        <v>4603</v>
      </c>
    </row>
    <row r="3" spans="1:19" x14ac:dyDescent="0.25">
      <c r="B3" t="s">
        <v>88</v>
      </c>
      <c r="C3">
        <v>3</v>
      </c>
      <c r="D3">
        <v>6</v>
      </c>
      <c r="E3">
        <v>11246</v>
      </c>
      <c r="F3" s="1">
        <v>211.196613158524</v>
      </c>
      <c r="G3">
        <v>15</v>
      </c>
      <c r="H3">
        <v>9532</v>
      </c>
      <c r="I3">
        <v>-3</v>
      </c>
      <c r="J3">
        <v>3703</v>
      </c>
      <c r="K3">
        <v>5826</v>
      </c>
      <c r="L3">
        <v>4603</v>
      </c>
      <c r="M3">
        <f>J3-$J$2</f>
        <v>10</v>
      </c>
      <c r="N3">
        <f>M3/$J$2</f>
        <v>2.7078256160303275E-3</v>
      </c>
      <c r="O3" s="4">
        <f>F3-$F$2</f>
        <v>0</v>
      </c>
      <c r="P3">
        <f>O3/$F$2</f>
        <v>0</v>
      </c>
      <c r="Q3">
        <f t="shared" ref="Q3:Q10" si="0">E3-$E$2</f>
        <v>-84</v>
      </c>
      <c r="R3">
        <f>Q3/$E$2</f>
        <v>-7.4139452780229483E-3</v>
      </c>
      <c r="S3">
        <f>P3+R3</f>
        <v>-7.4139452780229483E-3</v>
      </c>
    </row>
    <row r="4" spans="1:19" x14ac:dyDescent="0.25">
      <c r="B4" t="s">
        <v>89</v>
      </c>
      <c r="C4">
        <v>0</v>
      </c>
      <c r="D4">
        <v>1</v>
      </c>
      <c r="E4">
        <v>11242</v>
      </c>
      <c r="F4" s="1">
        <v>211.196613158524</v>
      </c>
      <c r="G4">
        <v>16</v>
      </c>
      <c r="H4">
        <v>9529</v>
      </c>
      <c r="I4">
        <v>0</v>
      </c>
      <c r="J4">
        <v>3694</v>
      </c>
      <c r="K4">
        <v>5835</v>
      </c>
      <c r="L4">
        <v>4603</v>
      </c>
      <c r="M4">
        <f>J4-$J$2</f>
        <v>1</v>
      </c>
      <c r="N4">
        <f>M4/$J$2</f>
        <v>2.7078256160303275E-4</v>
      </c>
      <c r="O4" s="4">
        <f t="shared" ref="O4:O16" si="1">F4-$F$2</f>
        <v>0</v>
      </c>
      <c r="P4">
        <f t="shared" ref="P4:P16" si="2">O4/$F$2</f>
        <v>0</v>
      </c>
      <c r="Q4">
        <f t="shared" si="0"/>
        <v>-88</v>
      </c>
      <c r="R4">
        <f t="shared" ref="R4:R16" si="3">Q4/$E$2</f>
        <v>-7.7669902912621356E-3</v>
      </c>
      <c r="S4">
        <f t="shared" ref="S4:S16" si="4">P4+R4</f>
        <v>-7.7669902912621356E-3</v>
      </c>
    </row>
    <row r="5" spans="1:19" x14ac:dyDescent="0.25">
      <c r="B5" t="s">
        <v>90</v>
      </c>
      <c r="C5">
        <v>0</v>
      </c>
      <c r="D5">
        <v>0</v>
      </c>
      <c r="E5">
        <v>11330</v>
      </c>
      <c r="F5" s="1">
        <v>211.196613158524</v>
      </c>
      <c r="G5">
        <v>17</v>
      </c>
      <c r="H5">
        <v>9529</v>
      </c>
      <c r="I5">
        <v>0</v>
      </c>
      <c r="J5">
        <v>3693</v>
      </c>
      <c r="K5">
        <v>5836</v>
      </c>
      <c r="L5">
        <v>4603</v>
      </c>
      <c r="M5">
        <f t="shared" ref="M5:M10" si="5">J5-$J$2</f>
        <v>0</v>
      </c>
      <c r="N5">
        <f t="shared" ref="N5:N10" si="6">M5/$J$2</f>
        <v>0</v>
      </c>
      <c r="O5" s="4">
        <f t="shared" si="1"/>
        <v>0</v>
      </c>
      <c r="P5">
        <f t="shared" si="2"/>
        <v>0</v>
      </c>
      <c r="Q5">
        <f t="shared" si="0"/>
        <v>0</v>
      </c>
      <c r="R5">
        <f t="shared" si="3"/>
        <v>0</v>
      </c>
      <c r="S5">
        <f t="shared" si="4"/>
        <v>0</v>
      </c>
    </row>
    <row r="6" spans="1:19" x14ac:dyDescent="0.25">
      <c r="B6" t="s">
        <v>91</v>
      </c>
      <c r="C6">
        <v>1</v>
      </c>
      <c r="D6">
        <v>3</v>
      </c>
      <c r="E6">
        <v>11330</v>
      </c>
      <c r="F6" s="1">
        <v>211.196613158524</v>
      </c>
      <c r="G6">
        <v>15</v>
      </c>
      <c r="H6">
        <v>9534</v>
      </c>
      <c r="I6">
        <v>-5</v>
      </c>
      <c r="J6">
        <v>3705</v>
      </c>
      <c r="K6">
        <v>5824</v>
      </c>
      <c r="L6">
        <v>4603</v>
      </c>
      <c r="M6">
        <f t="shared" si="5"/>
        <v>12</v>
      </c>
      <c r="N6">
        <f t="shared" si="6"/>
        <v>3.249390739236393E-3</v>
      </c>
      <c r="O6" s="4">
        <f t="shared" si="1"/>
        <v>0</v>
      </c>
      <c r="P6">
        <f t="shared" si="2"/>
        <v>0</v>
      </c>
      <c r="Q6">
        <f t="shared" si="0"/>
        <v>0</v>
      </c>
      <c r="R6">
        <f t="shared" si="3"/>
        <v>0</v>
      </c>
      <c r="S6">
        <f t="shared" si="4"/>
        <v>0</v>
      </c>
    </row>
    <row r="7" spans="1:19" x14ac:dyDescent="0.25">
      <c r="B7" t="s">
        <v>92</v>
      </c>
      <c r="C7">
        <v>0</v>
      </c>
      <c r="D7">
        <v>2</v>
      </c>
      <c r="E7">
        <v>11236</v>
      </c>
      <c r="F7" s="1">
        <v>211.196613158524</v>
      </c>
      <c r="G7">
        <v>17</v>
      </c>
      <c r="H7">
        <v>9531</v>
      </c>
      <c r="I7">
        <v>-2</v>
      </c>
      <c r="J7">
        <v>3697</v>
      </c>
      <c r="K7">
        <v>5832</v>
      </c>
      <c r="L7">
        <v>4603</v>
      </c>
      <c r="M7">
        <f t="shared" si="5"/>
        <v>4</v>
      </c>
      <c r="N7">
        <f t="shared" si="6"/>
        <v>1.083130246412131E-3</v>
      </c>
      <c r="O7" s="4">
        <f t="shared" si="1"/>
        <v>0</v>
      </c>
      <c r="P7">
        <f t="shared" si="2"/>
        <v>0</v>
      </c>
      <c r="Q7">
        <f t="shared" si="0"/>
        <v>-94</v>
      </c>
      <c r="R7">
        <f t="shared" si="3"/>
        <v>-8.2965578111209182E-3</v>
      </c>
      <c r="S7">
        <f t="shared" si="4"/>
        <v>-8.2965578111209182E-3</v>
      </c>
    </row>
    <row r="8" spans="1:19" x14ac:dyDescent="0.25">
      <c r="B8" t="s">
        <v>93</v>
      </c>
      <c r="C8">
        <v>1</v>
      </c>
      <c r="D8">
        <v>3</v>
      </c>
      <c r="E8">
        <v>11240</v>
      </c>
      <c r="F8" s="1">
        <v>211.196613158524</v>
      </c>
      <c r="G8">
        <v>16</v>
      </c>
      <c r="H8">
        <v>9532</v>
      </c>
      <c r="I8">
        <v>-3</v>
      </c>
      <c r="J8">
        <v>3703</v>
      </c>
      <c r="K8">
        <v>5826</v>
      </c>
      <c r="L8">
        <v>4603</v>
      </c>
      <c r="M8">
        <f t="shared" si="5"/>
        <v>10</v>
      </c>
      <c r="N8">
        <f t="shared" si="6"/>
        <v>2.7078256160303275E-3</v>
      </c>
      <c r="O8" s="4">
        <f t="shared" si="1"/>
        <v>0</v>
      </c>
      <c r="P8">
        <f t="shared" si="2"/>
        <v>0</v>
      </c>
      <c r="Q8">
        <f t="shared" si="0"/>
        <v>-90</v>
      </c>
      <c r="R8">
        <f t="shared" si="3"/>
        <v>-7.9435127978817292E-3</v>
      </c>
      <c r="S8">
        <f t="shared" si="4"/>
        <v>-7.9435127978817292E-3</v>
      </c>
    </row>
    <row r="9" spans="1:19" x14ac:dyDescent="0.25">
      <c r="B9" t="s">
        <v>94</v>
      </c>
      <c r="C9">
        <v>1</v>
      </c>
      <c r="D9">
        <v>2</v>
      </c>
      <c r="E9">
        <v>11336</v>
      </c>
      <c r="F9" s="1">
        <v>211.196613158524</v>
      </c>
      <c r="G9">
        <v>15</v>
      </c>
      <c r="H9">
        <v>9532</v>
      </c>
      <c r="I9">
        <v>-3</v>
      </c>
      <c r="J9">
        <v>3702</v>
      </c>
      <c r="K9">
        <v>5827</v>
      </c>
      <c r="L9">
        <v>4603</v>
      </c>
      <c r="M9">
        <f t="shared" si="5"/>
        <v>9</v>
      </c>
      <c r="N9">
        <f t="shared" si="6"/>
        <v>2.437043054427295E-3</v>
      </c>
      <c r="O9" s="4">
        <f t="shared" si="1"/>
        <v>0</v>
      </c>
      <c r="P9">
        <f t="shared" si="2"/>
        <v>0</v>
      </c>
      <c r="Q9">
        <f t="shared" si="0"/>
        <v>6</v>
      </c>
      <c r="R9">
        <f>Q9/$E$2</f>
        <v>5.2956751985878199E-4</v>
      </c>
      <c r="S9">
        <f t="shared" si="4"/>
        <v>5.2956751985878199E-4</v>
      </c>
    </row>
    <row r="10" spans="1:19" x14ac:dyDescent="0.25">
      <c r="B10" t="s">
        <v>95</v>
      </c>
      <c r="C10">
        <v>0</v>
      </c>
      <c r="D10">
        <v>3</v>
      </c>
      <c r="E10">
        <v>11234</v>
      </c>
      <c r="F10" s="1">
        <v>211.196613158524</v>
      </c>
      <c r="G10">
        <v>17</v>
      </c>
      <c r="H10">
        <v>9532</v>
      </c>
      <c r="I10">
        <v>-3</v>
      </c>
      <c r="J10">
        <v>3698</v>
      </c>
      <c r="K10">
        <v>5831</v>
      </c>
      <c r="L10">
        <v>4603</v>
      </c>
      <c r="M10">
        <f t="shared" si="5"/>
        <v>5</v>
      </c>
      <c r="N10">
        <f t="shared" si="6"/>
        <v>1.3539128080151638E-3</v>
      </c>
      <c r="O10" s="4">
        <f t="shared" si="1"/>
        <v>0</v>
      </c>
      <c r="P10">
        <f t="shared" si="2"/>
        <v>0</v>
      </c>
      <c r="Q10">
        <f t="shared" si="0"/>
        <v>-96</v>
      </c>
      <c r="R10">
        <f t="shared" si="3"/>
        <v>-8.4730803177405119E-3</v>
      </c>
      <c r="S10">
        <f t="shared" si="4"/>
        <v>-8.4730803177405119E-3</v>
      </c>
    </row>
    <row r="11" spans="1:19" x14ac:dyDescent="0.25">
      <c r="O11" s="4"/>
    </row>
    <row r="12" spans="1:19" x14ac:dyDescent="0.25">
      <c r="A12" t="s">
        <v>122</v>
      </c>
      <c r="B12" t="s">
        <v>396</v>
      </c>
      <c r="C12">
        <v>0</v>
      </c>
      <c r="D12" t="s">
        <v>266</v>
      </c>
      <c r="E12" t="s">
        <v>397</v>
      </c>
      <c r="F12" s="1">
        <v>211.196613158524</v>
      </c>
      <c r="G12" t="s">
        <v>351</v>
      </c>
      <c r="H12" t="s">
        <v>398</v>
      </c>
      <c r="I12" t="s">
        <v>173</v>
      </c>
      <c r="J12" t="s">
        <v>399</v>
      </c>
      <c r="K12" t="s">
        <v>400</v>
      </c>
      <c r="L12" t="s">
        <v>390</v>
      </c>
      <c r="M12">
        <f t="shared" ref="M12:M16" si="7">J12-$J$2</f>
        <v>7</v>
      </c>
      <c r="N12">
        <f t="shared" ref="N12:N16" si="8">M12/$J$2</f>
        <v>1.8954779312212293E-3</v>
      </c>
      <c r="O12" s="4">
        <f t="shared" si="1"/>
        <v>0</v>
      </c>
      <c r="P12">
        <f t="shared" si="2"/>
        <v>0</v>
      </c>
      <c r="Q12">
        <f>E12-$E$2</f>
        <v>-86</v>
      </c>
      <c r="R12">
        <f t="shared" si="3"/>
        <v>-7.590467784642542E-3</v>
      </c>
      <c r="S12">
        <f t="shared" si="4"/>
        <v>-7.590467784642542E-3</v>
      </c>
    </row>
    <row r="13" spans="1:19" x14ac:dyDescent="0.25">
      <c r="B13" t="s">
        <v>401</v>
      </c>
      <c r="C13">
        <v>0</v>
      </c>
      <c r="D13" t="s">
        <v>146</v>
      </c>
      <c r="E13" t="s">
        <v>385</v>
      </c>
      <c r="F13" s="1">
        <v>211.196613158524</v>
      </c>
      <c r="G13" t="s">
        <v>386</v>
      </c>
      <c r="H13" t="s">
        <v>387</v>
      </c>
      <c r="I13" t="s">
        <v>146</v>
      </c>
      <c r="J13" t="s">
        <v>388</v>
      </c>
      <c r="K13" t="s">
        <v>389</v>
      </c>
      <c r="L13" t="s">
        <v>390</v>
      </c>
      <c r="M13">
        <f t="shared" si="7"/>
        <v>0</v>
      </c>
      <c r="N13">
        <f t="shared" si="8"/>
        <v>0</v>
      </c>
      <c r="O13" s="4">
        <f t="shared" si="1"/>
        <v>0</v>
      </c>
      <c r="P13">
        <f t="shared" si="2"/>
        <v>0</v>
      </c>
      <c r="Q13">
        <f>E13-$E$2</f>
        <v>0</v>
      </c>
      <c r="R13">
        <f t="shared" si="3"/>
        <v>0</v>
      </c>
      <c r="S13">
        <f t="shared" si="4"/>
        <v>0</v>
      </c>
    </row>
    <row r="14" spans="1:19" x14ac:dyDescent="0.25">
      <c r="B14" t="s">
        <v>402</v>
      </c>
      <c r="C14">
        <v>0</v>
      </c>
      <c r="D14" t="s">
        <v>165</v>
      </c>
      <c r="E14" t="s">
        <v>403</v>
      </c>
      <c r="F14" s="1">
        <v>211.196613158524</v>
      </c>
      <c r="G14" t="s">
        <v>343</v>
      </c>
      <c r="H14" t="s">
        <v>387</v>
      </c>
      <c r="I14" t="s">
        <v>146</v>
      </c>
      <c r="J14" t="s">
        <v>404</v>
      </c>
      <c r="K14" t="s">
        <v>405</v>
      </c>
      <c r="L14" t="s">
        <v>390</v>
      </c>
      <c r="M14">
        <f t="shared" si="7"/>
        <v>1</v>
      </c>
      <c r="N14">
        <f t="shared" si="8"/>
        <v>2.7078256160303275E-4</v>
      </c>
      <c r="O14" s="4">
        <f t="shared" si="1"/>
        <v>0</v>
      </c>
      <c r="P14">
        <f t="shared" si="2"/>
        <v>0</v>
      </c>
      <c r="Q14">
        <f>E14-$E$2</f>
        <v>-88</v>
      </c>
      <c r="R14">
        <f t="shared" si="3"/>
        <v>-7.7669902912621356E-3</v>
      </c>
      <c r="S14">
        <f t="shared" si="4"/>
        <v>-7.7669902912621356E-3</v>
      </c>
    </row>
    <row r="15" spans="1:19" x14ac:dyDescent="0.25">
      <c r="B15" t="s">
        <v>406</v>
      </c>
      <c r="C15">
        <v>1</v>
      </c>
      <c r="D15" t="s">
        <v>140</v>
      </c>
      <c r="E15" t="s">
        <v>407</v>
      </c>
      <c r="F15" s="1">
        <v>211.196613158524</v>
      </c>
      <c r="G15" t="s">
        <v>351</v>
      </c>
      <c r="H15" t="s">
        <v>408</v>
      </c>
      <c r="I15" t="s">
        <v>181</v>
      </c>
      <c r="J15" t="s">
        <v>409</v>
      </c>
      <c r="K15" t="s">
        <v>410</v>
      </c>
      <c r="L15" t="s">
        <v>390</v>
      </c>
      <c r="M15">
        <f t="shared" si="7"/>
        <v>8</v>
      </c>
      <c r="N15">
        <f t="shared" si="8"/>
        <v>2.166260492824262E-3</v>
      </c>
      <c r="O15" s="4">
        <f t="shared" si="1"/>
        <v>0</v>
      </c>
      <c r="P15">
        <f t="shared" si="2"/>
        <v>0</v>
      </c>
      <c r="Q15">
        <f>E15-$E$2</f>
        <v>-80</v>
      </c>
      <c r="R15">
        <f t="shared" si="3"/>
        <v>-7.0609002647837602E-3</v>
      </c>
      <c r="S15">
        <f t="shared" si="4"/>
        <v>-7.0609002647837602E-3</v>
      </c>
    </row>
    <row r="16" spans="1:19" x14ac:dyDescent="0.25">
      <c r="B16" t="s">
        <v>411</v>
      </c>
      <c r="C16">
        <v>1</v>
      </c>
      <c r="D16" t="s">
        <v>160</v>
      </c>
      <c r="E16" t="s">
        <v>412</v>
      </c>
      <c r="F16" s="1">
        <v>211.196613158524</v>
      </c>
      <c r="G16" t="s">
        <v>351</v>
      </c>
      <c r="H16" t="s">
        <v>408</v>
      </c>
      <c r="I16" t="s">
        <v>181</v>
      </c>
      <c r="J16" t="s">
        <v>399</v>
      </c>
      <c r="K16" t="s">
        <v>400</v>
      </c>
      <c r="L16" t="s">
        <v>390</v>
      </c>
      <c r="M16">
        <f t="shared" si="7"/>
        <v>7</v>
      </c>
      <c r="N16">
        <f t="shared" si="8"/>
        <v>1.8954779312212293E-3</v>
      </c>
      <c r="O16" s="4">
        <f t="shared" si="1"/>
        <v>0</v>
      </c>
      <c r="P16">
        <f t="shared" si="2"/>
        <v>0</v>
      </c>
      <c r="Q16">
        <f>E16-$E$2</f>
        <v>8</v>
      </c>
      <c r="R16">
        <f t="shared" si="3"/>
        <v>7.0609002647837595E-4</v>
      </c>
      <c r="S16">
        <f t="shared" si="4"/>
        <v>7.0609002647837595E-4</v>
      </c>
    </row>
    <row r="17" spans="15:15" x14ac:dyDescent="0.25">
      <c r="O17" s="4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C1" workbookViewId="0">
      <selection activeCell="Q25" sqref="Q25"/>
    </sheetView>
  </sheetViews>
  <sheetFormatPr baseColWidth="10" defaultRowHeight="15" x14ac:dyDescent="0.25"/>
  <cols>
    <col min="2" max="2" width="61" bestFit="1" customWidth="1"/>
    <col min="3" max="3" width="12.42578125" bestFit="1" customWidth="1"/>
    <col min="4" max="4" width="11.5703125" bestFit="1" customWidth="1"/>
    <col min="5" max="5" width="8.5703125" bestFit="1" customWidth="1"/>
    <col min="6" max="6" width="21" bestFit="1" customWidth="1"/>
    <col min="7" max="7" width="5.85546875" bestFit="1" customWidth="1"/>
    <col min="8" max="8" width="8.5703125" bestFit="1" customWidth="1"/>
    <col min="9" max="9" width="13.28515625" bestFit="1" customWidth="1"/>
    <col min="10" max="10" width="16.28515625" bestFit="1" customWidth="1"/>
    <col min="11" max="11" width="21" bestFit="1" customWidth="1"/>
    <col min="12" max="12" width="9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11</v>
      </c>
      <c r="L1" t="s">
        <v>8</v>
      </c>
      <c r="M1" t="s">
        <v>439</v>
      </c>
      <c r="N1" t="s">
        <v>439</v>
      </c>
      <c r="O1" t="s">
        <v>441</v>
      </c>
      <c r="P1" t="s">
        <v>441</v>
      </c>
      <c r="Q1" t="s">
        <v>442</v>
      </c>
      <c r="R1" t="s">
        <v>442</v>
      </c>
      <c r="S1" t="s">
        <v>440</v>
      </c>
    </row>
    <row r="2" spans="1:19" x14ac:dyDescent="0.25">
      <c r="A2" t="s">
        <v>121</v>
      </c>
      <c r="B2" t="s">
        <v>9</v>
      </c>
      <c r="C2">
        <v>0</v>
      </c>
      <c r="D2">
        <v>0</v>
      </c>
      <c r="E2">
        <v>10260</v>
      </c>
      <c r="F2" s="1">
        <v>179.31590381753901</v>
      </c>
      <c r="G2">
        <v>7</v>
      </c>
      <c r="H2">
        <v>8709</v>
      </c>
      <c r="I2">
        <v>0</v>
      </c>
      <c r="J2">
        <v>5844</v>
      </c>
      <c r="K2">
        <v>2865</v>
      </c>
      <c r="L2">
        <v>4790</v>
      </c>
    </row>
    <row r="3" spans="1:19" x14ac:dyDescent="0.25">
      <c r="B3" t="s">
        <v>96</v>
      </c>
      <c r="C3">
        <v>3</v>
      </c>
      <c r="D3">
        <v>10</v>
      </c>
      <c r="E3">
        <v>10276</v>
      </c>
      <c r="F3" s="1">
        <v>179.079555265078</v>
      </c>
      <c r="G3">
        <v>8</v>
      </c>
      <c r="H3">
        <v>8720</v>
      </c>
      <c r="I3">
        <v>-11</v>
      </c>
      <c r="J3">
        <v>5861</v>
      </c>
      <c r="K3">
        <v>2848</v>
      </c>
      <c r="L3">
        <v>4790</v>
      </c>
      <c r="M3">
        <f>J3-$J$2</f>
        <v>17</v>
      </c>
      <c r="N3">
        <f>M3/$J$2</f>
        <v>2.9089664613278577E-3</v>
      </c>
      <c r="O3" s="4">
        <f>F3-$F$2</f>
        <v>-0.23634855246100983</v>
      </c>
      <c r="P3">
        <f>O3/$F$2</f>
        <v>-1.3180568339409748E-3</v>
      </c>
      <c r="Q3">
        <f t="shared" ref="Q3:Q12" si="0">E3-$E$2</f>
        <v>16</v>
      </c>
      <c r="R3">
        <f>Q3/$E$2</f>
        <v>1.5594541910331384E-3</v>
      </c>
      <c r="S3">
        <f>P3+R3</f>
        <v>2.4139735709216353E-4</v>
      </c>
    </row>
    <row r="4" spans="1:19" x14ac:dyDescent="0.25">
      <c r="B4" t="s">
        <v>97</v>
      </c>
      <c r="C4">
        <v>0</v>
      </c>
      <c r="D4">
        <v>1</v>
      </c>
      <c r="E4">
        <v>10248</v>
      </c>
      <c r="F4" s="1">
        <v>179.31590381753901</v>
      </c>
      <c r="G4">
        <v>7</v>
      </c>
      <c r="H4">
        <v>8709</v>
      </c>
      <c r="I4">
        <v>0</v>
      </c>
      <c r="J4">
        <v>5844</v>
      </c>
      <c r="K4">
        <v>2865</v>
      </c>
      <c r="L4">
        <v>4790</v>
      </c>
      <c r="M4">
        <f>J4-$J$2</f>
        <v>0</v>
      </c>
      <c r="N4">
        <f>M4/$J$2</f>
        <v>0</v>
      </c>
      <c r="O4" s="4">
        <f t="shared" ref="O4:O17" si="1">F4-$F$2</f>
        <v>0</v>
      </c>
      <c r="P4">
        <f t="shared" ref="P4:P21" si="2">O4/$F$2</f>
        <v>0</v>
      </c>
      <c r="Q4">
        <f t="shared" si="0"/>
        <v>-12</v>
      </c>
      <c r="R4">
        <f t="shared" ref="R4:R21" si="3">Q4/$E$2</f>
        <v>-1.1695906432748538E-3</v>
      </c>
      <c r="S4">
        <f t="shared" ref="S4:S17" si="4">P4+R4</f>
        <v>-1.1695906432748538E-3</v>
      </c>
    </row>
    <row r="5" spans="1:19" x14ac:dyDescent="0.25">
      <c r="B5" t="s">
        <v>98</v>
      </c>
      <c r="C5">
        <v>0</v>
      </c>
      <c r="D5">
        <v>0</v>
      </c>
      <c r="E5">
        <v>10260</v>
      </c>
      <c r="F5" s="1">
        <v>179.31590381753901</v>
      </c>
      <c r="G5">
        <v>7</v>
      </c>
      <c r="H5">
        <v>8709</v>
      </c>
      <c r="I5">
        <v>0</v>
      </c>
      <c r="J5">
        <v>5844</v>
      </c>
      <c r="K5">
        <v>2865</v>
      </c>
      <c r="L5">
        <v>4790</v>
      </c>
      <c r="M5">
        <f t="shared" ref="M5:M12" si="5">J5-$J$2</f>
        <v>0</v>
      </c>
      <c r="N5">
        <f t="shared" ref="N5:N12" si="6">M5/$J$2</f>
        <v>0</v>
      </c>
      <c r="O5" s="4">
        <f t="shared" si="1"/>
        <v>0</v>
      </c>
      <c r="P5">
        <f t="shared" si="2"/>
        <v>0</v>
      </c>
      <c r="Q5">
        <f t="shared" si="0"/>
        <v>0</v>
      </c>
      <c r="R5">
        <f t="shared" si="3"/>
        <v>0</v>
      </c>
      <c r="S5">
        <f t="shared" si="4"/>
        <v>0</v>
      </c>
    </row>
    <row r="6" spans="1:19" x14ac:dyDescent="0.25">
      <c r="B6" t="s">
        <v>99</v>
      </c>
      <c r="C6">
        <v>0</v>
      </c>
      <c r="D6">
        <v>2</v>
      </c>
      <c r="E6">
        <v>10244</v>
      </c>
      <c r="F6" s="1">
        <v>179.31590381753901</v>
      </c>
      <c r="G6">
        <v>7</v>
      </c>
      <c r="H6">
        <v>8710</v>
      </c>
      <c r="I6">
        <v>-1</v>
      </c>
      <c r="J6">
        <v>5845</v>
      </c>
      <c r="K6">
        <v>2864</v>
      </c>
      <c r="L6">
        <v>4790</v>
      </c>
      <c r="M6">
        <f t="shared" si="5"/>
        <v>1</v>
      </c>
      <c r="N6">
        <f t="shared" si="6"/>
        <v>1.7111567419575633E-4</v>
      </c>
      <c r="O6" s="4">
        <f t="shared" si="1"/>
        <v>0</v>
      </c>
      <c r="P6">
        <f t="shared" si="2"/>
        <v>0</v>
      </c>
      <c r="Q6">
        <f t="shared" si="0"/>
        <v>-16</v>
      </c>
      <c r="R6">
        <f t="shared" si="3"/>
        <v>-1.5594541910331384E-3</v>
      </c>
      <c r="S6">
        <f t="shared" si="4"/>
        <v>-1.5594541910331384E-3</v>
      </c>
    </row>
    <row r="7" spans="1:19" x14ac:dyDescent="0.25">
      <c r="B7" t="s">
        <v>100</v>
      </c>
      <c r="C7">
        <v>0</v>
      </c>
      <c r="D7">
        <v>3</v>
      </c>
      <c r="E7">
        <v>10248</v>
      </c>
      <c r="F7" s="1">
        <v>179.31590381753901</v>
      </c>
      <c r="G7">
        <v>5</v>
      </c>
      <c r="H7">
        <v>8710</v>
      </c>
      <c r="I7">
        <v>-1</v>
      </c>
      <c r="J7">
        <v>5845</v>
      </c>
      <c r="K7">
        <v>2864</v>
      </c>
      <c r="L7">
        <v>4790</v>
      </c>
      <c r="M7">
        <f t="shared" si="5"/>
        <v>1</v>
      </c>
      <c r="N7">
        <f t="shared" si="6"/>
        <v>1.7111567419575633E-4</v>
      </c>
      <c r="O7" s="4">
        <f t="shared" si="1"/>
        <v>0</v>
      </c>
      <c r="P7">
        <f t="shared" si="2"/>
        <v>0</v>
      </c>
      <c r="Q7">
        <f t="shared" si="0"/>
        <v>-12</v>
      </c>
      <c r="R7">
        <f t="shared" si="3"/>
        <v>-1.1695906432748538E-3</v>
      </c>
      <c r="S7">
        <f t="shared" si="4"/>
        <v>-1.1695906432748538E-3</v>
      </c>
    </row>
    <row r="8" spans="1:19" x14ac:dyDescent="0.25">
      <c r="B8" t="s">
        <v>101</v>
      </c>
      <c r="C8">
        <v>1</v>
      </c>
      <c r="D8">
        <v>10</v>
      </c>
      <c r="E8">
        <v>10296</v>
      </c>
      <c r="F8" s="1">
        <v>178.57661407246101</v>
      </c>
      <c r="G8">
        <v>8</v>
      </c>
      <c r="H8">
        <v>8724</v>
      </c>
      <c r="I8">
        <v>-15</v>
      </c>
      <c r="J8">
        <v>5867</v>
      </c>
      <c r="K8">
        <v>2842</v>
      </c>
      <c r="L8">
        <v>4790</v>
      </c>
      <c r="M8">
        <f t="shared" si="5"/>
        <v>23</v>
      </c>
      <c r="N8">
        <f t="shared" si="6"/>
        <v>3.9356605065023953E-3</v>
      </c>
      <c r="O8" s="4">
        <f t="shared" si="1"/>
        <v>-0.73928974507799694</v>
      </c>
      <c r="P8">
        <f t="shared" si="2"/>
        <v>-4.1228342235067631E-3</v>
      </c>
      <c r="Q8">
        <f t="shared" si="0"/>
        <v>36</v>
      </c>
      <c r="R8">
        <f t="shared" si="3"/>
        <v>3.5087719298245615E-3</v>
      </c>
      <c r="S8">
        <f t="shared" si="4"/>
        <v>-6.1406229368220168E-4</v>
      </c>
    </row>
    <row r="9" spans="1:19" x14ac:dyDescent="0.25">
      <c r="B9" t="s">
        <v>102</v>
      </c>
      <c r="C9">
        <v>0</v>
      </c>
      <c r="D9">
        <v>10</v>
      </c>
      <c r="E9">
        <v>10290</v>
      </c>
      <c r="F9" s="1">
        <v>178.47989339938499</v>
      </c>
      <c r="G9">
        <v>7</v>
      </c>
      <c r="H9">
        <v>8729</v>
      </c>
      <c r="I9">
        <v>-20</v>
      </c>
      <c r="J9">
        <v>5872</v>
      </c>
      <c r="K9">
        <v>2837</v>
      </c>
      <c r="L9">
        <v>4790</v>
      </c>
      <c r="M9">
        <f t="shared" si="5"/>
        <v>28</v>
      </c>
      <c r="N9">
        <f t="shared" si="6"/>
        <v>4.7912388774811769E-3</v>
      </c>
      <c r="O9" s="4">
        <f t="shared" si="1"/>
        <v>-0.836010418154018</v>
      </c>
      <c r="P9">
        <f t="shared" si="2"/>
        <v>-4.6622212550911906E-3</v>
      </c>
      <c r="Q9">
        <f t="shared" si="0"/>
        <v>30</v>
      </c>
      <c r="R9">
        <f>Q9/$E$2</f>
        <v>2.9239766081871343E-3</v>
      </c>
      <c r="S9">
        <f t="shared" si="4"/>
        <v>-1.7382446469040563E-3</v>
      </c>
    </row>
    <row r="10" spans="1:19" x14ac:dyDescent="0.25">
      <c r="B10" t="s">
        <v>103</v>
      </c>
      <c r="C10">
        <v>4</v>
      </c>
      <c r="D10">
        <v>10</v>
      </c>
      <c r="E10">
        <v>10294</v>
      </c>
      <c r="F10" s="1">
        <v>179.300697001662</v>
      </c>
      <c r="G10">
        <v>7</v>
      </c>
      <c r="H10">
        <v>8714</v>
      </c>
      <c r="I10">
        <v>-5</v>
      </c>
      <c r="J10">
        <v>5852</v>
      </c>
      <c r="K10">
        <v>2857</v>
      </c>
      <c r="L10">
        <v>4790</v>
      </c>
      <c r="M10">
        <f t="shared" si="5"/>
        <v>8</v>
      </c>
      <c r="N10">
        <f t="shared" si="6"/>
        <v>1.3689253935660506E-3</v>
      </c>
      <c r="O10" s="4">
        <f t="shared" si="1"/>
        <v>-1.5206815877007784E-2</v>
      </c>
      <c r="P10">
        <f t="shared" si="2"/>
        <v>-8.4804613273350908E-5</v>
      </c>
      <c r="Q10">
        <f t="shared" si="0"/>
        <v>34</v>
      </c>
      <c r="R10">
        <f t="shared" si="3"/>
        <v>3.3138401559454191E-3</v>
      </c>
      <c r="S10">
        <f t="shared" si="4"/>
        <v>3.2290355426720682E-3</v>
      </c>
    </row>
    <row r="11" spans="1:19" x14ac:dyDescent="0.25">
      <c r="B11" t="s">
        <v>104</v>
      </c>
      <c r="C11">
        <v>0</v>
      </c>
      <c r="D11">
        <v>2</v>
      </c>
      <c r="E11">
        <v>10260</v>
      </c>
      <c r="F11" s="1">
        <v>179.31590381753901</v>
      </c>
      <c r="G11">
        <v>5</v>
      </c>
      <c r="H11">
        <v>8710</v>
      </c>
      <c r="I11">
        <v>-1</v>
      </c>
      <c r="J11">
        <v>5846</v>
      </c>
      <c r="K11">
        <v>2863</v>
      </c>
      <c r="L11">
        <v>4790</v>
      </c>
      <c r="M11">
        <f t="shared" si="5"/>
        <v>2</v>
      </c>
      <c r="N11">
        <f t="shared" si="6"/>
        <v>3.4223134839151266E-4</v>
      </c>
      <c r="O11" s="4">
        <f t="shared" si="1"/>
        <v>0</v>
      </c>
      <c r="P11">
        <f t="shared" si="2"/>
        <v>0</v>
      </c>
      <c r="Q11">
        <f t="shared" si="0"/>
        <v>0</v>
      </c>
      <c r="R11">
        <f t="shared" si="3"/>
        <v>0</v>
      </c>
      <c r="S11">
        <f t="shared" si="4"/>
        <v>0</v>
      </c>
    </row>
    <row r="12" spans="1:19" x14ac:dyDescent="0.25">
      <c r="B12" t="s">
        <v>105</v>
      </c>
      <c r="C12">
        <v>2</v>
      </c>
      <c r="D12">
        <v>10</v>
      </c>
      <c r="E12">
        <v>10296</v>
      </c>
      <c r="F12" s="1">
        <v>178.79793812820699</v>
      </c>
      <c r="G12">
        <v>7</v>
      </c>
      <c r="H12">
        <v>8718</v>
      </c>
      <c r="I12">
        <v>-9</v>
      </c>
      <c r="J12">
        <v>5856</v>
      </c>
      <c r="K12">
        <v>2853</v>
      </c>
      <c r="L12">
        <v>4790</v>
      </c>
      <c r="M12">
        <f t="shared" si="5"/>
        <v>12</v>
      </c>
      <c r="N12">
        <f t="shared" si="6"/>
        <v>2.0533880903490761E-3</v>
      </c>
      <c r="O12" s="4">
        <f t="shared" si="1"/>
        <v>-0.5179656893320157</v>
      </c>
      <c r="P12">
        <f t="shared" si="2"/>
        <v>-2.8885652544186273E-3</v>
      </c>
      <c r="Q12">
        <f t="shared" si="0"/>
        <v>36</v>
      </c>
      <c r="R12">
        <f t="shared" si="3"/>
        <v>3.5087719298245615E-3</v>
      </c>
      <c r="S12">
        <f t="shared" si="4"/>
        <v>6.2020667540593419E-4</v>
      </c>
    </row>
    <row r="13" spans="1:19" x14ac:dyDescent="0.25">
      <c r="O13" s="4"/>
    </row>
    <row r="14" spans="1:19" x14ac:dyDescent="0.25">
      <c r="A14" t="s">
        <v>122</v>
      </c>
      <c r="B14" t="s">
        <v>413</v>
      </c>
      <c r="C14">
        <v>1</v>
      </c>
      <c r="D14" t="s">
        <v>140</v>
      </c>
      <c r="E14" t="s">
        <v>414</v>
      </c>
      <c r="F14" s="1">
        <v>179.31590381753901</v>
      </c>
      <c r="G14" t="s">
        <v>266</v>
      </c>
      <c r="H14" t="s">
        <v>415</v>
      </c>
      <c r="I14" t="s">
        <v>416</v>
      </c>
      <c r="J14" t="s">
        <v>415</v>
      </c>
      <c r="K14" t="s">
        <v>416</v>
      </c>
      <c r="L14" t="s">
        <v>394</v>
      </c>
      <c r="M14">
        <f t="shared" ref="M14:M21" si="7">J14-$J$2</f>
        <v>2</v>
      </c>
      <c r="N14">
        <f t="shared" ref="N14:N21" si="8">M14/$J$2</f>
        <v>3.4223134839151266E-4</v>
      </c>
      <c r="O14" s="4">
        <f t="shared" si="1"/>
        <v>0</v>
      </c>
      <c r="P14">
        <f t="shared" si="2"/>
        <v>0</v>
      </c>
      <c r="Q14">
        <f>E14-$E$2</f>
        <v>-8</v>
      </c>
      <c r="R14">
        <f t="shared" si="3"/>
        <v>-7.7972709551656918E-4</v>
      </c>
      <c r="S14">
        <f t="shared" si="4"/>
        <v>-7.7972709551656918E-4</v>
      </c>
    </row>
    <row r="15" spans="1:19" x14ac:dyDescent="0.25">
      <c r="B15" t="s">
        <v>395</v>
      </c>
      <c r="C15">
        <v>0</v>
      </c>
      <c r="D15" t="s">
        <v>146</v>
      </c>
      <c r="E15" t="s">
        <v>391</v>
      </c>
      <c r="F15" s="1">
        <v>179.31590381753901</v>
      </c>
      <c r="G15" t="s">
        <v>237</v>
      </c>
      <c r="H15" t="s">
        <v>392</v>
      </c>
      <c r="I15" t="s">
        <v>393</v>
      </c>
      <c r="J15" t="s">
        <v>392</v>
      </c>
      <c r="K15" t="s">
        <v>393</v>
      </c>
      <c r="L15" t="s">
        <v>394</v>
      </c>
      <c r="M15">
        <f t="shared" si="7"/>
        <v>0</v>
      </c>
      <c r="N15">
        <f t="shared" si="8"/>
        <v>0</v>
      </c>
      <c r="O15" s="4">
        <f t="shared" si="1"/>
        <v>0</v>
      </c>
      <c r="P15">
        <f t="shared" si="2"/>
        <v>0</v>
      </c>
      <c r="Q15">
        <f>E15-$E$2</f>
        <v>0</v>
      </c>
      <c r="R15">
        <f t="shared" si="3"/>
        <v>0</v>
      </c>
      <c r="S15">
        <f t="shared" si="4"/>
        <v>0</v>
      </c>
    </row>
    <row r="16" spans="1:19" x14ac:dyDescent="0.25">
      <c r="B16" t="s">
        <v>417</v>
      </c>
      <c r="C16">
        <v>0</v>
      </c>
      <c r="D16" t="s">
        <v>160</v>
      </c>
      <c r="E16" t="s">
        <v>418</v>
      </c>
      <c r="F16" s="1">
        <v>179.31590381753901</v>
      </c>
      <c r="G16" t="s">
        <v>237</v>
      </c>
      <c r="H16" t="s">
        <v>419</v>
      </c>
      <c r="I16" t="s">
        <v>420</v>
      </c>
      <c r="J16" t="s">
        <v>419</v>
      </c>
      <c r="K16" t="s">
        <v>420</v>
      </c>
      <c r="L16" t="s">
        <v>394</v>
      </c>
      <c r="M16">
        <f t="shared" si="7"/>
        <v>1</v>
      </c>
      <c r="N16">
        <f t="shared" si="8"/>
        <v>1.7111567419575633E-4</v>
      </c>
      <c r="O16" s="4">
        <f t="shared" si="1"/>
        <v>0</v>
      </c>
      <c r="P16">
        <f t="shared" si="2"/>
        <v>0</v>
      </c>
      <c r="Q16">
        <f>E16-$E$2</f>
        <v>-16</v>
      </c>
      <c r="R16">
        <f t="shared" si="3"/>
        <v>-1.5594541910331384E-3</v>
      </c>
      <c r="S16">
        <f t="shared" si="4"/>
        <v>-1.5594541910331384E-3</v>
      </c>
    </row>
    <row r="17" spans="2:19" x14ac:dyDescent="0.25">
      <c r="B17" t="s">
        <v>421</v>
      </c>
      <c r="C17">
        <v>0</v>
      </c>
      <c r="D17" t="s">
        <v>165</v>
      </c>
      <c r="E17" t="s">
        <v>422</v>
      </c>
      <c r="F17" s="1">
        <v>179.31590381753901</v>
      </c>
      <c r="G17" t="s">
        <v>237</v>
      </c>
      <c r="H17" t="s">
        <v>392</v>
      </c>
      <c r="I17" t="s">
        <v>393</v>
      </c>
      <c r="J17" t="s">
        <v>392</v>
      </c>
      <c r="K17" t="s">
        <v>393</v>
      </c>
      <c r="L17" t="s">
        <v>394</v>
      </c>
      <c r="M17">
        <f t="shared" si="7"/>
        <v>0</v>
      </c>
      <c r="N17">
        <f t="shared" si="8"/>
        <v>0</v>
      </c>
      <c r="O17" s="4">
        <f t="shared" si="1"/>
        <v>0</v>
      </c>
      <c r="P17">
        <f t="shared" si="2"/>
        <v>0</v>
      </c>
      <c r="Q17">
        <f>E17-$E$2</f>
        <v>-12</v>
      </c>
      <c r="R17">
        <f t="shared" si="3"/>
        <v>-1.1695906432748538E-3</v>
      </c>
      <c r="S17">
        <f t="shared" si="4"/>
        <v>-1.1695906432748538E-3</v>
      </c>
    </row>
    <row r="18" spans="2:19" x14ac:dyDescent="0.25">
      <c r="B18" t="s">
        <v>423</v>
      </c>
      <c r="C18">
        <v>1</v>
      </c>
      <c r="D18" t="s">
        <v>261</v>
      </c>
      <c r="E18" t="s">
        <v>424</v>
      </c>
      <c r="F18" s="1">
        <v>178.806922336057</v>
      </c>
      <c r="G18" t="s">
        <v>237</v>
      </c>
      <c r="H18" t="s">
        <v>425</v>
      </c>
      <c r="I18" t="s">
        <v>426</v>
      </c>
      <c r="J18" t="s">
        <v>425</v>
      </c>
      <c r="K18" t="s">
        <v>426</v>
      </c>
      <c r="L18" t="s">
        <v>394</v>
      </c>
      <c r="M18">
        <f t="shared" si="7"/>
        <v>11</v>
      </c>
      <c r="N18">
        <f t="shared" si="8"/>
        <v>1.8822724161533196E-3</v>
      </c>
      <c r="O18" s="4">
        <f t="shared" ref="O18:O21" si="9">F18-$F$2</f>
        <v>-0.50898148148201017</v>
      </c>
      <c r="P18">
        <f t="shared" si="2"/>
        <v>-2.838462571618404E-3</v>
      </c>
      <c r="Q18">
        <f t="shared" ref="Q18:Q21" si="10">E18-$E$2</f>
        <v>20</v>
      </c>
      <c r="R18">
        <f t="shared" si="3"/>
        <v>1.9493177387914229E-3</v>
      </c>
      <c r="S18">
        <f t="shared" ref="S18:S21" si="11">P18+R18</f>
        <v>-8.8914483282698112E-4</v>
      </c>
    </row>
    <row r="19" spans="2:19" x14ac:dyDescent="0.25">
      <c r="B19" t="s">
        <v>427</v>
      </c>
      <c r="C19">
        <v>0</v>
      </c>
      <c r="D19" t="s">
        <v>152</v>
      </c>
      <c r="E19" t="s">
        <v>428</v>
      </c>
      <c r="F19" s="1">
        <v>178.498150045231</v>
      </c>
      <c r="G19" t="s">
        <v>237</v>
      </c>
      <c r="H19" t="s">
        <v>429</v>
      </c>
      <c r="I19" t="s">
        <v>430</v>
      </c>
      <c r="J19" t="s">
        <v>429</v>
      </c>
      <c r="K19" t="s">
        <v>430</v>
      </c>
      <c r="L19" t="s">
        <v>394</v>
      </c>
      <c r="M19">
        <f t="shared" si="7"/>
        <v>17</v>
      </c>
      <c r="N19">
        <f t="shared" si="8"/>
        <v>2.9089664613278577E-3</v>
      </c>
      <c r="O19" s="4">
        <f t="shared" si="9"/>
        <v>-0.81775377230800927</v>
      </c>
      <c r="P19">
        <f t="shared" si="2"/>
        <v>-4.5604085019703882E-3</v>
      </c>
      <c r="Q19">
        <f t="shared" si="10"/>
        <v>24</v>
      </c>
      <c r="R19">
        <f t="shared" si="3"/>
        <v>2.3391812865497076E-3</v>
      </c>
      <c r="S19">
        <f t="shared" si="11"/>
        <v>-2.2212272154206805E-3</v>
      </c>
    </row>
    <row r="20" spans="2:19" x14ac:dyDescent="0.25">
      <c r="B20" t="s">
        <v>431</v>
      </c>
      <c r="C20">
        <v>3</v>
      </c>
      <c r="D20" t="s">
        <v>152</v>
      </c>
      <c r="E20" t="s">
        <v>432</v>
      </c>
      <c r="F20" s="1">
        <v>178.155706044906</v>
      </c>
      <c r="G20" t="s">
        <v>237</v>
      </c>
      <c r="H20" t="s">
        <v>433</v>
      </c>
      <c r="I20" t="s">
        <v>434</v>
      </c>
      <c r="J20" t="s">
        <v>433</v>
      </c>
      <c r="K20" t="s">
        <v>434</v>
      </c>
      <c r="L20" t="s">
        <v>394</v>
      </c>
      <c r="M20">
        <f t="shared" si="7"/>
        <v>19</v>
      </c>
      <c r="N20">
        <f t="shared" si="8"/>
        <v>3.2511978097193705E-3</v>
      </c>
      <c r="O20" s="4">
        <f t="shared" si="9"/>
        <v>-1.1601977726330119</v>
      </c>
      <c r="P20">
        <f t="shared" si="2"/>
        <v>-6.4701331445400339E-3</v>
      </c>
      <c r="Q20">
        <f t="shared" si="10"/>
        <v>22</v>
      </c>
      <c r="R20">
        <f t="shared" si="3"/>
        <v>2.1442495126705653E-3</v>
      </c>
      <c r="S20">
        <f t="shared" si="11"/>
        <v>-4.3258836318694691E-3</v>
      </c>
    </row>
    <row r="21" spans="2:19" x14ac:dyDescent="0.25">
      <c r="B21" t="s">
        <v>435</v>
      </c>
      <c r="C21">
        <v>1</v>
      </c>
      <c r="D21" t="s">
        <v>160</v>
      </c>
      <c r="E21" t="s">
        <v>436</v>
      </c>
      <c r="F21" s="1">
        <v>179.31590381753901</v>
      </c>
      <c r="G21" t="s">
        <v>266</v>
      </c>
      <c r="H21" t="s">
        <v>415</v>
      </c>
      <c r="I21" t="s">
        <v>416</v>
      </c>
      <c r="J21" t="s">
        <v>415</v>
      </c>
      <c r="K21" t="s">
        <v>416</v>
      </c>
      <c r="L21" t="s">
        <v>394</v>
      </c>
      <c r="M21">
        <f t="shared" si="7"/>
        <v>2</v>
      </c>
      <c r="N21">
        <f t="shared" si="8"/>
        <v>3.4223134839151266E-4</v>
      </c>
      <c r="O21" s="4">
        <f t="shared" si="9"/>
        <v>0</v>
      </c>
      <c r="P21">
        <f t="shared" si="2"/>
        <v>0</v>
      </c>
      <c r="Q21">
        <f t="shared" si="10"/>
        <v>4</v>
      </c>
      <c r="R21">
        <f t="shared" si="3"/>
        <v>3.8986354775828459E-4</v>
      </c>
      <c r="S21">
        <f t="shared" si="11"/>
        <v>3.8986354775828459E-4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BoxPlotsBerechnungen</vt:lpstr>
      <vt:lpstr>QuickUml</vt:lpstr>
      <vt:lpstr>JsciCalc</vt:lpstr>
      <vt:lpstr>JUnit</vt:lpstr>
      <vt:lpstr>Gantt</vt:lpstr>
      <vt:lpstr>Nutch</vt:lpstr>
      <vt:lpstr>Lucene</vt:lpstr>
      <vt:lpstr>Log4j</vt:lpstr>
      <vt:lpstr>JHotDraw</vt:lpstr>
      <vt:lpstr>JEdit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Ruland</dc:creator>
  <cp:lastModifiedBy>Sebastian Ruland</cp:lastModifiedBy>
  <dcterms:created xsi:type="dcterms:W3CDTF">2017-10-11T12:19:42Z</dcterms:created>
  <dcterms:modified xsi:type="dcterms:W3CDTF">2017-10-17T12:06:03Z</dcterms:modified>
</cp:coreProperties>
</file>