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3"/>
  <workbookPr/>
  <xr:revisionPtr revIDLastSave="0" documentId="11_1AB6D8169D5DFA72A1DFC0ACDBD6C6471881F7C2" xr6:coauthVersionLast="47" xr6:coauthVersionMax="47" xr10:uidLastSave="{00000000-0000-0000-0000-000000000000}"/>
  <bookViews>
    <workbookView xWindow="0" yWindow="0" windowWidth="0" windowHeight="0" activeTab="3" xr2:uid="{00000000-000D-0000-FFFF-FFFF00000000}"/>
  </bookViews>
  <sheets>
    <sheet name="Technology  1" sheetId="1" r:id="rId1"/>
    <sheet name="Technology  2" sheetId="2" r:id="rId2"/>
    <sheet name="Finance  1" sheetId="4" r:id="rId3"/>
    <sheet name="Finance  2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D2" i="1"/>
  <c r="C10" i="1"/>
  <c r="C5" i="1"/>
  <c r="C6" i="1"/>
  <c r="C7" i="1"/>
  <c r="C8" i="1"/>
  <c r="C9" i="1"/>
  <c r="C12" i="1"/>
  <c r="B15" i="1"/>
  <c r="C15" i="1"/>
  <c r="D15" i="1"/>
  <c r="E15" i="1"/>
  <c r="C2" i="2"/>
  <c r="B2" i="2"/>
  <c r="D2" i="2"/>
  <c r="C10" i="2"/>
  <c r="C5" i="2"/>
  <c r="C6" i="2"/>
  <c r="C7" i="2"/>
  <c r="C8" i="2"/>
  <c r="C9" i="2"/>
  <c r="C12" i="2"/>
  <c r="B15" i="2"/>
  <c r="C15" i="2"/>
  <c r="D15" i="2"/>
  <c r="E15" i="2"/>
  <c r="B2" i="4"/>
  <c r="D2" i="4"/>
  <c r="C10" i="4"/>
  <c r="C5" i="4"/>
  <c r="C6" i="4"/>
  <c r="C7" i="4"/>
  <c r="C8" i="4"/>
  <c r="C9" i="4"/>
  <c r="C12" i="4"/>
  <c r="B15" i="4"/>
  <c r="E16" i="4"/>
  <c r="C2" i="5"/>
  <c r="C15" i="4"/>
  <c r="D15" i="4"/>
  <c r="E15" i="4"/>
  <c r="B2" i="5"/>
  <c r="D2" i="5"/>
  <c r="C10" i="5"/>
  <c r="C5" i="5"/>
  <c r="C6" i="5"/>
  <c r="C7" i="5"/>
  <c r="C8" i="5"/>
  <c r="C9" i="5"/>
  <c r="C12" i="5"/>
  <c r="B15" i="5"/>
  <c r="E16" i="5"/>
  <c r="D16" i="5"/>
  <c r="C16" i="5"/>
  <c r="C15" i="5"/>
  <c r="D15" i="5"/>
  <c r="E15" i="5"/>
  <c r="B16" i="5"/>
  <c r="C11" i="5"/>
  <c r="D16" i="4"/>
  <c r="C16" i="4"/>
  <c r="B16" i="4"/>
  <c r="C11" i="4"/>
  <c r="E16" i="2"/>
  <c r="D16" i="2"/>
  <c r="C16" i="2"/>
  <c r="B16" i="2"/>
  <c r="C11" i="2"/>
  <c r="E16" i="1"/>
  <c r="D16" i="1"/>
  <c r="C16" i="1"/>
  <c r="B16" i="1"/>
  <c r="C11" i="1"/>
</calcChain>
</file>

<file path=xl/sharedStrings.xml><?xml version="1.0" encoding="utf-8"?>
<sst xmlns="http://schemas.openxmlformats.org/spreadsheetml/2006/main" count="36" uniqueCount="9">
  <si>
    <t>Low</t>
  </si>
  <si>
    <t>High</t>
  </si>
  <si>
    <t>Differential Input</t>
  </si>
  <si>
    <t>Waves</t>
  </si>
  <si>
    <t>Eigen Curve</t>
  </si>
  <si>
    <t>^</t>
  </si>
  <si>
    <t>Binary State</t>
  </si>
  <si>
    <t>Output</t>
  </si>
  <si>
    <t>Binary Unit Of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</si>
</sst>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3" x14ac:knownFonts="1">
    <font>
      <sz val="10"/>
      <color rgb="FF000000"/>
      <name val="Arial"/>
    </font>
    <font>
      <sz val="10"/>
      <color theme="1"/>
      <name val="Arial"/>
    </font>
    <font>
      <sz val="9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13">
    <border>
      <left/>
      <right/>
      <top/>
      <bottom/>
      <diagonal/>
    </border>
    <border>
      <left style="thin">
        <color rgb="FFEFEFEF"/>
      </left>
      <right style="thin">
        <color rgb="FFEFEFEF"/>
      </right>
      <top style="thin">
        <color rgb="FFEFEFEF"/>
      </top>
      <bottom/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/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000000"/>
      </left>
      <right style="thin">
        <color rgb="FF000000"/>
      </right>
      <top style="thin">
        <color rgb="FFEFEFE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EFEFEF"/>
      </bottom>
      <diagonal/>
    </border>
    <border>
      <left style="thin">
        <color rgb="FF000000"/>
      </left>
      <right style="thin">
        <color rgb="FF000000"/>
      </right>
      <top style="thin">
        <color rgb="FFEFEFEF"/>
      </top>
      <bottom style="thin">
        <color rgb="FFEFEFEF"/>
      </bottom>
      <diagonal/>
    </border>
    <border>
      <left style="thin">
        <color rgb="FFEFEFEF"/>
      </left>
      <right/>
      <top style="thin">
        <color rgb="FFEFEFEF"/>
      </top>
      <bottom style="thin">
        <color rgb="FFEFEFEF"/>
      </bottom>
      <diagonal/>
    </border>
    <border>
      <left style="thin">
        <color rgb="FF000000"/>
      </left>
      <right style="thin">
        <color rgb="FF000000"/>
      </right>
      <top/>
      <bottom style="thin">
        <color rgb="FFEFEFEF"/>
      </bottom>
      <diagonal/>
    </border>
    <border>
      <left style="thin">
        <color rgb="FFEFEFEF"/>
      </left>
      <right style="thin">
        <color rgb="FFEFEFEF"/>
      </right>
      <top/>
      <bottom style="thin">
        <color rgb="FFEFEFEF"/>
      </bottom>
      <diagonal/>
    </border>
    <border>
      <left style="thin">
        <color rgb="FF000000"/>
      </left>
      <right style="thin">
        <color rgb="FF000000"/>
      </right>
      <top/>
      <bottom style="thin">
        <color rgb="FFF3F3F3"/>
      </bottom>
      <diagonal/>
    </border>
    <border>
      <left style="thin">
        <color rgb="FF000000"/>
      </left>
      <right style="thin">
        <color rgb="FF000000"/>
      </right>
      <top style="thin">
        <color rgb="FFF3F3F3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4" fontId="1" fillId="2" borderId="1" xfId="0" applyNumberFormat="1" applyFont="1" applyFill="1" applyBorder="1" applyAlignment="1">
      <alignment horizontal="left"/>
    </xf>
    <xf numFmtId="4" fontId="2" fillId="2" borderId="2" xfId="0" applyNumberFormat="1" applyFont="1" applyFill="1" applyBorder="1" applyAlignment="1">
      <alignment horizontal="left"/>
    </xf>
    <xf numFmtId="4" fontId="2" fillId="2" borderId="2" xfId="0" applyNumberFormat="1" applyFont="1" applyFill="1" applyBorder="1" applyAlignment="1">
      <alignment horizontal="left"/>
    </xf>
    <xf numFmtId="4" fontId="1" fillId="2" borderId="2" xfId="0" applyNumberFormat="1" applyFont="1" applyFill="1" applyBorder="1" applyAlignment="1">
      <alignment horizontal="left"/>
    </xf>
    <xf numFmtId="4" fontId="1" fillId="0" borderId="2" xfId="0" applyNumberFormat="1" applyFont="1" applyBorder="1" applyAlignment="1">
      <alignment horizontal="left"/>
    </xf>
    <xf numFmtId="4" fontId="2" fillId="2" borderId="3" xfId="0" applyNumberFormat="1" applyFont="1" applyFill="1" applyBorder="1" applyAlignment="1">
      <alignment horizontal="left"/>
    </xf>
    <xf numFmtId="164" fontId="2" fillId="2" borderId="4" xfId="0" applyNumberFormat="1" applyFont="1" applyFill="1" applyBorder="1" applyAlignment="1">
      <alignment horizontal="left"/>
    </xf>
    <xf numFmtId="4" fontId="1" fillId="2" borderId="5" xfId="0" applyNumberFormat="1" applyFont="1" applyFill="1" applyBorder="1" applyAlignment="1">
      <alignment horizontal="left"/>
    </xf>
    <xf numFmtId="3" fontId="2" fillId="2" borderId="2" xfId="0" applyNumberFormat="1" applyFont="1" applyFill="1" applyBorder="1" applyAlignment="1">
      <alignment horizontal="left"/>
    </xf>
    <xf numFmtId="4" fontId="2" fillId="2" borderId="6" xfId="0" applyNumberFormat="1" applyFont="1" applyFill="1" applyBorder="1" applyAlignment="1">
      <alignment horizontal="left"/>
    </xf>
    <xf numFmtId="4" fontId="2" fillId="2" borderId="7" xfId="0" applyNumberFormat="1" applyFont="1" applyFill="1" applyBorder="1" applyAlignment="1">
      <alignment horizontal="left"/>
    </xf>
    <xf numFmtId="4" fontId="2" fillId="2" borderId="4" xfId="0" applyNumberFormat="1" applyFont="1" applyFill="1" applyBorder="1" applyAlignment="1">
      <alignment horizontal="left"/>
    </xf>
    <xf numFmtId="4" fontId="2" fillId="2" borderId="5" xfId="0" applyNumberFormat="1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left"/>
    </xf>
    <xf numFmtId="4" fontId="1" fillId="2" borderId="8" xfId="0" applyNumberFormat="1" applyFont="1" applyFill="1" applyBorder="1" applyAlignment="1">
      <alignment horizontal="left"/>
    </xf>
    <xf numFmtId="4" fontId="1" fillId="2" borderId="3" xfId="0" applyNumberFormat="1" applyFont="1" applyFill="1" applyBorder="1" applyAlignment="1">
      <alignment horizontal="left"/>
    </xf>
    <xf numFmtId="4" fontId="2" fillId="2" borderId="9" xfId="0" applyNumberFormat="1" applyFont="1" applyFill="1" applyBorder="1" applyAlignment="1">
      <alignment horizontal="left"/>
    </xf>
    <xf numFmtId="4" fontId="2" fillId="2" borderId="3" xfId="0" applyNumberFormat="1" applyFont="1" applyFill="1" applyBorder="1" applyAlignment="1">
      <alignment horizontal="left"/>
    </xf>
    <xf numFmtId="4" fontId="1" fillId="2" borderId="6" xfId="0" applyNumberFormat="1" applyFont="1" applyFill="1" applyBorder="1" applyAlignment="1">
      <alignment horizontal="left"/>
    </xf>
    <xf numFmtId="4" fontId="1" fillId="0" borderId="3" xfId="0" applyNumberFormat="1" applyFont="1" applyBorder="1" applyAlignment="1">
      <alignment horizontal="left"/>
    </xf>
    <xf numFmtId="4" fontId="1" fillId="2" borderId="4" xfId="0" applyNumberFormat="1" applyFont="1" applyFill="1" applyBorder="1" applyAlignment="1">
      <alignment horizontal="left"/>
    </xf>
    <xf numFmtId="4" fontId="1" fillId="2" borderId="10" xfId="0" applyNumberFormat="1" applyFont="1" applyFill="1" applyBorder="1" applyAlignment="1">
      <alignment horizontal="left"/>
    </xf>
    <xf numFmtId="3" fontId="2" fillId="2" borderId="8" xfId="0" applyNumberFormat="1" applyFont="1" applyFill="1" applyBorder="1" applyAlignment="1">
      <alignment horizontal="left"/>
    </xf>
    <xf numFmtId="4" fontId="2" fillId="2" borderId="8" xfId="0" applyNumberFormat="1" applyFont="1" applyFill="1" applyBorder="1" applyAlignment="1">
      <alignment horizontal="left"/>
    </xf>
    <xf numFmtId="4" fontId="2" fillId="2" borderId="5" xfId="0" applyNumberFormat="1" applyFont="1" applyFill="1" applyBorder="1" applyAlignment="1">
      <alignment horizontal="left"/>
    </xf>
    <xf numFmtId="4" fontId="2" fillId="2" borderId="11" xfId="0" applyNumberFormat="1" applyFont="1" applyFill="1" applyBorder="1" applyAlignment="1">
      <alignment horizontal="left"/>
    </xf>
    <xf numFmtId="4" fontId="2" fillId="2" borderId="12" xfId="0" applyNumberFormat="1" applyFont="1" applyFill="1" applyBorder="1" applyAlignment="1">
      <alignment horizontal="left"/>
    </xf>
    <xf numFmtId="4" fontId="1" fillId="2" borderId="2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opLeftCell="E1" workbookViewId="0"/>
  </sheetViews>
  <sheetFormatPr defaultColWidth="14.42578125" defaultRowHeight="15" customHeight="1" x14ac:dyDescent="0.15"/>
  <cols>
    <col min="1" max="5" width="31.5546875" customWidth="1"/>
    <col min="6" max="6" width="14.42578125" customWidth="1"/>
  </cols>
  <sheetData>
    <row r="1" spans="1:26" ht="15.75" customHeight="1" x14ac:dyDescent="0.15">
      <c r="A1" s="1"/>
      <c r="B1" s="2" t="s">
        <v>0</v>
      </c>
      <c r="C1" s="2" t="s">
        <v>1</v>
      </c>
      <c r="D1" s="3" t="s">
        <v>2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15">
      <c r="A2" s="1"/>
      <c r="B2" s="6">
        <v>-7760306</v>
      </c>
      <c r="C2" s="7">
        <v>5741</v>
      </c>
      <c r="D2" s="4">
        <f>C2-B2</f>
        <v>7766047</v>
      </c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1"/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1"/>
      <c r="B4" s="4" t="s">
        <v>3</v>
      </c>
      <c r="C4" s="8" t="s">
        <v>4</v>
      </c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4"/>
      <c r="B5" s="9">
        <v>1</v>
      </c>
      <c r="C5" s="10">
        <f>D2/C10</f>
        <v>0.99025812753828313</v>
      </c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4"/>
      <c r="B6" s="9">
        <v>2</v>
      </c>
      <c r="C6" s="11">
        <f>C5/C10</f>
        <v>1.2626902195616724E-7</v>
      </c>
      <c r="D6" s="4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4"/>
      <c r="B7" s="9">
        <v>3</v>
      </c>
      <c r="C7" s="11">
        <f>C6/C10</f>
        <v>1.6100717037690416E-14</v>
      </c>
      <c r="D7" s="4"/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4"/>
      <c r="B8" s="9">
        <v>4</v>
      </c>
      <c r="C8" s="11">
        <f>C7/C10</f>
        <v>2.0530220723319143E-21</v>
      </c>
      <c r="D8" s="4"/>
      <c r="E8" s="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4"/>
      <c r="B9" s="9">
        <v>5</v>
      </c>
      <c r="C9" s="11">
        <f>C8/C10</f>
        <v>2.6178334912757639E-28</v>
      </c>
      <c r="D9" s="4"/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4"/>
      <c r="B10" s="4" t="s">
        <v>5</v>
      </c>
      <c r="C10" s="12">
        <f>(D2*(11/10)^(0.1027134244409*(10000/10000)))</f>
        <v>7842447.1196271665</v>
      </c>
      <c r="D10" s="4"/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4"/>
      <c r="B11" s="3" t="s">
        <v>6</v>
      </c>
      <c r="C11" s="13">
        <f>C8/C10</f>
        <v>2.6178334912757639E-28</v>
      </c>
      <c r="D11" s="4"/>
      <c r="E11" s="4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4"/>
      <c r="B12" s="3" t="s">
        <v>7</v>
      </c>
      <c r="C12" s="3">
        <f>SUM(C5:C9)+D2</f>
        <v>7766047.9902582541</v>
      </c>
      <c r="D12" s="4"/>
      <c r="E12" s="4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4"/>
      <c r="B13" s="14"/>
      <c r="C13" s="4"/>
      <c r="D13" s="3"/>
      <c r="E13" s="3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15"/>
      <c r="B14" s="13" t="s">
        <v>8</v>
      </c>
      <c r="C14" s="16"/>
      <c r="D14" s="4"/>
      <c r="E14" s="14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15"/>
      <c r="B15" s="17">
        <f>C12</f>
        <v>7766047.9902582541</v>
      </c>
      <c r="C15" s="18">
        <f>(((5/1.14)/B15))</f>
        <v>5.6476150002967598E-7</v>
      </c>
      <c r="D15" s="15">
        <f>(((5/1.4)/C15))</f>
        <v>6323781.9349245783</v>
      </c>
      <c r="E15" s="19">
        <f>(((5/4.1)/D15))</f>
        <v>1.9284539025403573E-7</v>
      </c>
      <c r="F15" s="20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15"/>
      <c r="B16" s="12">
        <f>E16+E15</f>
        <v>6368159.35201196</v>
      </c>
      <c r="C16" s="18">
        <f>((B15/(5/1.14)))</f>
        <v>1770658.9417788817</v>
      </c>
      <c r="D16" s="15">
        <f>((B15/(5/1.4)))</f>
        <v>2174493.4372723112</v>
      </c>
      <c r="E16" s="21">
        <f>((B15/(5/4.1)))</f>
        <v>6368159.3520117672</v>
      </c>
      <c r="F16" s="20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4"/>
      <c r="B17" s="22"/>
      <c r="C17" s="4"/>
      <c r="D17" s="4"/>
      <c r="E17" s="22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4"/>
      <c r="B18" s="4"/>
      <c r="C18" s="4"/>
      <c r="D18" s="4"/>
      <c r="E18" s="4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opLeftCell="C1" workbookViewId="0"/>
  </sheetViews>
  <sheetFormatPr defaultColWidth="14.42578125" defaultRowHeight="15" customHeight="1" x14ac:dyDescent="0.15"/>
  <cols>
    <col min="1" max="5" width="31.5546875" customWidth="1"/>
    <col min="6" max="6" width="14.42578125" customWidth="1"/>
  </cols>
  <sheetData>
    <row r="1" spans="1:26" ht="15.75" customHeight="1" x14ac:dyDescent="0.15">
      <c r="A1" s="4"/>
      <c r="B1" s="2" t="s">
        <v>0</v>
      </c>
      <c r="C1" s="2" t="s">
        <v>1</v>
      </c>
      <c r="D1" s="3" t="s">
        <v>2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15">
      <c r="A2" s="4"/>
      <c r="B2" s="3">
        <f>'Technology  1'!D15</f>
        <v>6323781.9349245783</v>
      </c>
      <c r="C2" s="3">
        <f>'Technology  1'!E15</f>
        <v>1.9284539025403573E-7</v>
      </c>
      <c r="D2" s="4">
        <f>C2-B2</f>
        <v>-6323781.9349243855</v>
      </c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4"/>
      <c r="B3" s="4"/>
      <c r="C3" s="1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4"/>
      <c r="B4" s="15" t="s">
        <v>3</v>
      </c>
      <c r="C4" s="8" t="s">
        <v>4</v>
      </c>
      <c r="D4" s="16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4"/>
      <c r="B5" s="23">
        <v>1</v>
      </c>
      <c r="C5" s="10">
        <f>D2/C10</f>
        <v>0.99025812753828324</v>
      </c>
      <c r="D5" s="16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4"/>
      <c r="B6" s="23">
        <v>2</v>
      </c>
      <c r="C6" s="11">
        <f>C5/C10</f>
        <v>-1.5506720017336462E-7</v>
      </c>
      <c r="D6" s="16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4"/>
      <c r="B7" s="23">
        <v>3</v>
      </c>
      <c r="C7" s="11">
        <f>C6/C10</f>
        <v>2.428239254080419E-14</v>
      </c>
      <c r="D7" s="16"/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4"/>
      <c r="B8" s="23">
        <v>4</v>
      </c>
      <c r="C8" s="11">
        <f>C7/C10</f>
        <v>-3.8024455645455226E-21</v>
      </c>
      <c r="D8" s="16"/>
      <c r="E8" s="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4"/>
      <c r="B9" s="23">
        <v>5</v>
      </c>
      <c r="C9" s="11">
        <f>C8/C10</f>
        <v>5.9543524168945317E-28</v>
      </c>
      <c r="D9" s="16"/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4"/>
      <c r="B10" s="15" t="s">
        <v>5</v>
      </c>
      <c r="C10" s="12">
        <f>(D2*(11/10)^(0.1027134244409*(10000/10000)))</f>
        <v>-6385993.4688391732</v>
      </c>
      <c r="D10" s="16"/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4"/>
      <c r="B11" s="24" t="s">
        <v>6</v>
      </c>
      <c r="C11" s="13">
        <f>C8/C10</f>
        <v>5.9543524168945317E-28</v>
      </c>
      <c r="D11" s="16"/>
      <c r="E11" s="4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4"/>
      <c r="B12" s="3" t="s">
        <v>7</v>
      </c>
      <c r="C12" s="3">
        <f>SUM(C5:C9)+D2</f>
        <v>-6323780.9446664127</v>
      </c>
      <c r="D12" s="4"/>
      <c r="E12" s="4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4"/>
      <c r="B13" s="14"/>
      <c r="C13" s="4"/>
      <c r="D13" s="3"/>
      <c r="E13" s="3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15"/>
      <c r="B14" s="25" t="s">
        <v>8</v>
      </c>
      <c r="C14" s="16"/>
      <c r="D14" s="4"/>
      <c r="E14" s="14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15"/>
      <c r="B15" s="26">
        <f>C12</f>
        <v>-6323780.9446664127</v>
      </c>
      <c r="C15" s="18">
        <f>(((5/1.14)/B15))</f>
        <v>-6.9356686302992545E-7</v>
      </c>
      <c r="D15" s="15">
        <f>(((5/1.4)/C15))</f>
        <v>-5149364.483514078</v>
      </c>
      <c r="E15" s="19">
        <f>(((5/4.1)/D15))</f>
        <v>-2.3682770932729166E-7</v>
      </c>
      <c r="F15" s="20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15"/>
      <c r="B16" s="27">
        <f>E16+E15</f>
        <v>-5185500.3746266942</v>
      </c>
      <c r="C16" s="18">
        <f>((B15/(5/1.14)))</f>
        <v>-1441822.0553839421</v>
      </c>
      <c r="D16" s="15">
        <f>((B15/(5/1.4)))</f>
        <v>-1770658.6645065953</v>
      </c>
      <c r="E16" s="21">
        <f>((B15/(5/4.1)))</f>
        <v>-5185500.3746264577</v>
      </c>
      <c r="F16" s="20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4"/>
      <c r="B17" s="22"/>
      <c r="C17" s="4"/>
      <c r="D17" s="4"/>
      <c r="E17" s="22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4"/>
      <c r="B18" s="4"/>
      <c r="C18" s="4"/>
      <c r="D18" s="4"/>
      <c r="E18" s="4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topLeftCell="D1" workbookViewId="0"/>
  </sheetViews>
  <sheetFormatPr defaultColWidth="14.42578125" defaultRowHeight="15" customHeight="1" x14ac:dyDescent="0.15"/>
  <cols>
    <col min="1" max="5" width="31.5546875" customWidth="1"/>
    <col min="6" max="6" width="14.42578125" customWidth="1"/>
  </cols>
  <sheetData>
    <row r="1" spans="1:26" ht="15.75" customHeight="1" x14ac:dyDescent="0.15">
      <c r="A1" s="4"/>
      <c r="B1" s="2" t="s">
        <v>0</v>
      </c>
      <c r="C1" s="2" t="s">
        <v>1</v>
      </c>
      <c r="D1" s="3" t="s">
        <v>2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15">
      <c r="A2" s="4"/>
      <c r="B2" s="2">
        <f>'Technology  2'!E15</f>
        <v>-2.3682770932729166E-7</v>
      </c>
      <c r="C2" s="2">
        <f>(-1.56+1.93)</f>
        <v>0.36999999999999988</v>
      </c>
      <c r="D2" s="28">
        <f>C2-B2</f>
        <v>0.37000023682770922</v>
      </c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4"/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4"/>
      <c r="B4" s="4" t="s">
        <v>3</v>
      </c>
      <c r="C4" s="8" t="s">
        <v>4</v>
      </c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4"/>
      <c r="B5" s="9">
        <v>1</v>
      </c>
      <c r="C5" s="10">
        <f>D2/C10</f>
        <v>0.99025812753828313</v>
      </c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4"/>
      <c r="B6" s="9">
        <v>2</v>
      </c>
      <c r="C6" s="11">
        <f>C5/C10</f>
        <v>2.6502987337606725</v>
      </c>
      <c r="D6" s="4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4"/>
      <c r="B7" s="9">
        <v>3</v>
      </c>
      <c r="C7" s="11">
        <f>C6/C10</f>
        <v>7.0931842747252531</v>
      </c>
      <c r="D7" s="4"/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4"/>
      <c r="B8" s="9">
        <v>4</v>
      </c>
      <c r="C8" s="11">
        <f>C7/C10</f>
        <v>18.98399697901867</v>
      </c>
      <c r="D8" s="4"/>
      <c r="E8" s="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4"/>
      <c r="B9" s="9">
        <v>5</v>
      </c>
      <c r="C9" s="11">
        <f>C8/C10</f>
        <v>50.808230456320608</v>
      </c>
      <c r="D9" s="4"/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4"/>
      <c r="B10" s="4" t="s">
        <v>5</v>
      </c>
      <c r="C10" s="12">
        <f>(D2*(11/10)^(0.1027134244409*(10000/10000)))</f>
        <v>0.37364019192400427</v>
      </c>
      <c r="D10" s="4"/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4"/>
      <c r="B11" s="3" t="s">
        <v>6</v>
      </c>
      <c r="C11" s="13">
        <f>C8/C10</f>
        <v>50.808230456320608</v>
      </c>
      <c r="D11" s="4"/>
      <c r="E11" s="4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4"/>
      <c r="B12" s="3" t="s">
        <v>7</v>
      </c>
      <c r="C12" s="3">
        <f>SUM(C5:C9)+D2</f>
        <v>80.895968808191185</v>
      </c>
      <c r="D12" s="4"/>
      <c r="E12" s="4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4"/>
      <c r="B13" s="14"/>
      <c r="C13" s="4"/>
      <c r="D13" s="3"/>
      <c r="E13" s="3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15"/>
      <c r="B14" s="13" t="s">
        <v>8</v>
      </c>
      <c r="C14" s="16"/>
      <c r="D14" s="4"/>
      <c r="E14" s="14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15"/>
      <c r="B15" s="17">
        <f>C12</f>
        <v>80.895968808191185</v>
      </c>
      <c r="C15" s="18">
        <f>(((5/1.14)/B15))</f>
        <v>5.4217348242408314E-2</v>
      </c>
      <c r="D15" s="15">
        <f>(((5/1.4)/C15))</f>
        <v>65.872431743812825</v>
      </c>
      <c r="E15" s="19">
        <f>(((5/4.1)/D15))</f>
        <v>1.8513240863261376E-2</v>
      </c>
      <c r="F15" s="20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15"/>
      <c r="B16" s="12">
        <f>E16+E15</f>
        <v>66.353207663580022</v>
      </c>
      <c r="C16" s="18">
        <f>((B15/(5/1.14)))</f>
        <v>18.444280888267588</v>
      </c>
      <c r="D16" s="15">
        <f>((B15/(5/1.4)))</f>
        <v>22.650871266293532</v>
      </c>
      <c r="E16" s="21">
        <f>((B15/(5/4.1)))</f>
        <v>66.334694422716765</v>
      </c>
      <c r="F16" s="20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4"/>
      <c r="B17" s="22"/>
      <c r="C17" s="4"/>
      <c r="D17" s="4"/>
      <c r="E17" s="22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4"/>
      <c r="B18" s="4"/>
      <c r="C18" s="4"/>
      <c r="D18" s="4"/>
      <c r="E18" s="4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tabSelected="1" topLeftCell="D1" workbookViewId="0"/>
  </sheetViews>
  <sheetFormatPr defaultColWidth="14.42578125" defaultRowHeight="15" customHeight="1" x14ac:dyDescent="0.15"/>
  <cols>
    <col min="1" max="5" width="31.5546875" customWidth="1"/>
    <col min="6" max="6" width="14.42578125" customWidth="1"/>
  </cols>
  <sheetData>
    <row r="1" spans="1:26" ht="15.75" customHeight="1" x14ac:dyDescent="0.15">
      <c r="A1" s="4"/>
      <c r="B1" s="2" t="s">
        <v>0</v>
      </c>
      <c r="C1" s="2" t="s">
        <v>1</v>
      </c>
      <c r="D1" s="3" t="s">
        <v>2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15">
      <c r="A2" s="4"/>
      <c r="B2" s="3">
        <f>'Finance  1'!E15</f>
        <v>1.8513240863261376E-2</v>
      </c>
      <c r="C2" s="3">
        <f>'Finance  1'!E16</f>
        <v>66.334694422716765</v>
      </c>
      <c r="D2" s="4">
        <f>C2-B2</f>
        <v>66.316181181853509</v>
      </c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4"/>
      <c r="B3" s="4"/>
      <c r="C3" s="1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4"/>
      <c r="B4" s="15" t="s">
        <v>3</v>
      </c>
      <c r="C4" s="8" t="s">
        <v>4</v>
      </c>
      <c r="D4" s="16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4"/>
      <c r="B5" s="23">
        <v>1</v>
      </c>
      <c r="C5" s="10">
        <f>D2/C10</f>
        <v>0.99025812753828313</v>
      </c>
      <c r="D5" s="16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4"/>
      <c r="B6" s="23">
        <v>2</v>
      </c>
      <c r="C6" s="11">
        <f>C5/C10</f>
        <v>1.4786906327832354E-2</v>
      </c>
      <c r="D6" s="16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4"/>
      <c r="B7" s="23">
        <v>3</v>
      </c>
      <c r="C7" s="11">
        <f>C6/C10</f>
        <v>2.20803639644589E-4</v>
      </c>
      <c r="D7" s="16"/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4"/>
      <c r="B8" s="23">
        <v>4</v>
      </c>
      <c r="C8" s="11">
        <f>C7/C10</f>
        <v>3.2971228869240096E-6</v>
      </c>
      <c r="D8" s="16"/>
      <c r="E8" s="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4"/>
      <c r="B9" s="23">
        <v>5</v>
      </c>
      <c r="C9" s="11">
        <f>C8/C10</f>
        <v>4.9233877435065728E-8</v>
      </c>
      <c r="D9" s="16"/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4"/>
      <c r="B10" s="15" t="s">
        <v>5</v>
      </c>
      <c r="C10" s="12">
        <f>(D2*(11/10)^(0.1027134244409*(10000/10000)))</f>
        <v>66.968580552538555</v>
      </c>
      <c r="D10" s="16"/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4"/>
      <c r="B11" s="24" t="s">
        <v>6</v>
      </c>
      <c r="C11" s="13">
        <f>C8/C10</f>
        <v>4.9233877435065728E-8</v>
      </c>
      <c r="D11" s="16"/>
      <c r="E11" s="4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4"/>
      <c r="B12" s="3" t="s">
        <v>7</v>
      </c>
      <c r="C12" s="3">
        <f>SUM(C5:C9)+D2</f>
        <v>67.321450365716032</v>
      </c>
      <c r="D12" s="4"/>
      <c r="E12" s="4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4"/>
      <c r="B13" s="14"/>
      <c r="C13" s="4"/>
      <c r="D13" s="3"/>
      <c r="E13" s="3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15"/>
      <c r="B14" s="25" t="s">
        <v>8</v>
      </c>
      <c r="C14" s="16"/>
      <c r="D14" s="4"/>
      <c r="E14" s="14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15"/>
      <c r="B15" s="26">
        <f>C12</f>
        <v>67.321450365716032</v>
      </c>
      <c r="C15" s="18">
        <f>(((5/1.14)/B15))</f>
        <v>6.514959033791537E-2</v>
      </c>
      <c r="D15" s="15">
        <f>(((5/1.4)/C15))</f>
        <v>54.818895297797333</v>
      </c>
      <c r="E15" s="19">
        <f>(((5/4.1)/D15))</f>
        <v>2.2246201578800372E-2</v>
      </c>
      <c r="F15" s="20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15"/>
      <c r="B16" s="27">
        <f>E16+E15</f>
        <v>55.225835501465937</v>
      </c>
      <c r="C16" s="18">
        <f>((B15/(5/1.14)))</f>
        <v>15.349290683383254</v>
      </c>
      <c r="D16" s="15">
        <f>((B15/(5/1.4)))</f>
        <v>18.850006102400489</v>
      </c>
      <c r="E16" s="21">
        <f>((B15/(5/4.1)))</f>
        <v>55.203589299887135</v>
      </c>
      <c r="F16" s="20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4"/>
      <c r="B17" s="22"/>
      <c r="C17" s="4"/>
      <c r="D17" s="4"/>
      <c r="E17" s="22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4"/>
      <c r="B18" s="4"/>
      <c r="C18" s="4"/>
      <c r="D18" s="4"/>
      <c r="E18" s="4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Technology  1</vt:lpstr>
      <vt:lpstr>Technology  2</vt:lpstr>
      <vt:lpstr>Finance  1</vt:lpstr>
      <vt:lpstr>Finance 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corvin dhali</dc:creator>
  <dcterms:created xsi:type="dcterms:W3CDTF">2025-07-13T00:06:39Z</dcterms:created>
</cp:coreProperties>
</file>