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34" windowHeight="8192" windowWidth="16384" xWindow="0" yWindow="0"/>
  </bookViews>
  <sheets>
    <sheet name="Tables_W" sheetId="1" state="visible" r:id="rId2"/>
    <sheet name="Tables_S" sheetId="2" state="visible" r:id="rId3"/>
  </sheets>
  <definedNames>
    <definedName function="false" hidden="false" name="RURAL_SANITATION" vbProcedure="false">#ref!</definedName>
    <definedName function="false" hidden="false" name="RURAL_WATER" vbProcedure="false">#ref!</definedName>
    <definedName function="false" hidden="false" name="test" vbProcedure="false">#ref!</definedName>
    <definedName function="false" hidden="false" name="URBAN_SANITATION" vbProcedure="false">#ref!</definedName>
    <definedName function="false" hidden="false" name="URBAN_WATER" vbProcedure="false">#ref!</definedName>
  </definedNames>
  <calcPr iterateCount="32767" refMode="A1" iterate="true" iterateDelta="100"/>
</workbook>
</file>

<file path=xl/sharedStrings.xml><?xml version="1.0" encoding="utf-8"?>
<sst xmlns="http://schemas.openxmlformats.org/spreadsheetml/2006/main" count="380" uniqueCount="191">
  <si>
    <t>Survey Category</t>
  </si>
  <si>
    <t>Code 1</t>
  </si>
  <si>
    <t>Switzerland</t>
  </si>
  <si>
    <t>Code 2</t>
  </si>
  <si>
    <t>&lt;= this cell has formula error (cyclic reference)</t>
  </si>
  <si>
    <t>&lt;= this cell has formula error (wrong syntax)</t>
  </si>
  <si>
    <t>Survey name 1</t>
  </si>
  <si>
    <t>Survey name 2</t>
  </si>
  <si>
    <t>Original denomination</t>
  </si>
  <si>
    <t>Classification</t>
  </si>
  <si>
    <t>Urban</t>
  </si>
  <si>
    <t>Rural</t>
  </si>
  <si>
    <t>Total</t>
  </si>
  <si>
    <t>Category 1</t>
  </si>
  <si>
    <t>Cat 1-1</t>
  </si>
  <si>
    <t>Alternate Cat 1-2</t>
  </si>
  <si>
    <t>Cat 1-2</t>
  </si>
  <si>
    <t>Cat 1-3</t>
  </si>
  <si>
    <t>Alternate Cat 1-4</t>
  </si>
  <si>
    <t>Cat 1-4</t>
  </si>
  <si>
    <t>Cat 1-5</t>
  </si>
  <si>
    <t>Category 2</t>
  </si>
  <si>
    <t>Cat 2-1</t>
  </si>
  <si>
    <t>Cat 2-2</t>
  </si>
  <si>
    <t>Cat 2-3</t>
  </si>
  <si>
    <t>Cat 2-4</t>
  </si>
  <si>
    <t>Cat 2-5</t>
  </si>
  <si>
    <t>formula with alternate category will also be imported</t>
  </si>
  <si>
    <t>Cat 2-6</t>
  </si>
  <si>
    <t>Cat 2-7</t>
  </si>
  <si>
    <t>Cat 2-8</t>
  </si>
  <si>
    <t>Cat 2-9</t>
  </si>
  <si>
    <t>Cat 2-10</t>
  </si>
  <si>
    <t>Category 3</t>
  </si>
  <si>
    <t>Cat 3-1</t>
  </si>
  <si>
    <t>Cat 3-2</t>
  </si>
  <si>
    <t>Cat 3-3</t>
  </si>
  <si>
    <t>Alternate Cat 3-4</t>
  </si>
  <si>
    <t>Cat 3-4</t>
  </si>
  <si>
    <t>Cat 3-5</t>
  </si>
  <si>
    <t>Cat 3-6</t>
  </si>
  <si>
    <t>Cat 3-7</t>
  </si>
  <si>
    <t>Alternate Cat 3-8</t>
  </si>
  <si>
    <t>Cat 3-8</t>
  </si>
  <si>
    <t>Cat 3-9</t>
  </si>
  <si>
    <t>Cat 3-10</t>
  </si>
  <si>
    <t>Cat 3-11</t>
  </si>
  <si>
    <t>Cat 3-12</t>
  </si>
  <si>
    <t>Cat 3-13</t>
  </si>
  <si>
    <t>Cat 3-14</t>
  </si>
  <si>
    <t>Cat 3-15</t>
  </si>
  <si>
    <t>Cat 3-16</t>
  </si>
  <si>
    <t>Cat 3-17</t>
  </si>
  <si>
    <t>Cat 3-18</t>
  </si>
  <si>
    <t>Cat 3-19</t>
  </si>
  <si>
    <t>Cat 3-20</t>
  </si>
  <si>
    <t>Cat 3-21</t>
  </si>
  <si>
    <t>Category 4</t>
  </si>
  <si>
    <t>Cat 4-1</t>
  </si>
  <si>
    <t>Cat 4-2</t>
  </si>
  <si>
    <t>Cat 4-3</t>
  </si>
  <si>
    <t>Cat 4-4</t>
  </si>
  <si>
    <t>Cat 4-5</t>
  </si>
  <si>
    <t>Cat 4-6</t>
  </si>
  <si>
    <t>Cat 4-7</t>
  </si>
  <si>
    <t>Cat 4-8</t>
  </si>
  <si>
    <t>Cat 4-9</t>
  </si>
  <si>
    <t>Cat 4-10</t>
  </si>
  <si>
    <t>Cat 4-11</t>
  </si>
  <si>
    <t>Cat 4-12</t>
  </si>
  <si>
    <t>Cat 4-13</t>
  </si>
  <si>
    <t>Cat 4-14</t>
  </si>
  <si>
    <t>Cat 4-15</t>
  </si>
  <si>
    <t>Cat 4-16</t>
  </si>
  <si>
    <t>Alternate Cat 4-17</t>
  </si>
  <si>
    <t>Cat 4-17</t>
  </si>
  <si>
    <t>Cat 4-18</t>
  </si>
  <si>
    <t>Cat 4-19</t>
  </si>
  <si>
    <t>Cat 4-20</t>
  </si>
  <si>
    <t>Cat 4-21</t>
  </si>
  <si>
    <t>Cat 4-22</t>
  </si>
  <si>
    <t>Cat 4-23</t>
  </si>
  <si>
    <t>Cat 4-24</t>
  </si>
  <si>
    <t>Cat 4-25</t>
  </si>
  <si>
    <t>Cat 4-26</t>
  </si>
  <si>
    <t>Cat 4-27</t>
  </si>
  <si>
    <t>Cat 4-28</t>
  </si>
  <si>
    <t>Cat 4-29</t>
  </si>
  <si>
    <t>Cat 4-30</t>
  </si>
  <si>
    <t>Cat 4-31</t>
  </si>
  <si>
    <t>Cat 4-32</t>
  </si>
  <si>
    <t>estimate rule 1</t>
  </si>
  <si>
    <t>not imported</t>
  </si>
  <si>
    <t>cross questionnaire formula</t>
  </si>
  <si>
    <t>not duplicated</t>
  </si>
  <si>
    <t>estimate rule 2 for surface water</t>
  </si>
  <si>
    <t>improved water</t>
  </si>
  <si>
    <t>piped onto premises</t>
  </si>
  <si>
    <t>No</t>
  </si>
  <si>
    <t>Yes</t>
  </si>
  <si>
    <t>Foo</t>
  </si>
  <si>
    <t>blank</t>
  </si>
  <si>
    <t>no</t>
  </si>
  <si>
    <t>ratio (independent)</t>
  </si>
  <si>
    <t>ratio referenced by estimate</t>
  </si>
  <si>
    <t>B Survey Category</t>
  </si>
  <si>
    <t>Survey name 3 B</t>
  </si>
  <si>
    <t>ClassifiB Cation</t>
  </si>
  <si>
    <t>B Category 1</t>
  </si>
  <si>
    <t>B Cat 1-1</t>
  </si>
  <si>
    <t>Alternate B Cat 1-2</t>
  </si>
  <si>
    <t>B Cat 1-2</t>
  </si>
  <si>
    <t>B Cat 1-3</t>
  </si>
  <si>
    <t>Alternate B Cat 1-4</t>
  </si>
  <si>
    <t>B Cat 1-4</t>
  </si>
  <si>
    <t>B Cat 1-5</t>
  </si>
  <si>
    <t>B Category 2</t>
  </si>
  <si>
    <t>B Cat 2-1</t>
  </si>
  <si>
    <t>B Cat 2-2</t>
  </si>
  <si>
    <t>Alternate B Cat 2-3</t>
  </si>
  <si>
    <t>B Cat 2-3</t>
  </si>
  <si>
    <t>B Cat 2-4</t>
  </si>
  <si>
    <t>B Cat 2-5</t>
  </si>
  <si>
    <t>B Cat 2-6</t>
  </si>
  <si>
    <t>B Cat 2-7</t>
  </si>
  <si>
    <t>B Cat 2-8</t>
  </si>
  <si>
    <t>B Cat 2-9</t>
  </si>
  <si>
    <t>B Cat 2-10</t>
  </si>
  <si>
    <t>Alternate B Category 3</t>
  </si>
  <si>
    <t>B Category 3</t>
  </si>
  <si>
    <t>B Cat 3-1</t>
  </si>
  <si>
    <t>B Cat 3-2</t>
  </si>
  <si>
    <t>B Cat 3-3</t>
  </si>
  <si>
    <t>Alternate B Cat 3-4</t>
  </si>
  <si>
    <t>B Cat 3-4</t>
  </si>
  <si>
    <t>B Cat 3-5</t>
  </si>
  <si>
    <t>B Cat 3-6</t>
  </si>
  <si>
    <t>B Cat 3-7</t>
  </si>
  <si>
    <t>Alternate B Cat 3-8</t>
  </si>
  <si>
    <t>B Cat 3-8</t>
  </si>
  <si>
    <t>B Cat 3-9</t>
  </si>
  <si>
    <t>B Cat 3-10</t>
  </si>
  <si>
    <t>B Cat 3-11</t>
  </si>
  <si>
    <t>B Cat 3-12</t>
  </si>
  <si>
    <t>B Cat 3-13</t>
  </si>
  <si>
    <t>B Cat 3-14</t>
  </si>
  <si>
    <t>B Cat 3-15</t>
  </si>
  <si>
    <t>B Cat 3-16</t>
  </si>
  <si>
    <t>B Cat 3-17</t>
  </si>
  <si>
    <t>B Cat 3-18</t>
  </si>
  <si>
    <t>B Cat 3-19</t>
  </si>
  <si>
    <t>B Cat 3-20</t>
  </si>
  <si>
    <t>B Cat 3-21</t>
  </si>
  <si>
    <t>B Category 4</t>
  </si>
  <si>
    <t>B Cat 4-1</t>
  </si>
  <si>
    <t>B Cat 4-2</t>
  </si>
  <si>
    <t>B Cat 4-3</t>
  </si>
  <si>
    <t>B Cat 4-4</t>
  </si>
  <si>
    <t>B Cat 4-5</t>
  </si>
  <si>
    <t>B Cat 4-6</t>
  </si>
  <si>
    <t>B Cat 4-7</t>
  </si>
  <si>
    <t>B Cat 4-8</t>
  </si>
  <si>
    <t>B Cat 4-9</t>
  </si>
  <si>
    <t>B Cat 4-10</t>
  </si>
  <si>
    <t>B Cat 4-11</t>
  </si>
  <si>
    <t>B Cat 4-12</t>
  </si>
  <si>
    <t>B Cat 4-13</t>
  </si>
  <si>
    <t>B Cat 4-14</t>
  </si>
  <si>
    <t>B Cat 4-15</t>
  </si>
  <si>
    <t>B Cat 4-16</t>
  </si>
  <si>
    <t>Alternate B Cat 4-17</t>
  </si>
  <si>
    <t>B Cat 4-17</t>
  </si>
  <si>
    <t>B Cat 4-18</t>
  </si>
  <si>
    <t>B Cat 4-19</t>
  </si>
  <si>
    <t>B Cat 4-20</t>
  </si>
  <si>
    <t>B Cat 4-21</t>
  </si>
  <si>
    <t>B Cat 4-22</t>
  </si>
  <si>
    <t>B Cat 4-23</t>
  </si>
  <si>
    <t>B Cat 4-24</t>
  </si>
  <si>
    <t>B Cat 4-25</t>
  </si>
  <si>
    <t>B Cat 4-26</t>
  </si>
  <si>
    <t>B Cat 4-27</t>
  </si>
  <si>
    <t>B Cat 4-28</t>
  </si>
  <si>
    <t>B Cat 4-29</t>
  </si>
  <si>
    <t>B Cat 4-30</t>
  </si>
  <si>
    <t>B Cat 4-31</t>
  </si>
  <si>
    <t>B Cat 4-32</t>
  </si>
  <si>
    <t>Estimate based on other Questionnaire</t>
  </si>
  <si>
    <t>Estimated improved pit latrines based on MICS06</t>
  </si>
  <si>
    <t>Shared improved facilities/all improved facilities</t>
  </si>
  <si>
    <t>used by other questionnaire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</si>
</sst>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800000"/>
      <sz val="10"/>
    </font>
    <font>
      <name val="Arial"/>
      <charset val="1"/>
      <family val="2"/>
      <sz val="8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95"/>
  <sheetViews>
    <sheetView colorId="64" defaultGridColor="true" rightToLeft="false" showFormulas="false" showGridLines="true" showOutlineSymbols="true" showRowColHeaders="true" showZeros="true" tabSelected="false" topLeftCell="A64" view="normal" windowProtection="false" workbookViewId="0" zoomScale="100" zoomScaleNormal="100" zoomScalePageLayoutView="100">
      <selection activeCell="D95" activeCellId="0" pane="topLeft" sqref="D95"/>
    </sheetView>
  </sheetViews>
  <sheetFormatPr defaultRowHeight="12.1"/>
  <cols>
    <col collapsed="false" hidden="false" max="1" min="1" style="0" width="20.3010204081633"/>
    <col collapsed="false" hidden="false" max="18" min="2" style="0" width="15.2295918367347"/>
    <col collapsed="false" hidden="false" max="21" min="19" style="0" width="11.6887755102041"/>
    <col collapsed="false" hidden="false" max="22" min="22" style="0" width="11.9438775510204"/>
    <col collapsed="false" hidden="false" max="1025" min="23" style="0" width="11.6887755102041"/>
  </cols>
  <sheetData>
    <row collapsed="false" customFormat="false" customHeight="true" hidden="false" ht="12.8" outlineLevel="0" r="1">
      <c r="A1" s="0" t="s">
        <v>0</v>
      </c>
      <c r="C1" s="0" t="s">
        <v>1</v>
      </c>
      <c r="D1" s="0" t="s">
        <v>2</v>
      </c>
      <c r="G1" s="0" t="s">
        <v>0</v>
      </c>
      <c r="I1" s="0" t="s">
        <v>3</v>
      </c>
      <c r="J1" s="0" t="str">
        <f aca="false">$D$1</f>
        <v>Switzerland</v>
      </c>
      <c r="M1" s="0" t="s">
        <v>0</v>
      </c>
      <c r="O1" s="0" t="s">
        <v>3</v>
      </c>
      <c r="P1" s="0" t="str">
        <f aca="false">$P$1</f>
        <v/>
      </c>
      <c r="Q1" s="0" t="s">
        <v>4</v>
      </c>
      <c r="S1" s="0" t="s">
        <v>0</v>
      </c>
      <c r="U1" s="0" t="s">
        <v>3</v>
      </c>
      <c r="V1" s="0" t="e">
        <f aca="false">2+</f>
        <v>#N/A</v>
      </c>
      <c r="W1" s="0" t="s">
        <v>5</v>
      </c>
    </row>
    <row collapsed="false" customFormat="false" customHeight="true" hidden="false" ht="12.8" outlineLevel="0" r="2">
      <c r="A2" s="0" t="s">
        <v>6</v>
      </c>
      <c r="G2" s="0" t="s">
        <v>7</v>
      </c>
    </row>
    <row collapsed="false" customFormat="false" customHeight="true" hidden="false" ht="12.8" outlineLevel="0" r="3">
      <c r="D3" s="0" t="n">
        <v>1997</v>
      </c>
      <c r="J3" s="0" t="n">
        <v>2003</v>
      </c>
    </row>
    <row collapsed="false" customFormat="false" customHeight="true" hidden="false" ht="12.8" outlineLevel="0" r="4">
      <c r="A4" s="0" t="s">
        <v>8</v>
      </c>
      <c r="B4" s="0" t="s">
        <v>9</v>
      </c>
      <c r="D4" s="0" t="s">
        <v>10</v>
      </c>
      <c r="E4" s="0" t="s">
        <v>11</v>
      </c>
      <c r="F4" s="0" t="s">
        <v>12</v>
      </c>
      <c r="G4" s="0" t="s">
        <v>8</v>
      </c>
      <c r="H4" s="0" t="s">
        <v>9</v>
      </c>
      <c r="J4" s="0" t="s">
        <v>10</v>
      </c>
      <c r="K4" s="0" t="s">
        <v>11</v>
      </c>
      <c r="L4" s="0" t="s">
        <v>12</v>
      </c>
    </row>
    <row collapsed="false" customFormat="false" customHeight="true" hidden="false" ht="12.8" outlineLevel="0" r="5">
      <c r="B5" s="0" t="s">
        <v>13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  <c r="H5" s="0" t="s">
        <v>13</v>
      </c>
      <c r="J5" s="0" t="n">
        <v>60</v>
      </c>
      <c r="K5" s="0" t="n">
        <v>3</v>
      </c>
      <c r="L5" s="0" t="n">
        <v>7</v>
      </c>
    </row>
    <row collapsed="false" customFormat="false" customHeight="true" hidden="false" ht="12.8" outlineLevel="0" r="6">
      <c r="C6" s="0" t="s">
        <v>14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  <c r="I6" s="0" t="s">
        <v>14</v>
      </c>
      <c r="J6" s="0" t="str">
        <f aca="false">IF(OR(ISNUMBER(J7),ISNUMBER(J8)),SUM(J7,J8),"")</f>
        <v/>
      </c>
      <c r="K6" s="0" t="str">
        <f aca="false">IF(OR(ISNUMBER(K7),ISNUMBER(K8)),SUM(K7,K8),"")</f>
        <v/>
      </c>
      <c r="L6" s="0" t="str">
        <f aca="false">IF(OR(ISNUMBER(L7),ISNUMBER(L8)),SUM(L7,L8),"")</f>
        <v/>
      </c>
    </row>
    <row collapsed="false" customFormat="false" customHeight="true" hidden="false" ht="12.8" outlineLevel="0" r="7">
      <c r="A7" s="0" t="s">
        <v>15</v>
      </c>
      <c r="C7" s="0" t="s">
        <v>16</v>
      </c>
      <c r="D7" s="0" t="n">
        <v>23.1</v>
      </c>
      <c r="E7" s="0" t="n">
        <v>0.4</v>
      </c>
      <c r="F7" s="0" t="n">
        <v>4.3</v>
      </c>
      <c r="G7" s="0" t="s">
        <v>15</v>
      </c>
      <c r="I7" s="0" t="s">
        <v>16</v>
      </c>
    </row>
    <row collapsed="false" customFormat="false" customHeight="true" hidden="false" ht="12.8" outlineLevel="0" r="8">
      <c r="C8" s="0" t="s">
        <v>17</v>
      </c>
      <c r="I8" s="0" t="s">
        <v>17</v>
      </c>
    </row>
    <row collapsed="false" customFormat="false" customHeight="true" hidden="false" ht="12.8" outlineLevel="0" r="9">
      <c r="A9" s="0" t="s">
        <v>18</v>
      </c>
      <c r="C9" s="0" t="s">
        <v>19</v>
      </c>
      <c r="D9" s="0" t="n">
        <v>7</v>
      </c>
      <c r="E9" s="0" t="n">
        <v>2</v>
      </c>
      <c r="F9" s="0" t="n">
        <v>2.3</v>
      </c>
      <c r="G9" s="0" t="s">
        <v>18</v>
      </c>
      <c r="I9" s="0" t="s">
        <v>19</v>
      </c>
    </row>
    <row collapsed="false" customFormat="false" customHeight="true" hidden="false" ht="12.8" outlineLevel="0" r="10">
      <c r="C10" s="0" t="s">
        <v>20</v>
      </c>
      <c r="I10" s="0" t="s">
        <v>20</v>
      </c>
    </row>
    <row collapsed="false" customFormat="false" customHeight="true" hidden="false" ht="12.8" outlineLevel="0" r="11">
      <c r="B11" s="0" t="s">
        <v>21</v>
      </c>
      <c r="D11" s="0" t="n">
        <f aca="false">IF(SUMIF(A12:A53,"&gt;""",D12:D53)=0,"",SUMIF(A12:A53,"&gt;""",D12:D53))</f>
        <v>66.4</v>
      </c>
      <c r="E11" s="0" t="n">
        <f aca="false">IF(SUMIF(A12:A53,"&gt;""",E12:E53)=0,"",SUMIF(A12:A53,"&gt;""",E12:E53))</f>
        <v>94.3</v>
      </c>
      <c r="F11" s="0" t="n">
        <f aca="false">IF(SUMIF(A12:A53,"&gt;""",F12:F53)=0,"",SUMIF(A12:A53,"&gt;""",F12:F53))</f>
        <v>82.6</v>
      </c>
      <c r="H11" s="0" t="s">
        <v>21</v>
      </c>
      <c r="J11" s="0" t="n">
        <f aca="false">IF(SUMIF(G12:G53,"&gt;""",J12:J53)=0,"",SUMIF(G12:G53,"&gt;""",J12:J53))</f>
        <v>23</v>
      </c>
      <c r="K11" s="0" t="n">
        <f aca="false">IF(SUMIF(G12:G53,"&gt;""",K12:K53)=0,"",SUMIF(G12:G53,"&gt;""",K12:K53))</f>
        <v>73</v>
      </c>
      <c r="L11" s="0" t="n">
        <f aca="false">IF(SUMIF(G12:G53,"&gt;""",L12:L53)=0,"",SUMIF(G12:G53,"&gt;""",L12:L53))</f>
        <v>57</v>
      </c>
    </row>
    <row collapsed="false" customFormat="false" customHeight="true" hidden="false" ht="12.8" outlineLevel="0" r="12">
      <c r="C12" s="0" t="s">
        <v>22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61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88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74.6</v>
      </c>
      <c r="I12" s="0" t="s">
        <v>22</v>
      </c>
      <c r="J12" s="0" t="n">
        <f aca="false">IF(SUMIF(G14:G17,"&gt;""",J14:J17)+SUMIF(G26:G29,"&gt;""",J26:J29)+SUMIF(G46:G49,"&gt;""",J46:J49)+SUMIF(G34:G37,"&gt;""",J34:J37)=0,"",SUMIF(G14:G17,"&gt;""",J14:J17)+SUMIF(G26:G29,"&gt;""",J26:J29)+SUMIF(G46:G49,"&gt;""",J46:J49)+SUMIF(G34:G37,"&gt;""",J34:J37))</f>
        <v>22</v>
      </c>
      <c r="K12" s="0" t="n">
        <f aca="false">IF(SUMIF(G14:G17,"&gt;""",K14:K17)+SUMIF(G26:G29,"&gt;""",K26:K29)+SUMIF(G46:G49,"&gt;""",K46:K49)+SUMIF(G34:G37,"&gt;""",K34:K37)=0,"",SUMIF(G14:G17,"&gt;""",K14:K17)+SUMIF(G26:G29,"&gt;""",K26:K29)+SUMIF(G46:G49,"&gt;""",K46:K49)+SUMIF(G34:G37,"&gt;""",K34:K37))</f>
        <v>70</v>
      </c>
      <c r="L12" s="0" t="n">
        <f aca="false">IF(SUMIF(G14:G17,"&gt;""",L14:L17)+SUMIF(G26:G29,"&gt;""",L26:L29)+SUMIF(G46:G49,"&gt;""",L46:L49)+SUMIF(G34:G37,"&gt;""",L34:L37)=0,"",SUMIF(G14:G17,"&gt;""",L14:L17)+SUMIF(G26:G29,"&gt;""",L26:L29)+SUMIF(G46:G49,"&gt;""",L46:L49)+SUMIF(G34:G37,"&gt;""",L34:L37))</f>
        <v>55</v>
      </c>
    </row>
    <row collapsed="false" customFormat="false" customHeight="true" hidden="false" ht="12.8" outlineLevel="0" r="13">
      <c r="C13" s="0" t="s">
        <v>23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  <c r="I13" s="0" t="s">
        <v>23</v>
      </c>
      <c r="J13" s="0" t="str">
        <f aca="false">IF(SUMIF(G18:G21,"&gt;""",J18:J21)+SUMIF(G38:G41,"&gt;""",J38:J41)+SUMIF(G50:G53,"&gt;""",J50:J53)=0,"",SUMIF(G18:G21,"&gt;""",J18:J21)+SUMIF(G38:G41,"&gt;""",J38:J41)+SUMIF(G50:G53,"&gt;""",J50:J53))</f>
        <v/>
      </c>
      <c r="K13" s="0" t="str">
        <f aca="false">IF(SUMIF(G18:G21,"&gt;""",K18:K21)+SUMIF(G38:G41,"&gt;""",K38:K41)+SUMIF(G50:G53,"&gt;""",K50:K53)=0,"",SUMIF(G18:G21,"&gt;""",K18:K21)+SUMIF(G38:G41,"&gt;""",K38:K41)+SUMIF(G50:G53,"&gt;""",K50:K53))</f>
        <v/>
      </c>
      <c r="L13" s="0" t="str">
        <f aca="false">IF(SUMIF(G18:G21,"&gt;""",L18:L21)+SUMIF(G38:G41,"&gt;""",L38:L41)+SUMIF(G50:G53,"&gt;""",L50:L53)=0,"",SUMIF(G18:G21,"&gt;""",L18:L21)+SUMIF(G38:G41,"&gt;""",L38:L41)+SUMIF(G50:G53,"&gt;""",L50:L53))</f>
        <v/>
      </c>
    </row>
    <row collapsed="false" customFormat="false" customHeight="true" hidden="false" ht="12.8" outlineLevel="0" r="14">
      <c r="C14" s="0" t="s">
        <v>24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  <c r="I14" s="0" t="s">
        <v>24</v>
      </c>
      <c r="J14" s="0" t="n">
        <f aca="false">IF(OR(ISTEXT(G26),ISTEXT(G34),ISTEXT(G46)),SUM(J26,J34,J46),IF(OR(ISNUMBER(J15),ISNUMBER(J16),ISNUMBER(J17)),SUM(J15,J16,J17),""))</f>
        <v>22</v>
      </c>
      <c r="K14" s="0" t="n">
        <f aca="false">IF(OR(ISTEXT(G26),ISTEXT(G34),ISTEXT(G46)),SUM(K26,K34,K46),IF(OR(ISNUMBER(K15),ISNUMBER(K16),ISNUMBER(K17)),SUM(K15,K16,K17),""))</f>
        <v>70</v>
      </c>
      <c r="L14" s="0" t="n">
        <f aca="false">IF(OR(ISTEXT(G26),ISTEXT(G34),ISTEXT(G46)),SUM(L26,L34,L46),IF(OR(ISNUMBER(L15),ISNUMBER(L16),ISNUMBER(L17)),SUM(L15,L16,L17),""))</f>
        <v>55</v>
      </c>
    </row>
    <row collapsed="false" customFormat="false" customHeight="true" hidden="false" ht="12.8" outlineLevel="0" r="15">
      <c r="C15" s="0" t="s">
        <v>25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  <c r="I15" s="0" t="s">
        <v>25</v>
      </c>
      <c r="J15" s="0" t="str">
        <f aca="false">IF(OR(ISNUMBER(J27),ISNUMBER(J35),ISNUMBER(J47)),SUM(J27,J35,J47),"")</f>
        <v/>
      </c>
      <c r="K15" s="0" t="str">
        <f aca="false">IF(OR(ISNUMBER(K27),ISNUMBER(K35),ISNUMBER(K47)),SUM(K27,K35,K47),"")</f>
        <v/>
      </c>
      <c r="L15" s="0" t="str">
        <f aca="false">IF(OR(ISNUMBER(L27),ISNUMBER(L35),ISNUMBER(L47)),SUM(L27,L35,L47),"")</f>
        <v/>
      </c>
    </row>
    <row collapsed="false" customFormat="false" customHeight="true" hidden="false" ht="12.8" outlineLevel="0" r="16">
      <c r="C16" s="0" t="s">
        <v>26</v>
      </c>
      <c r="D16" s="0" t="str">
        <f aca="false">IF(OR(ISNUMBER(D28),ISNUMBER(D36),ISNUMBER(D48)),SUM(D28,D36,D48),"")</f>
        <v/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  <c r="I16" s="0" t="s">
        <v>26</v>
      </c>
      <c r="J16" s="0" t="str">
        <f aca="false">IF(OR(ISNUMBER(J28),ISNUMBER(J36),ISNUMBER(J48)),SUM(J28,J36,J48),"")</f>
        <v/>
      </c>
      <c r="K16" s="0" t="str">
        <f aca="false">IF(OR(ISNUMBER(K28),ISNUMBER(K36),ISNUMBER(K48)),SUM(K28,K36,K48),"")</f>
        <v/>
      </c>
      <c r="L16" s="0" t="str">
        <f aca="false">IF(OR(ISNUMBER(L28),ISNUMBER(L36),ISNUMBER(L48)),SUM(L28,L36,L48),"")</f>
        <v/>
      </c>
    </row>
    <row collapsed="false" customFormat="false" customHeight="true" hidden="false" ht="12.8" outlineLevel="0" r="17">
      <c r="A17" s="0" t="s">
        <v>27</v>
      </c>
      <c r="C17" s="0" t="s">
        <v>28</v>
      </c>
      <c r="D17" s="0" t="n">
        <f aca="false">4*4</f>
        <v>16</v>
      </c>
      <c r="E17" s="0" t="n">
        <f aca="false">2+1</f>
        <v>3</v>
      </c>
      <c r="F17" s="0" t="n">
        <f aca="false">3+5</f>
        <v>8</v>
      </c>
      <c r="I17" s="0" t="s">
        <v>28</v>
      </c>
      <c r="J17" s="0" t="str">
        <f aca="false">IF(OR(ISNUMBER(J29),ISNUMBER(J37),ISNUMBER(J49)),SUM(J29,J37,J49),"")</f>
        <v/>
      </c>
      <c r="K17" s="0" t="str">
        <f aca="false">IF(OR(ISNUMBER(K29),ISNUMBER(K37),ISNUMBER(K49)),SUM(K29,K37,K49),"")</f>
        <v/>
      </c>
      <c r="L17" s="0" t="str">
        <f aca="false">IF(OR(ISNUMBER(L29),ISNUMBER(L37),ISNUMBER(L49)),SUM(L29,L37,L49),"")</f>
        <v/>
      </c>
    </row>
    <row collapsed="false" customFormat="false" customHeight="true" hidden="false" ht="12.8" outlineLevel="0" r="18">
      <c r="C18" s="0" t="s">
        <v>29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  <c r="I18" s="0" t="s">
        <v>29</v>
      </c>
      <c r="J18" s="0" t="str">
        <f aca="false">IF(OR(ISTEXT(G38),ISTEXT(G50)),SUM(J38,J50),IF(OR(ISNUMBER(J19),ISNUMBER(J20),ISNUMBER(J21)),SUM(J19,J20,J21),""))</f>
        <v/>
      </c>
      <c r="K18" s="0" t="str">
        <f aca="false">IF(OR(ISTEXT(G38),ISTEXT(G50)),SUM(K38,K50),IF(OR(ISNUMBER(K19),ISNUMBER(K20),ISNUMBER(K21)),SUM(K19,K20,K21),""))</f>
        <v/>
      </c>
      <c r="L18" s="0" t="str">
        <f aca="false">IF(OR(,ISTEXT(G38),ISTEXT(G50)),SUM(L38,L50),IF(OR(ISNUMBER(L19),ISNUMBER(L20),ISNUMBER(L21)),SUM(L19,L20,L21),""))</f>
        <v/>
      </c>
    </row>
    <row collapsed="false" customFormat="false" customHeight="true" hidden="false" ht="12.8" outlineLevel="0" r="19">
      <c r="C19" s="0" t="s">
        <v>30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  <c r="I19" s="0" t="s">
        <v>30</v>
      </c>
      <c r="J19" s="0" t="str">
        <f aca="false">IF(OR(ISNUMBER(J39),ISNUMBER(J51)),SUM(J39,J51),"")</f>
        <v/>
      </c>
      <c r="K19" s="0" t="str">
        <f aca="false">IF(OR(ISNUMBER(K39),ISNUMBER(K51)),SUM(K39,K51),"")</f>
        <v/>
      </c>
      <c r="L19" s="0" t="str">
        <f aca="false">IF(OR(ISNUMBER(L39),ISNUMBER(L51)),SUM(L39,L51),"")</f>
        <v/>
      </c>
    </row>
    <row collapsed="false" customFormat="false" customHeight="true" hidden="false" ht="12.8" outlineLevel="0" r="20">
      <c r="C20" s="0" t="s">
        <v>31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  <c r="I20" s="0" t="s">
        <v>31</v>
      </c>
      <c r="J20" s="0" t="str">
        <f aca="false">IF(OR(ISNUMBER(J40),ISNUMBER(J52)),SUM(J40,J52),"")</f>
        <v/>
      </c>
      <c r="K20" s="0" t="str">
        <f aca="false">IF(OR(ISNUMBER(K40),ISNUMBER(K52)),SUM(K40,K52),"")</f>
        <v/>
      </c>
      <c r="L20" s="0" t="str">
        <f aca="false">IF(OR(ISNUMBER(L40),ISNUMBER(L52)),SUM(L40,L52),"")</f>
        <v/>
      </c>
    </row>
    <row collapsed="false" customFormat="false" customHeight="true" hidden="false" ht="12.8" outlineLevel="0" r="21">
      <c r="C21" s="0" t="s">
        <v>32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  <c r="I21" s="0" t="s">
        <v>32</v>
      </c>
      <c r="J21" s="0" t="str">
        <f aca="false">IF(OR(ISNUMBER(J41),ISNUMBER(J53)),SUM(J41,J53),"")</f>
        <v/>
      </c>
      <c r="K21" s="0" t="str">
        <f aca="false">IF(OR(ISNUMBER(K41),ISNUMBER(K53)),SUM(K41,K53),"")</f>
        <v/>
      </c>
      <c r="L21" s="0" t="str">
        <f aca="false">IF(OR(ISNUMBER(L41),ISNUMBER(L53)),SUM(L41,L53),"")</f>
        <v/>
      </c>
    </row>
    <row collapsed="false" customFormat="false" customHeight="true" hidden="false" ht="12.8" outlineLevel="0" r="22">
      <c r="B22" s="0" t="s">
        <v>33</v>
      </c>
      <c r="H22" s="0" t="s">
        <v>33</v>
      </c>
      <c r="J22" s="0" t="n">
        <f aca="false">IF(OR(ISNUMBER(J23),ISNUMBER(J24),ISNUMBER(J25),ISNUMBER(J26),ISNUMBER(J27),ISNUMBER(J28),ISNUMBER(J29),ISNUMBER(J30),ISNUMBER(J31),ISNUMBER(J32),ISNUMBER(J33),ISNUMBER(J34),ISNUMBER(J35),ISNUMBER(J36),ISNUMBER(J37),ISNUMBER(J38),ISNUMBER(J39),ISNUMBER(J40),ISNUMBER(J41)),SUMIF(G23:G41,"&gt;""",J23:J41),"")</f>
        <v>23</v>
      </c>
      <c r="K22" s="0" t="n">
        <f aca="false">IF(OR(ISNUMBER(K23),ISNUMBER(K24),ISNUMBER(K25),ISNUMBER(K26),ISNUMBER(K27),ISNUMBER(K28),ISNUMBER(K29),ISNUMBER(K30),ISNUMBER(K31),ISNUMBER(K32),ISNUMBER(K33),ISNUMBER(K34),ISNUMBER(K35),ISNUMBER(K36),ISNUMBER(K37),ISNUMBER(K38),ISNUMBER(K39),ISNUMBER(K40),ISNUMBER(K41)),SUMIF(G23:G41,"&gt;""",K23:K41),"")</f>
        <v>73</v>
      </c>
      <c r="L22" s="0" t="n">
        <f aca="false">IF(OR(ISNUMBER(L23),ISNUMBER(L24),ISNUMBER(L25),ISNUMBER(L26),ISNUMBER(L27),ISNUMBER(L28),ISNUMBER(L29),ISNUMBER(L30),ISNUMBER(L31),ISNUMBER(L32),ISNUMBER(L33),ISNUMBER(L34),ISNUMBER(L35),ISNUMBER(L36),ISNUMBER(L37),ISNUMBER(L38),ISNUMBER(L39),ISNUMBER(L40),ISNUMBER(L41)),SUMIF(G23:G41,"&gt;""",L23:L41),"")</f>
        <v>57</v>
      </c>
    </row>
    <row collapsed="false" customFormat="false" customHeight="true" hidden="false" ht="12.8" outlineLevel="0" r="23">
      <c r="C23" s="0" t="s">
        <v>34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  <c r="I23" s="0" t="s">
        <v>34</v>
      </c>
      <c r="J23" s="0" t="str">
        <f aca="false">IF(OR(ISNUMBER(J27),ISNUMBER(J31)),SUM(J27,J31),"")</f>
        <v/>
      </c>
      <c r="K23" s="0" t="str">
        <f aca="false">IF(OR(ISNUMBER(K27),ISNUMBER(K31)),SUM(K27,K31),"")</f>
        <v/>
      </c>
      <c r="L23" s="0" t="str">
        <f aca="false">IF(OR(ISNUMBER(L27),ISNUMBER(L31)),SUM(L27,L31),"")</f>
        <v/>
      </c>
    </row>
    <row collapsed="false" customFormat="false" customHeight="true" hidden="false" ht="12.8" outlineLevel="0" r="24">
      <c r="C24" s="0" t="s">
        <v>35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  <c r="I24" s="0" t="s">
        <v>35</v>
      </c>
      <c r="J24" s="0" t="str">
        <f aca="false">IF(OR(ISNUMBER(J28),ISNUMBER(J32)),SUM(J28,J32),"")</f>
        <v/>
      </c>
      <c r="K24" s="0" t="str">
        <f aca="false">IF(OR(ISNUMBER(K28),ISNUMBER(K32)),SUM(K28,K32),"")</f>
        <v/>
      </c>
      <c r="L24" s="0" t="str">
        <f aca="false">IF(OR(ISNUMBER(L28),ISNUMBER(L32)),SUM(L28,L32),"")</f>
        <v/>
      </c>
    </row>
    <row collapsed="false" customFormat="false" customHeight="true" hidden="false" ht="12.8" outlineLevel="0" r="25">
      <c r="C25" s="0" t="s">
        <v>36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  <c r="I25" s="0" t="s">
        <v>36</v>
      </c>
      <c r="J25" s="0" t="str">
        <f aca="false">IF(OR(ISNUMBER(J29),ISNUMBER(J33)),SUM(J29,J33),"")</f>
        <v/>
      </c>
      <c r="K25" s="0" t="str">
        <f aca="false">IF(OR(ISNUMBER(K29),ISNUMBER(K33)),SUM(K29,K33),"")</f>
        <v/>
      </c>
      <c r="L25" s="0" t="str">
        <f aca="false">IF(OR(ISNUMBER(L29),ISNUMBER(L33)),SUM(L29,L33),"")</f>
        <v/>
      </c>
    </row>
    <row collapsed="false" customFormat="false" customHeight="true" hidden="false" ht="12.8" outlineLevel="0" r="26">
      <c r="A26" s="0" t="s">
        <v>37</v>
      </c>
      <c r="C26" s="0" t="s">
        <v>38</v>
      </c>
      <c r="D26" s="0" t="n">
        <v>45</v>
      </c>
      <c r="E26" s="0" t="n">
        <v>85</v>
      </c>
      <c r="F26" s="0" t="n">
        <v>66.6</v>
      </c>
      <c r="G26" s="0" t="s">
        <v>37</v>
      </c>
      <c r="I26" s="0" t="s">
        <v>38</v>
      </c>
      <c r="J26" s="0" t="n">
        <v>22</v>
      </c>
      <c r="K26" s="0" t="n">
        <v>70</v>
      </c>
      <c r="L26" s="0" t="n">
        <v>55</v>
      </c>
    </row>
    <row collapsed="false" customFormat="false" customHeight="true" hidden="false" ht="12.8" outlineLevel="0" r="27">
      <c r="C27" s="0" t="s">
        <v>39</v>
      </c>
      <c r="I27" s="0" t="s">
        <v>39</v>
      </c>
    </row>
    <row collapsed="false" customFormat="false" customHeight="true" hidden="false" ht="12.8" outlineLevel="0" r="28">
      <c r="C28" s="0" t="s">
        <v>40</v>
      </c>
      <c r="I28" s="0" t="s">
        <v>40</v>
      </c>
    </row>
    <row collapsed="false" customFormat="false" customHeight="true" hidden="false" ht="12.8" outlineLevel="0" r="29">
      <c r="C29" s="0" t="s">
        <v>41</v>
      </c>
      <c r="I29" s="0" t="s">
        <v>41</v>
      </c>
    </row>
    <row collapsed="false" customFormat="false" customHeight="true" hidden="false" ht="12.8" outlineLevel="0" r="30">
      <c r="A30" s="0" t="s">
        <v>42</v>
      </c>
      <c r="C30" s="0" t="s">
        <v>43</v>
      </c>
      <c r="D30" s="0" t="n">
        <v>5.4</v>
      </c>
      <c r="E30" s="0" t="n">
        <v>6.3</v>
      </c>
      <c r="F30" s="0" t="n">
        <v>8</v>
      </c>
      <c r="G30" s="0" t="s">
        <v>42</v>
      </c>
      <c r="I30" s="0" t="s">
        <v>43</v>
      </c>
      <c r="J30" s="0" t="n">
        <v>1</v>
      </c>
      <c r="K30" s="0" t="n">
        <v>3</v>
      </c>
      <c r="L30" s="0" t="n">
        <v>2</v>
      </c>
    </row>
    <row collapsed="false" customFormat="false" customHeight="true" hidden="false" ht="12.8" outlineLevel="0" r="31">
      <c r="C31" s="0" t="s">
        <v>44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  <c r="I31" s="0" t="s">
        <v>44</v>
      </c>
      <c r="J31" s="0" t="str">
        <f aca="false">IF(OR(ISNUMBER(J35),ISNUMBER(J39)),SUM(J35,J39),"")</f>
        <v/>
      </c>
      <c r="K31" s="0" t="str">
        <f aca="false">IF(OR(ISNUMBER(K35),ISNUMBER(K39)),SUM(K35,K39),"")</f>
        <v/>
      </c>
      <c r="L31" s="0" t="str">
        <f aca="false">IF(OR(ISNUMBER(L35),ISNUMBER(L39)),SUM(L35,L39),"")</f>
        <v/>
      </c>
    </row>
    <row collapsed="false" customFormat="false" customHeight="true" hidden="false" ht="12.8" outlineLevel="0" r="32">
      <c r="C32" s="0" t="s">
        <v>45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  <c r="I32" s="0" t="s">
        <v>45</v>
      </c>
      <c r="J32" s="0" t="str">
        <f aca="false">IF(OR(ISNUMBER(J36),ISNUMBER(J40)),SUM(J36,J40),"")</f>
        <v/>
      </c>
      <c r="K32" s="0" t="str">
        <f aca="false">IF(OR(ISNUMBER(K36),ISNUMBER(K40)),SUM(K36,K40),"")</f>
        <v/>
      </c>
      <c r="L32" s="0" t="str">
        <f aca="false">IF(OR(ISNUMBER(L36),ISNUMBER(L40)),SUM(L36,L40),"")</f>
        <v/>
      </c>
    </row>
    <row collapsed="false" customFormat="false" customHeight="true" hidden="false" ht="12.8" outlineLevel="0" r="33">
      <c r="C33" s="0" t="s">
        <v>46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  <c r="I33" s="0" t="s">
        <v>46</v>
      </c>
      <c r="J33" s="0" t="str">
        <f aca="false">IF(OR(ISNUMBER(J37),ISNUMBER(J41)),SUM(J37,J41),"")</f>
        <v/>
      </c>
      <c r="K33" s="0" t="str">
        <f aca="false">IF(OR(ISNUMBER(K37),ISNUMBER(K41)),SUM(K37,K41),"")</f>
        <v/>
      </c>
      <c r="L33" s="0" t="str">
        <f aca="false">IF(OR(ISNUMBER(L37),ISNUMBER(L41)),SUM(L37,L41),"")</f>
        <v/>
      </c>
    </row>
    <row collapsed="false" customFormat="false" customHeight="true" hidden="false" ht="12.8" outlineLevel="0" r="34">
      <c r="C34" s="0" t="s">
        <v>47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  <c r="I34" s="0" t="s">
        <v>47</v>
      </c>
      <c r="J34" s="0" t="str">
        <f aca="false">IF(OR(ISTEXT(G35),ISTEXT(G36),ISTEXT(G37)),SUM(J35,J36,J37),"")</f>
        <v/>
      </c>
      <c r="K34" s="0" t="str">
        <f aca="false">IF(OR(ISTEXT(G35),ISTEXT(G36),ISTEXT(G37)),SUM(K35,K36,K37),"")</f>
        <v/>
      </c>
      <c r="L34" s="0" t="str">
        <f aca="false">IF(OR(ISTEXT(G35),ISTEXT(G36),ISTEXT(G37)),SUM(L35,L36,L37),"")</f>
        <v/>
      </c>
    </row>
    <row collapsed="false" customFormat="false" customHeight="true" hidden="false" ht="12.8" outlineLevel="0" r="35">
      <c r="C35" s="0" t="s">
        <v>48</v>
      </c>
      <c r="I35" s="0" t="s">
        <v>48</v>
      </c>
    </row>
    <row collapsed="false" customFormat="false" customHeight="true" hidden="false" ht="12.8" outlineLevel="0" r="36">
      <c r="C36" s="0" t="s">
        <v>49</v>
      </c>
      <c r="I36" s="0" t="s">
        <v>49</v>
      </c>
    </row>
    <row collapsed="false" customFormat="false" customHeight="true" hidden="false" ht="12.8" outlineLevel="0" r="37">
      <c r="C37" s="0" t="s">
        <v>50</v>
      </c>
      <c r="I37" s="0" t="s">
        <v>50</v>
      </c>
    </row>
    <row collapsed="false" customFormat="false" customHeight="true" hidden="false" ht="12.8" outlineLevel="0" r="38">
      <c r="C38" s="0" t="s">
        <v>51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  <c r="I38" s="0" t="s">
        <v>51</v>
      </c>
      <c r="J38" s="0" t="str">
        <f aca="false">IF(OR(ISTEXT(G39),ISTEXT(G40),ISTEXT(G41)),SUM(J39,J40,J41),"")</f>
        <v/>
      </c>
      <c r="K38" s="0" t="str">
        <f aca="false">IF(OR(ISTEXT(G39),ISTEXT(G40),ISTEXT(G41)),SUM(K39,K40,K41),"")</f>
        <v/>
      </c>
      <c r="L38" s="0" t="str">
        <f aca="false">IF(OR(ISTEXT(G39),ISTEXT(G40),ISTEXT(G41)),SUM(L39,L40,L41),"")</f>
        <v/>
      </c>
    </row>
    <row collapsed="false" customFormat="false" customHeight="true" hidden="false" ht="12.8" outlineLevel="0" r="39">
      <c r="C39" s="0" t="s">
        <v>52</v>
      </c>
      <c r="I39" s="0" t="s">
        <v>52</v>
      </c>
    </row>
    <row collapsed="false" customFormat="false" customHeight="true" hidden="false" ht="12.8" outlineLevel="0" r="40">
      <c r="C40" s="0" t="s">
        <v>53</v>
      </c>
      <c r="I40" s="0" t="s">
        <v>53</v>
      </c>
    </row>
    <row collapsed="false" customFormat="false" customHeight="true" hidden="false" ht="12.8" outlineLevel="0" r="41">
      <c r="C41" s="0" t="s">
        <v>54</v>
      </c>
      <c r="I41" s="0" t="s">
        <v>54</v>
      </c>
    </row>
    <row collapsed="false" customFormat="false" customHeight="true" hidden="false" ht="12.8" outlineLevel="0" r="42">
      <c r="C42" s="0" t="s">
        <v>55</v>
      </c>
      <c r="D42" s="0" t="str">
        <f aca="false">IF(OR(ISNUMBER(D43),ISNUMBER(D44),ISNUMBER(D45),ISNUMBER(D46),ISNUMBER(D47),ISNUMBER(D48),ISNUMBER(D49),ISNUMBER(D50),ISNUMBER(D51),ISNUMBER(D52),ISNUMBER(D53)),SUMIF(A43:A53,"&gt;""",D43:D53),"")</f>
        <v/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  <c r="I42" s="0" t="s">
        <v>55</v>
      </c>
      <c r="J42" s="0" t="str">
        <f aca="false">IF(OR(ISNUMBER(J43),ISNUMBER(J44),ISNUMBER(J45),ISNUMBER(J46),ISNUMBER(J47),ISNUMBER(J48),ISNUMBER(J49),ISNUMBER(J50),ISNUMBER(J51),ISNUMBER(J52),ISNUMBER(J53)),SUMIF(G43:G53,"&gt;""",J43:J53),"")</f>
        <v/>
      </c>
      <c r="K42" s="0" t="str">
        <f aca="false">IF(OR(ISNUMBER(K43),ISNUMBER(K44),ISNUMBER(K45),ISNUMBER(K46),ISNUMBER(K47),ISNUMBER(K48),ISNUMBER(K49),ISNUMBER(K50),ISNUMBER(K51),ISNUMBER(K52),ISNUMBER(K53)),SUMIF(G43:G53,"&gt;""",K43:K53),"")</f>
        <v/>
      </c>
      <c r="L42" s="0" t="str">
        <f aca="false">IF(OR(ISNUMBER(L43),ISNUMBER(L44),ISNUMBER(L45),ISNUMBER(L46),ISNUMBER(L47),ISNUMBER(L48),ISNUMBER(L49),ISNUMBER(L50),ISNUMBER(L51),ISNUMBER(L52),ISNUMBER(L53)),SUMIF(G43:G53,"&gt;""",L43:L53),"")</f>
        <v/>
      </c>
    </row>
    <row collapsed="false" customFormat="false" customHeight="true" hidden="false" ht="12.8" outlineLevel="0" r="43">
      <c r="C43" s="0" t="s">
        <v>56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  <c r="I43" s="0" t="s">
        <v>56</v>
      </c>
      <c r="J43" s="0" t="str">
        <f aca="false">IF(OR(ISNUMBER(J47),ISNUMBER(J51)),SUM(J47,J51),"")</f>
        <v/>
      </c>
      <c r="K43" s="0" t="str">
        <f aca="false">IF(OR(ISNUMBER(K47),ISNUMBER(K51)),SUM(K47,K51),"")</f>
        <v/>
      </c>
      <c r="L43" s="0" t="str">
        <f aca="false">IF(OR(ISNUMBER(L47),ISNUMBER(L51)),SUM(L47,L51),"")</f>
        <v/>
      </c>
    </row>
    <row collapsed="false" customFormat="false" customHeight="true" hidden="false" ht="12.8" outlineLevel="0" r="44">
      <c r="B44" s="0" t="s">
        <v>57</v>
      </c>
      <c r="D44" s="0" t="str">
        <f aca="false">IF(OR(ISNUMBER(D48),ISNUMBER(D52)),SUM(D48,D52),"")</f>
        <v/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  <c r="H44" s="0" t="s">
        <v>57</v>
      </c>
      <c r="J44" s="0" t="str">
        <f aca="false">IF(OR(ISNUMBER(J48),ISNUMBER(J52)),SUM(J48,J52),"")</f>
        <v/>
      </c>
      <c r="K44" s="0" t="str">
        <f aca="false">IF(OR(ISNUMBER(K48),ISNUMBER(K52)),SUM(K48,K52),"")</f>
        <v/>
      </c>
      <c r="L44" s="0" t="str">
        <f aca="false">IF(OR(ISNUMBER(L48),ISNUMBER(L52)),SUM(L48,L52),"")</f>
        <v/>
      </c>
    </row>
    <row collapsed="false" customFormat="false" customHeight="true" hidden="false" ht="12.8" outlineLevel="0" r="45">
      <c r="C45" s="0" t="s">
        <v>58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  <c r="I45" s="0" t="s">
        <v>58</v>
      </c>
      <c r="K45" s="0" t="str">
        <f aca="false">IF(OR(ISNUMBER(K49),ISNUMBER(K53)),SUM(K49,K53),"")</f>
        <v/>
      </c>
      <c r="L45" s="0" t="str">
        <f aca="false">IF(OR(ISNUMBER(L49),ISNUMBER(L53)),SUM(L49,L53),"")</f>
        <v/>
      </c>
    </row>
    <row collapsed="false" customFormat="false" customHeight="true" hidden="false" ht="12.8" outlineLevel="0" r="46">
      <c r="C46" s="0" t="s">
        <v>59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  <c r="I46" s="0" t="s">
        <v>59</v>
      </c>
      <c r="J46" s="0" t="str">
        <f aca="false">IF(OR(ISTEXT(G47),ISTEXT(G48),ISTEXT(G49)),SUM(J47,J48,J49),"")</f>
        <v/>
      </c>
      <c r="K46" s="0" t="str">
        <f aca="false">IF(OR(ISTEXT(G47),ISTEXT(G48),ISTEXT(G49)),SUM(K47,K48,K49),"")</f>
        <v/>
      </c>
      <c r="L46" s="0" t="str">
        <f aca="false">IF(OR(ISTEXT(G47),ISTEXT(G48),ISTEXT(G49)),SUM(L47,L48,L49),"")</f>
        <v/>
      </c>
    </row>
    <row collapsed="false" customFormat="false" customHeight="true" hidden="false" ht="12.8" outlineLevel="0" r="47">
      <c r="C47" s="0" t="s">
        <v>60</v>
      </c>
      <c r="I47" s="0" t="s">
        <v>60</v>
      </c>
    </row>
    <row collapsed="false" customFormat="false" customHeight="true" hidden="false" ht="12.8" outlineLevel="0" r="48">
      <c r="C48" s="0" t="s">
        <v>61</v>
      </c>
      <c r="I48" s="0" t="s">
        <v>61</v>
      </c>
    </row>
    <row collapsed="false" customFormat="false" customHeight="true" hidden="false" ht="12.8" outlineLevel="0" r="49">
      <c r="C49" s="0" t="s">
        <v>62</v>
      </c>
      <c r="I49" s="0" t="s">
        <v>62</v>
      </c>
    </row>
    <row collapsed="false" customFormat="false" customHeight="true" hidden="false" ht="12.8" outlineLevel="0" r="50">
      <c r="C50" s="0" t="s">
        <v>63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  <c r="I50" s="0" t="s">
        <v>63</v>
      </c>
      <c r="J50" s="0" t="str">
        <f aca="false">IF(OR(ISTEXT(G51),ISTEXT(G52),ISTEXT(G53)),SUM(J51,J52,J53),"")</f>
        <v/>
      </c>
      <c r="K50" s="0" t="str">
        <f aca="false">IF(OR(ISTEXT(G51),ISTEXT(G52),ISTEXT(G53)),SUM(K51,K52,K53),"")</f>
        <v/>
      </c>
      <c r="L50" s="0" t="str">
        <f aca="false">IF(OR(ISTEXT(G51),ISTEXT(G52),ISTEXT(G53)),SUM(L51,L52,L53),"")</f>
        <v/>
      </c>
    </row>
    <row collapsed="false" customFormat="false" customHeight="true" hidden="false" ht="12.8" outlineLevel="0" r="51">
      <c r="C51" s="0" t="s">
        <v>64</v>
      </c>
      <c r="I51" s="0" t="s">
        <v>64</v>
      </c>
    </row>
    <row collapsed="false" customFormat="false" customHeight="true" hidden="false" ht="12.8" outlineLevel="0" r="52">
      <c r="C52" s="0" t="s">
        <v>65</v>
      </c>
      <c r="I52" s="0" t="s">
        <v>65</v>
      </c>
    </row>
    <row collapsed="false" customFormat="false" customHeight="true" hidden="false" ht="12.8" outlineLevel="0" r="53">
      <c r="C53" s="0" t="s">
        <v>66</v>
      </c>
      <c r="I53" s="0" t="s">
        <v>66</v>
      </c>
    </row>
    <row collapsed="false" customFormat="false" customHeight="true" hidden="false" ht="12.8" outlineLevel="0" r="54">
      <c r="C54" s="0" t="s">
        <v>67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  <c r="I54" s="0" t="s">
        <v>67</v>
      </c>
      <c r="J54" s="0" t="str">
        <f aca="false">IF(OR(ISNUMBER(J55),ISNUMBER(J56)),SUM(J55,J56),"")</f>
        <v/>
      </c>
      <c r="K54" s="0" t="str">
        <f aca="false">IF(OR(ISNUMBER(K55),ISNUMBER(K56)),SUM(K55,K56),"")</f>
        <v/>
      </c>
      <c r="L54" s="0" t="str">
        <f aca="false">IF(OR(ISNUMBER(L55),ISNUMBER(L56)),SUM(L55,L56),"")</f>
        <v/>
      </c>
    </row>
    <row collapsed="false" customFormat="false" customHeight="true" hidden="false" ht="12.8" outlineLevel="0" r="55">
      <c r="C55" s="0" t="s">
        <v>68</v>
      </c>
      <c r="I55" s="0" t="s">
        <v>68</v>
      </c>
    </row>
    <row collapsed="false" customFormat="false" customHeight="true" hidden="false" ht="12.8" outlineLevel="0" r="56">
      <c r="C56" s="0" t="s">
        <v>69</v>
      </c>
      <c r="I56" s="0" t="s">
        <v>69</v>
      </c>
    </row>
    <row collapsed="false" customFormat="false" customHeight="true" hidden="false" ht="12.8" outlineLevel="0" r="57">
      <c r="C57" s="0" t="s">
        <v>70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  <c r="I57" s="0" t="s">
        <v>70</v>
      </c>
      <c r="J57" s="0" t="str">
        <f aca="false">IF(OR(ISNUMBER(J58),ISNUMBER(J59)),SUM(J58,J59),"")</f>
        <v/>
      </c>
      <c r="K57" s="0" t="str">
        <f aca="false">IF(OR(ISNUMBER(K58),ISNUMBER(K59)),SUM(K58,K59),"")</f>
        <v/>
      </c>
      <c r="L57" s="0" t="str">
        <f aca="false">IF(OR(ISNUMBER(L58),ISNUMBER(L59)),SUM(L58,L59),"")</f>
        <v/>
      </c>
    </row>
    <row collapsed="false" customFormat="false" customHeight="true" hidden="false" ht="12.8" outlineLevel="0" r="58">
      <c r="C58" s="0" t="s">
        <v>71</v>
      </c>
      <c r="I58" s="0" t="s">
        <v>71</v>
      </c>
    </row>
    <row collapsed="false" customFormat="false" customHeight="true" hidden="false" ht="12.8" outlineLevel="0" r="59">
      <c r="C59" s="0" t="s">
        <v>72</v>
      </c>
      <c r="I59" s="0" t="s">
        <v>72</v>
      </c>
    </row>
    <row collapsed="false" customFormat="false" customHeight="true" hidden="false" ht="12.8" outlineLevel="0" r="60">
      <c r="C60" s="0" t="s">
        <v>73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  <c r="I60" s="0" t="s">
        <v>73</v>
      </c>
      <c r="J60" s="0" t="str">
        <f aca="false">IF(OR(ISNUMBER(J61),ISNUMBER(J62),ISNUMBER(J63),ISNUMBER(J64),ISNUMBER(J65),ISNUMBER(J66),ISNUMBER(J67)),SUM(J61:J67),"")</f>
        <v/>
      </c>
      <c r="K60" s="0" t="str">
        <f aca="false">IF(OR(ISNUMBER(K61),ISNUMBER(K62),ISNUMBER(K63),ISNUMBER(K64),ISNUMBER(K65),ISNUMBER(K66),ISNUMBER(K67)),SUM(K61:K67),"")</f>
        <v/>
      </c>
      <c r="L60" s="0" t="str">
        <f aca="false">IF(OR(ISNUMBER(L61),ISNUMBER(L62),ISNUMBER(L63),ISNUMBER(L64),ISNUMBER(L65),ISNUMBER(L66),ISNUMBER(L67)),SUM(L61:L67),"")</f>
        <v/>
      </c>
    </row>
    <row collapsed="false" customFormat="false" customHeight="true" hidden="false" ht="12.8" outlineLevel="0" r="61">
      <c r="A61" s="0" t="s">
        <v>74</v>
      </c>
      <c r="C61" s="0" t="s">
        <v>75</v>
      </c>
      <c r="D61" s="0" t="n">
        <v>7</v>
      </c>
      <c r="E61" s="0" t="n">
        <v>5</v>
      </c>
      <c r="F61" s="0" t="n">
        <v>7</v>
      </c>
      <c r="G61" s="0" t="s">
        <v>74</v>
      </c>
      <c r="I61" s="0" t="s">
        <v>75</v>
      </c>
    </row>
    <row collapsed="false" customFormat="false" customHeight="true" hidden="false" ht="12.8" outlineLevel="0" r="62">
      <c r="C62" s="0" t="s">
        <v>76</v>
      </c>
      <c r="I62" s="0" t="s">
        <v>76</v>
      </c>
    </row>
    <row collapsed="false" customFormat="false" customHeight="true" hidden="false" ht="12.8" outlineLevel="0" r="63">
      <c r="C63" s="0" t="s">
        <v>77</v>
      </c>
      <c r="I63" s="0" t="s">
        <v>77</v>
      </c>
    </row>
    <row collapsed="false" customFormat="false" customHeight="true" hidden="false" ht="12.8" outlineLevel="0" r="64">
      <c r="C64" s="0" t="s">
        <v>78</v>
      </c>
      <c r="D64" s="0" t="n">
        <v>4</v>
      </c>
      <c r="E64" s="0" t="n">
        <v>0</v>
      </c>
      <c r="F64" s="0" t="n">
        <v>2.8</v>
      </c>
      <c r="I64" s="0" t="s">
        <v>78</v>
      </c>
    </row>
    <row collapsed="false" customFormat="false" customHeight="true" hidden="false" ht="12.8" outlineLevel="0" r="65">
      <c r="C65" s="0" t="s">
        <v>79</v>
      </c>
      <c r="I65" s="0" t="s">
        <v>79</v>
      </c>
    </row>
    <row collapsed="false" customFormat="false" customHeight="true" hidden="false" ht="12.8" outlineLevel="0" r="66">
      <c r="C66" s="0" t="s">
        <v>80</v>
      </c>
      <c r="I66" s="0" t="s">
        <v>80</v>
      </c>
    </row>
    <row collapsed="false" customFormat="false" customHeight="true" hidden="false" ht="12.8" outlineLevel="0" r="67">
      <c r="C67" s="0" t="s">
        <v>81</v>
      </c>
      <c r="I67" s="0" t="s">
        <v>81</v>
      </c>
    </row>
    <row collapsed="false" customFormat="false" customHeight="true" hidden="false" ht="12.8" outlineLevel="0" r="68">
      <c r="C68" s="0" t="s">
        <v>82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  <c r="I68" s="0" t="s">
        <v>82</v>
      </c>
      <c r="J68" s="0" t="str">
        <f aca="false">IF(OR(ISNUMBER(J69),ISNUMBER(J70)),SUM(J69,J70),"")</f>
        <v/>
      </c>
      <c r="K68" s="0" t="str">
        <f aca="false">IF(OR(ISNUMBER(K69),ISNUMBER(K70)),SUM(K69,K70),"")</f>
        <v/>
      </c>
      <c r="L68" s="0" t="str">
        <f aca="false">IF(OR(ISNUMBER(L69),ISNUMBER(L70)),SUM(L69,L70),"")</f>
        <v/>
      </c>
    </row>
    <row collapsed="false" customFormat="false" customHeight="true" hidden="false" ht="12.8" outlineLevel="0" r="69">
      <c r="C69" s="0" t="s">
        <v>83</v>
      </c>
      <c r="I69" s="0" t="s">
        <v>83</v>
      </c>
    </row>
    <row collapsed="false" customFormat="false" customHeight="true" hidden="false" ht="12.8" outlineLevel="0" r="70">
      <c r="C70" s="0" t="s">
        <v>84</v>
      </c>
      <c r="I70" s="0" t="s">
        <v>84</v>
      </c>
    </row>
    <row collapsed="false" customFormat="false" customHeight="true" hidden="false" ht="12.8" outlineLevel="0" r="71">
      <c r="C71" s="0" t="s">
        <v>85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  <c r="I71" s="0" t="s">
        <v>85</v>
      </c>
      <c r="J71" s="0" t="n">
        <f aca="false">IF(OR(ISNUMBER(J72),ISNUMBER(J73),ISNUMBER(J74),ISNUMBER(J75)),SUM(J72:J75),"")</f>
        <v>5</v>
      </c>
      <c r="K71" s="0" t="n">
        <f aca="false">IF(OR(ISNUMBER(K72),ISNUMBER(K73),ISNUMBER(K74),ISNUMBER(K75)),SUM(K72:K75),"")</f>
        <v>2</v>
      </c>
      <c r="L71" s="0" t="n">
        <f aca="false">IF(OR(ISNUMBER(L72),ISNUMBER(L73),ISNUMBER(L74),ISNUMBER(L75)),SUM(L72:L75),"")</f>
        <v>6</v>
      </c>
    </row>
    <row collapsed="false" customFormat="false" customHeight="true" hidden="false" ht="12.8" outlineLevel="0" r="72">
      <c r="C72" s="0" t="s">
        <v>86</v>
      </c>
      <c r="I72" s="0" t="s">
        <v>86</v>
      </c>
    </row>
    <row collapsed="false" customFormat="false" customHeight="true" hidden="false" ht="12.8" outlineLevel="0" r="73">
      <c r="C73" s="0" t="s">
        <v>87</v>
      </c>
      <c r="I73" s="0" t="s">
        <v>87</v>
      </c>
    </row>
    <row collapsed="false" customFormat="false" customHeight="true" hidden="false" ht="12.8" outlineLevel="0" r="74">
      <c r="C74" s="0" t="s">
        <v>88</v>
      </c>
      <c r="D74" s="0" t="n">
        <v>8.5</v>
      </c>
      <c r="E74" s="0" t="n">
        <v>0.1</v>
      </c>
      <c r="F74" s="0" t="n">
        <v>0.1</v>
      </c>
      <c r="I74" s="0" t="s">
        <v>88</v>
      </c>
      <c r="J74" s="0" t="n">
        <v>5</v>
      </c>
      <c r="K74" s="0" t="n">
        <v>2</v>
      </c>
      <c r="L74" s="0" t="n">
        <v>6</v>
      </c>
    </row>
    <row collapsed="false" customFormat="false" customHeight="true" hidden="false" ht="12.8" outlineLevel="0" r="75">
      <c r="C75" s="0" t="s">
        <v>89</v>
      </c>
      <c r="I75" s="0" t="s">
        <v>89</v>
      </c>
    </row>
    <row collapsed="false" customFormat="false" customHeight="true" hidden="false" ht="12.8" outlineLevel="0" r="76">
      <c r="C76" s="0" t="s">
        <v>90</v>
      </c>
      <c r="D76" s="0" t="n">
        <v>0</v>
      </c>
      <c r="E76" s="0" t="n">
        <v>0.1</v>
      </c>
      <c r="F76" s="0" t="n">
        <v>0.1</v>
      </c>
      <c r="I76" s="0" t="s">
        <v>90</v>
      </c>
    </row>
    <row collapsed="false" customFormat="false" customHeight="true" hidden="false" ht="12.8" outlineLevel="0" r="77">
      <c r="B77" s="0" t="s">
        <v>12</v>
      </c>
      <c r="D77" s="0" t="n">
        <f aca="false">IF(OR(ISNUMBER(D5),ISNUMBER(D11),ISNUMBER(D54),ISNUMBER(D57),ISNUMBER(D60),ISNUMBER(D71),ISNUMBER(D76)),SUM(D5,D11,D54,D57,D60,D68,D71,D76),"")</f>
        <v>116</v>
      </c>
      <c r="E77" s="0" t="n">
        <f aca="false">IF(OR(ISNUMBER(E5),ISNUMBER(E11),ISNUMBER(E54),ISNUMBER(E57),ISNUMBER(E60),ISNUMBER(E71),ISNUMBER(E76)),SUM(E5,E11,E54,E57,E60,E68,E71,E76),"")</f>
        <v>101.9</v>
      </c>
      <c r="F77" s="0" t="n">
        <f aca="false">IF(OR(ISNUMBER(F5),ISNUMBER(F11),ISNUMBER(F54),ISNUMBER(F57),ISNUMBER(F60),ISNUMBER(F71),ISNUMBER(F76)),SUM(F5,F11,F54,F57,F60,F68,F71,F76),"")</f>
        <v>99.2</v>
      </c>
      <c r="H77" s="0" t="s">
        <v>12</v>
      </c>
      <c r="J77" s="0" t="n">
        <f aca="false">IF(OR(ISNUMBER(J5),ISNUMBER(J11),ISNUMBER(J54),ISNUMBER(J57),ISNUMBER(J60),ISNUMBER(J71),ISNUMBER(J76)),SUM(J5,J11,J54,J57,J60,J68,J71,J76),"")</f>
        <v>88</v>
      </c>
      <c r="K77" s="0" t="n">
        <f aca="false">IF(OR(ISNUMBER(K5),ISNUMBER(K11),ISNUMBER(K54),ISNUMBER(K57),ISNUMBER(K60),ISNUMBER(K71),ISNUMBER(K76)),SUM(K5,K11,K54,K57,K60,K68,K71,K76),"")</f>
        <v>78</v>
      </c>
      <c r="L77" s="0" t="n">
        <f aca="false">IF(OR(ISNUMBER(L5),ISNUMBER(L11),ISNUMBER(L54),ISNUMBER(L57),ISNUMBER(L60),ISNUMBER(L71),ISNUMBER(L76)),SUM(L5,L11,L54,L57,L60,L68,L71,L76),"")</f>
        <v>70</v>
      </c>
    </row>
    <row collapsed="false" customFormat="false" customHeight="false" hidden="false" ht="12.1" outlineLevel="0" r="81">
      <c r="G81" s="1"/>
    </row>
    <row collapsed="false" customFormat="false" customHeight="false" hidden="false" ht="12.1" outlineLevel="0" r="83">
      <c r="B83" s="0" t="s">
        <v>91</v>
      </c>
      <c r="D83" s="0" t="n">
        <f aca="false">0.3+0.4</f>
        <v>0.7</v>
      </c>
      <c r="F83" s="0" t="n">
        <f aca="false">0.8+0.1</f>
        <v>0.9</v>
      </c>
    </row>
    <row collapsed="false" customFormat="false" customHeight="false" hidden="false" ht="12.1" outlineLevel="0" r="84">
      <c r="B84" s="0" t="s">
        <v>92</v>
      </c>
    </row>
    <row collapsed="false" customFormat="false" customHeight="false" hidden="false" ht="12.1" outlineLevel="0" r="85">
      <c r="B85" s="0" t="s">
        <v>93</v>
      </c>
      <c r="D85" s="0" t="n">
        <f aca="false">D71+J71+D95</f>
        <v>20.5</v>
      </c>
      <c r="E85" s="0" t="n">
        <f aca="false">E71+K71+E95</f>
        <v>7.1</v>
      </c>
      <c r="F85" s="0" t="n">
        <f aca="false">F71+L71+F95</f>
        <v>6.1</v>
      </c>
    </row>
    <row collapsed="false" customFormat="false" customHeight="false" hidden="false" ht="12.1" outlineLevel="0" r="86">
      <c r="B86" s="0" t="s">
        <v>94</v>
      </c>
      <c r="D86" s="0" t="n">
        <f aca="false">D74+D71</f>
        <v>17</v>
      </c>
      <c r="E86" s="0" t="n">
        <f aca="false">E74+E71</f>
        <v>0.2</v>
      </c>
      <c r="F86" s="0" t="n">
        <f aca="false">F74+F71</f>
        <v>0.2</v>
      </c>
    </row>
    <row collapsed="false" customFormat="false" customHeight="false" hidden="false" ht="12.1" outlineLevel="0" r="87">
      <c r="B87" s="0" t="s">
        <v>95</v>
      </c>
      <c r="D87" s="0" t="n">
        <f aca="false">IF(ISTEXT(A61), SUM(D71:D74),12345)</f>
        <v>17</v>
      </c>
      <c r="E87" s="0" t="n">
        <f aca="false">0.2+0.3</f>
        <v>0.5</v>
      </c>
    </row>
    <row collapsed="false" customFormat="false" customHeight="false" hidden="false" ht="12.1" outlineLevel="0" r="89">
      <c r="A89" s="0" t="s">
        <v>96</v>
      </c>
      <c r="D89" s="0" t="n">
        <f aca="false">D86+D71</f>
        <v>25.5</v>
      </c>
    </row>
    <row collapsed="false" customFormat="false" customHeight="false" hidden="false" ht="12.1" outlineLevel="0" r="90">
      <c r="A90" s="0" t="s">
        <v>97</v>
      </c>
    </row>
    <row collapsed="false" customFormat="false" customHeight="false" hidden="false" ht="12.65" outlineLevel="0" r="91">
      <c r="D91" s="0" t="s">
        <v>98</v>
      </c>
      <c r="E91" s="0" t="s">
        <v>99</v>
      </c>
      <c r="F91" s="0" t="s">
        <v>100</v>
      </c>
    </row>
    <row collapsed="false" customFormat="false" customHeight="false" hidden="false" ht="12.1" outlineLevel="0" r="92">
      <c r="D92" s="0" t="s">
        <v>101</v>
      </c>
      <c r="E92" s="0" t="s">
        <v>98</v>
      </c>
    </row>
    <row collapsed="false" customFormat="false" customHeight="false" hidden="false" ht="12.1" outlineLevel="0" r="93">
      <c r="D93" s="0" t="b">
        <f aca="false">FALSE()</f>
        <v>0</v>
      </c>
      <c r="E93" s="0" t="b">
        <f aca="false">FALSE()</f>
        <v>0</v>
      </c>
      <c r="F93" s="0" t="str">
        <f aca="false">IF(F91="Foo", "No")</f>
        <v>No</v>
      </c>
      <c r="J93" s="0" t="s">
        <v>98</v>
      </c>
      <c r="K93" s="0" t="s">
        <v>102</v>
      </c>
    </row>
    <row collapsed="false" customFormat="false" customHeight="false" hidden="false" ht="12.1" outlineLevel="0" r="94">
      <c r="B94" s="0" t="s">
        <v>103</v>
      </c>
      <c r="D94" s="0" t="n">
        <f aca="false">D60+D61</f>
        <v>18</v>
      </c>
    </row>
    <row collapsed="false" customFormat="false" customHeight="false" hidden="false" ht="12.1" outlineLevel="0" r="95">
      <c r="B95" s="0" t="s">
        <v>104</v>
      </c>
      <c r="D95" s="0" t="n">
        <f aca="false">D61+D62</f>
        <v>7</v>
      </c>
      <c r="E95" s="0" t="n">
        <f aca="false">E61+E62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3"/>
  <sheetViews>
    <sheetView colorId="64" defaultGridColor="true" rightToLeft="false" showFormulas="false" showGridLines="true" showOutlineSymbols="true" showRowColHeaders="true" showZeros="true" tabSelected="true" topLeftCell="A76" view="normal" windowProtection="false" workbookViewId="0" zoomScale="100" zoomScaleNormal="100" zoomScalePageLayoutView="100">
      <selection activeCell="J103" activeCellId="0" pane="topLeft" sqref="J103"/>
    </sheetView>
  </sheetViews>
  <sheetFormatPr defaultRowHeight="12.1"/>
  <cols>
    <col collapsed="false" hidden="false" max="1" min="1" style="0" width="20.3010204081633"/>
    <col collapsed="false" hidden="false" max="6" min="2" style="0" width="15.2295918367347"/>
    <col collapsed="false" hidden="false" max="7" min="7" style="0" width="20.3010204081633"/>
    <col collapsed="false" hidden="false" max="12" min="8" style="0" width="15.2295918367347"/>
    <col collapsed="false" hidden="false" max="1025" min="13" style="0" width="11.6887755102041"/>
  </cols>
  <sheetData>
    <row collapsed="false" customFormat="false" customHeight="true" hidden="false" ht="12.8" outlineLevel="0" r="1">
      <c r="A1" s="0" t="s">
        <v>105</v>
      </c>
      <c r="C1" s="0" t="s">
        <v>1</v>
      </c>
      <c r="D1" s="0" t="s">
        <v>2</v>
      </c>
      <c r="G1" s="0" t="s">
        <v>105</v>
      </c>
      <c r="I1" s="0" t="s">
        <v>3</v>
      </c>
      <c r="J1" s="0" t="s">
        <v>2</v>
      </c>
    </row>
    <row collapsed="false" customFormat="false" customHeight="true" hidden="false" ht="12.8" outlineLevel="0" r="2">
      <c r="A2" s="0" t="s">
        <v>106</v>
      </c>
      <c r="G2" s="0" t="s">
        <v>106</v>
      </c>
    </row>
    <row collapsed="false" customFormat="false" customHeight="true" hidden="false" ht="12.8" outlineLevel="0" r="3">
      <c r="D3" s="0" t="n">
        <v>1997</v>
      </c>
      <c r="J3" s="0" t="n">
        <v>1998</v>
      </c>
    </row>
    <row collapsed="false" customFormat="false" customHeight="true" hidden="false" ht="12.8" outlineLevel="0" r="4">
      <c r="A4" s="0" t="s">
        <v>8</v>
      </c>
      <c r="B4" s="0" t="s">
        <v>107</v>
      </c>
      <c r="D4" s="0" t="s">
        <v>10</v>
      </c>
      <c r="E4" s="0" t="s">
        <v>11</v>
      </c>
      <c r="F4" s="0" t="s">
        <v>12</v>
      </c>
      <c r="G4" s="0" t="s">
        <v>8</v>
      </c>
      <c r="H4" s="0" t="s">
        <v>107</v>
      </c>
      <c r="J4" s="0" t="s">
        <v>10</v>
      </c>
      <c r="K4" s="0" t="s">
        <v>11</v>
      </c>
      <c r="L4" s="0" t="s">
        <v>12</v>
      </c>
    </row>
    <row collapsed="false" customFormat="false" customHeight="true" hidden="false" ht="12.8" outlineLevel="0" r="5">
      <c r="B5" s="0" t="s">
        <v>108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</row>
    <row collapsed="false" customFormat="false" customHeight="true" hidden="false" ht="12.8" outlineLevel="0" r="6">
      <c r="C6" s="0" t="s">
        <v>109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  <c r="I6" s="0" t="s">
        <v>109</v>
      </c>
    </row>
    <row collapsed="false" customFormat="false" customHeight="true" hidden="false" ht="12.8" outlineLevel="0" r="7">
      <c r="A7" s="0" t="s">
        <v>110</v>
      </c>
      <c r="C7" s="0" t="s">
        <v>111</v>
      </c>
      <c r="D7" s="0" t="n">
        <v>23.1</v>
      </c>
      <c r="E7" s="0" t="n">
        <v>0.4</v>
      </c>
      <c r="F7" s="0" t="n">
        <v>4.3</v>
      </c>
      <c r="I7" s="0" t="s">
        <v>111</v>
      </c>
    </row>
    <row collapsed="false" customFormat="false" customHeight="true" hidden="false" ht="12.8" outlineLevel="0" r="8">
      <c r="C8" s="0" t="s">
        <v>112</v>
      </c>
      <c r="I8" s="0" t="s">
        <v>112</v>
      </c>
    </row>
    <row collapsed="false" customFormat="false" customHeight="true" hidden="false" ht="12.8" outlineLevel="0" r="9">
      <c r="A9" s="0" t="s">
        <v>113</v>
      </c>
      <c r="C9" s="0" t="s">
        <v>114</v>
      </c>
      <c r="D9" s="0" t="n">
        <v>7</v>
      </c>
      <c r="E9" s="0" t="n">
        <v>2</v>
      </c>
      <c r="F9" s="0" t="n">
        <v>2.3</v>
      </c>
      <c r="I9" s="0" t="s">
        <v>114</v>
      </c>
    </row>
    <row collapsed="false" customFormat="false" customHeight="true" hidden="false" ht="12.8" outlineLevel="0" r="10">
      <c r="C10" s="0" t="s">
        <v>115</v>
      </c>
      <c r="I10" s="0" t="s">
        <v>115</v>
      </c>
    </row>
    <row collapsed="false" customFormat="false" customHeight="true" hidden="false" ht="12.8" outlineLevel="0" r="11">
      <c r="B11" s="0" t="s">
        <v>116</v>
      </c>
      <c r="D11" s="0" t="n">
        <f aca="false">IF(SUMIF(A12:A53,"&gt;""",D12:D53)=0,"",SUMIF(A12:A53,"&gt;""",D12:D53))</f>
        <v>95.4</v>
      </c>
      <c r="E11" s="0" t="n">
        <f aca="false">IF(SUMIF(A12:A53,"&gt;""",E12:E53)=0,"",SUMIF(A12:A53,"&gt;""",E12:E53))</f>
        <v>176.3</v>
      </c>
      <c r="F11" s="0" t="n">
        <f aca="false">IF(SUMIF(A12:A53,"&gt;""",F12:F53)=0,"",SUMIF(A12:A53,"&gt;""",F12:F53))</f>
        <v>141.2</v>
      </c>
    </row>
    <row collapsed="false" customFormat="false" customHeight="true" hidden="false" ht="12.8" outlineLevel="0" r="12">
      <c r="C12" s="0" t="s">
        <v>117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90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170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133.2</v>
      </c>
      <c r="I12" s="0" t="s">
        <v>117</v>
      </c>
    </row>
    <row collapsed="false" customFormat="false" customHeight="true" hidden="false" ht="12.8" outlineLevel="0" r="13">
      <c r="C13" s="0" t="s">
        <v>118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  <c r="I13" s="0" t="s">
        <v>118</v>
      </c>
    </row>
    <row collapsed="false" customFormat="false" customHeight="true" hidden="false" ht="12.8" outlineLevel="0" r="14">
      <c r="A14" s="0" t="s">
        <v>119</v>
      </c>
      <c r="C14" s="0" t="s">
        <v>120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  <c r="I14" s="0" t="s">
        <v>120</v>
      </c>
    </row>
    <row collapsed="false" customFormat="false" customHeight="true" hidden="false" ht="12.8" outlineLevel="0" r="15">
      <c r="C15" s="0" t="s">
        <v>121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  <c r="I15" s="0" t="s">
        <v>121</v>
      </c>
    </row>
    <row collapsed="false" customFormat="false" customHeight="true" hidden="false" ht="12.8" outlineLevel="0" r="16">
      <c r="C16" s="0" t="s">
        <v>122</v>
      </c>
      <c r="D16" s="0" t="n">
        <f aca="false">IF(OR(ISNUMBER(D28),ISNUMBER(D36),ISNUMBER(D48)),SUM(D28,D36,D48),"")</f>
        <v>2</v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  <c r="I16" s="0" t="s">
        <v>122</v>
      </c>
    </row>
    <row collapsed="false" customFormat="false" customHeight="true" hidden="false" ht="12.8" outlineLevel="0" r="17">
      <c r="C17" s="0" t="s">
        <v>123</v>
      </c>
      <c r="D17" s="0" t="str">
        <f aca="false">IF(OR(ISNUMBER(D29),ISNUMBER(D37),ISNUMBER(D49)),SUM(D29,D37,D49),"")</f>
        <v/>
      </c>
      <c r="E17" s="0" t="str">
        <f aca="false">IF(OR(ISNUMBER(E29),ISNUMBER(E37),ISNUMBER(E49)),SUM(E29,E37,E49),"")</f>
        <v/>
      </c>
      <c r="F17" s="0" t="str">
        <f aca="false">IF(OR(ISNUMBER(F29),ISNUMBER(F37),ISNUMBER(F49)),SUM(F29,F37,F49),"")</f>
        <v/>
      </c>
      <c r="I17" s="0" t="s">
        <v>123</v>
      </c>
    </row>
    <row collapsed="false" customFormat="false" customHeight="true" hidden="false" ht="12.8" outlineLevel="0" r="18">
      <c r="C18" s="0" t="s">
        <v>124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  <c r="I18" s="0" t="s">
        <v>124</v>
      </c>
    </row>
    <row collapsed="false" customFormat="false" customHeight="true" hidden="false" ht="12.8" outlineLevel="0" r="19">
      <c r="C19" s="0" t="s">
        <v>125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  <c r="I19" s="0" t="s">
        <v>125</v>
      </c>
    </row>
    <row collapsed="false" customFormat="false" customHeight="true" hidden="false" ht="12.8" outlineLevel="0" r="20">
      <c r="C20" s="0" t="s">
        <v>126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  <c r="I20" s="0" t="s">
        <v>126</v>
      </c>
    </row>
    <row collapsed="false" customFormat="false" customHeight="true" hidden="false" ht="12.8" outlineLevel="0" r="21">
      <c r="C21" s="0" t="s">
        <v>127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  <c r="I21" s="0" t="s">
        <v>127</v>
      </c>
    </row>
    <row collapsed="false" customFormat="false" customHeight="true" hidden="false" ht="12.8" outlineLevel="0" r="22">
      <c r="A22" s="0" t="s">
        <v>128</v>
      </c>
      <c r="B22" s="0" t="s">
        <v>129</v>
      </c>
    </row>
    <row collapsed="false" customFormat="false" customHeight="true" hidden="false" ht="12.8" outlineLevel="0" r="23">
      <c r="C23" s="0" t="s">
        <v>130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  <c r="I23" s="0" t="s">
        <v>130</v>
      </c>
    </row>
    <row collapsed="false" customFormat="false" customHeight="true" hidden="false" ht="12.8" outlineLevel="0" r="24">
      <c r="C24" s="0" t="s">
        <v>131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  <c r="I24" s="0" t="s">
        <v>131</v>
      </c>
    </row>
    <row collapsed="false" customFormat="false" customHeight="true" hidden="false" ht="12.8" outlineLevel="0" r="25">
      <c r="C25" s="0" t="s">
        <v>132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  <c r="I25" s="0" t="s">
        <v>132</v>
      </c>
    </row>
    <row collapsed="false" customFormat="false" customHeight="true" hidden="false" ht="12.8" outlineLevel="0" r="26">
      <c r="A26" s="0" t="s">
        <v>133</v>
      </c>
      <c r="C26" s="0" t="s">
        <v>134</v>
      </c>
      <c r="D26" s="0" t="n">
        <v>45</v>
      </c>
      <c r="E26" s="0" t="n">
        <v>85</v>
      </c>
      <c r="F26" s="0" t="n">
        <v>66.6</v>
      </c>
      <c r="I26" s="0" t="s">
        <v>134</v>
      </c>
    </row>
    <row collapsed="false" customFormat="false" customHeight="true" hidden="false" ht="12.8" outlineLevel="0" r="27">
      <c r="C27" s="0" t="s">
        <v>135</v>
      </c>
      <c r="I27" s="0" t="s">
        <v>135</v>
      </c>
    </row>
    <row collapsed="false" customFormat="false" customHeight="true" hidden="false" ht="12.8" outlineLevel="0" r="28">
      <c r="C28" s="0" t="s">
        <v>136</v>
      </c>
      <c r="I28" s="0" t="s">
        <v>136</v>
      </c>
    </row>
    <row collapsed="false" customFormat="false" customHeight="true" hidden="false" ht="12.8" outlineLevel="0" r="29">
      <c r="C29" s="0" t="s">
        <v>137</v>
      </c>
      <c r="I29" s="0" t="s">
        <v>137</v>
      </c>
    </row>
    <row collapsed="false" customFormat="false" customHeight="true" hidden="false" ht="12.8" outlineLevel="0" r="30">
      <c r="A30" s="0" t="s">
        <v>138</v>
      </c>
      <c r="C30" s="0" t="s">
        <v>139</v>
      </c>
      <c r="D30" s="0" t="n">
        <v>5.4</v>
      </c>
      <c r="E30" s="0" t="n">
        <v>6.3</v>
      </c>
      <c r="F30" s="0" t="n">
        <v>8</v>
      </c>
      <c r="I30" s="0" t="s">
        <v>139</v>
      </c>
    </row>
    <row collapsed="false" customFormat="false" customHeight="true" hidden="false" ht="12.8" outlineLevel="0" r="31">
      <c r="C31" s="0" t="s">
        <v>140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  <c r="I31" s="0" t="s">
        <v>140</v>
      </c>
    </row>
    <row collapsed="false" customFormat="false" customHeight="true" hidden="false" ht="12.8" outlineLevel="0" r="32">
      <c r="C32" s="0" t="s">
        <v>141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  <c r="I32" s="0" t="s">
        <v>141</v>
      </c>
    </row>
    <row collapsed="false" customFormat="false" customHeight="true" hidden="false" ht="12.8" outlineLevel="0" r="33">
      <c r="C33" s="0" t="s">
        <v>142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  <c r="I33" s="0" t="s">
        <v>142</v>
      </c>
    </row>
    <row collapsed="false" customFormat="false" customHeight="true" hidden="false" ht="12.8" outlineLevel="0" r="34">
      <c r="C34" s="0" t="s">
        <v>143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  <c r="I34" s="0" t="s">
        <v>143</v>
      </c>
    </row>
    <row collapsed="false" customFormat="false" customHeight="true" hidden="false" ht="12.8" outlineLevel="0" r="35">
      <c r="C35" s="0" t="s">
        <v>144</v>
      </c>
      <c r="I35" s="0" t="s">
        <v>144</v>
      </c>
    </row>
    <row collapsed="false" customFormat="false" customHeight="true" hidden="false" ht="12.8" outlineLevel="0" r="36">
      <c r="C36" s="0" t="s">
        <v>145</v>
      </c>
      <c r="I36" s="0" t="s">
        <v>145</v>
      </c>
    </row>
    <row collapsed="false" customFormat="false" customHeight="true" hidden="false" ht="12.8" outlineLevel="0" r="37">
      <c r="C37" s="0" t="s">
        <v>146</v>
      </c>
      <c r="I37" s="0" t="s">
        <v>146</v>
      </c>
    </row>
    <row collapsed="false" customFormat="false" customHeight="true" hidden="false" ht="12.8" outlineLevel="0" r="38">
      <c r="C38" s="0" t="s">
        <v>147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  <c r="I38" s="0" t="s">
        <v>147</v>
      </c>
    </row>
    <row collapsed="false" customFormat="false" customHeight="true" hidden="false" ht="12.8" outlineLevel="0" r="39">
      <c r="C39" s="0" t="s">
        <v>148</v>
      </c>
      <c r="I39" s="0" t="s">
        <v>148</v>
      </c>
    </row>
    <row collapsed="false" customFormat="false" customHeight="true" hidden="false" ht="12.8" outlineLevel="0" r="40">
      <c r="C40" s="0" t="s">
        <v>149</v>
      </c>
      <c r="I40" s="0" t="s">
        <v>149</v>
      </c>
    </row>
    <row collapsed="false" customFormat="false" customHeight="true" hidden="false" ht="12.8" outlineLevel="0" r="41">
      <c r="C41" s="0" t="s">
        <v>150</v>
      </c>
      <c r="I41" s="0" t="s">
        <v>150</v>
      </c>
    </row>
    <row collapsed="false" customFormat="false" customHeight="true" hidden="false" ht="12.8" outlineLevel="0" r="42">
      <c r="C42" s="0" t="s">
        <v>151</v>
      </c>
      <c r="D42" s="0" t="n">
        <f aca="false">IF(OR(ISNUMBER(D43),ISNUMBER(D44),ISNUMBER(D45),ISNUMBER(D46),ISNUMBER(D47),ISNUMBER(D48),ISNUMBER(D49),ISNUMBER(D50),ISNUMBER(D51),ISNUMBER(D52),ISNUMBER(D53)),SUMIF(A43:A53,"&gt;""",D43:D53),"")</f>
        <v>0</v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  <c r="I42" s="0" t="s">
        <v>151</v>
      </c>
    </row>
    <row collapsed="false" customFormat="false" customHeight="true" hidden="false" ht="12.8" outlineLevel="0" r="43">
      <c r="C43" s="0" t="s">
        <v>152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  <c r="I43" s="0" t="s">
        <v>152</v>
      </c>
    </row>
    <row collapsed="false" customFormat="false" customHeight="true" hidden="false" ht="12.8" outlineLevel="0" r="44">
      <c r="B44" s="0" t="s">
        <v>153</v>
      </c>
      <c r="D44" s="0" t="n">
        <f aca="false">IF(OR(ISNUMBER(D48),ISNUMBER(D52)),SUM(D48,D52),"")</f>
        <v>2</v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</row>
    <row collapsed="false" customFormat="false" customHeight="true" hidden="false" ht="12.8" outlineLevel="0" r="45">
      <c r="C45" s="0" t="s">
        <v>154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  <c r="I45" s="0" t="s">
        <v>154</v>
      </c>
    </row>
    <row collapsed="false" customFormat="false" customHeight="true" hidden="false" ht="12.8" outlineLevel="0" r="46">
      <c r="C46" s="0" t="s">
        <v>155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  <c r="I46" s="0" t="s">
        <v>155</v>
      </c>
    </row>
    <row collapsed="false" customFormat="false" customHeight="true" hidden="false" ht="12.8" outlineLevel="0" r="47">
      <c r="C47" s="0" t="s">
        <v>156</v>
      </c>
      <c r="I47" s="0" t="s">
        <v>156</v>
      </c>
    </row>
    <row collapsed="false" customFormat="false" customHeight="true" hidden="false" ht="12.8" outlineLevel="0" r="48">
      <c r="C48" s="0" t="s">
        <v>157</v>
      </c>
      <c r="D48" s="0" t="n">
        <v>2</v>
      </c>
      <c r="I48" s="0" t="s">
        <v>157</v>
      </c>
      <c r="J48" s="0" t="n">
        <v>0.1</v>
      </c>
    </row>
    <row collapsed="false" customFormat="false" customHeight="true" hidden="false" ht="12.8" outlineLevel="0" r="49">
      <c r="C49" s="0" t="s">
        <v>158</v>
      </c>
      <c r="I49" s="0" t="s">
        <v>158</v>
      </c>
    </row>
    <row collapsed="false" customFormat="false" customHeight="true" hidden="false" ht="12.8" outlineLevel="0" r="50">
      <c r="C50" s="0" t="s">
        <v>159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  <c r="I50" s="0" t="s">
        <v>159</v>
      </c>
    </row>
    <row collapsed="false" customFormat="false" customHeight="true" hidden="false" ht="12.8" outlineLevel="0" r="51">
      <c r="C51" s="0" t="s">
        <v>160</v>
      </c>
      <c r="I51" s="0" t="s">
        <v>160</v>
      </c>
      <c r="J51" s="0" t="n">
        <v>0.3</v>
      </c>
    </row>
    <row collapsed="false" customFormat="false" customHeight="true" hidden="false" ht="12.8" outlineLevel="0" r="52">
      <c r="C52" s="0" t="s">
        <v>161</v>
      </c>
      <c r="I52" s="0" t="s">
        <v>161</v>
      </c>
    </row>
    <row collapsed="false" customFormat="false" customHeight="true" hidden="false" ht="12.8" outlineLevel="0" r="53">
      <c r="C53" s="0" t="s">
        <v>162</v>
      </c>
      <c r="I53" s="0" t="s">
        <v>162</v>
      </c>
      <c r="J53" s="0" t="n">
        <v>0.2</v>
      </c>
    </row>
    <row collapsed="false" customFormat="false" customHeight="true" hidden="false" ht="12.8" outlineLevel="0" r="54">
      <c r="C54" s="0" t="s">
        <v>163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  <c r="I54" s="0" t="s">
        <v>163</v>
      </c>
    </row>
    <row collapsed="false" customFormat="false" customHeight="true" hidden="false" ht="12.8" outlineLevel="0" r="55">
      <c r="C55" s="0" t="s">
        <v>164</v>
      </c>
      <c r="I55" s="0" t="s">
        <v>164</v>
      </c>
    </row>
    <row collapsed="false" customFormat="false" customHeight="true" hidden="false" ht="12.8" outlineLevel="0" r="56">
      <c r="C56" s="0" t="s">
        <v>165</v>
      </c>
      <c r="I56" s="0" t="s">
        <v>165</v>
      </c>
    </row>
    <row collapsed="false" customFormat="false" customHeight="true" hidden="false" ht="12.8" outlineLevel="0" r="57">
      <c r="C57" s="0" t="s">
        <v>166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  <c r="I57" s="0" t="s">
        <v>166</v>
      </c>
    </row>
    <row collapsed="false" customFormat="false" customHeight="true" hidden="false" ht="12.8" outlineLevel="0" r="58">
      <c r="C58" s="0" t="s">
        <v>167</v>
      </c>
      <c r="I58" s="0" t="s">
        <v>167</v>
      </c>
    </row>
    <row collapsed="false" customFormat="false" customHeight="true" hidden="false" ht="12.8" outlineLevel="0" r="59">
      <c r="C59" s="0" t="s">
        <v>168</v>
      </c>
      <c r="I59" s="0" t="s">
        <v>168</v>
      </c>
    </row>
    <row collapsed="false" customFormat="false" customHeight="true" hidden="false" ht="12.8" outlineLevel="0" r="60">
      <c r="C60" s="0" t="s">
        <v>169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  <c r="I60" s="0" t="s">
        <v>169</v>
      </c>
    </row>
    <row collapsed="false" customFormat="false" customHeight="true" hidden="false" ht="12.8" outlineLevel="0" r="61">
      <c r="A61" s="0" t="s">
        <v>170</v>
      </c>
      <c r="C61" s="0" t="s">
        <v>171</v>
      </c>
      <c r="D61" s="0" t="n">
        <v>7</v>
      </c>
      <c r="E61" s="0" t="n">
        <v>5</v>
      </c>
      <c r="F61" s="0" t="n">
        <v>7</v>
      </c>
      <c r="I61" s="0" t="s">
        <v>171</v>
      </c>
    </row>
    <row collapsed="false" customFormat="false" customHeight="true" hidden="false" ht="12.8" outlineLevel="0" r="62">
      <c r="C62" s="0" t="s">
        <v>172</v>
      </c>
      <c r="I62" s="0" t="s">
        <v>172</v>
      </c>
    </row>
    <row collapsed="false" customFormat="false" customHeight="true" hidden="false" ht="12.8" outlineLevel="0" r="63">
      <c r="C63" s="0" t="s">
        <v>173</v>
      </c>
      <c r="I63" s="0" t="s">
        <v>173</v>
      </c>
    </row>
    <row collapsed="false" customFormat="false" customHeight="true" hidden="false" ht="12.8" outlineLevel="0" r="64">
      <c r="C64" s="0" t="s">
        <v>174</v>
      </c>
      <c r="D64" s="0" t="n">
        <v>4</v>
      </c>
      <c r="E64" s="0" t="n">
        <v>0</v>
      </c>
      <c r="F64" s="0" t="n">
        <v>2.8</v>
      </c>
      <c r="I64" s="0" t="s">
        <v>174</v>
      </c>
    </row>
    <row collapsed="false" customFormat="false" customHeight="true" hidden="false" ht="12.8" outlineLevel="0" r="65">
      <c r="C65" s="0" t="s">
        <v>175</v>
      </c>
      <c r="I65" s="0" t="s">
        <v>175</v>
      </c>
    </row>
    <row collapsed="false" customFormat="false" customHeight="true" hidden="false" ht="12.8" outlineLevel="0" r="66">
      <c r="C66" s="0" t="s">
        <v>176</v>
      </c>
      <c r="I66" s="0" t="s">
        <v>176</v>
      </c>
    </row>
    <row collapsed="false" customFormat="false" customHeight="true" hidden="false" ht="12.8" outlineLevel="0" r="67">
      <c r="C67" s="0" t="s">
        <v>177</v>
      </c>
      <c r="I67" s="0" t="s">
        <v>177</v>
      </c>
    </row>
    <row collapsed="false" customFormat="false" customHeight="true" hidden="false" ht="12.8" outlineLevel="0" r="68">
      <c r="C68" s="0" t="s">
        <v>178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  <c r="I68" s="0" t="s">
        <v>178</v>
      </c>
    </row>
    <row collapsed="false" customFormat="false" customHeight="true" hidden="false" ht="12.8" outlineLevel="0" r="69">
      <c r="C69" s="0" t="s">
        <v>179</v>
      </c>
      <c r="I69" s="0" t="s">
        <v>179</v>
      </c>
    </row>
    <row collapsed="false" customFormat="false" customHeight="true" hidden="false" ht="12.8" outlineLevel="0" r="70">
      <c r="C70" s="0" t="s">
        <v>180</v>
      </c>
      <c r="I70" s="0" t="s">
        <v>180</v>
      </c>
    </row>
    <row collapsed="false" customFormat="false" customHeight="true" hidden="false" ht="12.8" outlineLevel="0" r="71">
      <c r="C71" s="0" t="s">
        <v>181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  <c r="I71" s="0" t="s">
        <v>181</v>
      </c>
    </row>
    <row collapsed="false" customFormat="false" customHeight="true" hidden="false" ht="12.8" outlineLevel="0" r="72">
      <c r="C72" s="0" t="s">
        <v>182</v>
      </c>
      <c r="I72" s="0" t="s">
        <v>182</v>
      </c>
    </row>
    <row collapsed="false" customFormat="false" customHeight="true" hidden="false" ht="12.8" outlineLevel="0" r="73">
      <c r="C73" s="0" t="s">
        <v>183</v>
      </c>
      <c r="I73" s="0" t="s">
        <v>183</v>
      </c>
    </row>
    <row collapsed="false" customFormat="false" customHeight="true" hidden="false" ht="12.8" outlineLevel="0" r="74">
      <c r="C74" s="0" t="s">
        <v>184</v>
      </c>
      <c r="D74" s="0" t="n">
        <v>8.5</v>
      </c>
      <c r="E74" s="0" t="n">
        <v>0.1</v>
      </c>
      <c r="F74" s="0" t="n">
        <v>0.1</v>
      </c>
      <c r="I74" s="0" t="s">
        <v>184</v>
      </c>
    </row>
    <row collapsed="false" customFormat="false" customHeight="true" hidden="false" ht="12.8" outlineLevel="0" r="75">
      <c r="C75" s="0" t="s">
        <v>185</v>
      </c>
      <c r="I75" s="0" t="s">
        <v>185</v>
      </c>
    </row>
    <row collapsed="false" customFormat="false" customHeight="true" hidden="false" ht="12.8" outlineLevel="0" r="76">
      <c r="C76" s="0" t="s">
        <v>186</v>
      </c>
      <c r="D76" s="0" t="n">
        <v>0</v>
      </c>
      <c r="E76" s="0" t="n">
        <v>0.1</v>
      </c>
      <c r="F76" s="0" t="n">
        <v>0.1</v>
      </c>
      <c r="I76" s="0" t="s">
        <v>186</v>
      </c>
    </row>
    <row collapsed="false" customFormat="false" customHeight="true" hidden="false" ht="12.8" outlineLevel="0" r="77">
      <c r="B77" s="0" t="s">
        <v>12</v>
      </c>
      <c r="D77" s="0" t="n">
        <f aca="false">IF(OR(ISNUMBER(D5),ISNUMBER(D11),ISNUMBER(D54),ISNUMBER(D57),ISNUMBER(D60),ISNUMBER(D71),ISNUMBER(D76)),SUM(D5,D11,D54,D57,D60,D68,D71,D76),"")</f>
        <v>145</v>
      </c>
      <c r="E77" s="0" t="n">
        <f aca="false">IF(OR(ISNUMBER(E5),ISNUMBER(E11),ISNUMBER(E54),ISNUMBER(E57),ISNUMBER(E60),ISNUMBER(E71),ISNUMBER(E76)),SUM(E5,E11,E54,E57,E60,E68,E71,E76),"")</f>
        <v>183.9</v>
      </c>
      <c r="F77" s="0" t="n">
        <f aca="false">IF(OR(ISNUMBER(F5),ISNUMBER(F11),ISNUMBER(F54),ISNUMBER(F57),ISNUMBER(F60),ISNUMBER(F71),ISNUMBER(F76)),SUM(F5,F11,F54,F57,F60,F68,F71,F76),"")</f>
        <v>157.8</v>
      </c>
      <c r="H77" s="0" t="s">
        <v>12</v>
      </c>
      <c r="J77" s="0" t="str">
        <f aca="false">IF(OR(ISNUMBER(J5),ISNUMBER(J11),ISNUMBER(J54),ISNUMBER(J57),ISNUMBER(J60),ISNUMBER(J71),ISNUMBER(J76)),SUM(J5,J11,J54,J57,J60,J68,J71,J76),"")</f>
        <v/>
      </c>
      <c r="K77" s="0" t="str">
        <f aca="false">IF(OR(ISNUMBER(K5),ISNUMBER(K11),ISNUMBER(K54),ISNUMBER(K57),ISNUMBER(K60),ISNUMBER(K71),ISNUMBER(K76)),SUM(K5,K11,K54,K57,K60,K68,K71,K76),"")</f>
        <v/>
      </c>
      <c r="L77" s="0" t="str">
        <f aca="false">IF(OR(ISNUMBER(L5),ISNUMBER(L11),ISNUMBER(L54),ISNUMBER(L57),ISNUMBER(L60),ISNUMBER(L71),ISNUMBER(L76)),SUM(L5,L11,L54,L57,L60,L68,L71,L76),"")</f>
        <v/>
      </c>
    </row>
    <row collapsed="false" customFormat="false" customHeight="false" hidden="false" ht="12.1" outlineLevel="0" r="88">
      <c r="B88" s="0" t="s">
        <v>187</v>
      </c>
      <c r="D88" s="2" t="n">
        <f aca="false">D48*$J103</f>
        <v>10.2</v>
      </c>
      <c r="H88" s="0" t="s">
        <v>188</v>
      </c>
      <c r="J88" s="2" t="n">
        <f aca="false">J48*$CJ103</f>
        <v>0</v>
      </c>
    </row>
    <row collapsed="false" customFormat="false" customHeight="false" hidden="false" ht="12.1" outlineLevel="0" r="96">
      <c r="D96" s="0" t="s">
        <v>98</v>
      </c>
      <c r="J96" s="0" t="s">
        <v>98</v>
      </c>
    </row>
    <row collapsed="false" customFormat="false" customHeight="false" hidden="false" ht="12.1" outlineLevel="0" r="97">
      <c r="E97" s="0" t="s">
        <v>98</v>
      </c>
      <c r="K97" s="0" t="s">
        <v>98</v>
      </c>
    </row>
    <row collapsed="false" customFormat="false" customHeight="false" hidden="false" ht="12.1" outlineLevel="0" r="98">
      <c r="F98" s="0" t="s">
        <v>98</v>
      </c>
      <c r="L98" s="0" t="s">
        <v>98</v>
      </c>
    </row>
    <row collapsed="false" customFormat="false" customHeight="false" hidden="false" ht="12.1" outlineLevel="0" r="99">
      <c r="D99" s="0" t="s">
        <v>98</v>
      </c>
      <c r="E99" s="0" t="s">
        <v>98</v>
      </c>
      <c r="F99" s="0" t="s">
        <v>98</v>
      </c>
      <c r="J99" s="0" t="s">
        <v>98</v>
      </c>
      <c r="K99" s="0" t="s">
        <v>98</v>
      </c>
      <c r="L99" s="0" t="s">
        <v>98</v>
      </c>
    </row>
    <row collapsed="false" customFormat="false" customHeight="false" hidden="false" ht="12.1" outlineLevel="0" r="100">
      <c r="B100" s="0" t="s">
        <v>189</v>
      </c>
      <c r="D100" s="0" t="n">
        <v>0.1</v>
      </c>
      <c r="F100" s="0" t="n">
        <v>0.25</v>
      </c>
      <c r="H100" s="0" t="s">
        <v>189</v>
      </c>
      <c r="J100" s="0" t="n">
        <v>0.1</v>
      </c>
      <c r="L100" s="0" t="n">
        <v>0.25</v>
      </c>
    </row>
    <row collapsed="false" customFormat="false" customHeight="false" hidden="false" ht="12.1" outlineLevel="0" r="103">
      <c r="H103" s="0" t="s">
        <v>190</v>
      </c>
      <c r="J103" s="2" t="n">
        <f aca="false">(J51+J53)/J48+0.1</f>
        <v>5.1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1999-08-09T13:27:33.00Z</dcterms:created>
  <dc:creator>WHO/UNICEF Joint Monitoring Programme for Water-supply and Sanitation</dc:creator>
  <cp:lastModifiedBy>Luna</cp:lastModifiedBy>
  <cp:lastPrinted>2013-03-08T04:52:57.00Z</cp:lastPrinted>
  <dcterms:modified xsi:type="dcterms:W3CDTF">2013-03-08T08:18:04.00Z</dcterms:modified>
  <cp:revision>0</cp:revision>
  <dc:subject>JMP Data</dc:subject>
  <dc:title>JMP country file</dc:title>
</cp:coreProperties>
</file>