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<sst xmlns="http://schemas.openxmlformats.org/spreadsheetml/2006/main" count="380" uniqueCount="191">
  <si>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</si>
  <si>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</si>
  <si>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</si>
  <si>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</si>
  <si>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</si>
  <si>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</si>
  <si>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</si>
  <si>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</si>
  <si>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</si>
  <si>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</si>
  <si>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</si>
  <si>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</si>
  <si>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</si>
  <si>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</si>
  <si>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</si>
  <si>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</si>
  <si>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</si>
  <si>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</si>
  <si>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</si>
  <si>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</si>
  <si>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</si>
  <si>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</si>
  <si>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</si>
  <si>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</si>
  <si>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</si>
  <si>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</si>
  <si>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</si>
  <si>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</si>
  <si>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</si>
  <si>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</si>
  <si>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</si>
  <si>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</si>
  <si>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</si>
  <si>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</si>
  <si>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</si>
  <si>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</si>
  <si>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</si>
  <si>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</si>
  <si>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</si>
  <si>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</si>
  <si>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</si>
  <si>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</si>
  <si>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</si>
  <si>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</si>
  <si>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</si>
  <si>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</si>
  <si>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</si>
  <si>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</si>
  <si>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</si>
  <si>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</si>
  <si>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</si>
  <si>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</si>
  <si>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</si>
  <si>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</si>
  <si>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</si>
  <si>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</si>
  <si>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</si>
  <si>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</si>
  <si>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</si>
  <si>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</si>
  <si>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</si>
  <si>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</si>
  <si>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</si>
  <si>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</si>
  <si>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</si>
  <si>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</si>
  <si>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</si>
  <si>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</si>
  <si>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</si>
  <si>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</si>
  <si>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</si>
  <si>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</si>
  <si>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</si>
  <si>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</si>
  <si>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</si>
  <si>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</si>
  <si>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</si>
  <si>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</si>
  <si>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</si>
  <si>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</si>
  <si>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</si>
  <si>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</si>
  <si>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</si>
  <si>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</si>
  <si>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</si>
  <si>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</si>
  <si>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</si>
  <si>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</si>
  <si>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</si>
  <si>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</si>
  <si>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</si>
  <si>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</si>
  <si>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</si>
  <si>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</si>
  <si>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</si>
  <si>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</si>
  <si>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improved water</t>
  </si>
  <si>
    <t>piped onto premises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</si>
  <si>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</si>
  <si>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</si>
  <si>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</si>
  <si>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</si>
  <si>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</si>
  <si>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</si>
  <si>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</si>
  <si>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</si>
  <si>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</si>
  <si>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</si>
  <si>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</si>
  <si>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</si>
  <si>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</si>
  <si>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</si>
  <si>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</si>
  <si>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</si>
  <si>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</si>
  <si>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</si>
  <si>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</si>
  <si>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</si>
  <si>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</si>
  <si>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</si>
  <si>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</si>
  <si>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</si>
  <si>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</si>
  <si>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</si>
  <si>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</si>
  <si>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</si>
  <si>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</si>
  <si>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</si>
  <si>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</si>
  <si>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</si>
  <si>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</si>
  <si>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</si>
  <si>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</si>
  <si>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</si>
  <si>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</si>
  <si>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</si>
  <si>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</si>
  <si>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</si>
  <si>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</si>
  <si>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</si>
  <si>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</si>
  <si>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</si>
  <si>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</si>
  <si>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</si>
  <si>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</si>
  <si>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</si>
  <si>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</si>
  <si>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</si>
  <si>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</si>
  <si>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</si>
  <si>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</si>
  <si>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</si>
  <si>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</si>
  <si>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</si>
  <si>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</si>
  <si>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</si>
  <si>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</si>
  <si>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</si>
  <si>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</si>
  <si>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</si>
  <si>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</si>
  <si>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</si>
  <si>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</si>
  <si>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</si>
  <si>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</si>
  <si>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</si>
  <si>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</si>
  <si>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</si>
  <si>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</si>
  <si>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</si>
  <si>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</si>
  <si>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</si>
  <si>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</si>
  <si>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</si>
  <si>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</si>
  <si>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</si>
  <si>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</si>
  <si>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</si>
  <si>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</si>
  <si>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</si>
  <si>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</si>
  <si>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</si>
  <si>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</si>
  <si>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</si>
  <si>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</si>
  <si>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</si>
  <si>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</si>
  <si>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Estimate based on other Questionnaire</t>
  </si>
  <si>
    <t>Estimated improved pit latrines based on MICS06</t>
  </si>
  <si>
    <t>Shared improved facilities/all improved facilities</t>
  </si>
  <si>
    <t>used by other questionnaire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</si>
</sst>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800000"/>
      <sz val="10"/>
    </font>
    <font>
      <name val="Arial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268560</xdr:colOff>
      <xdr:row>47</xdr:row>
      <xdr:rowOff>81000</xdr:rowOff>
    </xdr:from>
    <xdr:to>
      <xdr:col>3</xdr:col>
      <xdr:colOff>268560</xdr:colOff>
      <xdr:row>87</xdr:row>
      <xdr:rowOff>76680</xdr:rowOff>
    </xdr:to>
    <xdr:sp>
      <xdr:nvSpPr>
        <xdr:cNvPr id="0" name="Line 1"/>
        <xdr:cNvSpPr/>
      </xdr:nvSpPr>
      <xdr:spPr>
        <a:xfrm>
          <a:off x="3849840" y="7721280"/>
          <a:ext cx="0" cy="6409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268560</xdr:colOff>
      <xdr:row>87</xdr:row>
      <xdr:rowOff>76680</xdr:rowOff>
    </xdr:from>
    <xdr:to>
      <xdr:col>9</xdr:col>
      <xdr:colOff>268560</xdr:colOff>
      <xdr:row>102</xdr:row>
      <xdr:rowOff>76680</xdr:rowOff>
    </xdr:to>
    <xdr:sp>
      <xdr:nvSpPr>
        <xdr:cNvPr id="1" name="Line 1"/>
        <xdr:cNvSpPr/>
      </xdr:nvSpPr>
      <xdr:spPr>
        <a:xfrm flipH="1" flipV="1">
          <a:off x="3849840" y="14130360"/>
          <a:ext cx="6804720" cy="230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100" zoomScaleNormal="100" zoomScalePageLayoutView="100">
      <selection activeCell="G84" activeCellId="0" pane="topLeft" sqref="G84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1">
      <c r="G81" s="1"/>
    </row>
    <row collapsed="false" customFormat="false" customHeight="false" hidden="false" ht="12.1" outlineLevel="0" r="83">
      <c r="B83" s="0" t="s">
        <v>91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92</v>
      </c>
    </row>
    <row collapsed="false" customFormat="false" customHeight="false" hidden="false" ht="12.1" outlineLevel="0" r="85">
      <c r="B85" s="0" t="s">
        <v>93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collapsed="false" customFormat="false" customHeight="false" hidden="false" ht="12.1" outlineLevel="0" r="86">
      <c r="B86" s="0" t="s">
        <v>94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collapsed="false" customFormat="false" customHeight="false" hidden="false" ht="12.1" outlineLevel="0" r="87">
      <c r="B87" s="0" t="s">
        <v>95</v>
      </c>
      <c r="D87" s="0" t="n">
        <f aca="false">IF(ISTEXT(A61), SUM(D71:D74),12345)</f>
        <v>17</v>
      </c>
      <c r="E87" s="0" t="n">
        <f aca="false">0.2+0.3</f>
        <v>0.5</v>
      </c>
    </row>
    <row collapsed="false" customFormat="false" customHeight="false" hidden="false" ht="12.1" outlineLevel="0" r="89">
      <c r="A89" s="0" t="s">
        <v>96</v>
      </c>
      <c r="D89" s="0" t="n">
        <f aca="false">D86+D71</f>
        <v>25.5</v>
      </c>
    </row>
    <row collapsed="false" customFormat="false" customHeight="false" hidden="false" ht="12.1" outlineLevel="0" r="90">
      <c r="A90" s="0" t="s">
        <v>97</v>
      </c>
    </row>
    <row collapsed="false" customFormat="false" customHeight="false" hidden="false" ht="12.65" outlineLevel="0" r="91">
      <c r="D91" s="0" t="s">
        <v>98</v>
      </c>
      <c r="E91" s="0" t="s">
        <v>99</v>
      </c>
      <c r="F91" s="0" t="s">
        <v>100</v>
      </c>
    </row>
    <row collapsed="false" customFormat="false" customHeight="false" hidden="false" ht="12.1" outlineLevel="0" r="92">
      <c r="D92" s="0" t="s">
        <v>101</v>
      </c>
      <c r="E92" s="0" t="s">
        <v>98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98</v>
      </c>
      <c r="K93" s="0" t="s">
        <v>102</v>
      </c>
    </row>
    <row collapsed="false" customFormat="false" customHeight="false" hidden="false" ht="12.1" outlineLevel="0" r="94">
      <c r="B94" s="0" t="s">
        <v>103</v>
      </c>
      <c r="D94" s="0" t="n">
        <f aca="false">D60+D61</f>
        <v>18</v>
      </c>
    </row>
    <row collapsed="false" customFormat="false" customHeight="false" hidden="false" ht="12.1" outlineLevel="0" r="95">
      <c r="B95" s="0" t="s">
        <v>104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colorId="64" defaultGridColor="true" rightToLeft="false" showFormulas="false" showGridLines="true" showOutlineSymbols="true" showRowColHeaders="true" showZeros="true" tabSelected="true" topLeftCell="A68" view="normal" windowProtection="false" workbookViewId="0" zoomScale="100" zoomScaleNormal="100" zoomScalePageLayoutView="100">
      <selection activeCell="E48" activeCellId="0" pane="topLeft" sqref="E48"/>
    </sheetView>
  </sheetViews>
  <sheetFormatPr defaultRowHeight="12.1"/>
  <cols>
    <col collapsed="false" hidden="false" max="1" min="1" style="0" width="20.3010204081633"/>
    <col collapsed="false" hidden="false" max="6" min="2" style="0" width="15.2295918367347"/>
    <col collapsed="false" hidden="false" max="7" min="7" style="0" width="20.3010204081633"/>
    <col collapsed="false" hidden="false" max="12" min="8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105</v>
      </c>
      <c r="C1" s="0" t="s">
        <v>1</v>
      </c>
      <c r="D1" s="0" t="s">
        <v>2</v>
      </c>
      <c r="G1" s="0" t="s">
        <v>105</v>
      </c>
      <c r="I1" s="0" t="s">
        <v>3</v>
      </c>
      <c r="J1" s="0" t="s">
        <v>2</v>
      </c>
    </row>
    <row collapsed="false" customFormat="false" customHeight="true" hidden="false" ht="12.8" outlineLevel="0" r="2">
      <c r="A2" s="0" t="s">
        <v>106</v>
      </c>
      <c r="G2" s="0" t="s">
        <v>106</v>
      </c>
    </row>
    <row collapsed="false" customFormat="false" customHeight="true" hidden="false" ht="12.8" outlineLevel="0" r="3">
      <c r="D3" s="0" t="n">
        <v>1997</v>
      </c>
      <c r="J3" s="0" t="n">
        <v>1998</v>
      </c>
    </row>
    <row collapsed="false" customFormat="false" customHeight="true" hidden="false" ht="12.8" outlineLevel="0" r="4">
      <c r="A4" s="0" t="s">
        <v>8</v>
      </c>
      <c r="B4" s="0" t="s">
        <v>107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107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108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109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109</v>
      </c>
    </row>
    <row collapsed="false" customFormat="false" customHeight="true" hidden="false" ht="12.8" outlineLevel="0" r="7">
      <c r="A7" s="0" t="s">
        <v>110</v>
      </c>
      <c r="C7" s="0" t="s">
        <v>111</v>
      </c>
      <c r="D7" s="0" t="n">
        <v>23.1</v>
      </c>
      <c r="E7" s="0" t="n">
        <v>0.4</v>
      </c>
      <c r="F7" s="0" t="n">
        <v>4.3</v>
      </c>
      <c r="I7" s="0" t="s">
        <v>111</v>
      </c>
    </row>
    <row collapsed="false" customFormat="false" customHeight="true" hidden="false" ht="12.8" outlineLevel="0" r="8">
      <c r="C8" s="0" t="s">
        <v>112</v>
      </c>
      <c r="I8" s="0" t="s">
        <v>112</v>
      </c>
    </row>
    <row collapsed="false" customFormat="false" customHeight="true" hidden="false" ht="12.8" outlineLevel="0" r="9">
      <c r="A9" s="0" t="s">
        <v>113</v>
      </c>
      <c r="C9" s="0" t="s">
        <v>114</v>
      </c>
      <c r="D9" s="0" t="n">
        <v>7</v>
      </c>
      <c r="E9" s="0" t="n">
        <v>2</v>
      </c>
      <c r="F9" s="0" t="n">
        <v>2.3</v>
      </c>
      <c r="I9" s="0" t="s">
        <v>114</v>
      </c>
    </row>
    <row collapsed="false" customFormat="false" customHeight="true" hidden="false" ht="12.8" outlineLevel="0" r="10">
      <c r="C10" s="0" t="s">
        <v>115</v>
      </c>
      <c r="I10" s="0" t="s">
        <v>115</v>
      </c>
    </row>
    <row collapsed="false" customFormat="false" customHeight="true" hidden="false" ht="12.8" outlineLevel="0" r="11">
      <c r="B11" s="0" t="s">
        <v>116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117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  <c r="I12" s="0" t="s">
        <v>117</v>
      </c>
    </row>
    <row collapsed="false" customFormat="false" customHeight="true" hidden="false" ht="12.8" outlineLevel="0" r="13">
      <c r="C13" s="0" t="s">
        <v>118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118</v>
      </c>
    </row>
    <row collapsed="false" customFormat="false" customHeight="true" hidden="false" ht="12.8" outlineLevel="0" r="14">
      <c r="A14" s="0" t="s">
        <v>119</v>
      </c>
      <c r="C14" s="0" t="s">
        <v>120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120</v>
      </c>
    </row>
    <row collapsed="false" customFormat="false" customHeight="true" hidden="false" ht="12.8" outlineLevel="0" r="15">
      <c r="C15" s="0" t="s">
        <v>121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121</v>
      </c>
    </row>
    <row collapsed="false" customFormat="false" customHeight="true" hidden="false" ht="12.8" outlineLevel="0" r="16">
      <c r="C16" s="0" t="s">
        <v>122</v>
      </c>
      <c r="D16" s="0" t="n">
        <f aca="false">IF(OR(ISNUMBER(D28),ISNUMBER(D36),ISNUMBER(D48)),SUM(D28,D36,D48),"")</f>
        <v>2</v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122</v>
      </c>
    </row>
    <row collapsed="false" customFormat="false" customHeight="true" hidden="false" ht="12.8" outlineLevel="0" r="17">
      <c r="C17" s="0" t="s">
        <v>123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  <c r="I17" s="0" t="s">
        <v>123</v>
      </c>
    </row>
    <row collapsed="false" customFormat="false" customHeight="true" hidden="false" ht="12.8" outlineLevel="0" r="18">
      <c r="C18" s="0" t="s">
        <v>124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124</v>
      </c>
    </row>
    <row collapsed="false" customFormat="false" customHeight="true" hidden="false" ht="12.8" outlineLevel="0" r="19">
      <c r="C19" s="0" t="s">
        <v>125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125</v>
      </c>
    </row>
    <row collapsed="false" customFormat="false" customHeight="true" hidden="false" ht="12.8" outlineLevel="0" r="20">
      <c r="C20" s="0" t="s">
        <v>126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126</v>
      </c>
    </row>
    <row collapsed="false" customFormat="false" customHeight="true" hidden="false" ht="12.8" outlineLevel="0" r="21">
      <c r="C21" s="0" t="s">
        <v>127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127</v>
      </c>
    </row>
    <row collapsed="false" customFormat="false" customHeight="true" hidden="false" ht="12.8" outlineLevel="0" r="22">
      <c r="A22" s="0" t="s">
        <v>128</v>
      </c>
      <c r="B22" s="0" t="s">
        <v>129</v>
      </c>
    </row>
    <row collapsed="false" customFormat="false" customHeight="true" hidden="false" ht="12.8" outlineLevel="0" r="23">
      <c r="C23" s="0" t="s">
        <v>130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130</v>
      </c>
    </row>
    <row collapsed="false" customFormat="false" customHeight="true" hidden="false" ht="12.8" outlineLevel="0" r="24">
      <c r="C24" s="0" t="s">
        <v>131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131</v>
      </c>
    </row>
    <row collapsed="false" customFormat="false" customHeight="true" hidden="false" ht="12.8" outlineLevel="0" r="25">
      <c r="C25" s="0" t="s">
        <v>132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132</v>
      </c>
    </row>
    <row collapsed="false" customFormat="false" customHeight="true" hidden="false" ht="12.8" outlineLevel="0" r="26">
      <c r="A26" s="0" t="s">
        <v>133</v>
      </c>
      <c r="C26" s="0" t="s">
        <v>134</v>
      </c>
      <c r="D26" s="0" t="n">
        <v>45</v>
      </c>
      <c r="E26" s="0" t="n">
        <v>85</v>
      </c>
      <c r="F26" s="0" t="n">
        <v>66.6</v>
      </c>
      <c r="I26" s="0" t="s">
        <v>134</v>
      </c>
    </row>
    <row collapsed="false" customFormat="false" customHeight="true" hidden="false" ht="12.8" outlineLevel="0" r="27">
      <c r="C27" s="0" t="s">
        <v>135</v>
      </c>
      <c r="I27" s="0" t="s">
        <v>135</v>
      </c>
    </row>
    <row collapsed="false" customFormat="false" customHeight="true" hidden="false" ht="12.8" outlineLevel="0" r="28">
      <c r="C28" s="0" t="s">
        <v>136</v>
      </c>
      <c r="I28" s="0" t="s">
        <v>136</v>
      </c>
    </row>
    <row collapsed="false" customFormat="false" customHeight="true" hidden="false" ht="12.8" outlineLevel="0" r="29">
      <c r="C29" s="0" t="s">
        <v>137</v>
      </c>
      <c r="I29" s="0" t="s">
        <v>137</v>
      </c>
    </row>
    <row collapsed="false" customFormat="false" customHeight="true" hidden="false" ht="12.8" outlineLevel="0" r="30">
      <c r="A30" s="0" t="s">
        <v>138</v>
      </c>
      <c r="C30" s="0" t="s">
        <v>139</v>
      </c>
      <c r="D30" s="0" t="n">
        <v>5.4</v>
      </c>
      <c r="E30" s="0" t="n">
        <v>6.3</v>
      </c>
      <c r="F30" s="0" t="n">
        <v>8</v>
      </c>
      <c r="I30" s="0" t="s">
        <v>139</v>
      </c>
    </row>
    <row collapsed="false" customFormat="false" customHeight="true" hidden="false" ht="12.8" outlineLevel="0" r="31">
      <c r="C31" s="0" t="s">
        <v>140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140</v>
      </c>
    </row>
    <row collapsed="false" customFormat="false" customHeight="true" hidden="false" ht="12.8" outlineLevel="0" r="32">
      <c r="C32" s="0" t="s">
        <v>141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141</v>
      </c>
    </row>
    <row collapsed="false" customFormat="false" customHeight="true" hidden="false" ht="12.8" outlineLevel="0" r="33">
      <c r="C33" s="0" t="s">
        <v>142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142</v>
      </c>
    </row>
    <row collapsed="false" customFormat="false" customHeight="true" hidden="false" ht="12.8" outlineLevel="0" r="34">
      <c r="C34" s="0" t="s">
        <v>143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143</v>
      </c>
    </row>
    <row collapsed="false" customFormat="false" customHeight="true" hidden="false" ht="12.8" outlineLevel="0" r="35">
      <c r="C35" s="0" t="s">
        <v>144</v>
      </c>
      <c r="I35" s="0" t="s">
        <v>144</v>
      </c>
    </row>
    <row collapsed="false" customFormat="false" customHeight="true" hidden="false" ht="12.8" outlineLevel="0" r="36">
      <c r="C36" s="0" t="s">
        <v>145</v>
      </c>
      <c r="I36" s="0" t="s">
        <v>145</v>
      </c>
    </row>
    <row collapsed="false" customFormat="false" customHeight="true" hidden="false" ht="12.8" outlineLevel="0" r="37">
      <c r="C37" s="0" t="s">
        <v>146</v>
      </c>
      <c r="I37" s="0" t="s">
        <v>146</v>
      </c>
    </row>
    <row collapsed="false" customFormat="false" customHeight="true" hidden="false" ht="12.8" outlineLevel="0" r="38">
      <c r="C38" s="0" t="s">
        <v>147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147</v>
      </c>
    </row>
    <row collapsed="false" customFormat="false" customHeight="true" hidden="false" ht="12.8" outlineLevel="0" r="39">
      <c r="C39" s="0" t="s">
        <v>148</v>
      </c>
      <c r="I39" s="0" t="s">
        <v>148</v>
      </c>
    </row>
    <row collapsed="false" customFormat="false" customHeight="true" hidden="false" ht="12.8" outlineLevel="0" r="40">
      <c r="C40" s="0" t="s">
        <v>149</v>
      </c>
      <c r="I40" s="0" t="s">
        <v>149</v>
      </c>
    </row>
    <row collapsed="false" customFormat="false" customHeight="true" hidden="false" ht="12.8" outlineLevel="0" r="41">
      <c r="C41" s="0" t="s">
        <v>150</v>
      </c>
      <c r="I41" s="0" t="s">
        <v>150</v>
      </c>
    </row>
    <row collapsed="false" customFormat="false" customHeight="true" hidden="false" ht="12.8" outlineLevel="0" r="42">
      <c r="C42" s="0" t="s">
        <v>151</v>
      </c>
      <c r="D42" s="0" t="n">
        <f aca="false">IF(OR(ISNUMBER(D43),ISNUMBER(D44),ISNUMBER(D45),ISNUMBER(D46),ISNUMBER(D47),ISNUMBER(D48),ISNUMBER(D49),ISNUMBER(D50),ISNUMBER(D51),ISNUMBER(D52),ISNUMBER(D53)),SUMIF(A43:A53,"&gt;""",D43:D53),"")</f>
        <v>0</v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151</v>
      </c>
    </row>
    <row collapsed="false" customFormat="false" customHeight="true" hidden="false" ht="12.8" outlineLevel="0" r="43">
      <c r="C43" s="0" t="s">
        <v>152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152</v>
      </c>
    </row>
    <row collapsed="false" customFormat="false" customHeight="true" hidden="false" ht="12.8" outlineLevel="0" r="44">
      <c r="B44" s="0" t="s">
        <v>153</v>
      </c>
      <c r="D44" s="0" t="n">
        <f aca="false">IF(OR(ISNUMBER(D48),ISNUMBER(D52)),SUM(D48,D52),"")</f>
        <v>2</v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154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154</v>
      </c>
    </row>
    <row collapsed="false" customFormat="false" customHeight="true" hidden="false" ht="12.8" outlineLevel="0" r="46">
      <c r="C46" s="0" t="s">
        <v>155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155</v>
      </c>
    </row>
    <row collapsed="false" customFormat="false" customHeight="true" hidden="false" ht="12.8" outlineLevel="0" r="47">
      <c r="C47" s="0" t="s">
        <v>156</v>
      </c>
      <c r="I47" s="0" t="s">
        <v>156</v>
      </c>
    </row>
    <row collapsed="false" customFormat="false" customHeight="true" hidden="false" ht="12.8" outlineLevel="0" r="48">
      <c r="C48" s="0" t="s">
        <v>157</v>
      </c>
      <c r="D48" s="0" t="n">
        <v>2</v>
      </c>
      <c r="I48" s="0" t="s">
        <v>157</v>
      </c>
      <c r="J48" s="0" t="n">
        <v>0.1</v>
      </c>
    </row>
    <row collapsed="false" customFormat="false" customHeight="true" hidden="false" ht="12.8" outlineLevel="0" r="49">
      <c r="C49" s="0" t="s">
        <v>158</v>
      </c>
      <c r="I49" s="0" t="s">
        <v>158</v>
      </c>
    </row>
    <row collapsed="false" customFormat="false" customHeight="true" hidden="false" ht="12.8" outlineLevel="0" r="50">
      <c r="C50" s="0" t="s">
        <v>159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159</v>
      </c>
    </row>
    <row collapsed="false" customFormat="false" customHeight="true" hidden="false" ht="12.8" outlineLevel="0" r="51">
      <c r="C51" s="0" t="s">
        <v>160</v>
      </c>
      <c r="I51" s="0" t="s">
        <v>160</v>
      </c>
      <c r="J51" s="0" t="n">
        <v>0.3</v>
      </c>
    </row>
    <row collapsed="false" customFormat="false" customHeight="true" hidden="false" ht="12.8" outlineLevel="0" r="52">
      <c r="C52" s="0" t="s">
        <v>161</v>
      </c>
      <c r="I52" s="0" t="s">
        <v>161</v>
      </c>
    </row>
    <row collapsed="false" customFormat="false" customHeight="true" hidden="false" ht="12.8" outlineLevel="0" r="53">
      <c r="C53" s="0" t="s">
        <v>162</v>
      </c>
      <c r="I53" s="0" t="s">
        <v>162</v>
      </c>
      <c r="J53" s="0" t="n">
        <v>0.2</v>
      </c>
    </row>
    <row collapsed="false" customFormat="false" customHeight="true" hidden="false" ht="12.8" outlineLevel="0" r="54">
      <c r="C54" s="0" t="s">
        <v>163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163</v>
      </c>
    </row>
    <row collapsed="false" customFormat="false" customHeight="true" hidden="false" ht="12.8" outlineLevel="0" r="55">
      <c r="C55" s="0" t="s">
        <v>164</v>
      </c>
      <c r="I55" s="0" t="s">
        <v>164</v>
      </c>
    </row>
    <row collapsed="false" customFormat="false" customHeight="true" hidden="false" ht="12.8" outlineLevel="0" r="56">
      <c r="C56" s="0" t="s">
        <v>165</v>
      </c>
      <c r="I56" s="0" t="s">
        <v>165</v>
      </c>
    </row>
    <row collapsed="false" customFormat="false" customHeight="true" hidden="false" ht="12.8" outlineLevel="0" r="57">
      <c r="C57" s="0" t="s">
        <v>166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166</v>
      </c>
    </row>
    <row collapsed="false" customFormat="false" customHeight="true" hidden="false" ht="12.8" outlineLevel="0" r="58">
      <c r="C58" s="0" t="s">
        <v>167</v>
      </c>
      <c r="I58" s="0" t="s">
        <v>167</v>
      </c>
    </row>
    <row collapsed="false" customFormat="false" customHeight="true" hidden="false" ht="12.8" outlineLevel="0" r="59">
      <c r="C59" s="0" t="s">
        <v>168</v>
      </c>
      <c r="I59" s="0" t="s">
        <v>168</v>
      </c>
    </row>
    <row collapsed="false" customFormat="false" customHeight="true" hidden="false" ht="12.8" outlineLevel="0" r="60">
      <c r="C60" s="0" t="s">
        <v>169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169</v>
      </c>
    </row>
    <row collapsed="false" customFormat="false" customHeight="true" hidden="false" ht="12.8" outlineLevel="0" r="61">
      <c r="A61" s="0" t="s">
        <v>170</v>
      </c>
      <c r="C61" s="0" t="s">
        <v>171</v>
      </c>
      <c r="D61" s="0" t="n">
        <v>7</v>
      </c>
      <c r="E61" s="0" t="n">
        <v>5</v>
      </c>
      <c r="F61" s="0" t="n">
        <v>7</v>
      </c>
      <c r="I61" s="0" t="s">
        <v>171</v>
      </c>
    </row>
    <row collapsed="false" customFormat="false" customHeight="true" hidden="false" ht="12.8" outlineLevel="0" r="62">
      <c r="C62" s="0" t="s">
        <v>172</v>
      </c>
      <c r="I62" s="0" t="s">
        <v>172</v>
      </c>
    </row>
    <row collapsed="false" customFormat="false" customHeight="true" hidden="false" ht="12.8" outlineLevel="0" r="63">
      <c r="C63" s="0" t="s">
        <v>173</v>
      </c>
      <c r="I63" s="0" t="s">
        <v>173</v>
      </c>
    </row>
    <row collapsed="false" customFormat="false" customHeight="true" hidden="false" ht="12.8" outlineLevel="0" r="64">
      <c r="C64" s="0" t="s">
        <v>174</v>
      </c>
      <c r="D64" s="0" t="n">
        <v>4</v>
      </c>
      <c r="E64" s="0" t="n">
        <v>0</v>
      </c>
      <c r="F64" s="0" t="n">
        <v>2.8</v>
      </c>
      <c r="I64" s="0" t="s">
        <v>174</v>
      </c>
    </row>
    <row collapsed="false" customFormat="false" customHeight="true" hidden="false" ht="12.8" outlineLevel="0" r="65">
      <c r="C65" s="0" t="s">
        <v>175</v>
      </c>
      <c r="I65" s="0" t="s">
        <v>175</v>
      </c>
    </row>
    <row collapsed="false" customFormat="false" customHeight="true" hidden="false" ht="12.8" outlineLevel="0" r="66">
      <c r="C66" s="0" t="s">
        <v>176</v>
      </c>
      <c r="I66" s="0" t="s">
        <v>176</v>
      </c>
    </row>
    <row collapsed="false" customFormat="false" customHeight="true" hidden="false" ht="12.8" outlineLevel="0" r="67">
      <c r="C67" s="0" t="s">
        <v>177</v>
      </c>
      <c r="I67" s="0" t="s">
        <v>177</v>
      </c>
    </row>
    <row collapsed="false" customFormat="false" customHeight="true" hidden="false" ht="12.8" outlineLevel="0" r="68">
      <c r="C68" s="0" t="s">
        <v>178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178</v>
      </c>
    </row>
    <row collapsed="false" customFormat="false" customHeight="true" hidden="false" ht="12.8" outlineLevel="0" r="69">
      <c r="C69" s="0" t="s">
        <v>179</v>
      </c>
      <c r="I69" s="0" t="s">
        <v>179</v>
      </c>
    </row>
    <row collapsed="false" customFormat="false" customHeight="true" hidden="false" ht="12.8" outlineLevel="0" r="70">
      <c r="C70" s="0" t="s">
        <v>180</v>
      </c>
      <c r="I70" s="0" t="s">
        <v>180</v>
      </c>
    </row>
    <row collapsed="false" customFormat="false" customHeight="true" hidden="false" ht="12.8" outlineLevel="0" r="71">
      <c r="C71" s="0" t="s">
        <v>181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181</v>
      </c>
    </row>
    <row collapsed="false" customFormat="false" customHeight="true" hidden="false" ht="12.8" outlineLevel="0" r="72">
      <c r="C72" s="0" t="s">
        <v>182</v>
      </c>
      <c r="I72" s="0" t="s">
        <v>182</v>
      </c>
    </row>
    <row collapsed="false" customFormat="false" customHeight="true" hidden="false" ht="12.8" outlineLevel="0" r="73">
      <c r="C73" s="0" t="s">
        <v>183</v>
      </c>
      <c r="I73" s="0" t="s">
        <v>183</v>
      </c>
    </row>
    <row collapsed="false" customFormat="false" customHeight="true" hidden="false" ht="12.8" outlineLevel="0" r="74">
      <c r="C74" s="0" t="s">
        <v>184</v>
      </c>
      <c r="D74" s="0" t="n">
        <v>8.5</v>
      </c>
      <c r="E74" s="0" t="n">
        <v>0.1</v>
      </c>
      <c r="F74" s="0" t="n">
        <v>0.1</v>
      </c>
      <c r="I74" s="0" t="s">
        <v>184</v>
      </c>
    </row>
    <row collapsed="false" customFormat="false" customHeight="true" hidden="false" ht="12.8" outlineLevel="0" r="75">
      <c r="C75" s="0" t="s">
        <v>185</v>
      </c>
      <c r="I75" s="0" t="s">
        <v>185</v>
      </c>
    </row>
    <row collapsed="false" customFormat="false" customHeight="true" hidden="false" ht="12.8" outlineLevel="0" r="76">
      <c r="C76" s="0" t="s">
        <v>186</v>
      </c>
      <c r="D76" s="0" t="n">
        <v>0</v>
      </c>
      <c r="E76" s="0" t="n">
        <v>0.1</v>
      </c>
      <c r="F76" s="0" t="n">
        <v>0.1</v>
      </c>
      <c r="I76" s="0" t="s">
        <v>186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  <c r="H77" s="0" t="s">
        <v>12</v>
      </c>
      <c r="J77" s="0" t="str">
        <f aca="false">IF(OR(ISNUMBER(J5),ISNUMBER(J11),ISNUMBER(J54),ISNUMBER(J57),ISNUMBER(J60),ISNUMBER(J71),ISNUMBER(J76)),SUM(J5,J11,J54,J57,J60,J68,J71,J76),"")</f>
        <v/>
      </c>
      <c r="K77" s="0" t="str">
        <f aca="false">IF(OR(ISNUMBER(K5),ISNUMBER(K11),ISNUMBER(K54),ISNUMBER(K57),ISNUMBER(K60),ISNUMBER(K71),ISNUMBER(K76)),SUM(K5,K11,K54,K57,K60,K68,K71,K76),"")</f>
        <v/>
      </c>
      <c r="L77" s="0" t="str">
        <f aca="false">IF(OR(ISNUMBER(L5),ISNUMBER(L11),ISNUMBER(L54),ISNUMBER(L57),ISNUMBER(L60),ISNUMBER(L71),ISNUMBER(L76)),SUM(L5,L11,L54,L57,L60,L68,L71,L76),"")</f>
        <v/>
      </c>
    </row>
    <row collapsed="false" customFormat="false" customHeight="false" hidden="false" ht="12.1" outlineLevel="0" r="88">
      <c r="B88" s="0" t="s">
        <v>187</v>
      </c>
      <c r="D88" s="2" t="n">
        <f aca="false">D48*$J103</f>
        <v>10</v>
      </c>
      <c r="H88" s="0" t="s">
        <v>188</v>
      </c>
      <c r="J88" s="2" t="n">
        <f aca="false">J48*$CJ103</f>
        <v>0</v>
      </c>
    </row>
    <row collapsed="false" customFormat="false" customHeight="false" hidden="false" ht="12.1" outlineLevel="0" r="96">
      <c r="D96" s="0" t="s">
        <v>98</v>
      </c>
      <c r="J96" s="0" t="s">
        <v>98</v>
      </c>
    </row>
    <row collapsed="false" customFormat="false" customHeight="false" hidden="false" ht="12.1" outlineLevel="0" r="97">
      <c r="E97" s="0" t="s">
        <v>98</v>
      </c>
      <c r="K97" s="0" t="s">
        <v>98</v>
      </c>
    </row>
    <row collapsed="false" customFormat="false" customHeight="false" hidden="false" ht="12.1" outlineLevel="0" r="98">
      <c r="F98" s="0" t="s">
        <v>98</v>
      </c>
      <c r="L98" s="0" t="s">
        <v>98</v>
      </c>
    </row>
    <row collapsed="false" customFormat="false" customHeight="false" hidden="false" ht="12.1" outlineLevel="0" r="99">
      <c r="D99" s="0" t="s">
        <v>98</v>
      </c>
      <c r="E99" s="0" t="s">
        <v>98</v>
      </c>
      <c r="F99" s="0" t="s">
        <v>98</v>
      </c>
      <c r="J99" s="0" t="s">
        <v>98</v>
      </c>
      <c r="K99" s="0" t="s">
        <v>98</v>
      </c>
      <c r="L99" s="0" t="s">
        <v>98</v>
      </c>
    </row>
    <row collapsed="false" customFormat="false" customHeight="false" hidden="false" ht="12.1" outlineLevel="0" r="100">
      <c r="B100" s="0" t="s">
        <v>189</v>
      </c>
      <c r="D100" s="0" t="n">
        <v>0.1</v>
      </c>
      <c r="F100" s="0" t="n">
        <v>0.25</v>
      </c>
      <c r="H100" s="0" t="s">
        <v>189</v>
      </c>
      <c r="J100" s="0" t="n">
        <v>0.1</v>
      </c>
      <c r="L100" s="0" t="n">
        <v>0.25</v>
      </c>
    </row>
    <row collapsed="false" customFormat="false" customHeight="false" hidden="false" ht="12.1" outlineLevel="0" r="103">
      <c r="H103" s="0" t="s">
        <v>190</v>
      </c>
      <c r="J103" s="2" t="n">
        <f aca="false">(J51+J53)/J48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