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igno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<sst xmlns="http://schemas.openxmlformats.org/spreadsheetml/2006/main" count="471" uniqueCount="287">
  <si>
    <t xml:space="preserve">TEMPLATE FOR INPUT PARAMETERS FOR THE steady_surrogate PYTHON PACKAGE</t>
  </si>
  <si>
    <t xml:space="preserve">Only fill such formatted cells</t>
  </si>
  <si>
    <t xml:space="preserve">Do not modify any other cell (code may crash)</t>
  </si>
  <si>
    <t xml:space="preserve">TELEMAC</t>
  </si>
  <si>
    <t xml:space="preserve">PARAMETER</t>
  </si>
  <si>
    <t xml:space="preserve">VALUE</t>
  </si>
  <si>
    <t xml:space="preserve">TYPE</t>
  </si>
  <si>
    <t xml:space="preserve">HINT</t>
  </si>
  <si>
    <t xml:space="preserve">Name of TELEMAC steering file (.cas)</t>
  </si>
  <si>
    <t xml:space="preserve">t2d-donau-const-n.cas</t>
  </si>
  <si>
    <t xml:space="preserve">string</t>
  </si>
  <si>
    <t xml:space="preserve">Do not append path (directory – i.e., put filename only)</t>
  </si>
  <si>
    <t xml:space="preserve">Name of Gaia steering file (.cas, optional)</t>
  </si>
  <si>
    <t xml:space="preserve">Only use with morphodynamic simulations</t>
  </si>
  <si>
    <t xml:space="preserve">Simulation path</t>
  </si>
  <si>
    <t xml:space="preserve">/home/schwindt/github/hybayescal/examples/donau</t>
  </si>
  <si>
    <t xml:space="preserve">Copy path from file explorer. Results will be stored in a sub-folder called "auto-results"</t>
  </si>
  <si>
    <t xml:space="preserve">TELEMAC type (tm_xd)</t>
  </si>
  <si>
    <t xml:space="preserve">Telemac2d</t>
  </si>
  <si>
    <t xml:space="preserve">select</t>
  </si>
  <si>
    <r>
      <rPr>
        <sz val="10"/>
        <color rgb="FF000000"/>
        <rFont val="Arial"/>
        <family val="2"/>
        <charset val="1"/>
      </rPr>
      <t xml:space="preserve">Define whether to use Telemac2</t>
    </r>
    <r>
      <rPr>
        <sz val="10"/>
        <color rgb="FF000000"/>
        <rFont val="Arial"/>
        <family val="0"/>
        <charset val="1"/>
      </rPr>
      <t xml:space="preserve">d or Telemac3d</t>
    </r>
  </si>
  <si>
    <t xml:space="preserve">Number of CPUs</t>
  </si>
  <si>
    <t xml:space="preserve">int</t>
  </si>
  <si>
    <t xml:space="preserve">Requires MPI (TELEMAC parallelization) to be installed</t>
  </si>
  <si>
    <t xml:space="preserve">ACTIVE LEARNING</t>
  </si>
  <si>
    <t xml:space="preserve">Active learning strategy</t>
  </si>
  <si>
    <t xml:space="preserve">Relative Entropy (RE)</t>
  </si>
  <si>
    <t xml:space="preserve">Either relative entropy or Bayesian model evidence to determine convergence</t>
  </si>
  <si>
    <t xml:space="preserve">Score calculation method</t>
  </si>
  <si>
    <t xml:space="preserve">Bayesian weighting</t>
  </si>
  <si>
    <t xml:space="preserve">Optionally switch to Smith&amp;Gelfand rejection sampling</t>
  </si>
  <si>
    <t xml:space="preserve">Initial full-complexity model runs (init_runs)</t>
  </si>
  <si>
    <t xml:space="preserve">Number of TELEMAC runs for initial surrogate construction</t>
  </si>
  <si>
    <t xml:space="preserve">Parameter sampling for initial runs (init_run_sampling)</t>
  </si>
  <si>
    <t xml:space="preserve">MIN - random - MAX</t>
  </si>
  <si>
    <t xml:space="preserve">Choose how values for the initial full-complexity run should be sampled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</si>
  <si>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</si>
  <si>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</si>
  <si>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</si>
  <si>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</si>
  <si>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</si>
  <si>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</si>
  <si>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</si>
  <si>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</si>
  <si>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file (calib_pts)</t>
  </si>
  <si>
    <t xml:space="preserve">/home/schwindt/github/hybayescal/examples/donau/Bal-data/calibration-pts.csv</t>
  </si>
  <si>
    <t xml:space="preserve">Copy path from file explorer</t>
  </si>
  <si>
    <t xml:space="preserve">Calibration quantity 1 (calib_target1)</t>
  </si>
  <si>
    <t xml:space="preserve">VELOCITY</t>
  </si>
  <si>
    <t xml:space="preserve">Primary measurement data (at least one set needed)</t>
  </si>
  <si>
    <t xml:space="preserve">Calibration quantity 2 (calib_target2)</t>
  </si>
  <si>
    <t xml:space="preserve">DEPTH</t>
  </si>
  <si>
    <t xml:space="preserve">Optional second measurement dataset</t>
  </si>
  <si>
    <t xml:space="preserve">Calibration quantity 3 (calib_target3)</t>
  </si>
  <si>
    <t xml:space="preserve">NONE</t>
  </si>
  <si>
    <t xml:space="preserve">Optional third measurement dataset (computationally very demanding!)</t>
  </si>
  <si>
    <t xml:space="preserve">Calibration quantity 4 (calib_target4)</t>
  </si>
  <si>
    <t xml:space="preserve">Optional fourth measurement dataset (computationally very demanding!)</t>
  </si>
  <si>
    <t xml:space="preserve">DEFINE PRIOR DISTRIBUTIONS</t>
  </si>
  <si>
    <t xml:space="preserve">Select up to four direct calibration parameters (fewer is possible) from the below lists and define ranges of possible values for these parameters.
Indirect calibration parameters will be varied within a multiplier range (e.g. 0.8, 1.7 will vary the parameter in a range between 0.8 to 1.7 times the initial values).
Recalculation parameters are automatically detected as a function of available routines (read more at https://hybayescal.readthedocs.io &gt; Usage).
The value ranges will be subdivided into the above-defined number of Monte Carlo samples (mc_samples) for building surrogate model predictions.</t>
  </si>
  <si>
    <t xml:space="preserve">SCALAR CALIBRATION PARAMETERS</t>
  </si>
  <si>
    <t xml:space="preserve">VALUE RANGE</t>
  </si>
  <si>
    <t xml:space="preserve">FRICTION COEFFICIENT</t>
  </si>
  <si>
    <t xml:space="preserve">0.01,0.04</t>
  </si>
  <si>
    <t xml:space="preserve">*** TELEMAC2D PARAMETERS ***</t>
  </si>
  <si>
    <t xml:space="preserve">lower_limit, upper_limit</t>
  </si>
  <si>
    <t xml:space="preserve">LIST-LIKE CALIBRATION PARAMETERS</t>
  </si>
  <si>
    <t xml:space="preserve">VALUES</t>
  </si>
  <si>
    <t xml:space="preserve">Multiplier range</t>
  </si>
  <si>
    <t xml:space="preserve">0.8, 1.7</t>
  </si>
  <si>
    <t xml:space="preserve">float, float</t>
  </si>
  <si>
    <t xml:space="preserve">Range for multiplication of parameters in the following row</t>
  </si>
  <si>
    <t xml:space="preserve">CLASSES CRITICAL SHEAR STRESS FOR MUD DEPOSITION</t>
  </si>
  <si>
    <t xml:space="preserve">initial_value_(list)</t>
  </si>
  <si>
    <t xml:space="preserve">RECALCULATION PARAMETER (AUTO-SET)</t>
  </si>
  <si>
    <t xml:space="preserve">APPLY?</t>
  </si>
  <si>
    <t xml:space="preserve">Recalculation parameters are defined automatically,
but they can be disabled.</t>
  </si>
  <si>
    <t xml:space="preserve">ZONAL CALIBRATION PARAMETERS </t>
  </si>
  <si>
    <t xml:space="preserve">Multiplier range (zones)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</si>
  <si>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</si>
  <si>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</si>
  <si>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</si>
  <si>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</si>
  <si>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</si>
  <si>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</si>
  <si>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</si>
  <si>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</si>
  <si>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CLASSES SETTLING VELOCITIES</t>
  </si>
  <si>
    <t xml:space="preserve">INDIRECT CALIBRATION PARAMETER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</si>
  <si>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</si>
  <si>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</si>
  <si>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</si>
  <si>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</si>
  <si>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</si>
  <si>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Bayesian Model Evidence (BME)</t>
  </si>
  <si>
    <t xml:space="preserve">Rejection sampling</t>
  </si>
  <si>
    <t xml:space="preserve">Value</t>
  </si>
  <si>
    <t xml:space="preserve">Select a Parameter for more information</t>
  </si>
  <si>
    <t xml:space="preserve">Calibration variable (target parameter) options</t>
  </si>
  <si>
    <t xml:space="preserve">TELEMAC TYPE</t>
  </si>
  <si>
    <t xml:space="preserve">ACCURACY FOR DIFFUSION OF TRACERS</t>
  </si>
  <si>
    <t xml:space="preserve"> tracer diffusion</t>
  </si>
  <si>
    <t xml:space="preserve">float</t>
  </si>
  <si>
    <t xml:space="preserve">TOPOGRAPHIC CHANGE</t>
  </si>
  <si>
    <t xml:space="preserve">ACCURACY OF EPSILON</t>
  </si>
  <si>
    <t xml:space="preserve"> diffusion and source terms of turbulent dissipation transport</t>
  </si>
  <si>
    <t xml:space="preserve">Telemac3d</t>
  </si>
  <si>
    <t xml:space="preserve">ACCURACY OF K</t>
  </si>
  <si>
    <t xml:space="preserve"> diffusion and source terms of turbulent energy transport</t>
  </si>
  <si>
    <t xml:space="preserve">ACCURACY OF SPALART-ALLMARAS</t>
  </si>
  <si>
    <t xml:space="preserve"> diffusion and source terms of the Spalart-Allmaras equation</t>
  </si>
  <si>
    <t xml:space="preserve">ADVECTION</t>
  </si>
  <si>
    <t xml:space="preserve"> YES</t>
  </si>
  <si>
    <t xml:space="preserve">bool</t>
  </si>
  <si>
    <t xml:space="preserve">CONTINUITY CORRECTION</t>
  </si>
  <si>
    <t xml:space="preserve"> YES </t>
  </si>
  <si>
    <t xml:space="preserve"> default is NO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</si>
  <si>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</si>
  <si>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</si>
  <si>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</si>
  <si>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</si>
  <si>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</si>
  <si>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</si>
  <si>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</si>
  <si>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</si>
  <si>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</si>
  <si>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</si>
  <si>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RECALCULATION PARAMETERS</t>
  </si>
  <si>
    <t xml:space="preserve">PARAMETER TO RECALCULATE</t>
  </si>
  <si>
    <t xml:space="preserve">FREE SURFACE GRADIENT COMPATIBILITY</t>
  </si>
  <si>
    <t xml:space="preserve"> default is 1. (reduce to increase stability)</t>
  </si>
  <si>
    <t xml:space="preserve">CLASSES SEDIMENT DENSITY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</si>
  <si>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</si>
  <si>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</si>
  <si>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</si>
  <si>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TABLE MODIFICATIONS REQUIRE UPDATING CONFIG.PY, TOO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</si>
  <si>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</si>
  <si>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</si>
  <si>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</si>
  <si>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</si>
  <si>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</si>
  <si>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</si>
  <si>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RUN SAMPLING</t>
  </si>
  <si>
    <t xml:space="preserve">INITIAL CONDITIONS</t>
  </si>
  <si>
    <t xml:space="preserve"> 'CONSTANT DEPTH' </t>
  </si>
  <si>
    <t xml:space="preserve"> use ZERO DEPTH to start with dry model conditions</t>
  </si>
  <si>
    <t xml:space="preserve">str</t>
  </si>
  <si>
    <t xml:space="preserve">MIN - equal interval - MAX</t>
  </si>
  <si>
    <t xml:space="preserve">INITIAL DEPTH</t>
  </si>
  <si>
    <t xml:space="preserve"> INTEGER for speeding up calculations</t>
  </si>
  <si>
    <t xml:space="preserve">float or int</t>
  </si>
  <si>
    <t xml:space="preserve">LAW OF BOTTOM FRICTION</t>
  </si>
  <si>
    <t xml:space="preserve"> 0-None,1-Haaland,3-Strickler,4-Manning,5-Nikuradse,6-loglaw,7-ColebrookWhite</t>
  </si>
  <si>
    <t xml:space="preserve">Random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</si>
  <si>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</si>
  <si>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</si>
  <si>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</si>
  <si>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</si>
  <si>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</si>
  <si>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</si>
  <si>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</si>
  <si>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</si>
  <si>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</si>
  <si>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</si>
  <si>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</si>
  <si>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</si>
  <si>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</si>
  <si>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</si>
  <si>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</si>
  <si>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</si>
  <si>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</si>
  <si>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 xml:space="preserve"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</si>
  <si>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</si>
  <si>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</si>
  <si>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</si>
  <si>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</si>
  <si>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</si>
  <si>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</si>
  <si>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</si>
  <si>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</si>
  <si>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</si>
  <si>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</si>
  <si>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</si>
  <si>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</si>
  <si>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 xml:space="preserve">1-non-mass-conservative,2-semi-implicit,3,4,13,14-NERD,5-mass-conservative,15-ERIA</t>
  </si>
  <si>
    <t xml:space="preserve">SCHEME FOR ADVECTION OF TRACERS</t>
  </si>
  <si>
    <t xml:space="preserve">SCHEME FOR ADVECTION OF VELOCITIES</t>
  </si>
  <si>
    <t xml:space="preserve"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</si>
  <si>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</si>
  <si>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</si>
  <si>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</si>
  <si>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</si>
  <si>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</si>
  <si>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</si>
  <si>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</si>
  <si>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</si>
  <si>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</si>
  <si>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</si>
  <si>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</si>
  <si>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</si>
  <si>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</si>
  <si>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</si>
  <si>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</si>
  <si>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</si>
  <si>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</si>
  <si>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</si>
  <si>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TIME STEP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</si>
  <si>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</si>
  <si>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</si>
  <si>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</si>
  <si>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</si>
  <si>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</si>
  <si>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</si>
  <si>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</si>
  <si>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</si>
  <si>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</si>
  <si>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</si>
  <si>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</si>
  <si>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</si>
  <si>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</si>
  <si>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</si>
  <si>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</si>
  <si>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</si>
  <si>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</si>
  <si>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</si>
  <si>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</si>
  <si>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</si>
  <si>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 xml:space="preserve"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</si>
  <si>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</si>
  <si>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</si>
  <si>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</si>
  <si>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</si>
  <si>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</si>
  <si>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</si>
  <si>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</si>
  <si>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</si>
  <si>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</si>
  <si>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</si>
  <si>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</si>
  <si>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</si>
  <si>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</si>
  <si>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</si>
  <si>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</si>
  <si>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</si>
  <si>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 xml:space="preserve"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</si>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</sst>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color rgb="FF3F3F76"/>
      <name val="Arial"/>
      <family val="0"/>
      <charset val="1"/>
    </font>
    <font>
      <sz val="11"/>
      <color rgb="FF3F3F76"/>
      <name val="Calibri"/>
      <family val="0"/>
      <charset val="1"/>
    </font>
    <font>
      <sz val="10"/>
      <color rgb="FFC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808080"/>
      <name val="Arial"/>
      <family val="0"/>
      <charset val="1"/>
    </font>
    <font>
      <sz val="10"/>
      <color rgb="FFA6A6A6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BE5D6"/>
      </patternFill>
    </fill>
    <fill>
      <patternFill patternType="solid">
        <fgColor rgb="FF000000"/>
        <bgColor rgb="FF181717"/>
      </patternFill>
    </fill>
    <fill>
      <patternFill patternType="solid">
        <fgColor rgb="FF00B0F0"/>
        <bgColor rgb="FF33CCCC"/>
      </patternFill>
    </fill>
    <fill>
      <patternFill patternType="solid">
        <fgColor rgb="FF181717"/>
        <bgColor rgb="FF000000"/>
      </patternFill>
    </fill>
    <fill>
      <patternFill patternType="solid">
        <fgColor rgb="FFDEEBF7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181717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8:D63" headerRowCount="1" totalsRowCount="0" totalsRowShown="0">
  <autoFilter ref="A8:D63"/>
  <tableColumns count="4">
    <tableColumn id="1" name="*** TELEMAC2D PARAMETERS ***"/>
    <tableColumn id="2" name="Value"/>
    <tableColumn id="3" name="Select a Parameter for more information"/>
    <tableColumn id="4" name="select"/>
  </tableColumns>
</table>
</file>

<file path=xl/tables/table2.xml><?xml version="1.0" encoding="utf-8"?>
<table xmlns="http://schemas.openxmlformats.org/spreadsheetml/2006/main" id="2" name="Table2" displayName="Table2" ref="A64:D94" headerRowCount="1" totalsRowCount="0" totalsRowShown="0">
  <autoFilter ref="A64:D94"/>
  <tableColumns count="4">
    <tableColumn id="1" name="*** GAIA PARAMETERS ***"/>
    <tableColumn id="2" name="Value"/>
    <tableColumn id="3" name="Select a Parameter for more information"/>
    <tableColumn id="4" name="select"/>
  </tableColumns>
</table>
</file>

<file path=xl/tables/table3.xml><?xml version="1.0" encoding="utf-8"?>
<table xmlns="http://schemas.openxmlformats.org/spreadsheetml/2006/main" id="3" name="Table3" displayName="Table3" ref="F18:G20" headerRowCount="1" totalsRowCount="0" totalsRowShown="0">
  <autoFilter ref="F18:G20"/>
  <tableColumns count="2">
    <tableColumn id="1" name="RECALCULATION PARAMETERS"/>
    <tableColumn id="2" name="PARAMETER TO RECALCULATE"/>
  </tableColumns>
</table>
</file>

<file path=xl/tables/table4.xml><?xml version="1.0" encoding="utf-8"?>
<table xmlns="http://schemas.openxmlformats.org/spreadsheetml/2006/main" id="4" name="Table4" displayName="Table4" ref="F25:F28" headerRowCount="1" totalsRowCount="0" totalsRowShown="0">
  <autoFilter ref="F25:F28"/>
  <tableColumns count="1">
    <tableColumn id="1" name="INITIAL RUN SAMPLING"/>
  </tableColumns>
</table>
</file>

<file path=xl/tables/table5.xml><?xml version="1.0" encoding="utf-8"?>
<table xmlns="http://schemas.openxmlformats.org/spreadsheetml/2006/main" id="5" name="Table5" displayName="Table5" ref="G8:G10" headerRowCount="1" totalsRowCount="0" totalsRowShown="0">
  <autoFilter ref="G8:G10"/>
  <tableColumns count="1">
    <tableColumn id="1" name="TELEMAC TYP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ybayesca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6" activeCellId="0" sqref="C26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48.86"/>
    <col collapsed="false" customWidth="true" hidden="false" outlineLevel="0" max="2" min="2" style="1" width="47.43"/>
    <col collapsed="false" customWidth="true" hidden="false" outlineLevel="0" max="3" min="3" style="2" width="14.43"/>
    <col collapsed="false" customWidth="true" hidden="false" outlineLevel="0" max="4" min="4" style="0" width="75.5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</row>
    <row r="2" customFormat="false" ht="12.75" hidden="false" customHeight="false" outlineLevel="0" collapsed="false">
      <c r="A2" s="4" t="s">
        <v>1</v>
      </c>
      <c r="B2" s="5" t="s">
        <v>2</v>
      </c>
      <c r="C2" s="5"/>
      <c r="D2" s="5"/>
    </row>
    <row r="3" customFormat="false" ht="12.75" hidden="false" customHeight="false" outlineLevel="0" collapsed="false">
      <c r="A3" s="6"/>
      <c r="B3" s="7"/>
      <c r="C3" s="8"/>
      <c r="D3" s="6"/>
    </row>
    <row r="4" customFormat="false" ht="12.75" hidden="false" customHeight="false" outlineLevel="0" collapsed="false">
      <c r="A4" s="9" t="s">
        <v>3</v>
      </c>
      <c r="B4" s="9"/>
      <c r="C4" s="9"/>
      <c r="D4" s="9"/>
    </row>
    <row r="5" customFormat="false" ht="12.75" hidden="false" customHeight="false" outlineLevel="0" collapsed="false">
      <c r="A5" s="10" t="s">
        <v>4</v>
      </c>
      <c r="B5" s="11" t="s">
        <v>5</v>
      </c>
      <c r="C5" s="12" t="s">
        <v>6</v>
      </c>
      <c r="D5" s="10" t="s">
        <v>7</v>
      </c>
    </row>
    <row r="6" customFormat="false" ht="12.75" hidden="false" customHeight="false" outlineLevel="0" collapsed="false">
      <c r="A6" s="0" t="s">
        <v>8</v>
      </c>
      <c r="B6" s="13" t="s">
        <v>9</v>
      </c>
      <c r="C6" s="2" t="s">
        <v>10</v>
      </c>
      <c r="D6" s="0" t="s">
        <v>11</v>
      </c>
    </row>
    <row r="7" customFormat="false" ht="12.75" hidden="false" customHeight="false" outlineLevel="0" collapsed="false">
      <c r="A7" s="0" t="s">
        <v>12</v>
      </c>
      <c r="B7" s="13"/>
      <c r="C7" s="2" t="s">
        <v>10</v>
      </c>
      <c r="D7" s="0" t="s">
        <v>13</v>
      </c>
    </row>
    <row r="8" customFormat="false" ht="12.75" hidden="false" customHeight="false" outlineLevel="0" collapsed="false">
      <c r="A8" s="0" t="s">
        <v>14</v>
      </c>
      <c r="B8" s="13" t="s">
        <v>15</v>
      </c>
      <c r="C8" s="2" t="s">
        <v>10</v>
      </c>
      <c r="D8" s="0" t="s">
        <v>16</v>
      </c>
    </row>
    <row r="9" customFormat="false" ht="12.75" hidden="false" customHeight="false" outlineLevel="0" collapsed="false">
      <c r="A9" s="14" t="s">
        <v>17</v>
      </c>
      <c r="B9" s="13" t="s">
        <v>18</v>
      </c>
      <c r="C9" s="15" t="s">
        <v>19</v>
      </c>
      <c r="D9" s="14" t="s">
        <v>20</v>
      </c>
    </row>
    <row r="10" customFormat="false" ht="12.75" hidden="false" customHeight="false" outlineLevel="0" collapsed="false">
      <c r="A10" s="0" t="s">
        <v>21</v>
      </c>
      <c r="B10" s="13" t="n">
        <v>4</v>
      </c>
      <c r="C10" s="2" t="s">
        <v>22</v>
      </c>
      <c r="D10" s="0" t="s">
        <v>23</v>
      </c>
    </row>
    <row r="12" customFormat="false" ht="12.75" hidden="false" customHeight="false" outlineLevel="0" collapsed="false">
      <c r="A12" s="9" t="s">
        <v>24</v>
      </c>
      <c r="B12" s="9"/>
      <c r="C12" s="9"/>
      <c r="D12" s="9"/>
    </row>
    <row r="13" customFormat="false" ht="12.75" hidden="false" customHeight="false" outlineLevel="0" collapsed="false">
      <c r="A13" s="10" t="s">
        <v>4</v>
      </c>
      <c r="B13" s="11" t="s">
        <v>5</v>
      </c>
      <c r="C13" s="12" t="s">
        <v>6</v>
      </c>
      <c r="D13" s="10" t="s">
        <v>7</v>
      </c>
    </row>
    <row r="14" customFormat="false" ht="12.75" hidden="false" customHeight="false" outlineLevel="0" collapsed="false">
      <c r="A14" s="0" t="s">
        <v>25</v>
      </c>
      <c r="B14" s="13" t="s">
        <v>26</v>
      </c>
      <c r="C14" s="2" t="s">
        <v>19</v>
      </c>
      <c r="D14" s="0" t="s">
        <v>27</v>
      </c>
    </row>
    <row r="15" customFormat="false" ht="12.75" hidden="false" customHeight="false" outlineLevel="0" collapsed="false">
      <c r="A15" s="0" t="s">
        <v>28</v>
      </c>
      <c r="B15" s="13" t="s">
        <v>29</v>
      </c>
      <c r="C15" s="2" t="s">
        <v>19</v>
      </c>
      <c r="D15" s="0" t="s">
        <v>30</v>
      </c>
    </row>
    <row r="16" customFormat="false" ht="12.75" hidden="false" customHeight="false" outlineLevel="0" collapsed="false">
      <c r="A16" s="0" t="s">
        <v>31</v>
      </c>
      <c r="B16" s="13" t="n">
        <v>15</v>
      </c>
      <c r="C16" s="2" t="s">
        <v>22</v>
      </c>
      <c r="D16" s="0" t="s">
        <v>32</v>
      </c>
    </row>
    <row r="17" s="16" customFormat="true" ht="12.75" hidden="false" customHeight="false" outlineLevel="0" collapsed="false">
      <c r="A17" s="16" t="s">
        <v>33</v>
      </c>
      <c r="B17" s="13" t="s">
        <v>34</v>
      </c>
      <c r="C17" s="2" t="s">
        <v>19</v>
      </c>
      <c r="D17" s="16" t="s">
        <v>35</v>
      </c>
    </row>
    <row r="18" customFormat="false" ht="12.75" hidden="false" customHeight="false" outlineLevel="0" collapsed="false">
      <c r="A18" s="0" t="s">
        <v>36</v>
      </c>
      <c r="B18" s="13" t="n">
        <v>100</v>
      </c>
      <c r="C18" s="2" t="s">
        <v>22</v>
      </c>
      <c r="D18" s="0" t="s">
        <v>37</v>
      </c>
    </row>
    <row r="19" customFormat="false" ht="12.75" hidden="false" customHeight="false" outlineLevel="0" collapsed="false">
      <c r="A19" s="0" t="s">
        <v>38</v>
      </c>
      <c r="B19" s="13" t="n">
        <v>1000</v>
      </c>
      <c r="C19" s="2" t="s">
        <v>22</v>
      </c>
      <c r="D19" s="0" t="s">
        <v>39</v>
      </c>
    </row>
    <row r="20" customFormat="false" ht="12.75" hidden="false" customHeight="false" outlineLevel="0" collapsed="false">
      <c r="A20" s="0" t="s">
        <v>40</v>
      </c>
      <c r="B20" s="13" t="n">
        <v>10000</v>
      </c>
      <c r="C20" s="2" t="s">
        <v>22</v>
      </c>
      <c r="D20" s="17" t="s">
        <v>41</v>
      </c>
    </row>
    <row r="21" customFormat="false" ht="12.75" hidden="false" customHeight="false" outlineLevel="0" collapsed="false">
      <c r="A21" s="0" t="s">
        <v>42</v>
      </c>
      <c r="B21" s="13" t="n">
        <v>10000</v>
      </c>
      <c r="C21" s="2" t="s">
        <v>22</v>
      </c>
      <c r="D21" s="0" t="s">
        <v>43</v>
      </c>
    </row>
    <row r="22" customFormat="false" ht="12.75" hidden="false" customHeight="false" outlineLevel="0" collapsed="false">
      <c r="A22" s="0" t="s">
        <v>44</v>
      </c>
      <c r="B22" s="13" t="s">
        <v>45</v>
      </c>
      <c r="C22" s="2" t="s">
        <v>10</v>
      </c>
      <c r="D22" s="0" t="s">
        <v>46</v>
      </c>
    </row>
    <row r="23" customFormat="false" ht="12.75" hidden="false" customHeight="false" outlineLevel="0" collapsed="false">
      <c r="A23" s="0" t="s">
        <v>47</v>
      </c>
      <c r="B23" s="13" t="s">
        <v>48</v>
      </c>
      <c r="C23" s="2" t="s">
        <v>19</v>
      </c>
      <c r="D23" s="0" t="s">
        <v>49</v>
      </c>
    </row>
    <row r="24" s="16" customFormat="true" ht="12.75" hidden="false" customHeight="false" outlineLevel="0" collapsed="false">
      <c r="A24" s="16" t="s">
        <v>50</v>
      </c>
      <c r="B24" s="13" t="s">
        <v>51</v>
      </c>
      <c r="C24" s="2" t="s">
        <v>19</v>
      </c>
      <c r="D24" s="16" t="s">
        <v>52</v>
      </c>
    </row>
    <row r="25" s="16" customFormat="true" ht="12.75" hidden="false" customHeight="false" outlineLevel="0" collapsed="false">
      <c r="A25" s="16" t="s">
        <v>53</v>
      </c>
      <c r="B25" s="13" t="s">
        <v>54</v>
      </c>
      <c r="C25" s="2" t="s">
        <v>19</v>
      </c>
      <c r="D25" s="16" t="s">
        <v>55</v>
      </c>
    </row>
    <row r="26" s="16" customFormat="true" ht="12.75" hidden="false" customHeight="false" outlineLevel="0" collapsed="false">
      <c r="A26" s="16" t="s">
        <v>56</v>
      </c>
      <c r="B26" s="13" t="s">
        <v>54</v>
      </c>
      <c r="C26" s="2" t="s">
        <v>19</v>
      </c>
      <c r="D26" s="16" t="s">
        <v>57</v>
      </c>
    </row>
    <row r="28" customFormat="false" ht="12.75" hidden="false" customHeight="false" outlineLevel="0" collapsed="false">
      <c r="A28" s="18" t="s">
        <v>58</v>
      </c>
      <c r="B28" s="18"/>
      <c r="C28" s="18"/>
      <c r="D28" s="18"/>
    </row>
    <row r="29" customFormat="false" ht="52.5" hidden="false" customHeight="true" outlineLevel="0" collapsed="false">
      <c r="A29" s="19" t="s">
        <v>59</v>
      </c>
      <c r="B29" s="19"/>
      <c r="C29" s="19"/>
      <c r="D29" s="19"/>
    </row>
    <row r="30" customFormat="false" ht="5.25" hidden="false" customHeight="true" outlineLevel="0" collapsed="false"/>
    <row r="31" customFormat="false" ht="12.75" hidden="false" customHeight="false" outlineLevel="0" collapsed="false">
      <c r="A31" s="10" t="s">
        <v>60</v>
      </c>
      <c r="B31" s="11" t="s">
        <v>61</v>
      </c>
      <c r="C31" s="12" t="s">
        <v>6</v>
      </c>
      <c r="D31" s="10" t="s">
        <v>7</v>
      </c>
    </row>
    <row r="32" customFormat="false" ht="12.75" hidden="false" customHeight="false" outlineLevel="0" collapsed="false">
      <c r="A32" s="20" t="s">
        <v>62</v>
      </c>
      <c r="B32" s="13" t="s">
        <v>63</v>
      </c>
      <c r="C32" s="2" t="str">
        <f aca="false">VLOOKUP(A32,ignore!$A$8:$D$94,4,0)</f>
        <v>float</v>
      </c>
      <c r="D32" s="0" t="str">
        <f aca="false">VLOOKUP(A32,ignore!$A$8:$C$94,3,0)</f>
        <v>Roughness coefficient depending on LAW OF BOTTOM FRICTION</v>
      </c>
    </row>
    <row r="33" customFormat="false" ht="12.75" hidden="false" customHeight="false" outlineLevel="0" collapsed="false">
      <c r="A33" s="20" t="s">
        <v>64</v>
      </c>
      <c r="B33" s="13" t="s">
        <v>65</v>
      </c>
      <c r="C33" s="2" t="str">
        <f aca="false">VLOOKUP(A33,ignore!$A$8:$D$94,4,0)</f>
        <v>select</v>
      </c>
      <c r="D33" s="0" t="str">
        <f aca="false">VLOOKUP(A33,ignore!$A$8:$C$94,3,0)</f>
        <v>Select a Parameter for more information</v>
      </c>
    </row>
    <row r="34" customFormat="false" ht="12.75" hidden="false" customHeight="false" outlineLevel="0" collapsed="false">
      <c r="A34" s="20" t="s">
        <v>64</v>
      </c>
      <c r="B34" s="13" t="s">
        <v>65</v>
      </c>
      <c r="C34" s="2" t="str">
        <f aca="false">VLOOKUP(A34,ignore!$A$8:$D$94,4,0)</f>
        <v>select</v>
      </c>
      <c r="D34" s="0" t="str">
        <f aca="false">VLOOKUP(A34,ignore!$A$8:$C$94,3,0)</f>
        <v>Select a Parameter for more information</v>
      </c>
    </row>
    <row r="35" customFormat="false" ht="12.75" hidden="false" customHeight="false" outlineLevel="0" collapsed="false">
      <c r="A35" s="20" t="s">
        <v>64</v>
      </c>
      <c r="B35" s="13" t="s">
        <v>65</v>
      </c>
      <c r="C35" s="2" t="str">
        <f aca="false">VLOOKUP(A35,ignore!$A$8:$D$94,4,0)</f>
        <v>select</v>
      </c>
      <c r="D35" s="0" t="str">
        <f aca="false">VLOOKUP(A35,ignore!$A$8:$C$94,3,0)</f>
        <v>Select a Parameter for more information</v>
      </c>
    </row>
    <row r="37" customFormat="false" ht="12.75" hidden="false" customHeight="false" outlineLevel="0" collapsed="false">
      <c r="A37" s="10" t="s">
        <v>66</v>
      </c>
      <c r="B37" s="11" t="s">
        <v>67</v>
      </c>
      <c r="C37" s="12" t="s">
        <v>6</v>
      </c>
      <c r="D37" s="10" t="s">
        <v>7</v>
      </c>
    </row>
    <row r="38" customFormat="false" ht="12.75" hidden="false" customHeight="false" outlineLevel="0" collapsed="false">
      <c r="A38" s="0" t="s">
        <v>68</v>
      </c>
      <c r="B38" s="13" t="s">
        <v>69</v>
      </c>
      <c r="C38" s="2" t="s">
        <v>70</v>
      </c>
      <c r="D38" s="0" t="s">
        <v>71</v>
      </c>
    </row>
    <row r="39" customFormat="false" ht="12.75" hidden="false" customHeight="false" outlineLevel="0" collapsed="false">
      <c r="A39" s="20" t="s">
        <v>72</v>
      </c>
      <c r="B39" s="13" t="s">
        <v>73</v>
      </c>
      <c r="C39" s="2" t="str">
        <f aca="false">VLOOKUP(A39,ignore!$A$8:$D$94,4,0)</f>
        <v>list of float (N/m²)</v>
      </c>
      <c r="D39" s="0" t="str">
        <f aca="false">VLOOKUP(A39,ignore!$A$8:$C$94,3,0)</f>
        <v>list with one element per sediment class</v>
      </c>
    </row>
    <row r="40" customFormat="false" ht="12.75" hidden="false" customHeight="false" outlineLevel="0" collapsed="false">
      <c r="A40" s="20" t="s">
        <v>64</v>
      </c>
      <c r="B40" s="13" t="s">
        <v>73</v>
      </c>
      <c r="C40" s="21" t="str">
        <f aca="false">VLOOKUP(A40,ignore!$A$8:$D$94,4,0)</f>
        <v>select</v>
      </c>
      <c r="D40" s="0" t="str">
        <f aca="false">VLOOKUP(A40,ignore!$A$8:$C$94,3,0)</f>
        <v>Select a Parameter for more information</v>
      </c>
    </row>
    <row r="41" customFormat="false" ht="6.75" hidden="false" customHeight="true" outlineLevel="0" collapsed="false"/>
    <row r="42" customFormat="false" ht="12.75" hidden="false" customHeight="false" outlineLevel="0" collapsed="false">
      <c r="A42" s="22" t="s">
        <v>74</v>
      </c>
      <c r="B42" s="23" t="s">
        <v>75</v>
      </c>
      <c r="C42" s="23" t="s">
        <v>6</v>
      </c>
      <c r="D42" s="22" t="s">
        <v>7</v>
      </c>
    </row>
    <row r="43" s="24" customFormat="true" ht="12.75" hidden="false" customHeight="true" outlineLevel="0" collapsed="false">
      <c r="A43" s="24" t="str">
        <f aca="false">IF(ISNUMBER(MATCH($A$39,ignore!$F$19:$F$20,0)),VLOOKUP($A$39,ignore!$F$19:$G$20,2),"None")</f>
        <v>None</v>
      </c>
      <c r="B43" s="25" t="b">
        <f aca="false">TRUE()</f>
        <v>1</v>
      </c>
      <c r="C43" s="26" t="s">
        <v>19</v>
      </c>
      <c r="D43" s="19" t="s">
        <v>76</v>
      </c>
    </row>
    <row r="44" s="24" customFormat="true" ht="12.75" hidden="false" customHeight="false" outlineLevel="0" collapsed="false">
      <c r="A44" s="24" t="str">
        <f aca="false">IF(ISNUMBER(MATCH($A$40,ignore!$F$19:$F$20,0)),VLOOKUP($A$40,ignore!$F$19:$G$20,2),"None")</f>
        <v>None</v>
      </c>
      <c r="B44" s="27" t="b">
        <f aca="false">TRUE()</f>
        <v>1</v>
      </c>
      <c r="C44" s="26" t="s">
        <v>19</v>
      </c>
      <c r="D44" s="19"/>
    </row>
    <row r="46" customFormat="false" ht="12.75" hidden="false" customHeight="false" outlineLevel="0" collapsed="false">
      <c r="A46" s="10" t="s">
        <v>77</v>
      </c>
      <c r="B46" s="28" t="s">
        <v>67</v>
      </c>
      <c r="C46" s="12" t="s">
        <v>6</v>
      </c>
      <c r="D46" s="10" t="s">
        <v>7</v>
      </c>
    </row>
    <row r="47" customFormat="false" ht="12.75" hidden="false" customHeight="false" outlineLevel="0" collapsed="false">
      <c r="A47" s="29" t="s">
        <v>78</v>
      </c>
      <c r="B47" s="13" t="s">
        <v>69</v>
      </c>
      <c r="C47" s="21" t="s">
        <v>70</v>
      </c>
      <c r="D47" s="0" t="s">
        <v>71</v>
      </c>
    </row>
    <row r="48" customFormat="false" ht="12.75" hidden="false" customHeight="false" outlineLevel="0" collapsed="false">
      <c r="A48" s="20" t="s">
        <v>64</v>
      </c>
      <c r="B48" s="13" t="s">
        <v>79</v>
      </c>
      <c r="C48" s="21" t="str">
        <f aca="false">VLOOKUP(A48,ignore!$A$8:$D$94,4,0)</f>
        <v>select</v>
      </c>
      <c r="D48" s="0" t="s">
        <v>80</v>
      </c>
    </row>
    <row r="49" customFormat="false" ht="12.75" hidden="false" customHeight="false" outlineLevel="0" collapsed="false">
      <c r="A49" s="20" t="s">
        <v>64</v>
      </c>
      <c r="B49" s="13" t="s">
        <v>79</v>
      </c>
      <c r="C49" s="21" t="str">
        <f aca="false">VLOOKUP(A49,ignore!$A$8:$D$94,4,0)</f>
        <v>select</v>
      </c>
      <c r="D49" s="0" t="s">
        <v>80</v>
      </c>
    </row>
    <row r="52" customFormat="false" ht="12.75" hidden="false" customHeight="false" outlineLevel="0" collapsed="false">
      <c r="A52" s="30" t="s">
        <v>81</v>
      </c>
      <c r="B52" s="31"/>
      <c r="C52" s="32"/>
      <c r="D52" s="30"/>
    </row>
    <row r="53" customFormat="false" ht="12.75" hidden="false" customHeight="false" outlineLevel="0" collapsed="false">
      <c r="A53" s="33" t="s">
        <v>72</v>
      </c>
      <c r="B53" s="34" t="s">
        <v>82</v>
      </c>
      <c r="C53" s="35" t="str">
        <f aca="false">VLOOKUP(A53,ignore!$A$8:$D$94,4)</f>
        <v>float</v>
      </c>
      <c r="D53" s="36" t="str">
        <f aca="false">VLOOKUP(A53,ignore!$A$8:$C$94,3)</f>
        <v>diffusion and source terms for Spalart-Allmaras equation</v>
      </c>
    </row>
    <row r="54" customFormat="false" ht="12.75" hidden="false" customHeight="false" outlineLevel="0" collapsed="false">
      <c r="A54" s="33" t="s">
        <v>83</v>
      </c>
      <c r="B54" s="34" t="s">
        <v>84</v>
      </c>
      <c r="C54" s="35" t="str">
        <f aca="false">VLOOKUP(A54,ignore!$A$8:$D$94,4)</f>
        <v>float (N/m²)</v>
      </c>
      <c r="D54" s="36" t="str">
        <f aca="false">VLOOKUP(A54,ignore!$A$8:$C$94,3)</f>
        <v>list of floats corresponding to number of sediment classes</v>
      </c>
    </row>
    <row r="55" customFormat="false" ht="12.75" hidden="false" customHeight="false" outlineLevel="0" collapsed="false">
      <c r="A55" s="33" t="s">
        <v>85</v>
      </c>
      <c r="B55" s="34" t="s">
        <v>86</v>
      </c>
      <c r="C55" s="35" t="str">
        <f aca="false">VLOOKUP(A55,ignore!$A$8:$D$94,4)</f>
        <v>float (g/L)</v>
      </c>
      <c r="D55" s="36" t="str">
        <f aca="false">VLOOKUP(A55,ignore!$A$8:$C$94,3)</f>
        <v>list of floats corresponding to number of sediment classes</v>
      </c>
    </row>
    <row r="56" customFormat="false" ht="12.75" hidden="false" customHeight="false" outlineLevel="0" collapsed="false">
      <c r="A56" s="37" t="s">
        <v>87</v>
      </c>
      <c r="B56" s="38" t="s">
        <v>69</v>
      </c>
      <c r="C56" s="39" t="str">
        <f aca="false">VLOOKUP(A56,ignore!$A$8:$D$94,4)</f>
        <v>float</v>
      </c>
      <c r="D56" s="40" t="str">
        <f aca="false">VLOOKUP(A56,ignore!$A$8:$C$94,3)</f>
        <v>diffusion and source terms for Spalart-Allmaras equation</v>
      </c>
    </row>
    <row r="58" customFormat="false" ht="12.75" hidden="false" customHeight="false" outlineLevel="0" collapsed="false">
      <c r="A58" s="30" t="s">
        <v>88</v>
      </c>
      <c r="B58" s="31" t="s">
        <v>67</v>
      </c>
      <c r="C58" s="32" t="s">
        <v>6</v>
      </c>
      <c r="D58" s="30" t="s">
        <v>7</v>
      </c>
    </row>
    <row r="59" customFormat="false" ht="12.75" hidden="false" customHeight="false" outlineLevel="0" collapsed="false">
      <c r="A59" s="41" t="s">
        <v>68</v>
      </c>
      <c r="B59" s="42" t="s">
        <v>69</v>
      </c>
      <c r="C59" s="43" t="s">
        <v>70</v>
      </c>
      <c r="D59" s="41" t="s">
        <v>71</v>
      </c>
    </row>
    <row r="60" customFormat="false" ht="12.75" hidden="false" customHeight="false" outlineLevel="0" collapsed="false">
      <c r="A60" s="44" t="s">
        <v>89</v>
      </c>
      <c r="B60" s="42" t="s">
        <v>90</v>
      </c>
      <c r="C60" s="43" t="str">
        <f aca="false">VLOOKUP(A60,ignore!$A$8:$D$94,4,0)</f>
        <v>list of float (m)</v>
      </c>
      <c r="D60" s="41" t="str">
        <f aca="false">VLOOKUP(A60,ignore!$A$8:$C$94,3,0)</f>
        <v>list with one element per sediment class</v>
      </c>
    </row>
    <row r="62" customFormat="false" ht="12.75" hidden="false" customHeight="false" outlineLevel="0" collapsed="false">
      <c r="A62" s="30" t="s">
        <v>74</v>
      </c>
      <c r="B62" s="32" t="s">
        <v>75</v>
      </c>
      <c r="C62" s="32" t="s">
        <v>6</v>
      </c>
      <c r="D62" s="30" t="s">
        <v>7</v>
      </c>
    </row>
    <row r="63" customFormat="false" ht="25.5" hidden="false" customHeight="false" outlineLevel="0" collapsed="false">
      <c r="A63" s="24" t="str">
        <f aca="false">IF(ISNUMBER(MATCH($A$60,ignore!$F$19:$F$20,0)),VLOOKUP($A$60,ignore!$F$19:$G$20,2),"None")</f>
        <v>CLASSES SETTLING VELOCITIES</v>
      </c>
      <c r="B63" s="25" t="b">
        <f aca="false">TRUE()</f>
        <v>1</v>
      </c>
      <c r="C63" s="45" t="s">
        <v>19</v>
      </c>
      <c r="D63" s="46" t="s">
        <v>76</v>
      </c>
    </row>
  </sheetData>
  <mergeCells count="7">
    <mergeCell ref="A1:D1"/>
    <mergeCell ref="B2:D2"/>
    <mergeCell ref="A4:D4"/>
    <mergeCell ref="A12:D12"/>
    <mergeCell ref="A28:D28"/>
    <mergeCell ref="A29:D29"/>
    <mergeCell ref="D43:D44"/>
  </mergeCells>
  <dataValidations count="7">
    <dataValidation allowBlank="true" errorStyle="stop" operator="equal" showDropDown="false" showErrorMessage="true" showInputMessage="true" sqref="B14" type="list">
      <formula1>ignore!$A$4:$A$5</formula1>
      <formula2>0</formula2>
    </dataValidation>
    <dataValidation allowBlank="true" errorStyle="stop" operator="equal" showDropDown="false" showErrorMessage="true" showInputMessage="true" sqref="B15" type="list">
      <formula1>ignore!$F$4:$F$5</formula1>
      <formula2>0</formula2>
    </dataValidation>
    <dataValidation allowBlank="true" errorStyle="stop" operator="equal" showDropDown="false" showErrorMessage="true" showInputMessage="true" sqref="A32:A35 A39:A40 A48:A49 A53:A56 A60" type="list">
      <formula1>ignore!$A$8:$A$94</formula1>
      <formula2>0</formula2>
    </dataValidation>
    <dataValidation allowBlank="true" errorStyle="stop" operator="equal" showDropDown="false" showErrorMessage="true" showInputMessage="true" sqref="B43:B44 B63" type="list">
      <formula1>ignore!$C$4:$C$5</formula1>
      <formula2>0</formula2>
    </dataValidation>
    <dataValidation allowBlank="true" errorStyle="stop" operator="between" showDropDown="false" showErrorMessage="true" showInputMessage="true" sqref="B17" type="list">
      <formula1>ignore!$F$26:$F$28</formula1>
      <formula2>0</formula2>
    </dataValidation>
    <dataValidation allowBlank="true" errorStyle="stop" operator="equal" showDropDown="false" showErrorMessage="true" showInputMessage="true" sqref="B23:B26" type="list">
      <formula1>ignore!$F$9:$F$12</formula1>
      <formula2>0</formula2>
    </dataValidation>
    <dataValidation allowBlank="true" errorStyle="stop" operator="between" showDropDown="false" showErrorMessage="true" showInputMessage="true" sqref="B9" type="list">
      <formula1>ignore!$G$9:$G$10</formula1>
      <formula2>0</formula2>
    </dataValidation>
  </dataValidations>
  <hyperlinks>
    <hyperlink ref="A29" r:id="rId1" display="Select up to four direct calibration parameters (fewer is possible) from the below lists and define ranges of possible values for these parameters.&#10;Indirect calibration parameters will be varied within a multiplier range (e.g. 0.8, 1.7 will vary the parameter in a range between 0.8 to 1.7 times the initial values).&#10;Recalculation parameters are automatically detected as a function of available routines (read more at https://hybayescal.readthedocs.io &gt; Usage).&#10;The value ranges will be subdivided into the above-defined number of Monte Carlo samples (mc_samples) for building surrogate model prediction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8.71"/>
    <col collapsed="false" customWidth="true" hidden="false" outlineLevel="0" max="3" min="3" style="0" width="40.88"/>
    <col collapsed="false" customWidth="true" hidden="false" outlineLevel="0" max="4" min="4" style="0" width="8.71"/>
    <col collapsed="false" customWidth="true" hidden="false" outlineLevel="0" max="5" min="5" style="0" width="5.86"/>
    <col collapsed="false" customWidth="true" hidden="false" outlineLevel="0" max="6" min="6" style="0" width="32.15"/>
    <col collapsed="false" customWidth="true" hidden="false" outlineLevel="0" max="7" min="7" style="0" width="31.57"/>
    <col collapsed="false" customWidth="true" hidden="false" outlineLevel="0" max="64" min="8" style="0" width="8.71"/>
  </cols>
  <sheetData>
    <row r="1" customFormat="false" ht="12.75" hidden="false" customHeight="false" outlineLevel="0" collapsed="false">
      <c r="A1" s="0" t="s">
        <v>91</v>
      </c>
    </row>
    <row r="3" customFormat="false" ht="12.75" hidden="false" customHeight="false" outlineLevel="0" collapsed="false">
      <c r="A3" s="47" t="s">
        <v>92</v>
      </c>
      <c r="C3" s="0" t="s">
        <v>93</v>
      </c>
      <c r="F3" s="47" t="s">
        <v>28</v>
      </c>
    </row>
    <row r="4" customFormat="false" ht="12.75" hidden="false" customHeight="false" outlineLevel="0" collapsed="false">
      <c r="A4" s="0" t="s">
        <v>26</v>
      </c>
      <c r="C4" s="48" t="b">
        <f aca="false">TRUE()</f>
        <v>1</v>
      </c>
      <c r="F4" s="0" t="s">
        <v>29</v>
      </c>
    </row>
    <row r="5" customFormat="false" ht="12.75" hidden="false" customHeight="false" outlineLevel="0" collapsed="false">
      <c r="A5" s="0" t="s">
        <v>94</v>
      </c>
      <c r="C5" s="48" t="b">
        <f aca="false">FALSE()</f>
        <v>0</v>
      </c>
      <c r="F5" s="0" t="s">
        <v>95</v>
      </c>
    </row>
    <row r="8" customFormat="false" ht="12.75" hidden="false" customHeight="false" outlineLevel="0" collapsed="false">
      <c r="A8" s="47" t="s">
        <v>64</v>
      </c>
      <c r="B8" s="47" t="s">
        <v>96</v>
      </c>
      <c r="C8" s="47" t="s">
        <v>97</v>
      </c>
      <c r="D8" s="47" t="s">
        <v>19</v>
      </c>
      <c r="F8" s="47" t="s">
        <v>98</v>
      </c>
      <c r="G8" s="14" t="s">
        <v>99</v>
      </c>
    </row>
    <row r="9" customFormat="false" ht="12.75" hidden="false" customHeight="false" outlineLevel="0" collapsed="false">
      <c r="A9" s="0" t="s">
        <v>100</v>
      </c>
      <c r="B9" s="49" t="n">
        <v>0.0001</v>
      </c>
      <c r="C9" s="0" t="s">
        <v>101</v>
      </c>
      <c r="D9" s="0" t="s">
        <v>102</v>
      </c>
      <c r="F9" s="0" t="s">
        <v>103</v>
      </c>
      <c r="G9" s="14" t="s">
        <v>18</v>
      </c>
    </row>
    <row r="10" customFormat="false" ht="12.75" hidden="false" customHeight="false" outlineLevel="0" collapsed="false">
      <c r="A10" s="0" t="s">
        <v>104</v>
      </c>
      <c r="B10" s="49" t="n">
        <v>1E-006</v>
      </c>
      <c r="C10" s="0" t="s">
        <v>105</v>
      </c>
      <c r="D10" s="0" t="s">
        <v>102</v>
      </c>
      <c r="F10" s="0" t="s">
        <v>51</v>
      </c>
      <c r="G10" s="14" t="s">
        <v>106</v>
      </c>
    </row>
    <row r="11" customFormat="false" ht="12.75" hidden="false" customHeight="false" outlineLevel="0" collapsed="false">
      <c r="A11" s="0" t="s">
        <v>107</v>
      </c>
      <c r="B11" s="49" t="n">
        <v>1E-006</v>
      </c>
      <c r="C11" s="0" t="s">
        <v>108</v>
      </c>
      <c r="D11" s="0" t="s">
        <v>102</v>
      </c>
      <c r="F11" s="0" t="s">
        <v>48</v>
      </c>
    </row>
    <row r="12" customFormat="false" ht="12.75" hidden="false" customHeight="false" outlineLevel="0" collapsed="false">
      <c r="A12" s="0" t="s">
        <v>109</v>
      </c>
      <c r="B12" s="49" t="n">
        <v>1E-006</v>
      </c>
      <c r="C12" s="0" t="s">
        <v>110</v>
      </c>
      <c r="D12" s="0" t="s">
        <v>102</v>
      </c>
      <c r="F12" s="0" t="s">
        <v>54</v>
      </c>
    </row>
    <row r="13" customFormat="false" ht="12.75" hidden="false" customHeight="false" outlineLevel="0" collapsed="false">
      <c r="A13" s="0" t="s">
        <v>111</v>
      </c>
      <c r="B13" s="0" t="s">
        <v>112</v>
      </c>
      <c r="D13" s="0" t="s">
        <v>113</v>
      </c>
    </row>
    <row r="14" customFormat="false" ht="12.75" hidden="false" customHeight="false" outlineLevel="0" collapsed="false">
      <c r="A14" s="0" t="s">
        <v>114</v>
      </c>
      <c r="B14" s="0" t="s">
        <v>115</v>
      </c>
      <c r="C14" s="0" t="s">
        <v>116</v>
      </c>
      <c r="D14" s="0" t="s">
        <v>113</v>
      </c>
    </row>
    <row r="15" customFormat="false" ht="12.75" hidden="false" customHeight="false" outlineLevel="0" collapsed="false">
      <c r="A15" s="0" t="s">
        <v>117</v>
      </c>
      <c r="B15" s="0" t="s">
        <v>115</v>
      </c>
      <c r="C15" s="0" t="s">
        <v>118</v>
      </c>
      <c r="D15" s="0" t="s">
        <v>113</v>
      </c>
    </row>
    <row r="16" customFormat="false" ht="12.75" hidden="false" customHeight="false" outlineLevel="0" collapsed="false">
      <c r="A16" s="0" t="s">
        <v>119</v>
      </c>
      <c r="B16" s="0" t="n">
        <v>0.9</v>
      </c>
      <c r="C16" s="0" t="s">
        <v>120</v>
      </c>
      <c r="D16" s="0" t="s">
        <v>102</v>
      </c>
    </row>
    <row r="17" customFormat="false" ht="12.75" hidden="false" customHeight="false" outlineLevel="0" collapsed="false">
      <c r="A17" s="0" t="s">
        <v>121</v>
      </c>
      <c r="B17" s="0" t="s">
        <v>115</v>
      </c>
      <c r="C17" s="0" t="s">
        <v>122</v>
      </c>
      <c r="D17" s="0" t="s">
        <v>113</v>
      </c>
    </row>
    <row r="18" customFormat="false" ht="12.75" hidden="false" customHeight="false" outlineLevel="0" collapsed="false">
      <c r="A18" s="0" t="s">
        <v>123</v>
      </c>
      <c r="B18" s="0" t="s">
        <v>124</v>
      </c>
      <c r="C18" s="0" t="s">
        <v>125</v>
      </c>
      <c r="D18" s="0" t="s">
        <v>126</v>
      </c>
      <c r="F18" s="47" t="s">
        <v>127</v>
      </c>
      <c r="G18" s="47" t="s">
        <v>128</v>
      </c>
    </row>
    <row r="19" customFormat="false" ht="12.75" hidden="false" customHeight="false" outlineLevel="0" collapsed="false">
      <c r="A19" s="0" t="s">
        <v>129</v>
      </c>
      <c r="B19" s="0" t="n">
        <v>0.1</v>
      </c>
      <c r="C19" s="0" t="s">
        <v>130</v>
      </c>
      <c r="D19" s="0" t="s">
        <v>102</v>
      </c>
      <c r="F19" s="0" t="s">
        <v>131</v>
      </c>
      <c r="G19" s="0" t="s">
        <v>87</v>
      </c>
    </row>
    <row r="20" customFormat="false" ht="12.75" hidden="false" customHeight="false" outlineLevel="0" collapsed="false">
      <c r="A20" s="0" t="s">
        <v>62</v>
      </c>
      <c r="B20" s="0" t="n">
        <v>0.03</v>
      </c>
      <c r="C20" s="0" t="s">
        <v>132</v>
      </c>
      <c r="D20" s="0" t="s">
        <v>102</v>
      </c>
      <c r="F20" s="0" t="s">
        <v>89</v>
      </c>
      <c r="G20" s="0" t="s">
        <v>87</v>
      </c>
    </row>
    <row r="21" customFormat="false" ht="12.75" hidden="false" customHeight="false" outlineLevel="0" collapsed="false">
      <c r="A21" s="0" t="s">
        <v>133</v>
      </c>
      <c r="B21" s="0" t="n">
        <v>0.6</v>
      </c>
      <c r="C21" s="0" t="s">
        <v>134</v>
      </c>
      <c r="D21" s="0" t="s">
        <v>102</v>
      </c>
      <c r="F21" s="50" t="s">
        <v>135</v>
      </c>
      <c r="G21" s="50"/>
    </row>
    <row r="22" customFormat="false" ht="12.75" hidden="false" customHeight="false" outlineLevel="0" collapsed="false">
      <c r="A22" s="0" t="s">
        <v>136</v>
      </c>
      <c r="B22" s="0" t="n">
        <v>0.55</v>
      </c>
      <c r="C22" s="0" t="s">
        <v>137</v>
      </c>
      <c r="D22" s="0" t="s">
        <v>102</v>
      </c>
    </row>
    <row r="23" customFormat="false" ht="12.75" hidden="false" customHeight="false" outlineLevel="0" collapsed="false">
      <c r="A23" s="0" t="s">
        <v>138</v>
      </c>
      <c r="B23" s="0" t="n">
        <v>1</v>
      </c>
      <c r="C23" s="0" t="s">
        <v>134</v>
      </c>
      <c r="D23" s="0" t="s">
        <v>22</v>
      </c>
    </row>
    <row r="24" customFormat="false" ht="12.75" hidden="false" customHeight="false" outlineLevel="0" collapsed="false">
      <c r="A24" s="0" t="s">
        <v>139</v>
      </c>
      <c r="B24" s="0" t="n">
        <v>0.55</v>
      </c>
      <c r="C24" s="0" t="s">
        <v>137</v>
      </c>
      <c r="D24" s="0" t="s">
        <v>102</v>
      </c>
    </row>
    <row r="25" customFormat="false" ht="12.75" hidden="false" customHeight="false" outlineLevel="0" collapsed="false">
      <c r="A25" s="0" t="s">
        <v>140</v>
      </c>
      <c r="B25" s="0" t="s">
        <v>112</v>
      </c>
      <c r="C25" s="0" t="s">
        <v>141</v>
      </c>
      <c r="D25" s="0" t="s">
        <v>113</v>
      </c>
      <c r="F25" s="16" t="s">
        <v>142</v>
      </c>
    </row>
    <row r="26" customFormat="false" ht="12.75" hidden="false" customHeight="false" outlineLevel="0" collapsed="false">
      <c r="A26" s="0" t="s">
        <v>143</v>
      </c>
      <c r="B26" s="0" t="s">
        <v>144</v>
      </c>
      <c r="C26" s="0" t="s">
        <v>145</v>
      </c>
      <c r="D26" s="0" t="s">
        <v>146</v>
      </c>
      <c r="F26" s="16" t="s">
        <v>147</v>
      </c>
    </row>
    <row r="27" customFormat="false" ht="12.75" hidden="false" customHeight="false" outlineLevel="0" collapsed="false">
      <c r="A27" s="0" t="s">
        <v>148</v>
      </c>
      <c r="B27" s="0" t="n">
        <v>1</v>
      </c>
      <c r="C27" s="0" t="s">
        <v>149</v>
      </c>
      <c r="D27" s="0" t="s">
        <v>150</v>
      </c>
      <c r="F27" s="16" t="s">
        <v>34</v>
      </c>
    </row>
    <row r="28" customFormat="false" ht="12.75" hidden="false" customHeight="false" outlineLevel="0" collapsed="false">
      <c r="A28" s="0" t="s">
        <v>151</v>
      </c>
      <c r="B28" s="0" t="n">
        <v>4</v>
      </c>
      <c r="C28" s="0" t="s">
        <v>152</v>
      </c>
      <c r="D28" s="0" t="s">
        <v>22</v>
      </c>
      <c r="F28" s="16" t="s">
        <v>153</v>
      </c>
    </row>
    <row r="29" customFormat="false" ht="12.75" hidden="false" customHeight="false" outlineLevel="0" collapsed="false">
      <c r="A29" s="0" t="s">
        <v>154</v>
      </c>
      <c r="B29" s="0" t="s">
        <v>155</v>
      </c>
      <c r="C29" s="0" t="s">
        <v>156</v>
      </c>
      <c r="D29" s="0" t="s">
        <v>126</v>
      </c>
    </row>
    <row r="30" customFormat="false" ht="12.75" hidden="false" customHeight="false" outlineLevel="0" collapsed="false">
      <c r="A30" s="0" t="s">
        <v>157</v>
      </c>
      <c r="B30" s="0" t="n">
        <v>1</v>
      </c>
      <c r="C30" s="0" t="s">
        <v>158</v>
      </c>
      <c r="D30" s="0" t="s">
        <v>159</v>
      </c>
    </row>
    <row r="31" customFormat="false" ht="12.75" hidden="false" customHeight="false" outlineLevel="0" collapsed="false">
      <c r="A31" s="0" t="s">
        <v>160</v>
      </c>
      <c r="B31" s="0" t="n">
        <v>1</v>
      </c>
      <c r="C31" s="0" t="s">
        <v>158</v>
      </c>
      <c r="D31" s="0" t="s">
        <v>159</v>
      </c>
    </row>
    <row r="32" customFormat="false" ht="12.75" hidden="false" customHeight="false" outlineLevel="0" collapsed="false">
      <c r="A32" s="0" t="s">
        <v>161</v>
      </c>
      <c r="B32" s="0" t="n">
        <v>1</v>
      </c>
      <c r="C32" s="0" t="s">
        <v>158</v>
      </c>
      <c r="D32" s="0" t="s">
        <v>159</v>
      </c>
    </row>
    <row r="33" customFormat="false" ht="12.75" hidden="false" customHeight="false" outlineLevel="0" collapsed="false">
      <c r="A33" s="0" t="s">
        <v>162</v>
      </c>
      <c r="B33" s="0" t="n">
        <v>1</v>
      </c>
      <c r="C33" s="0" t="s">
        <v>158</v>
      </c>
      <c r="D33" s="0" t="s">
        <v>159</v>
      </c>
    </row>
    <row r="34" customFormat="false" ht="12.75" hidden="false" customHeight="false" outlineLevel="0" collapsed="false">
      <c r="A34" s="0" t="s">
        <v>163</v>
      </c>
      <c r="B34" s="0" t="n">
        <v>3</v>
      </c>
      <c r="C34" s="0" t="s">
        <v>164</v>
      </c>
      <c r="D34" s="0" t="s">
        <v>22</v>
      </c>
    </row>
    <row r="35" customFormat="false" ht="12.75" hidden="false" customHeight="false" outlineLevel="0" collapsed="false">
      <c r="A35" s="0" t="s">
        <v>165</v>
      </c>
      <c r="B35" s="0" t="n">
        <v>60</v>
      </c>
      <c r="C35" s="0" t="s">
        <v>101</v>
      </c>
      <c r="D35" s="0" t="s">
        <v>22</v>
      </c>
    </row>
    <row r="36" customFormat="false" ht="12.75" hidden="false" customHeight="false" outlineLevel="0" collapsed="false">
      <c r="A36" s="0" t="s">
        <v>166</v>
      </c>
      <c r="B36" s="0" t="n">
        <v>50</v>
      </c>
      <c r="C36" s="0" t="s">
        <v>167</v>
      </c>
      <c r="D36" s="0" t="s">
        <v>22</v>
      </c>
    </row>
    <row r="37" customFormat="false" ht="12.75" hidden="false" customHeight="false" outlineLevel="0" collapsed="false">
      <c r="A37" s="0" t="s">
        <v>168</v>
      </c>
      <c r="B37" s="0" t="n">
        <v>200</v>
      </c>
      <c r="C37" s="0" t="s">
        <v>169</v>
      </c>
      <c r="D37" s="0" t="s">
        <v>22</v>
      </c>
    </row>
    <row r="38" customFormat="false" ht="12.75" hidden="false" customHeight="false" outlineLevel="0" collapsed="false">
      <c r="A38" s="0" t="s">
        <v>170</v>
      </c>
      <c r="B38" s="0" t="n">
        <v>8000</v>
      </c>
      <c r="C38" s="0" t="s">
        <v>171</v>
      </c>
      <c r="D38" s="0" t="s">
        <v>22</v>
      </c>
    </row>
    <row r="39" customFormat="false" ht="12.75" hidden="false" customHeight="false" outlineLevel="0" collapsed="false">
      <c r="A39" s="0" t="s">
        <v>172</v>
      </c>
      <c r="B39" s="0" t="n">
        <v>1</v>
      </c>
      <c r="C39" s="0" t="s">
        <v>173</v>
      </c>
      <c r="D39" s="0" t="s">
        <v>22</v>
      </c>
    </row>
    <row r="40" customFormat="false" ht="12.75" hidden="false" customHeight="false" outlineLevel="0" collapsed="false">
      <c r="A40" s="0" t="s">
        <v>174</v>
      </c>
      <c r="B40" s="0" t="s">
        <v>175</v>
      </c>
      <c r="C40" s="0" t="s">
        <v>176</v>
      </c>
      <c r="D40" s="0" t="s">
        <v>177</v>
      </c>
    </row>
    <row r="41" customFormat="false" ht="12.75" hidden="false" customHeight="false" outlineLevel="0" collapsed="false">
      <c r="A41" s="0" t="s">
        <v>178</v>
      </c>
      <c r="B41" s="0" t="s">
        <v>179</v>
      </c>
      <c r="C41" s="0" t="s">
        <v>180</v>
      </c>
      <c r="D41" s="0" t="s">
        <v>177</v>
      </c>
    </row>
    <row r="42" customFormat="false" ht="12.75" hidden="false" customHeight="false" outlineLevel="0" collapsed="false">
      <c r="A42" s="0" t="s">
        <v>181</v>
      </c>
      <c r="B42" s="0" t="s">
        <v>112</v>
      </c>
      <c r="C42" s="0" t="s">
        <v>182</v>
      </c>
      <c r="D42" s="0" t="s">
        <v>113</v>
      </c>
    </row>
    <row r="43" customFormat="false" ht="12.75" hidden="false" customHeight="false" outlineLevel="0" collapsed="false">
      <c r="A43" s="0" t="s">
        <v>183</v>
      </c>
      <c r="B43" s="0" t="n">
        <v>14</v>
      </c>
      <c r="C43" s="0" t="s">
        <v>184</v>
      </c>
      <c r="D43" s="0" t="s">
        <v>22</v>
      </c>
    </row>
    <row r="44" customFormat="false" ht="12.75" hidden="false" customHeight="false" outlineLevel="0" collapsed="false">
      <c r="A44" s="0" t="s">
        <v>185</v>
      </c>
      <c r="B44" s="0" t="n">
        <v>5</v>
      </c>
      <c r="C44" s="0" t="s">
        <v>184</v>
      </c>
      <c r="D44" s="0" t="s">
        <v>22</v>
      </c>
    </row>
    <row r="45" customFormat="false" ht="12.75" hidden="false" customHeight="false" outlineLevel="0" collapsed="false">
      <c r="A45" s="0" t="s">
        <v>186</v>
      </c>
      <c r="B45" s="0" t="n">
        <v>14</v>
      </c>
      <c r="C45" s="0" t="s">
        <v>184</v>
      </c>
      <c r="D45" s="0" t="s">
        <v>22</v>
      </c>
    </row>
    <row r="46" customFormat="false" ht="12.75" hidden="false" customHeight="false" outlineLevel="0" collapsed="false">
      <c r="A46" s="0" t="s">
        <v>187</v>
      </c>
      <c r="B46" s="0" t="n">
        <v>1</v>
      </c>
      <c r="C46" s="0" t="s">
        <v>188</v>
      </c>
      <c r="D46" s="0" t="s">
        <v>22</v>
      </c>
    </row>
    <row r="47" customFormat="false" ht="12.75" hidden="false" customHeight="false" outlineLevel="0" collapsed="false">
      <c r="A47" s="0" t="s">
        <v>189</v>
      </c>
      <c r="B47" s="0" t="n">
        <v>1</v>
      </c>
      <c r="C47" s="0" t="s">
        <v>188</v>
      </c>
      <c r="D47" s="0" t="s">
        <v>22</v>
      </c>
    </row>
    <row r="48" customFormat="false" ht="12.75" hidden="false" customHeight="false" outlineLevel="0" collapsed="false">
      <c r="A48" s="0" t="s">
        <v>190</v>
      </c>
      <c r="B48" s="0" t="n">
        <v>1</v>
      </c>
      <c r="C48" s="0" t="s">
        <v>188</v>
      </c>
      <c r="D48" s="0" t="s">
        <v>22</v>
      </c>
    </row>
    <row r="49" customFormat="false" ht="12.75" hidden="false" customHeight="false" outlineLevel="0" collapsed="false">
      <c r="A49" s="0" t="s">
        <v>191</v>
      </c>
      <c r="B49" s="49" t="n">
        <v>0.0001</v>
      </c>
      <c r="C49" s="0" t="s">
        <v>192</v>
      </c>
      <c r="D49" s="0" t="s">
        <v>102</v>
      </c>
    </row>
    <row r="50" customFormat="false" ht="12.75" hidden="false" customHeight="false" outlineLevel="0" collapsed="false">
      <c r="A50" s="0" t="s">
        <v>100</v>
      </c>
      <c r="B50" s="49" t="n">
        <v>1E-006</v>
      </c>
      <c r="C50" s="0" t="s">
        <v>193</v>
      </c>
      <c r="D50" s="0" t="s">
        <v>102</v>
      </c>
    </row>
    <row r="51" customFormat="false" ht="12.75" hidden="false" customHeight="false" outlineLevel="0" collapsed="false">
      <c r="A51" s="0" t="s">
        <v>107</v>
      </c>
      <c r="B51" s="49" t="n">
        <v>1E-009</v>
      </c>
      <c r="C51" s="0" t="s">
        <v>194</v>
      </c>
      <c r="D51" s="0" t="s">
        <v>102</v>
      </c>
    </row>
    <row r="52" customFormat="false" ht="12.75" hidden="false" customHeight="false" outlineLevel="0" collapsed="false">
      <c r="A52" s="0" t="s">
        <v>104</v>
      </c>
      <c r="B52" s="49" t="n">
        <v>1E-009</v>
      </c>
      <c r="C52" s="0" t="s">
        <v>195</v>
      </c>
      <c r="D52" s="0" t="s">
        <v>102</v>
      </c>
    </row>
    <row r="53" customFormat="false" ht="12.75" hidden="false" customHeight="false" outlineLevel="0" collapsed="false">
      <c r="A53" s="0" t="s">
        <v>109</v>
      </c>
      <c r="B53" s="49" t="n">
        <v>1E-009</v>
      </c>
      <c r="C53" s="0" t="s">
        <v>196</v>
      </c>
      <c r="D53" s="0" t="s">
        <v>102</v>
      </c>
    </row>
    <row r="54" customFormat="false" ht="12.75" hidden="false" customHeight="false" outlineLevel="0" collapsed="false">
      <c r="A54" s="0" t="s">
        <v>197</v>
      </c>
      <c r="B54" s="0" t="s">
        <v>198</v>
      </c>
      <c r="C54" s="0" t="s">
        <v>199</v>
      </c>
      <c r="D54" s="0" t="s">
        <v>102</v>
      </c>
    </row>
    <row r="55" customFormat="false" ht="12.75" hidden="false" customHeight="false" outlineLevel="0" collapsed="false">
      <c r="A55" s="0" t="s">
        <v>200</v>
      </c>
      <c r="B55" s="0" t="s">
        <v>115</v>
      </c>
      <c r="C55" s="0" t="s">
        <v>116</v>
      </c>
      <c r="D55" s="0" t="s">
        <v>102</v>
      </c>
    </row>
    <row r="56" customFormat="false" ht="12.75" hidden="false" customHeight="false" outlineLevel="0" collapsed="false">
      <c r="A56" s="0" t="s">
        <v>201</v>
      </c>
      <c r="B56" s="0" t="s">
        <v>202</v>
      </c>
      <c r="C56" s="0" t="s">
        <v>203</v>
      </c>
      <c r="D56" s="0" t="s">
        <v>126</v>
      </c>
    </row>
    <row r="57" customFormat="false" ht="12.75" hidden="false" customHeight="false" outlineLevel="0" collapsed="false">
      <c r="A57" s="0" t="s">
        <v>204</v>
      </c>
      <c r="B57" s="0" t="s">
        <v>112</v>
      </c>
      <c r="C57" s="0" t="s">
        <v>205</v>
      </c>
      <c r="D57" s="0" t="s">
        <v>113</v>
      </c>
    </row>
    <row r="58" customFormat="false" ht="12.75" hidden="false" customHeight="false" outlineLevel="0" collapsed="false">
      <c r="A58" s="0" t="s">
        <v>206</v>
      </c>
      <c r="B58" s="0" t="n">
        <v>1</v>
      </c>
      <c r="C58" s="0" t="s">
        <v>207</v>
      </c>
      <c r="D58" s="0" t="s">
        <v>22</v>
      </c>
    </row>
    <row r="59" customFormat="false" ht="12.75" hidden="false" customHeight="false" outlineLevel="0" collapsed="false">
      <c r="A59" s="0" t="s">
        <v>208</v>
      </c>
      <c r="B59" s="0" t="n">
        <v>2</v>
      </c>
      <c r="C59" s="0" t="s">
        <v>209</v>
      </c>
      <c r="D59" s="0" t="s">
        <v>22</v>
      </c>
    </row>
    <row r="60" customFormat="false" ht="12.75" hidden="false" customHeight="false" outlineLevel="0" collapsed="false">
      <c r="A60" s="0" t="s">
        <v>210</v>
      </c>
      <c r="B60" s="0" t="n">
        <v>2</v>
      </c>
      <c r="C60" s="0" t="s">
        <v>211</v>
      </c>
      <c r="D60" s="0" t="s">
        <v>22</v>
      </c>
    </row>
    <row r="61" customFormat="false" ht="12.75" hidden="false" customHeight="false" outlineLevel="0" collapsed="false">
      <c r="A61" s="0" t="s">
        <v>212</v>
      </c>
      <c r="B61" s="0" t="n">
        <v>3</v>
      </c>
      <c r="C61" s="0" t="s">
        <v>213</v>
      </c>
      <c r="D61" s="0" t="s">
        <v>22</v>
      </c>
    </row>
    <row r="62" customFormat="false" ht="12.75" hidden="false" customHeight="false" outlineLevel="0" collapsed="false">
      <c r="A62" s="0" t="s">
        <v>214</v>
      </c>
      <c r="B62" s="0" t="s">
        <v>115</v>
      </c>
      <c r="C62" s="0" t="s">
        <v>215</v>
      </c>
      <c r="D62" s="0" t="s">
        <v>113</v>
      </c>
    </row>
    <row r="63" customFormat="false" ht="12.75" hidden="false" customHeight="false" outlineLevel="0" collapsed="false">
      <c r="A63" s="0" t="s">
        <v>216</v>
      </c>
      <c r="B63" s="0" t="s">
        <v>217</v>
      </c>
      <c r="C63" s="0" t="s">
        <v>218</v>
      </c>
      <c r="D63" s="0" t="s">
        <v>126</v>
      </c>
    </row>
    <row r="64" customFormat="false" ht="12.75" hidden="false" customHeight="false" outlineLevel="0" collapsed="false">
      <c r="A64" s="16" t="s">
        <v>219</v>
      </c>
      <c r="B64" s="16" t="s">
        <v>96</v>
      </c>
      <c r="C64" s="47" t="s">
        <v>97</v>
      </c>
      <c r="D64" s="47" t="s">
        <v>19</v>
      </c>
    </row>
    <row r="65" customFormat="false" ht="12.75" hidden="false" customHeight="false" outlineLevel="0" collapsed="false">
      <c r="A65" s="0" t="s">
        <v>220</v>
      </c>
      <c r="B65" s="0" t="n">
        <v>0.3</v>
      </c>
      <c r="C65" s="0" t="s">
        <v>221</v>
      </c>
      <c r="D65" s="0" t="s">
        <v>222</v>
      </c>
    </row>
    <row r="66" customFormat="false" ht="12.75" hidden="false" customHeight="false" outlineLevel="0" collapsed="false">
      <c r="A66" s="0" t="s">
        <v>223</v>
      </c>
      <c r="B66" s="0" t="s">
        <v>115</v>
      </c>
      <c r="C66" s="0" t="s">
        <v>224</v>
      </c>
      <c r="D66" s="0" t="s">
        <v>113</v>
      </c>
    </row>
    <row r="67" customFormat="false" ht="12.75" hidden="false" customHeight="false" outlineLevel="0" collapsed="false">
      <c r="A67" s="0" t="s">
        <v>225</v>
      </c>
      <c r="B67" s="0" t="n">
        <v>1</v>
      </c>
      <c r="C67" s="0" t="s">
        <v>226</v>
      </c>
      <c r="D67" s="0" t="s">
        <v>22</v>
      </c>
    </row>
    <row r="68" customFormat="false" ht="12.75" hidden="false" customHeight="false" outlineLevel="0" collapsed="false">
      <c r="A68" s="0" t="s">
        <v>227</v>
      </c>
      <c r="B68" s="0" t="n">
        <v>1.3</v>
      </c>
      <c r="C68" s="0" t="s">
        <v>228</v>
      </c>
      <c r="D68" s="0" t="s">
        <v>102</v>
      </c>
    </row>
    <row r="69" customFormat="false" ht="12.75" hidden="false" customHeight="false" outlineLevel="0" collapsed="false">
      <c r="A69" s="0" t="s">
        <v>72</v>
      </c>
      <c r="B69" s="0" t="s">
        <v>82</v>
      </c>
      <c r="C69" s="0" t="s">
        <v>229</v>
      </c>
      <c r="D69" s="0" t="s">
        <v>230</v>
      </c>
    </row>
    <row r="70" customFormat="false" ht="12.75" hidden="false" customHeight="false" outlineLevel="0" collapsed="false">
      <c r="A70" s="0" t="s">
        <v>131</v>
      </c>
      <c r="B70" s="0" t="s">
        <v>231</v>
      </c>
      <c r="C70" s="0" t="s">
        <v>229</v>
      </c>
      <c r="D70" s="0" t="s">
        <v>232</v>
      </c>
    </row>
    <row r="71" customFormat="false" ht="12.75" hidden="false" customHeight="false" outlineLevel="0" collapsed="false">
      <c r="A71" s="0" t="s">
        <v>89</v>
      </c>
      <c r="B71" s="0" t="s">
        <v>233</v>
      </c>
      <c r="C71" s="0" t="s">
        <v>229</v>
      </c>
      <c r="D71" s="0" t="s">
        <v>234</v>
      </c>
    </row>
    <row r="72" customFormat="false" ht="12.75" hidden="false" customHeight="false" outlineLevel="0" collapsed="false">
      <c r="A72" s="0" t="s">
        <v>87</v>
      </c>
      <c r="B72" s="0" t="s">
        <v>69</v>
      </c>
      <c r="C72" s="0" t="s">
        <v>235</v>
      </c>
      <c r="D72" s="0" t="s">
        <v>236</v>
      </c>
    </row>
    <row r="73" customFormat="false" ht="12.75" hidden="false" customHeight="false" outlineLevel="0" collapsed="false">
      <c r="A73" s="0" t="s">
        <v>237</v>
      </c>
      <c r="B73" s="0" t="s">
        <v>238</v>
      </c>
      <c r="C73" s="0" t="s">
        <v>229</v>
      </c>
      <c r="D73" s="0" t="s">
        <v>239</v>
      </c>
    </row>
    <row r="74" customFormat="false" ht="12.75" hidden="false" customHeight="false" outlineLevel="0" collapsed="false">
      <c r="A74" s="0" t="s">
        <v>240</v>
      </c>
      <c r="B74" s="0" t="s">
        <v>241</v>
      </c>
      <c r="C74" s="0" t="s">
        <v>242</v>
      </c>
      <c r="D74" s="0" t="s">
        <v>243</v>
      </c>
    </row>
    <row r="75" customFormat="false" ht="12.75" hidden="false" customHeight="false" outlineLevel="0" collapsed="false">
      <c r="A75" s="0" t="s">
        <v>114</v>
      </c>
      <c r="B75" s="0" t="s">
        <v>244</v>
      </c>
      <c r="C75" s="0" t="s">
        <v>245</v>
      </c>
      <c r="D75" s="0" t="s">
        <v>113</v>
      </c>
    </row>
    <row r="76" customFormat="false" ht="12.75" hidden="false" customHeight="false" outlineLevel="0" collapsed="false">
      <c r="A76" s="0" t="s">
        <v>246</v>
      </c>
      <c r="B76" s="0" t="s">
        <v>247</v>
      </c>
      <c r="C76" s="0" t="s">
        <v>248</v>
      </c>
      <c r="D76" s="0" t="s">
        <v>113</v>
      </c>
    </row>
    <row r="77" customFormat="false" ht="12.75" hidden="false" customHeight="false" outlineLevel="0" collapsed="false">
      <c r="A77" s="0" t="s">
        <v>249</v>
      </c>
      <c r="B77" s="0" t="n">
        <v>1</v>
      </c>
      <c r="C77" s="0" t="s">
        <v>250</v>
      </c>
      <c r="D77" s="0" t="s">
        <v>22</v>
      </c>
    </row>
    <row r="78" customFormat="false" ht="12.75" hidden="false" customHeight="false" outlineLevel="0" collapsed="false">
      <c r="A78" s="0" t="s">
        <v>251</v>
      </c>
      <c r="B78" s="0" t="n">
        <v>1</v>
      </c>
      <c r="C78" s="0" t="s">
        <v>252</v>
      </c>
      <c r="D78" s="0" t="s">
        <v>22</v>
      </c>
    </row>
    <row r="79" customFormat="false" ht="12.75" hidden="false" customHeight="false" outlineLevel="0" collapsed="false">
      <c r="A79" s="0" t="s">
        <v>83</v>
      </c>
      <c r="B79" s="0" t="s">
        <v>84</v>
      </c>
      <c r="C79" s="0" t="s">
        <v>253</v>
      </c>
      <c r="D79" s="0" t="s">
        <v>254</v>
      </c>
    </row>
    <row r="80" customFormat="false" ht="12.75" hidden="false" customHeight="false" outlineLevel="0" collapsed="false">
      <c r="A80" s="0" t="s">
        <v>255</v>
      </c>
      <c r="B80" s="0" t="n">
        <v>1.5</v>
      </c>
      <c r="C80" s="0" t="s">
        <v>253</v>
      </c>
      <c r="D80" s="0" t="s">
        <v>222</v>
      </c>
    </row>
    <row r="81" customFormat="false" ht="12.75" hidden="false" customHeight="false" outlineLevel="0" collapsed="false">
      <c r="A81" s="0" t="s">
        <v>85</v>
      </c>
      <c r="B81" s="0" t="s">
        <v>86</v>
      </c>
      <c r="C81" s="0" t="s">
        <v>253</v>
      </c>
      <c r="D81" s="0" t="s">
        <v>256</v>
      </c>
    </row>
    <row r="82" customFormat="false" ht="12.75" hidden="false" customHeight="false" outlineLevel="0" collapsed="false">
      <c r="A82" s="0" t="s">
        <v>257</v>
      </c>
      <c r="B82" s="49" t="n">
        <v>0.001</v>
      </c>
      <c r="C82" s="0" t="s">
        <v>258</v>
      </c>
      <c r="D82" s="0" t="s">
        <v>259</v>
      </c>
    </row>
    <row r="83" customFormat="false" ht="12.75" hidden="false" customHeight="false" outlineLevel="0" collapsed="false">
      <c r="A83" s="0" t="s">
        <v>260</v>
      </c>
      <c r="B83" s="0" t="n">
        <v>8</v>
      </c>
      <c r="C83" s="0" t="s">
        <v>261</v>
      </c>
      <c r="D83" s="0" t="s">
        <v>150</v>
      </c>
    </row>
    <row r="84" customFormat="false" ht="12.75" hidden="false" customHeight="false" outlineLevel="0" collapsed="false">
      <c r="A84" s="0" t="s">
        <v>262</v>
      </c>
      <c r="B84" s="0" t="n">
        <v>3</v>
      </c>
      <c r="C84" s="0" t="s">
        <v>263</v>
      </c>
      <c r="D84" s="0" t="s">
        <v>22</v>
      </c>
    </row>
    <row r="85" customFormat="false" ht="12.75" hidden="false" customHeight="false" outlineLevel="0" collapsed="false">
      <c r="A85" s="0" t="s">
        <v>264</v>
      </c>
      <c r="B85" s="0" t="s">
        <v>265</v>
      </c>
      <c r="C85" s="0" t="s">
        <v>266</v>
      </c>
      <c r="D85" s="0" t="s">
        <v>267</v>
      </c>
    </row>
    <row r="86" customFormat="false" ht="12.75" hidden="false" customHeight="false" outlineLevel="0" collapsed="false">
      <c r="A86" s="0" t="s">
        <v>268</v>
      </c>
      <c r="B86" s="0" t="n">
        <v>1</v>
      </c>
      <c r="C86" s="0" t="s">
        <v>269</v>
      </c>
      <c r="D86" s="0" t="s">
        <v>102</v>
      </c>
    </row>
    <row r="87" customFormat="false" ht="12.75" hidden="false" customHeight="false" outlineLevel="0" collapsed="false">
      <c r="A87" s="0" t="s">
        <v>270</v>
      </c>
      <c r="B87" s="0" t="n">
        <v>14</v>
      </c>
      <c r="C87" s="0" t="s">
        <v>271</v>
      </c>
      <c r="D87" s="0" t="s">
        <v>22</v>
      </c>
    </row>
    <row r="88" customFormat="false" ht="12.75" hidden="false" customHeight="false" outlineLevel="0" collapsed="false">
      <c r="A88" s="0" t="s">
        <v>272</v>
      </c>
      <c r="B88" s="0" t="n">
        <v>14</v>
      </c>
      <c r="C88" s="0" t="s">
        <v>273</v>
      </c>
      <c r="D88" s="0" t="s">
        <v>22</v>
      </c>
    </row>
    <row r="89" customFormat="false" ht="12.75" hidden="false" customHeight="false" outlineLevel="0" collapsed="false">
      <c r="A89" s="0" t="s">
        <v>274</v>
      </c>
      <c r="B89" s="0" t="s">
        <v>115</v>
      </c>
      <c r="C89" s="0" t="s">
        <v>275</v>
      </c>
      <c r="D89" s="0" t="s">
        <v>113</v>
      </c>
    </row>
    <row r="90" customFormat="false" ht="12.75" hidden="false" customHeight="false" outlineLevel="0" collapsed="false">
      <c r="A90" s="0" t="s">
        <v>276</v>
      </c>
      <c r="B90" s="0" t="n">
        <v>0.8</v>
      </c>
      <c r="C90" s="0" t="s">
        <v>277</v>
      </c>
      <c r="D90" s="0" t="s">
        <v>102</v>
      </c>
    </row>
    <row r="91" customFormat="false" ht="12.75" hidden="false" customHeight="false" outlineLevel="0" collapsed="false">
      <c r="A91" s="0" t="s">
        <v>278</v>
      </c>
      <c r="B91" s="0" t="n">
        <v>1</v>
      </c>
      <c r="C91" s="0" t="s">
        <v>279</v>
      </c>
      <c r="D91" s="0" t="s">
        <v>22</v>
      </c>
    </row>
    <row r="92" customFormat="false" ht="12.75" hidden="false" customHeight="false" outlineLevel="0" collapsed="false">
      <c r="A92" s="0" t="s">
        <v>280</v>
      </c>
      <c r="B92" s="0" t="s">
        <v>244</v>
      </c>
      <c r="C92" s="0" t="s">
        <v>281</v>
      </c>
      <c r="D92" s="0" t="s">
        <v>113</v>
      </c>
    </row>
    <row r="93" customFormat="false" ht="12.75" hidden="false" customHeight="false" outlineLevel="0" collapsed="false">
      <c r="A93" s="0" t="s">
        <v>282</v>
      </c>
      <c r="B93" s="0" t="s">
        <v>283</v>
      </c>
      <c r="C93" s="0" t="s">
        <v>284</v>
      </c>
      <c r="D93" s="0" t="s">
        <v>113</v>
      </c>
    </row>
    <row r="94" customFormat="false" ht="12.75" hidden="false" customHeight="false" outlineLevel="0" collapsed="false">
      <c r="A94" s="0" t="s">
        <v>285</v>
      </c>
      <c r="B94" s="0" t="n">
        <v>1</v>
      </c>
      <c r="C94" s="0" t="s">
        <v>286</v>
      </c>
      <c r="D94" s="0" t="s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2022-03-28T17:39:18Z</dcterms:created>
  <dc:creator/>
  <dc:description/>
  <dc:language>en-US</dc:language>
  <cp:lastModifiedBy/>
  <dcterms:modified xsi:type="dcterms:W3CDTF">2023-06-15T08:55:10Z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