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drawings/drawing4.xml" ContentType="application/vnd.openxmlformats-officedocument.drawing+xml"/>
  <Override PartName="/xl/ctrlProps/ctrlProp4.xml" ContentType="application/vnd.ms-excel.controlproperties+xml"/>
  <Override PartName="/xl/drawings/drawing5.xml" ContentType="application/vnd.openxmlformats-officedocument.drawing+xml"/>
  <Override PartName="/xl/ctrlProps/ctrlProp5.xml" ContentType="application/vnd.ms-excel.controlproperties+xml"/>
  <Override PartName="/xl/drawings/drawing6.xml" ContentType="application/vnd.openxmlformats-officedocument.drawing+xml"/>
  <Override PartName="/xl/ctrlProps/ctrlProp6.xml" ContentType="application/vnd.ms-excel.controlproperties+xml"/>
  <Override PartName="/xl/drawings/drawing7.xml" ContentType="application/vnd.openxmlformats-officedocument.drawing+xml"/>
  <Override PartName="/xl/ctrlProps/ctrlProp7.xml" ContentType="application/vnd.ms-excel.controlproperties+xml"/>
  <Override PartName="/xl/drawings/drawing8.xml" ContentType="application/vnd.openxmlformats-officedocument.drawing+xml"/>
  <Override PartName="/xl/ctrlProps/ctrlProp8.xml" ContentType="application/vnd.ms-excel.controlproperties+xml"/>
  <Override PartName="/xl/drawings/drawing9.xml" ContentType="application/vnd.openxmlformats-officedocument.drawing+xml"/>
  <Override PartName="/xl/ctrlProps/ctrlProp9.xml" ContentType="application/vnd.ms-excel.controlproperties+xml"/>
  <Override PartName="/xl/drawings/drawing10.xml" ContentType="application/vnd.openxmlformats-officedocument.drawing+xml"/>
  <Override PartName="/xl/ctrlProps/ctrlProp10.xml" ContentType="application/vnd.ms-excel.controlproperties+xml"/>
  <Override PartName="/xl/drawings/drawing11.xml" ContentType="application/vnd.openxmlformats-officedocument.drawing+xml"/>
  <Override PartName="/xl/ctrlProps/ctrlProp11.xml" ContentType="application/vnd.ms-excel.controlproperties+xml"/>
  <Override PartName="/xl/drawings/drawing12.xml" ContentType="application/vnd.openxmlformats-officedocument.drawing+xml"/>
  <Override PartName="/xl/ctrlProps/ctrlProp12.xml" ContentType="application/vnd.ms-excel.controlproperties+xml"/>
  <Override PartName="/xl/drawings/drawing13.xml" ContentType="application/vnd.openxmlformats-officedocument.drawing+xml"/>
  <Override PartName="/xl/ctrlProps/ctrlProp13.xml" ContentType="application/vnd.ms-excel.controlproperties+xml"/>
  <Override PartName="/xl/drawings/drawing14.xml" ContentType="application/vnd.openxmlformats-officedocument.drawing+xml"/>
  <Override PartName="/xl/ctrlProps/ctrlProp14.xml" ContentType="application/vnd.ms-excel.controlproperties+xml"/>
  <Override PartName="/xl/drawings/drawing15.xml" ContentType="application/vnd.openxmlformats-officedocument.drawing+xml"/>
  <Override PartName="/xl/ctrlProps/ctrlProp15.xml" ContentType="application/vnd.ms-excel.controlproperties+xml"/>
  <Override PartName="/xl/drawings/drawing16.xml" ContentType="application/vnd.openxmlformats-officedocument.drawing+xml"/>
  <Override PartName="/xl/ctrlProps/ctrlProp1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filterPrivacy="1" codeName="ThisWorkbook" defaultThemeVersion="124226"/>
  <xr:revisionPtr revIDLastSave="0" documentId="8_{0BDFAB7C-E963-EE46-AE36-DDC591F78B7E}" xr6:coauthVersionLast="47" xr6:coauthVersionMax="47" xr10:uidLastSave="{00000000-0000-0000-0000-000000000000}"/>
  <bookViews>
    <workbookView xWindow="0" yWindow="740" windowWidth="29400" windowHeight="18380" firstSheet="1" activeTab="4" xr2:uid="{00000000-000D-0000-FFFF-FFFF00000000}"/>
  </bookViews>
  <sheets>
    <sheet name="Index of Sheets" sheetId="16" r:id="rId1"/>
    <sheet name="w2_con.csv" sheetId="4" r:id="rId2"/>
    <sheet name="Required Constituent Order" sheetId="6" r:id="rId3"/>
    <sheet name="w2_habitat.npt" sheetId="8" r:id="rId4"/>
    <sheet name="w2_diagenesis.npt" sheetId="22" r:id="rId5"/>
    <sheet name="w2_aerate.npt" sheetId="9" r:id="rId6"/>
    <sheet name="w2_envirprf.npt" sheetId="10" r:id="rId7"/>
    <sheet name="w2_selective.npt" sheetId="11" r:id="rId8"/>
    <sheet name="w2_constriction.csv" sheetId="12" r:id="rId9"/>
    <sheet name="w2_particle.csv" sheetId="13" r:id="rId10"/>
    <sheet name="w2_multiple_WB.npt" sheetId="14" r:id="rId11"/>
    <sheet name="w2_tecplotbr.csv" sheetId="17" r:id="rId12"/>
    <sheet name="w2_systdg.npt" sheetId="15" r:id="rId13"/>
    <sheet name="w2_TDGTarget.csv" sheetId="24" r:id="rId14"/>
    <sheet name="w2_lake_river_contour.csv" sheetId="18" r:id="rId15"/>
    <sheet name="w2_AlgaeMigration.csv" sheetId="19" r:id="rId16"/>
    <sheet name="w2_Algae_Toxin.csv" sheetId="20" r:id="rId17"/>
    <sheet name="sediment diagenesis numbers" sheetId="23" r:id="rId18"/>
    <sheet name="atm_deposition_wb1.csv" sheetId="7" r:id="rId19"/>
  </sheets>
  <definedNames>
    <definedName name="IMX" localSheetId="1">w2_con.csv!$E$16</definedName>
    <definedName name="IMX">#REF!</definedName>
    <definedName name="KMX" localSheetId="1">w2_con.csv!$F$16</definedName>
    <definedName name="KMX">#REF!</definedName>
    <definedName name="NAL" localSheetId="1">w2_con.csv!$E$22</definedName>
    <definedName name="NAL">#REF!</definedName>
    <definedName name="NEP" localSheetId="1">w2_con.csv!$F$22</definedName>
    <definedName name="NEP">#REF!</definedName>
    <definedName name="NMC" localSheetId="1">w2_con.csv!$H$22</definedName>
    <definedName name="NMC">#REF!</definedName>
    <definedName name="NST" localSheetId="1">w2_con.csv!$D$19</definedName>
    <definedName name="NST">#REF!</definedName>
    <definedName name="NZP" localSheetId="1">w2_con.csv!$I$22</definedName>
    <definedName name="NZP">#REF!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Y90" i="22" l="1"/>
  <c r="T90" i="22"/>
  <c r="W88" i="22"/>
  <c r="B400" i="4"/>
  <c r="H65" i="6"/>
  <c r="G65" i="6"/>
  <c r="F65" i="6"/>
  <c r="E65" i="6"/>
  <c r="D65" i="6"/>
  <c r="C65" i="6"/>
  <c r="B65" i="6"/>
  <c r="B56" i="6"/>
  <c r="T79" i="16" l="1"/>
  <c r="T78" i="16"/>
  <c r="T77" i="16"/>
  <c r="T76" i="16"/>
  <c r="T75" i="16"/>
  <c r="T74" i="16"/>
  <c r="T73" i="16"/>
  <c r="T72" i="16"/>
  <c r="T71" i="16"/>
  <c r="T70" i="16"/>
  <c r="T68" i="16"/>
  <c r="T67" i="16"/>
  <c r="T66" i="16"/>
  <c r="T65" i="16"/>
  <c r="T64" i="16"/>
  <c r="T62" i="16"/>
  <c r="T61" i="16"/>
  <c r="T60" i="16"/>
  <c r="T59" i="16"/>
  <c r="T58" i="16"/>
  <c r="T57" i="16"/>
  <c r="T56" i="16"/>
  <c r="T54" i="16"/>
  <c r="T53" i="16"/>
  <c r="T52" i="16"/>
  <c r="T51" i="16"/>
  <c r="T50" i="16"/>
  <c r="T49" i="16"/>
  <c r="T48" i="16"/>
  <c r="A419" i="4"/>
  <c r="A38" i="4"/>
  <c r="A36" i="4" s="1"/>
  <c r="A792" i="4"/>
  <c r="A35" i="4" l="1"/>
  <c r="Y469" i="4"/>
  <c r="E28" i="4"/>
  <c r="D28" i="4" s="1"/>
  <c r="O28" i="4"/>
  <c r="N28" i="4"/>
  <c r="C28" i="4" l="1"/>
  <c r="I7" i="7" l="1"/>
  <c r="A418" i="4" l="1"/>
  <c r="Y447" i="4" l="1"/>
  <c r="Y448" i="4"/>
  <c r="Y449" i="4"/>
  <c r="Y450" i="4"/>
  <c r="Y451" i="4"/>
  <c r="Y452" i="4"/>
  <c r="Y453" i="4"/>
  <c r="Y455" i="4"/>
  <c r="Y456" i="4"/>
  <c r="Y457" i="4"/>
  <c r="Y458" i="4"/>
  <c r="Y459" i="4"/>
  <c r="Y460" i="4"/>
  <c r="Y461" i="4"/>
  <c r="Y462" i="4"/>
  <c r="Y463" i="4"/>
  <c r="Y464" i="4"/>
  <c r="Y465" i="4"/>
  <c r="Y466" i="4"/>
  <c r="Y467" i="4"/>
  <c r="Y468" i="4"/>
  <c r="Y472" i="4"/>
  <c r="Y446" i="4"/>
  <c r="T293" i="4"/>
  <c r="T294" i="4"/>
  <c r="T295" i="4"/>
  <c r="T296" i="4"/>
  <c r="T297" i="4"/>
  <c r="T298" i="4"/>
  <c r="T299" i="4"/>
  <c r="T300" i="4"/>
  <c r="T301" i="4"/>
  <c r="T302" i="4"/>
  <c r="T303" i="4"/>
  <c r="T304" i="4"/>
  <c r="T305" i="4"/>
  <c r="T306" i="4"/>
  <c r="T292" i="4"/>
  <c r="B68" i="6" l="1"/>
  <c r="Q13" i="10" s="1"/>
</calcChain>
</file>

<file path=xl/sharedStrings.xml><?xml version="1.0" encoding="utf-8"?>
<sst xmlns="http://purl.oclc.org/ooxml/spreadsheetml/main" count="4570" uniqueCount="2619">
  <si>
    <t>TITLE C</t>
  </si>
  <si>
    <t>NWB</t>
  </si>
  <si>
    <t>ON</t>
  </si>
  <si>
    <t>NTR</t>
  </si>
  <si>
    <t>NGC</t>
  </si>
  <si>
    <t>NSS</t>
  </si>
  <si>
    <t>NAL</t>
  </si>
  <si>
    <t>NEP</t>
  </si>
  <si>
    <t>NBOD</t>
  </si>
  <si>
    <t>NMC</t>
  </si>
  <si>
    <t>NZP</t>
  </si>
  <si>
    <t>NDAY</t>
  </si>
  <si>
    <t>SELECTC</t>
  </si>
  <si>
    <t>HABTATC</t>
  </si>
  <si>
    <t>ENVIRPC</t>
  </si>
  <si>
    <t>AERATEC</t>
  </si>
  <si>
    <t>INITUWL</t>
  </si>
  <si>
    <t>OFF</t>
  </si>
  <si>
    <t>TIME CON</t>
  </si>
  <si>
    <t>TMSTRT</t>
  </si>
  <si>
    <t>YEAR</t>
  </si>
  <si>
    <t>DLT CON</t>
  </si>
  <si>
    <t>DLTMIN</t>
  </si>
  <si>
    <t>DLT DATE</t>
  </si>
  <si>
    <t>DLTD</t>
  </si>
  <si>
    <t>DLT MAX</t>
  </si>
  <si>
    <t>DLTMAX</t>
  </si>
  <si>
    <t>DLT FRN</t>
  </si>
  <si>
    <t>DLTF</t>
  </si>
  <si>
    <t>BR1</t>
  </si>
  <si>
    <t>LOCATION</t>
  </si>
  <si>
    <t>INIT CND</t>
  </si>
  <si>
    <t>PIPES</t>
  </si>
  <si>
    <t>GATES</t>
  </si>
  <si>
    <t>U</t>
  </si>
  <si>
    <t>W</t>
  </si>
  <si>
    <t>T</t>
  </si>
  <si>
    <t>RHO</t>
  </si>
  <si>
    <t>AZ</t>
  </si>
  <si>
    <t>SHEAR</t>
  </si>
  <si>
    <t>ST</t>
  </si>
  <si>
    <t>SB</t>
  </si>
  <si>
    <t>ADMX</t>
  </si>
  <si>
    <t>DM</t>
  </si>
  <si>
    <t>HDG</t>
  </si>
  <si>
    <t>ADMZ</t>
  </si>
  <si>
    <t>HPG</t>
  </si>
  <si>
    <t>GRAV</t>
  </si>
  <si>
    <t>PRFC</t>
  </si>
  <si>
    <t>RESTART</t>
  </si>
  <si>
    <t>CCC</t>
  </si>
  <si>
    <t>LIMC</t>
  </si>
  <si>
    <t>CUF</t>
  </si>
  <si>
    <t>TDS</t>
  </si>
  <si>
    <t>Gen1</t>
  </si>
  <si>
    <t>Gen2</t>
  </si>
  <si>
    <t>Gen3</t>
  </si>
  <si>
    <t>Gen4</t>
  </si>
  <si>
    <t>Gen5</t>
  </si>
  <si>
    <t>ISS1</t>
  </si>
  <si>
    <t>PO4</t>
  </si>
  <si>
    <t>NH4</t>
  </si>
  <si>
    <t>NO3</t>
  </si>
  <si>
    <t>DSI</t>
  </si>
  <si>
    <t>PSI</t>
  </si>
  <si>
    <t>LDOM</t>
  </si>
  <si>
    <t>RDOM</t>
  </si>
  <si>
    <t>LPOM</t>
  </si>
  <si>
    <t>RPOM</t>
  </si>
  <si>
    <t>BOD1</t>
  </si>
  <si>
    <t>BOD2</t>
  </si>
  <si>
    <t>BOD3</t>
  </si>
  <si>
    <t>BOD4</t>
  </si>
  <si>
    <t>BOD5</t>
  </si>
  <si>
    <t>BOD6</t>
  </si>
  <si>
    <t>BOD7</t>
  </si>
  <si>
    <t>BOD8</t>
  </si>
  <si>
    <t>BOD9</t>
  </si>
  <si>
    <t>BOD10</t>
  </si>
  <si>
    <t>BODP1</t>
  </si>
  <si>
    <t>BODP2</t>
  </si>
  <si>
    <t>BODN1</t>
  </si>
  <si>
    <t>BODN2</t>
  </si>
  <si>
    <t>ALG1</t>
  </si>
  <si>
    <t>ALG2</t>
  </si>
  <si>
    <t>ALG3</t>
  </si>
  <si>
    <t>DO</t>
  </si>
  <si>
    <t>TIC</t>
  </si>
  <si>
    <t>ALK</t>
  </si>
  <si>
    <t>ZOO1</t>
  </si>
  <si>
    <t>LDOM-P</t>
  </si>
  <si>
    <t>RDOM-P</t>
  </si>
  <si>
    <t>LPOM-P</t>
  </si>
  <si>
    <t>RPOM-P</t>
  </si>
  <si>
    <t>LDOM-N</t>
  </si>
  <si>
    <t>RDOM-N</t>
  </si>
  <si>
    <t>LPOM-N</t>
  </si>
  <si>
    <t>RPOM-N</t>
  </si>
  <si>
    <t>CBOD</t>
  </si>
  <si>
    <t>EX COEF</t>
  </si>
  <si>
    <t>Zoo1</t>
  </si>
  <si>
    <t>MAC RATE</t>
  </si>
  <si>
    <t>SED CO2</t>
  </si>
  <si>
    <t>TR1</t>
  </si>
  <si>
    <t>BR2</t>
  </si>
  <si>
    <t>BR3</t>
  </si>
  <si>
    <t>BR4</t>
  </si>
  <si>
    <t>BR5</t>
  </si>
  <si>
    <t>BR6</t>
  </si>
  <si>
    <t>BR7</t>
  </si>
  <si>
    <t>WB1</t>
  </si>
  <si>
    <t>WB2</t>
  </si>
  <si>
    <t>WB3</t>
  </si>
  <si>
    <t>WB4</t>
  </si>
  <si>
    <t>WB5</t>
  </si>
  <si>
    <t>WB6</t>
  </si>
  <si>
    <t>WB7</t>
  </si>
  <si>
    <t>WB8</t>
  </si>
  <si>
    <t>BR8</t>
  </si>
  <si>
    <t>BR9</t>
  </si>
  <si>
    <t>BR10</t>
  </si>
  <si>
    <t>WB9</t>
  </si>
  <si>
    <t>WB10</t>
  </si>
  <si>
    <t>PIPE1</t>
  </si>
  <si>
    <t>PIPE2</t>
  </si>
  <si>
    <t>PIPE3</t>
  </si>
  <si>
    <t>PIPE4</t>
  </si>
  <si>
    <t>PIPE5</t>
  </si>
  <si>
    <t>PIPE6</t>
  </si>
  <si>
    <t>PIPE7</t>
  </si>
  <si>
    <t>PIPE8</t>
  </si>
  <si>
    <t>PIPE9</t>
  </si>
  <si>
    <t>PIPE10</t>
  </si>
  <si>
    <t>GATE2</t>
  </si>
  <si>
    <t>GATE4</t>
  </si>
  <si>
    <t>GATE5</t>
  </si>
  <si>
    <t>GATE6</t>
  </si>
  <si>
    <t>GATE7</t>
  </si>
  <si>
    <t>GATE8</t>
  </si>
  <si>
    <t>GATE9</t>
  </si>
  <si>
    <t>GATE10</t>
  </si>
  <si>
    <t>GATE1</t>
  </si>
  <si>
    <t>HPRWBC2</t>
  </si>
  <si>
    <t>HPRWBC3</t>
  </si>
  <si>
    <t>HPRWBC10</t>
  </si>
  <si>
    <t>HPRWBC9</t>
  </si>
  <si>
    <t>HPRWBC8</t>
  </si>
  <si>
    <t>HPRWBC7</t>
  </si>
  <si>
    <t>HPRWBC6</t>
  </si>
  <si>
    <t>HPRWBC5</t>
  </si>
  <si>
    <t>HPRWBC4</t>
  </si>
  <si>
    <t>FMTH</t>
  </si>
  <si>
    <t>HMULT</t>
  </si>
  <si>
    <t>(F10.3)</t>
  </si>
  <si>
    <t>FMTCD</t>
  </si>
  <si>
    <t>CDMULT</t>
  </si>
  <si>
    <t>HNAME</t>
  </si>
  <si>
    <t>CDWBC1</t>
  </si>
  <si>
    <t>CDWBC2</t>
  </si>
  <si>
    <t>CDWBC3</t>
  </si>
  <si>
    <t>CDWBC4</t>
  </si>
  <si>
    <t>CDWBC5</t>
  </si>
  <si>
    <t>CDWBC6</t>
  </si>
  <si>
    <t>CDWBC7</t>
  </si>
  <si>
    <t>CDWBC8</t>
  </si>
  <si>
    <t>CDWBC9</t>
  </si>
  <si>
    <t>CDNAME</t>
  </si>
  <si>
    <t>EXA1</t>
  </si>
  <si>
    <t>EXA2</t>
  </si>
  <si>
    <t>EXA3</t>
  </si>
  <si>
    <t>EXA4</t>
  </si>
  <si>
    <t>EXA5</t>
  </si>
  <si>
    <t>EXA6</t>
  </si>
  <si>
    <t>EXA7</t>
  </si>
  <si>
    <t>EXA8</t>
  </si>
  <si>
    <t>EXA9</t>
  </si>
  <si>
    <t>EXA10</t>
  </si>
  <si>
    <t>EXZ1</t>
  </si>
  <si>
    <t>EXM1</t>
  </si>
  <si>
    <t>EXM2</t>
  </si>
  <si>
    <t>EXM3</t>
  </si>
  <si>
    <t>EXM4</t>
  </si>
  <si>
    <t>EXM5</t>
  </si>
  <si>
    <t>EXM6</t>
  </si>
  <si>
    <t>CG6</t>
  </si>
  <si>
    <t>CG7</t>
  </si>
  <si>
    <t>CG8</t>
  </si>
  <si>
    <t>CG9</t>
  </si>
  <si>
    <t>SS1</t>
  </si>
  <si>
    <t>SS2</t>
  </si>
  <si>
    <t>SS3</t>
  </si>
  <si>
    <t>SS4</t>
  </si>
  <si>
    <t>SS5</t>
  </si>
  <si>
    <t>SS6</t>
  </si>
  <si>
    <t>SS7</t>
  </si>
  <si>
    <t>SS8</t>
  </si>
  <si>
    <t>EP2</t>
  </si>
  <si>
    <t>EP3</t>
  </si>
  <si>
    <t>EP4</t>
  </si>
  <si>
    <t>EP5</t>
  </si>
  <si>
    <t>EP6</t>
  </si>
  <si>
    <t>ZG growth rate day-1</t>
  </si>
  <si>
    <t>ZR respiration rate day-1</t>
  </si>
  <si>
    <t>ZM mortality rate day-1</t>
  </si>
  <si>
    <t>EG growth rate day-1</t>
  </si>
  <si>
    <t>ER respiration rate day-1</t>
  </si>
  <si>
    <t>EE excretion rate day-1</t>
  </si>
  <si>
    <t>EM mortality rate day-1</t>
  </si>
  <si>
    <t>ESAT light saturation W/m2</t>
  </si>
  <si>
    <t>BTHFN bathymetry file</t>
  </si>
  <si>
    <t xml:space="preserve">EXTFN light extinction </t>
  </si>
  <si>
    <t>VPRFN vertical profile</t>
  </si>
  <si>
    <t>LPRFN longitudinal profile</t>
  </si>
  <si>
    <t>SNPFN snapshot</t>
  </si>
  <si>
    <t>CPLFN contour plot output</t>
  </si>
  <si>
    <t>SPRFN spreadsheet output</t>
  </si>
  <si>
    <t>FLXFN flux output</t>
  </si>
  <si>
    <t>TR2</t>
  </si>
  <si>
    <t>TR3</t>
  </si>
  <si>
    <t>TR4</t>
  </si>
  <si>
    <t>TR5</t>
  </si>
  <si>
    <t>TR6</t>
  </si>
  <si>
    <t>TR7</t>
  </si>
  <si>
    <t>TR8</t>
  </si>
  <si>
    <t>TR9</t>
  </si>
  <si>
    <t>TR10</t>
  </si>
  <si>
    <t>QINFN branch inflow</t>
  </si>
  <si>
    <t>TINFN branch temp inflow</t>
  </si>
  <si>
    <t>CINFN branch conc inflow</t>
  </si>
  <si>
    <t>QOTFN branch structure outflow</t>
  </si>
  <si>
    <t>REAERATION</t>
  </si>
  <si>
    <t>ALGAL RATES</t>
  </si>
  <si>
    <t>MacGroup1</t>
  </si>
  <si>
    <t>MacGroup2</t>
  </si>
  <si>
    <t>MacGroup3</t>
  </si>
  <si>
    <t>MacGroup4</t>
  </si>
  <si>
    <t>MacGroup5</t>
  </si>
  <si>
    <t>Waterbody Dependent File names</t>
  </si>
  <si>
    <t>Branch Dependent File Names</t>
  </si>
  <si>
    <t>CE-QUAL-W2 Version</t>
  </si>
  <si>
    <t>Initial conditions for 5 macrophyte groups - rows must be added to if more than 5 macrophyte groups</t>
  </si>
  <si>
    <t>DLT LIMIT</t>
  </si>
  <si>
    <t>BRANCH GRID</t>
  </si>
  <si>
    <t>Leave blank if no values</t>
  </si>
  <si>
    <t>TRIC - Interpolation control</t>
  </si>
  <si>
    <t>PTRC - Tributary inflow placement</t>
  </si>
  <si>
    <t>ITR - Tributary inflow segment</t>
  </si>
  <si>
    <t>ELTRT - Top elevation if trib placement</t>
  </si>
  <si>
    <t>ELTRB - Bottom elevation if trib placement</t>
  </si>
  <si>
    <t>DTRC - Dist Trib Control</t>
  </si>
  <si>
    <t>WITHDRAWALS</t>
  </si>
  <si>
    <t>EWD - Withdrawal centerline elevation</t>
  </si>
  <si>
    <t>WD1</t>
  </si>
  <si>
    <t>WD2</t>
  </si>
  <si>
    <t>WD3</t>
  </si>
  <si>
    <t>WD4</t>
  </si>
  <si>
    <t>WD5</t>
  </si>
  <si>
    <t>WD6</t>
  </si>
  <si>
    <t>WD7</t>
  </si>
  <si>
    <t>WD8</t>
  </si>
  <si>
    <t>WD9</t>
  </si>
  <si>
    <t>WD10</t>
  </si>
  <si>
    <t>INTERNAL WEIRS</t>
  </si>
  <si>
    <t>IW1</t>
  </si>
  <si>
    <t>IW2</t>
  </si>
  <si>
    <t>IW3</t>
  </si>
  <si>
    <t>IWR - Internal weir segment # (RHS)</t>
  </si>
  <si>
    <t>KBWR - Internal weir layer bottom</t>
  </si>
  <si>
    <t>NVIOL - Violations of time step</t>
  </si>
  <si>
    <t>EDDY VISCOSITY</t>
  </si>
  <si>
    <t>AX - Longitudinal eddy viscosity, m2/s</t>
  </si>
  <si>
    <t>DX - Longitudinal eddy diffusivity/conductivity, m2/s</t>
  </si>
  <si>
    <t>FI - Interfacial friction factor</t>
  </si>
  <si>
    <t>SPILLWAYS</t>
  </si>
  <si>
    <t>SP1</t>
  </si>
  <si>
    <t>SP2</t>
  </si>
  <si>
    <t>SP3</t>
  </si>
  <si>
    <t>SP4</t>
  </si>
  <si>
    <t>SP5</t>
  </si>
  <si>
    <t>SP6</t>
  </si>
  <si>
    <t>SP7</t>
  </si>
  <si>
    <t>SP8</t>
  </si>
  <si>
    <t>SP9</t>
  </si>
  <si>
    <t>SP10</t>
  </si>
  <si>
    <t>FMTC - Fortran output format for SNP, SPR</t>
  </si>
  <si>
    <t>CAC - Active constituent</t>
  </si>
  <si>
    <t>SOD DEMAND ZERO ORDER: Segment #</t>
  </si>
  <si>
    <t>SOD RATES</t>
  </si>
  <si>
    <t>You must keep the 5 groups even if not used</t>
  </si>
  <si>
    <t>WSC FILE WSCFN - wind sheltering</t>
  </si>
  <si>
    <t>SHD FILE SHDFN - shading</t>
  </si>
  <si>
    <t>PRFFN profile output</t>
  </si>
  <si>
    <t xml:space="preserve">QGT FILE QGTFN - gate </t>
  </si>
  <si>
    <t>QWD FILE QWDFN - withdrawals</t>
  </si>
  <si>
    <t>SPR PLOT - spreadsheet output</t>
  </si>
  <si>
    <t>Pump1</t>
  </si>
  <si>
    <t>Pump2</t>
  </si>
  <si>
    <t>Pump3</t>
  </si>
  <si>
    <t>Pump4</t>
  </si>
  <si>
    <t>Pump5</t>
  </si>
  <si>
    <t>Pump6</t>
  </si>
  <si>
    <t>Pump7</t>
  </si>
  <si>
    <t>Pump8</t>
  </si>
  <si>
    <t>Pump9</t>
  </si>
  <si>
    <t>Pump10</t>
  </si>
  <si>
    <t>PUMPS</t>
  </si>
  <si>
    <t>ALG EXTINCTION</t>
  </si>
  <si>
    <t>ZOO EXTINCTION</t>
  </si>
  <si>
    <t>MACRO EXTINCTION</t>
  </si>
  <si>
    <t>GENERIC CONSTITUENT</t>
  </si>
  <si>
    <t>S SOLIDS - Suspended solids (inorganic)</t>
  </si>
  <si>
    <t>BETA - fraction short wave absorbed on surface</t>
  </si>
  <si>
    <t>AE - algae excretion rate</t>
  </si>
  <si>
    <t>AM - algae mortality rate</t>
  </si>
  <si>
    <t>CONSTITUENTS</t>
  </si>
  <si>
    <t>IN/OUTFLOW</t>
  </si>
  <si>
    <t>GRID/NPROC/CLOSE DIALOG BOX</t>
  </si>
  <si>
    <t>MISCELLANEOUS</t>
  </si>
  <si>
    <t>SLTRC - UPWIND, QUICKEST, ULTIMATE - use ULTIMATE</t>
  </si>
  <si>
    <t>SLICEC - Use DETAIL for detailed model vs SIMPLE</t>
  </si>
  <si>
    <t>ALBEDO - Ratio of reflection to incident radiation of ice</t>
  </si>
  <si>
    <t>HWICE - Coefficient of water-ice heat exchange, W/m2/oC</t>
  </si>
  <si>
    <t>BICE-Fraction of solar radiation absorbed in the ice surface</t>
  </si>
  <si>
    <t>GICE-Solar radiation extinction coefficient, m-1</t>
  </si>
  <si>
    <t>ICEMIN-Minimum ice thickness before ice formation is allowed, m</t>
  </si>
  <si>
    <t>ICET2-Temperature above which ice formation is not allowed, oC</t>
  </si>
  <si>
    <t>ICE COVER ALGORITHM</t>
  </si>
  <si>
    <t>TRANSPORT SCHEME</t>
  </si>
  <si>
    <t>HYD COEFFICIENTS</t>
  </si>
  <si>
    <t>HEAT EXCHANGE</t>
  </si>
  <si>
    <t>INTERPOLATION</t>
  </si>
  <si>
    <t>QINIC- interpolate inflows</t>
  </si>
  <si>
    <t>DTRIC-interpolate distributed tributary inflows</t>
  </si>
  <si>
    <t>HDIC-interpolate elevations for head boundary condition</t>
  </si>
  <si>
    <t>DEAD SEA - only for code testing</t>
  </si>
  <si>
    <t>WINDC- turns ON or OFF all wind</t>
  </si>
  <si>
    <t>QINC- turns ON or OFF all inflows</t>
  </si>
  <si>
    <t>QOUTC-turns ON or OFF all outflows</t>
  </si>
  <si>
    <t>HEATC-turns ON or OFF all surface heat transfer</t>
  </si>
  <si>
    <t>CALCULATION</t>
  </si>
  <si>
    <t>EBC - energy balance computation</t>
  </si>
  <si>
    <t>VBC - volume balance computation</t>
  </si>
  <si>
    <t>MBC - mass balance computation</t>
  </si>
  <si>
    <t>PQC - Turn ON or OFF placement of inflows by density</t>
  </si>
  <si>
    <t xml:space="preserve">EVC - Turn ON or OFF evaporation water loss </t>
  </si>
  <si>
    <t>PRC - Turn ON or OFF precipitation on water surface</t>
  </si>
  <si>
    <t>T2I - initial temperature oC</t>
  </si>
  <si>
    <t>ICEI - initial ice thickness, m</t>
  </si>
  <si>
    <t>WTYPEC - waterbody type FRESH or SALT</t>
  </si>
  <si>
    <t>GRIDC - grid RECT or TRAP (not used at present)</t>
  </si>
  <si>
    <t>FETCHC - Heinz Stefan Lake fetch correction - there is already an internal fetch correction even if this is OFF</t>
  </si>
  <si>
    <t xml:space="preserve">AFW - Evaporation coefficient </t>
  </si>
  <si>
    <t>BFW - Evaporation coefficient</t>
  </si>
  <si>
    <t>CFW - Evaporation coefficient</t>
  </si>
  <si>
    <t>WINDH - Wind height measurement above ground surface, m</t>
  </si>
  <si>
    <t>H  SLHTC - Heat computations - Equilibrium (ET) or Term-by-term (TERM)</t>
  </si>
  <si>
    <t>IUPI - Upstream segment number</t>
  </si>
  <si>
    <t>IDPI - Downstream segment number</t>
  </si>
  <si>
    <t>IDGT- Downstream segment number</t>
  </si>
  <si>
    <t>IUGT- Upstream segment number</t>
  </si>
  <si>
    <t>Date of time step change in JDAY</t>
  </si>
  <si>
    <t>Possible water quality state variables</t>
  </si>
  <si>
    <t>Required Constituent order</t>
  </si>
  <si>
    <t>Dissolved silica, mg/l as Si</t>
  </si>
  <si>
    <t>Particulate silica, mg/l as Si</t>
  </si>
  <si>
    <t>LDOM, mg/l as organic matter</t>
  </si>
  <si>
    <t>RDOM, mg/l as organic matter</t>
  </si>
  <si>
    <t>LPOM, mg/l as organic matter</t>
  </si>
  <si>
    <t>RPOM, mg/l as organic matter</t>
  </si>
  <si>
    <t>CBOD-P – user defined number of groups, mg/l as P, set by [NBOD]</t>
  </si>
  <si>
    <t>CBOD-N – user defined number of groups, mg/l as N, set by [NBOD]</t>
  </si>
  <si>
    <t>Algae - user defined number of groups, mg/l as dry weight organic matter, set by [NAL]</t>
  </si>
  <si>
    <t>Dissolved oxygen, mg/l</t>
  </si>
  <si>
    <t>TIC, mg/l as C</t>
  </si>
  <si>
    <t>Zooplankton - user defined number of groups, mg/l dry weight organic matter, set by [NZP]</t>
  </si>
  <si>
    <t>LDOM-P, mg/l as P</t>
  </si>
  <si>
    <t>RDOM-P, mg/l as P</t>
  </si>
  <si>
    <t>LPOM-P, mg/l as P</t>
  </si>
  <si>
    <t>RPOM-P, mg/l as P</t>
  </si>
  <si>
    <t>LDOM-N, mg/l as N</t>
  </si>
  <si>
    <t>RDOM-N, mg/l as N</t>
  </si>
  <si>
    <t>LPOM-N, mg/l as N</t>
  </si>
  <si>
    <t>RPOM-N, mg/l as N</t>
  </si>
  <si>
    <t xml:space="preserve">TDS (g/m3 or mg/l) or salinity (kg/m3) depending on variable waterbody type [WTYPEC].If [FRESH], then TDS, or if [SALT], salinity. </t>
  </si>
  <si>
    <t>PO4-P, mg/l as P</t>
  </si>
  <si>
    <t>NH4-N, mg/l as N</t>
  </si>
  <si>
    <t>NO3-N + NO2-N, mg/l as N</t>
  </si>
  <si>
    <t>CBOD - user defined number of groups, mg/l as O2, set by [NBOD]</t>
  </si>
  <si>
    <t>Alkalinity, mg/l as CaCO3</t>
  </si>
  <si>
    <t>This is a new stability check in case water level rises or falls too quickly, it lowers DLT by 50%</t>
  </si>
  <si>
    <t>NWB: # of waterbodies</t>
  </si>
  <si>
    <t>NBR: number of branches</t>
  </si>
  <si>
    <t>IMX: maximum number of segments including inactive segments</t>
  </si>
  <si>
    <t>KMX: maximum number of vertical layers including inactive layers (top and bottom)</t>
  </si>
  <si>
    <t>NPROC: # of processors (INACTIVE at this time)</t>
  </si>
  <si>
    <t>CLOSEC: close dialog box after executing if =ON</t>
  </si>
  <si>
    <t>NTR: number of tributaries</t>
  </si>
  <si>
    <t>NST: maximum # of structures in a branch</t>
  </si>
  <si>
    <t>NIW: # of internal weirs</t>
  </si>
  <si>
    <t>NWD: # of withdrawals</t>
  </si>
  <si>
    <t>NGT: # of gates</t>
  </si>
  <si>
    <t>NSP: # of spillways</t>
  </si>
  <si>
    <t>NPI: # of pipes</t>
  </si>
  <si>
    <t>NPU: # of pumps or water level control rules</t>
  </si>
  <si>
    <t>NGC: # of generic water quality constituents</t>
  </si>
  <si>
    <t>ETUPI - PipeUp Elevation top in m if SPECIFY</t>
  </si>
  <si>
    <t>EBUPI- - PipeUp Elevation bottom in m if SPECIFY</t>
  </si>
  <si>
    <t>EBDPI - PipeDown Elevation bottom in m if SPECIFY</t>
  </si>
  <si>
    <t>ETDPI - PipeDown Elevation top in m if SPECIFY</t>
  </si>
  <si>
    <t>PDPIC - PipeDown inflow: DISTR, SPECIFY, DENSITY</t>
  </si>
  <si>
    <t>PUPIC - PipeUp inflow: DISTR, SPECIFY, DENSITY</t>
  </si>
  <si>
    <t>EUPI - Elevation upstream invert, m</t>
  </si>
  <si>
    <t>EDPI - Elevation downstream invert, m</t>
  </si>
  <si>
    <t>WPI - Pipe diameter, m</t>
  </si>
  <si>
    <t>DLXPI - Pipe length, m</t>
  </si>
  <si>
    <t>WTHLC - DOWN or LAT, withdrawal control for at end of segment or middle</t>
  </si>
  <si>
    <t>DYNPIPE - Dynamic pipe read input file, ON or OFF</t>
  </si>
  <si>
    <t>FMINPI - minor losses friction factor (Mannings)</t>
  </si>
  <si>
    <t>FPI - friction factor (Mannings)</t>
  </si>
  <si>
    <t>KTDPI- PipeDown Selective withdrawal top layer, Top layer above which selective withdrawal will not occur</t>
  </si>
  <si>
    <t>KTUPI - PipeUp Selective withdrawal top layer, Top layer above which selective withdrawal will not occur</t>
  </si>
  <si>
    <t>KBDPI- PipeDown Selective withdrawal bottom layer, Bottom layer below which selective withdrawal will not occur</t>
  </si>
  <si>
    <t>KBUPI- PipeUp Selective withdrawal bottom layer, Bottom layer below which selective withdrawal will not occur</t>
  </si>
  <si>
    <t>KBUSP-Spillway Up Selective withdrawal bottom layer, Bottom layer below which selective withdrawal will not occur</t>
  </si>
  <si>
    <t>KBUGT-Selective withdrawal bottom layer, Bottom layer below which selective withdrawal will not occur</t>
  </si>
  <si>
    <t>KBDGT-Selective withdrawal bottom layer, Bottom layer below which selective withdrawal will not occur</t>
  </si>
  <si>
    <t>KBPU-Selective withdrawal bottom layer, Bottom layer below which selective withdrawal will not occur</t>
  </si>
  <si>
    <t>KTWD - Withdrawal selective withdrawal top, Top layer above which selective withdrawal will not occur</t>
  </si>
  <si>
    <t>KBWD - Withdrawal selective withdrawal bottom, Bottom layer below which selective withdrawal will not occur</t>
  </si>
  <si>
    <t>IDSP- Downstream segment number, Downstream segment spillway outflow enters</t>
  </si>
  <si>
    <t>IUSP- Upstream segment number, spillway segment location</t>
  </si>
  <si>
    <t>ESP - spillway elevation (crest), m</t>
  </si>
  <si>
    <t>A1SP-α1, empirical coefficient for free-flowing conditions</t>
  </si>
  <si>
    <t>B1SP-β1, empirical coefficient for free-flowing conditions</t>
  </si>
  <si>
    <t>A2SP-α2, empirical coefficient for submerged conditions</t>
  </si>
  <si>
    <t>B2SP-β2, empirical coefficient for submerged conditions</t>
  </si>
  <si>
    <t>PUSPC-How inflows enter into the upstream spillway seg-ment, DISTR, DENSITY, or SPECIFY</t>
  </si>
  <si>
    <t>ETUSP-Top elevation spillway inflows enter using SPECIFY option, m</t>
  </si>
  <si>
    <t>EBUSP-Bottom elevation spillway inflows enter using SPECIFY option, m</t>
  </si>
  <si>
    <t xml:space="preserve">KTUSP-Top layer above which selective withdrawal will not occur </t>
  </si>
  <si>
    <t>PDSPC-How inflows enter into the downstream spillway segment, DISTR, DENSITY, or SPECIFY</t>
  </si>
  <si>
    <t>KTDSP-Top layer above which selective withdrawal will not occur</t>
  </si>
  <si>
    <t>This is different than the original file, since now it is based only on segment number, not waterbody.</t>
  </si>
  <si>
    <t>Internally in the code it is rewritten based on each waterbody. But now each waterbody or segment profile has the same date frequency for output.</t>
  </si>
  <si>
    <t>NSNP, # of dates</t>
  </si>
  <si>
    <t>SNPC, ON or OFF</t>
  </si>
  <si>
    <t>This is different than the original file, assumes all waterbodies are ON or OFF and follow the same frequency and output format</t>
  </si>
  <si>
    <t>This is different than the original control file, assumes all waterbodies are ON or OFF and follow the same frequency and output format</t>
  </si>
  <si>
    <t>TSR FILE TSRFN time series output file name prefix and suffix</t>
  </si>
  <si>
    <t>WDO FILE WDOFN withdrawal output file name prefix and suffix</t>
  </si>
  <si>
    <t>TRIB PLACEMENT and TRIB FILES</t>
  </si>
  <si>
    <t>DST TRIBUTARIES</t>
  </si>
  <si>
    <t>HYD PRINT - Print in the SNP file</t>
  </si>
  <si>
    <t xml:space="preserve">SNP PRINT - Snapshot print </t>
  </si>
  <si>
    <t>SCR PRINT - Screen print</t>
  </si>
  <si>
    <t>PRF PLOT - Profile output</t>
  </si>
  <si>
    <t>CPL PLOT - contour plot output</t>
  </si>
  <si>
    <t>NDLT</t>
  </si>
  <si>
    <t>Maximum time step in seconds</t>
  </si>
  <si>
    <t>Fraction of maximum theoretical time step</t>
  </si>
  <si>
    <t xml:space="preserve">VISC - Viscosity time step limitation ON or OFF </t>
  </si>
  <si>
    <t>CELC - Wave celerity time step limitation ON of OFF</t>
  </si>
  <si>
    <t>DLTADD - additonal stability check to lower time step ON or OFF</t>
  </si>
  <si>
    <t>NLMIN # of layers</t>
  </si>
  <si>
    <t>DHS - downstream boundary condition</t>
  </si>
  <si>
    <t>DS -  downstream segment number of branch</t>
  </si>
  <si>
    <t>US - upstream segment number of branch</t>
  </si>
  <si>
    <t>SLOPE - actual slope</t>
  </si>
  <si>
    <t>SLOPEC - hydraulic equivalent slope (less than or equal to SLOPE)</t>
  </si>
  <si>
    <t>QTRFN - tributary flow file</t>
  </si>
  <si>
    <t>CTRFN - tributary concentration file</t>
  </si>
  <si>
    <t>NSCR: # of dates</t>
  </si>
  <si>
    <t>NSPR- # of dates</t>
  </si>
  <si>
    <t>NISPR- # of segments</t>
  </si>
  <si>
    <t>SPR FREQ- SPRF(NSPR) - output frequency- days</t>
  </si>
  <si>
    <t>NVPL- # of dates</t>
  </si>
  <si>
    <t>VPL FREQ- VPLF(NVPL)- output frequency- days</t>
  </si>
  <si>
    <t>CPL FREQ- CPLF(NCPL)- output frequency- days</t>
  </si>
  <si>
    <t>FLUXES- water quality kinetic flux output</t>
  </si>
  <si>
    <t>FLX FREQ- FLXF(NFLX)- output frequency days</t>
  </si>
  <si>
    <t>TSR PLOT- time series plot output</t>
  </si>
  <si>
    <t>TSRC- time series ON or OFF</t>
  </si>
  <si>
    <t>NTSR- # of time series dates</t>
  </si>
  <si>
    <t>NITSR- # of locations for the time series output</t>
  </si>
  <si>
    <t>TSR FREQ- TSRF(NTSR)- frequency of output in days</t>
  </si>
  <si>
    <t>TSR SEG- ITSR(NITSR)- segment number of time series output</t>
  </si>
  <si>
    <t>TSR LAYER- ETSR(NITSR)- depth or layer# of time series output</t>
  </si>
  <si>
    <t>WITH OUTPUT- withdrawal output</t>
  </si>
  <si>
    <t>WDOC- withdrawal output ON or OFF</t>
  </si>
  <si>
    <t>NWDO- # of withdrawal output dates</t>
  </si>
  <si>
    <t>NIWDO- # of withdrawal output segments</t>
  </si>
  <si>
    <t>WITH FREQ- WDOF(NWDO)- frequency of output days</t>
  </si>
  <si>
    <t>WITH SEG- IWDO(NIWDO)- segment number of withdrawal</t>
  </si>
  <si>
    <t>RSOC- Restart control ON or OFF- for writing restart files</t>
  </si>
  <si>
    <t>NRSO- # of restart dates and frequencies of output</t>
  </si>
  <si>
    <t xml:space="preserve">RSI FILE RSIFN- restart in file name </t>
  </si>
  <si>
    <t>EXH2O - water light extinction- 1/m</t>
  </si>
  <si>
    <t>EXSS - suspended solids light extinction- 1/m</t>
  </si>
  <si>
    <t>EXOM - extinction organic matter- 1/(m mg/l)</t>
  </si>
  <si>
    <t>Algae light extinction- 1/(m mg/l)</t>
  </si>
  <si>
    <t>Zooplankton light extinction- 1/(m mg/l)</t>
  </si>
  <si>
    <t>Macrophyte light extinction- 1/(m mg/l)</t>
  </si>
  <si>
    <t>SSS - settling velocity- m/day</t>
  </si>
  <si>
    <t>AG - algae max growth rate- 1/day</t>
  </si>
  <si>
    <t>AS - algae settling velocity- m/day</t>
  </si>
  <si>
    <t>AHSP - algae half-saturation rate for P- mg/l</t>
  </si>
  <si>
    <t>AHSN - algae half-saturation rate for N- mg/l</t>
  </si>
  <si>
    <t>AHSSI - algae half-saturation for Si- mg/l</t>
  </si>
  <si>
    <t>EHSP half saturation constant P- g/m^3</t>
  </si>
  <si>
    <t>EHSN half saturation constant N- g/m^3</t>
  </si>
  <si>
    <t>EHSSI half saturation constant Si- g/m^3</t>
  </si>
  <si>
    <t>NUTRIENTS - P N Si Si</t>
  </si>
  <si>
    <t>Time step control parameters</t>
  </si>
  <si>
    <t>w2_con.csv file format</t>
  </si>
  <si>
    <t>GASSPC Dissolved gas computations ON or OFF</t>
  </si>
  <si>
    <t>BGASSP b empirical coefficient</t>
  </si>
  <si>
    <t>CGASSP c empirical coefficient</t>
  </si>
  <si>
    <t xml:space="preserve"> </t>
  </si>
  <si>
    <t>EGT - Gate elevation m</t>
  </si>
  <si>
    <t>G1GT gamma1 coeff for free flowing conditions</t>
  </si>
  <si>
    <t>G2GT gamma2 coeff for submerged conditions</t>
  </si>
  <si>
    <t>LATGTC downstream or lateral withdrawal LAT or DOWN</t>
  </si>
  <si>
    <t>LATSPC-Downstream or lateral withdrawal, DOWN or LAT</t>
  </si>
  <si>
    <t>KBDSP-Spillway Down Selective withdrawal bottom layer bottom layer below which selective withdrawal will not occur</t>
  </si>
  <si>
    <t>ETUSP-Top elevation spillway inflows enter using SPECIFY option m</t>
  </si>
  <si>
    <t>DYNGTC Either ‘B’, ‘ZGT’, or ‘FLOW’</t>
  </si>
  <si>
    <t>AGASSP a empirical coefficient</t>
  </si>
  <si>
    <t>GASGTC Dissolved gas computations ON or OFF</t>
  </si>
  <si>
    <t>AGASGT a empirical coefficient</t>
  </si>
  <si>
    <t>BGASGT b empirical coefficient</t>
  </si>
  <si>
    <t>CGASGT c empirical coefficient</t>
  </si>
  <si>
    <t>ETUGT Top elevation gate inflows enter using the SPECIFY option, m</t>
  </si>
  <si>
    <t xml:space="preserve">KTUGT Top layer above which selective withdrawal will not occur </t>
  </si>
  <si>
    <t>EBUGT Bottom elevation gate inflows using the SPECIFY option, m</t>
  </si>
  <si>
    <t>PUGTC Specifies how inflows enter the upstream gate segment, DISTR, DENSITY, or SPECIFY</t>
  </si>
  <si>
    <t>GTA1 α1 in gate equation for free flowing conditions as a spillway</t>
  </si>
  <si>
    <t>GTB1 β1 in gate equation for free flowing conditions as a spillway</t>
  </si>
  <si>
    <t>GTA2 α2 in gate equation for submerged conditions as a spillway</t>
  </si>
  <si>
    <t>GTB2 β2 in gate equation for submerged conditions as a spillway</t>
  </si>
  <si>
    <t>A1GT α1 coefficient in gate equation for free flowing conditions</t>
  </si>
  <si>
    <t>A2GT α2 coefficient in gate equation for submerged conditions</t>
  </si>
  <si>
    <t>B1GT β1 coefficient in gate equation for free flowing conditions</t>
  </si>
  <si>
    <t>B2GT β2 coefficient in gate equation for submerged conditions</t>
  </si>
  <si>
    <t>PDGTC Specifies how inflows enter the downstream gate segment, DISTR, DENSITY, or SPECIFY</t>
  </si>
  <si>
    <t>ETDGT Top elevation gate inflows enter using the SPECIFY option, m</t>
  </si>
  <si>
    <t>EBDGT Bottom elevation gate inflows using the SPECIFY option, m</t>
  </si>
  <si>
    <t xml:space="preserve">KTDGT Top layer above which selective withdrawal will not occur </t>
  </si>
  <si>
    <t>Any comment - this is written only to the SNP file</t>
  </si>
  <si>
    <t>LONG, Longitude W</t>
  </si>
  <si>
    <t>LAT, Latitude N</t>
  </si>
  <si>
    <t>EBOT elevation of bottom of waterbody, m</t>
  </si>
  <si>
    <t>BS starting branch of waterbody</t>
  </si>
  <si>
    <t>BE ending branch of waterbody</t>
  </si>
  <si>
    <t>JBDN downstream branch of waterbody</t>
  </si>
  <si>
    <t>IUPU- Upstream segment number where water is withdrawn</t>
  </si>
  <si>
    <t>IDPU- Downstream segment number where water enters</t>
  </si>
  <si>
    <t>EPU- elevation of pump, m</t>
  </si>
  <si>
    <t>STRTPU - starting day of pumping Julian day</t>
  </si>
  <si>
    <t>ENDPU - ending day of pumping Julian day</t>
  </si>
  <si>
    <t>EONPU pump starting elevation, m</t>
  </si>
  <si>
    <t>EOFFPU - pump stopping elevation, m</t>
  </si>
  <si>
    <t>QPU - pump flow rate, m3/s</t>
  </si>
  <si>
    <t>LATPUC Downstream or lateral withdrawal, DOWN or LAT</t>
  </si>
  <si>
    <t>DYNPUMP dynamic pump control ON or OFF</t>
  </si>
  <si>
    <t>PPUC How inflows enter into the downstream pump segment, DISTR, DENSITY, or SPECIFY</t>
  </si>
  <si>
    <t>ETPU Top elevation inflow enters using SPECIFY option, m</t>
  </si>
  <si>
    <t>EBPU Bottom elevation inflow enters using SPECIFY option, m</t>
  </si>
  <si>
    <t>KTPU Top layer above which selective withdrawal does not occur</t>
  </si>
  <si>
    <t>WDIC - Withdrawal interpolation, ON or OFF</t>
  </si>
  <si>
    <t>HMULT is a multiplier of the output, usually it is 1, but if you want more significant digits, this can be increased</t>
  </si>
  <si>
    <t>HPRWBC turns ON or OFF output for each waterbody</t>
  </si>
  <si>
    <t>FMTH is the FORTRAN output format for the SNP file F is real number 10.3 is 10 digits with the decimal point in the third position from the right</t>
  </si>
  <si>
    <t>HNAME is fixed - it does not change</t>
  </si>
  <si>
    <t>Note this is only for SNP output</t>
  </si>
  <si>
    <t>CNAME2 Short name</t>
  </si>
  <si>
    <t>CNAME, Long name</t>
  </si>
  <si>
    <t>CST COMP - Water quality computations</t>
  </si>
  <si>
    <t>CST - Concentration State variables and initial conditions</t>
  </si>
  <si>
    <t>RSIC- Restart read in control- ON or OFF- read in a restart file</t>
  </si>
  <si>
    <t>CDNAME2</t>
  </si>
  <si>
    <t>QDTFN Distributed flow file</t>
  </si>
  <si>
    <t>TDTFN Distributed temperature file</t>
  </si>
  <si>
    <t>CDTFN Distributed concentration file</t>
  </si>
  <si>
    <t>PREFN Precipitation flow file</t>
  </si>
  <si>
    <t>TPRFN Precipitation temperature file</t>
  </si>
  <si>
    <t>CPRFN Precipitation concentration file</t>
  </si>
  <si>
    <t>EUHFN Upstream head file</t>
  </si>
  <si>
    <t>TUHFN Upstream temperature file</t>
  </si>
  <si>
    <t>CUHFN Upstream concentration file</t>
  </si>
  <si>
    <t>EDHFN Downstream head file</t>
  </si>
  <si>
    <t>CDHFN Downstream concentration file</t>
  </si>
  <si>
    <t>KFNAME2</t>
  </si>
  <si>
    <t xml:space="preserve">TISS settling in - source, kg/day  </t>
  </si>
  <si>
    <t xml:space="preserve">TISS settling out - sink, kg/day   </t>
  </si>
  <si>
    <t xml:space="preserve">PO4 algal respiration - source, kg/day      </t>
  </si>
  <si>
    <t xml:space="preserve">PO4 algal growth - sink, kg/day    </t>
  </si>
  <si>
    <t xml:space="preserve">PO4 algal net- source/sink, kg/day </t>
  </si>
  <si>
    <t xml:space="preserve">PO4 epiphyton respiration - source, kg/day  </t>
  </si>
  <si>
    <t>PO4 epiphyton growth - sink, kg/day</t>
  </si>
  <si>
    <t xml:space="preserve">PO4 epiphyton net- source/sink, kg/day      </t>
  </si>
  <si>
    <t xml:space="preserve">PO4 POM decay - source, kg/day     </t>
  </si>
  <si>
    <t xml:space="preserve">PO4 DOM decay - source, kg/day     </t>
  </si>
  <si>
    <t xml:space="preserve">PO4 OM decay - source, kg/day      </t>
  </si>
  <si>
    <t>PO4 sediment decay - source, kg/day</t>
  </si>
  <si>
    <t xml:space="preserve">PO4 SOD release - source, kg/day   </t>
  </si>
  <si>
    <t xml:space="preserve">PO4 net settling  - source/sink, kg/day     </t>
  </si>
  <si>
    <t xml:space="preserve">NH4 nitrification - sink, kg/day   </t>
  </si>
  <si>
    <t xml:space="preserve">NH4 algal respiration - source, kg/day      </t>
  </si>
  <si>
    <t xml:space="preserve">NH4 algal growth - sink, kg/day    </t>
  </si>
  <si>
    <t>NH4 algal net - source/sink, kg/day</t>
  </si>
  <si>
    <t xml:space="preserve">NH4 epiphyton respiration - source, kg/day  </t>
  </si>
  <si>
    <t>NH4 epiphyton growth - sink, kg/day</t>
  </si>
  <si>
    <t xml:space="preserve">NH4 epiphyton net - source/sink, kg/day     </t>
  </si>
  <si>
    <t xml:space="preserve">NH4 POM decay - source, kg/day     </t>
  </si>
  <si>
    <t xml:space="preserve">NH4 DOM decay  - source, kg/day    </t>
  </si>
  <si>
    <t xml:space="preserve">NH4 OM decay - source, kg/day      </t>
  </si>
  <si>
    <t>NH4 sediment decay - source, kg/day</t>
  </si>
  <si>
    <t xml:space="preserve">NH4 SOD release - source, kg/day   </t>
  </si>
  <si>
    <t xml:space="preserve">NO3 denitrification - sink, kg/day </t>
  </si>
  <si>
    <t xml:space="preserve">NO3 algal growth - sink, kg/day    </t>
  </si>
  <si>
    <t>NO3 epiphyton growth - sink, kg/day</t>
  </si>
  <si>
    <t xml:space="preserve">NO3 sediment uptake - sink, kg/day </t>
  </si>
  <si>
    <t xml:space="preserve">DSi algal growth - sink, kg/day    </t>
  </si>
  <si>
    <t>DSi epiphyton growth - sink, kg/day</t>
  </si>
  <si>
    <t xml:space="preserve">DSi PBSi decay - source, kg/day    </t>
  </si>
  <si>
    <t>DSi sediment decay - source, kg/day</t>
  </si>
  <si>
    <t xml:space="preserve">DSi SOD release  - source, kg/day  </t>
  </si>
  <si>
    <t xml:space="preserve">DSi net settling - source/sink, kg/day      </t>
  </si>
  <si>
    <t xml:space="preserve">PBSi algal mortality  - source, kg/day      </t>
  </si>
  <si>
    <t xml:space="preserve">PBSi net settling - source/sink, kg/day     </t>
  </si>
  <si>
    <t xml:space="preserve">PBSi decay - sink, kg/day </t>
  </si>
  <si>
    <t xml:space="preserve">LDOM decay - sink, kg/day </t>
  </si>
  <si>
    <t xml:space="preserve">LDOM decay to RDOM - sink, kg/day  </t>
  </si>
  <si>
    <t xml:space="preserve">RDOM decay - sink, kg/day </t>
  </si>
  <si>
    <t>LDOM algal mortality - source, kg/day</t>
  </si>
  <si>
    <t xml:space="preserve">LDOM epiphyton mortality - source, kg/day   </t>
  </si>
  <si>
    <t xml:space="preserve">LPOM decay - sink, kg/day </t>
  </si>
  <si>
    <t xml:space="preserve">LPOM decay to RPOM - sink, kg/day  </t>
  </si>
  <si>
    <t xml:space="preserve">RPOM decay - sink, kg/day </t>
  </si>
  <si>
    <t xml:space="preserve">LPOM algal production - source, kg/day      </t>
  </si>
  <si>
    <t xml:space="preserve">LPOM epiphyton production - source, kg/day  </t>
  </si>
  <si>
    <t xml:space="preserve">LPOM net settling - source/sink, kg/day     </t>
  </si>
  <si>
    <t xml:space="preserve">RPOM net settling - source/sink, kg/day     </t>
  </si>
  <si>
    <t xml:space="preserve">CBOD decay - sink, kg/day </t>
  </si>
  <si>
    <t>DO algal production  - source, kg/day</t>
  </si>
  <si>
    <t xml:space="preserve">DO algal respiration - sink, kg/day </t>
  </si>
  <si>
    <t xml:space="preserve">DO epiphyton production  - source, kg/day   </t>
  </si>
  <si>
    <t xml:space="preserve">DO epiphyton respiration - sink, kg/day </t>
  </si>
  <si>
    <t xml:space="preserve">DO POM decay - sink, kg/day </t>
  </si>
  <si>
    <t xml:space="preserve">DO DOM decay - sink, kg/day </t>
  </si>
  <si>
    <t>DO OM decay - sink, kg/day</t>
  </si>
  <si>
    <t xml:space="preserve">DO nitrification - sink, kg/day    </t>
  </si>
  <si>
    <t xml:space="preserve">DO CBOD uptake - sink, kg/day      </t>
  </si>
  <si>
    <t>DO reaeration - source/sink, kg/day</t>
  </si>
  <si>
    <t xml:space="preserve">DO sediment uptake - sink, kg/day  </t>
  </si>
  <si>
    <t>DO SOD uptake - sink, kg/day</t>
  </si>
  <si>
    <t xml:space="preserve">TIC algal uptake - sink, kg/day    </t>
  </si>
  <si>
    <t>TIC epiphyton uptake - sink, kg/day</t>
  </si>
  <si>
    <t xml:space="preserve">Sediment decay - sink, kg/day      </t>
  </si>
  <si>
    <t xml:space="preserve">Sediment algal settling - sink, kg/day      </t>
  </si>
  <si>
    <t xml:space="preserve">Sediment LPOM settling - source,kg/day      </t>
  </si>
  <si>
    <t xml:space="preserve">Sediment net settling - source/sink, kg/day </t>
  </si>
  <si>
    <t xml:space="preserve">SOD decay - sink, kg/day  </t>
  </si>
  <si>
    <t>Must include text in quotes if there are spaces or other symbols like '/' for CNAME and CDNAME</t>
  </si>
  <si>
    <t xml:space="preserve">Short name, Long name, Active(ON or OFF), format for SNP output, CMULT, initial concentration in each WB, print for each WB, ON or OFF for each branch, ON or OFF for each trib, ON or OFF for each distributed trib, ON or OFF for precipitation for each branch </t>
  </si>
  <si>
    <t>Do not change the file tab name for this sheet since the output file name is tied to the name of the tab</t>
  </si>
  <si>
    <t>END OF FILE</t>
  </si>
  <si>
    <t>AT1 - Temperature C for set point 1</t>
  </si>
  <si>
    <t>AT2 - Temperature C for set point 2</t>
  </si>
  <si>
    <t>AT3 - Temperature C for set point 3</t>
  </si>
  <si>
    <t>AT4 - Temperature C for set point 4</t>
  </si>
  <si>
    <t>AK1 - fraction of max growth rate at AT1</t>
  </si>
  <si>
    <t>AK2 - fraction of max growth rate at AT2</t>
  </si>
  <si>
    <t>AK3 - fraction of max growth rate at AT3</t>
  </si>
  <si>
    <t>AK4 - fraction of max growth rate at AT4</t>
  </si>
  <si>
    <t>AP ALGP Stoichiometric ratio of P to algae biomass</t>
  </si>
  <si>
    <t>AN ALGN Stoichiometric ratio of N to algae biomass</t>
  </si>
  <si>
    <t>AC ALGC Stoichiometric ratio of C to algae biomass</t>
  </si>
  <si>
    <t>ASI ALGSI Stoichiometric ratio of Si to algae biomass</t>
  </si>
  <si>
    <t>ACHLA Chlorophyll a to algae biomass ratio</t>
  </si>
  <si>
    <t>APOM ALPOM fraction of biomass going to POM at death</t>
  </si>
  <si>
    <t>ANEQN NH4-NO3 preference equation #</t>
  </si>
  <si>
    <t>ANPR Parameter for ANEQN#2</t>
  </si>
  <si>
    <t>EPIC Turn ON/OFF Periphyton group 1</t>
  </si>
  <si>
    <t>EPRC Turn ON/OFF print for Periphyton group 1</t>
  </si>
  <si>
    <t>EPIC INIT Initial areal density Periphyton group 1 g/m2</t>
  </si>
  <si>
    <t>EPIC Turn ON/OFF Periphyton group 2</t>
  </si>
  <si>
    <t>EPRC Turn ON/OFF print for Periphyton group 2</t>
  </si>
  <si>
    <t>EPIC INIT Initial areal density Periphyton group 2 g/m2</t>
  </si>
  <si>
    <t>EPIC Turn ON/OFF Periphyton group 3</t>
  </si>
  <si>
    <t>EPRC Turn ON/OFF print for Periphyton group 3</t>
  </si>
  <si>
    <t>EPIC INIT Initial areal density Periphyton group 3 g/m2</t>
  </si>
  <si>
    <t>EPIPHYTON</t>
  </si>
  <si>
    <t>EPIC Turn ON/OFF Periphyton group 4</t>
  </si>
  <si>
    <t>EPRC Turn ON/OFF print for Periphyton group 4</t>
  </si>
  <si>
    <t>EPIC INIT Initial areal density Periphyton group 4 g/m2</t>
  </si>
  <si>
    <t>EPIC Turn ON/OFF Periphyton group 5</t>
  </si>
  <si>
    <t>EPRC Turn ON/OFF print for Periphyton group 5</t>
  </si>
  <si>
    <t>EPIC INIT Initial areal density Periphyton group 5 g/m2</t>
  </si>
  <si>
    <t>EB burial rate day-1</t>
  </si>
  <si>
    <t>EPIPHYTON growth rate constants for each periphyton group</t>
  </si>
  <si>
    <t>If more than 5 Periphyton groups need to adjust the # of rows - keep 5 as a constant unless more than 5</t>
  </si>
  <si>
    <t>Note that epiphyton and macrophytes are turned ON below, not here</t>
  </si>
  <si>
    <t>EHS biomass limitation factor, g m-2</t>
  </si>
  <si>
    <t>ENEQN ammonia preference factor equation for epiphy-ton/periphyton (1 or 2)</t>
  </si>
  <si>
    <t>ENPR nitrogen half-saturation preference constant, mg/l - only used if ENEQN=2</t>
  </si>
  <si>
    <t>ET1 Lower temperature for epiphyton growth, oC</t>
  </si>
  <si>
    <t>EK1 Fraction of epiphyton/periphyton growth rate at ET1</t>
  </si>
  <si>
    <t>EK2 Fraction of maximum epiphyton/periphyton growth rate at ET2</t>
  </si>
  <si>
    <t>EK3 Fraction of maximum epiphyton/periphyton growth rate at ET3</t>
  </si>
  <si>
    <t>EK4 Fraction of epiphyton/periphyton growth rate at ET4</t>
  </si>
  <si>
    <t>ET2 Lower temperature for maximum epiphy-ton/periphyton growth, oC</t>
  </si>
  <si>
    <t>ET3 Upper temperature for maximum epiphy-ton/periphyton growth, oC</t>
  </si>
  <si>
    <t>ET4 Upper temperature for epiphyton/periphyton growth, oC</t>
  </si>
  <si>
    <t>EP Stoichiometric equivalent between epiphyton/periphyton biomass and phosphorus</t>
  </si>
  <si>
    <t>EN Stoichiometric equivalent between epiphyton/periphyton biomass and nitrogen</t>
  </si>
  <si>
    <t>EC Stoichiometric equivalent between epiphyton/periphyton biomass and carbon</t>
  </si>
  <si>
    <t>ESI Stoichiometric equivalent between epiphyton/periphyton biomass and silica</t>
  </si>
  <si>
    <t>ECHLA Ratio between epiphyton/periphyton biomass and chlorophyll a [Not used at present], mg biomass/g chlorophyll a</t>
  </si>
  <si>
    <t>EPOM Fraction of epiphyton/periphyton biomass that is converted to particulate organic matter when epiphy-ton/periphyton die</t>
  </si>
  <si>
    <t>ZOOPLANKTON RATES</t>
  </si>
  <si>
    <t>ZEFF Zooplankton assimilation efficiency or the proportion of food assimilated to food consumed (dimensionless), from 0 to 1.</t>
  </si>
  <si>
    <t>PREFP Preference factor of zooplankton for detritus or LPOM (dimensionless), from 0 to 1.</t>
  </si>
  <si>
    <t>ZOOMIN Threshold food concentration at which zooplankton feed-ing begins, g m-3</t>
  </si>
  <si>
    <t>ZS2P Zooplankton half-saturation constant for food (includes LPOM, algae, and zooplankton) ingestion, g m-3</t>
  </si>
  <si>
    <t>ZK3 Fraction of maximum zooplankton growth rate at ZT3</t>
  </si>
  <si>
    <t>ZK2 Fraction of maximum zooplankton growth rate at ZT2</t>
  </si>
  <si>
    <t>ZK4 Fraction of maximum zooplankton growth rate at ZT4</t>
  </si>
  <si>
    <t>ZK1 Fraction of maximum zooplankton growth rate at ZT1</t>
  </si>
  <si>
    <t>ZT4 Upper temperature for zooplankton growth, oC</t>
  </si>
  <si>
    <t>ZT1 Lower temperature for zooplankton growth, oC</t>
  </si>
  <si>
    <t>ZT2 Lower temperature for maximum zooplankton growth, oC</t>
  </si>
  <si>
    <t>ZT3 Upper temperature for maximum zooplankton growth, oC</t>
  </si>
  <si>
    <t>MACWBCI-Group1 Initial macrophyte concentration for each macrophyte group, gm-3</t>
  </si>
  <si>
    <t>MACWBCI-Group2 Initial macrophyte concentration for each macrophyte group, gm-3</t>
  </si>
  <si>
    <t>MACWBCI-Group3 Initial macrophyte concentration for each macrophyte group, gm-3</t>
  </si>
  <si>
    <t>MACWBCI-Group4 Initial macrophyte concentration for each macrophyte group, gm-3</t>
  </si>
  <si>
    <t>MACWBCI-Group5 Initial macrophyte concentration for each macrophyte group, gm-3</t>
  </si>
  <si>
    <t>MG maximum macrophyte growth rate, day-1</t>
  </si>
  <si>
    <t>MR maximum macrophyte respiration rate, day-1</t>
  </si>
  <si>
    <t>MM maximum macrophyte mortality rate, day-1</t>
  </si>
  <si>
    <t>MSAT light saturation intensity at maximum photosynthetic rate, W m-2</t>
  </si>
  <si>
    <t>MHSP macrophyte half-saturation for phosphorus limited growth, g m-3</t>
  </si>
  <si>
    <t>MHSN macrophyte half-saturation for nitrogen limited growth, g m-3</t>
  </si>
  <si>
    <t>MHSC macrophyte half-saturation for carbon limited growth, g m-3</t>
  </si>
  <si>
    <t>MPOM Fraction of macrophyte biomass that is converted to particulate organic matter when macrophytes die</t>
  </si>
  <si>
    <t>LRPMAC Fraction of POM which originates as dead macro-phytes becoming labile POM</t>
  </si>
  <si>
    <t>NSED Fraction of nitrogen uptake by macrophytes obtained from sediments</t>
  </si>
  <si>
    <t>MBMP Threshold macrophyte concentration for which growth is moved to the above layer, g m-3</t>
  </si>
  <si>
    <t>MMAX Maximum macrophyte concentration, g m-3</t>
  </si>
  <si>
    <t>CDDRAG Macrophyte drag coefficient</t>
  </si>
  <si>
    <t>DMV Macrophyte dry weight to wet volume ratio, g m-3</t>
  </si>
  <si>
    <t xml:space="preserve">DWSA Macrophyte dry weight to surface area ratio, g m-2 </t>
  </si>
  <si>
    <t>MK4 Fraction of maximum macrophyte growth rate at MT4</t>
  </si>
  <si>
    <t>MK1 Fraction of maximum macrophyte growth rate at MT1</t>
  </si>
  <si>
    <t>MK2 Fraction of maximum macrophyte growth rate at MT2</t>
  </si>
  <si>
    <t>MK3 Fraction of maximum macrophyte growth rate at MT3</t>
  </si>
  <si>
    <t>MT4 Upper temperature for macrophyte growth, oC</t>
  </si>
  <si>
    <t>MT1 Lower temperature for macrophyte growth, oC</t>
  </si>
  <si>
    <t>MT2 Lower temperature for maximum macrophyte growth, oC</t>
  </si>
  <si>
    <t>MT3 Upper temperature for maximum macrophyte growth, oC</t>
  </si>
  <si>
    <t>ZP Stoichiometric equivalent between zooplankton biomass and phosphorus</t>
  </si>
  <si>
    <t>ZN Stoichiometric equivalent between zooplankton biomass and nitrogen</t>
  </si>
  <si>
    <t>ZC Stoichiometric equivalent between zooplankton biomass and carbon</t>
  </si>
  <si>
    <t>MP Stoichiometric equivalent between macrophyte biomass and phosphorus</t>
  </si>
  <si>
    <t>MC Stoichiometric equivalent between macrophyte biomass and carbon</t>
  </si>
  <si>
    <t>MN Stoichiometric equivalent between macrophyte biomass and nitrogen</t>
  </si>
  <si>
    <t>PREFA-Algal Group 4 Preference factor of zooplankton for algae (dimensionless) from 0 to 1.</t>
  </si>
  <si>
    <t>PREFA-Algal Group 5 Preference factor of zooplankton for algae (dimensionless) from 0 to 1.</t>
  </si>
  <si>
    <t>PREFZ-Group 1 Preference factor of zooplankton for zooplankton (dimensionless) from 0 to 1.</t>
  </si>
  <si>
    <t>PREFZ-Group2 Preference factor of zooplankton for zooplankton (dimensionless) from 0 to 1.</t>
  </si>
  <si>
    <t>PREFZ-Group3 Preference factor of zooplankton for zooplankton (dimensionless) from 0 to 1.</t>
  </si>
  <si>
    <t>PREFZ-Group4 Preference factor of zooplankton for zooplankton (dimensionless) from 0 to 1.</t>
  </si>
  <si>
    <t>PREFZ-Group5 Preference factor of zooplankton for zooplankton (dimensionless) from 0 to 1.</t>
  </si>
  <si>
    <t>PREFA-Algal Group 1 Preference factor of zooplankton for algae (dimensionless) from 0 to 1.</t>
  </si>
  <si>
    <t>PREFA-Algal Group 2 Preference factor of zooplankton for algae (dimensionless) from 0 to 1.</t>
  </si>
  <si>
    <t>PREFA-Algal Group 3 Preference factor of zooplankton for algae (dimensionless) from 0 to 1.</t>
  </si>
  <si>
    <t>MAC Waterbody macrophyte 1 computations, ON or OFF</t>
  </si>
  <si>
    <t>MAC Waterbody macrophyte 2 computations, ON or OFF</t>
  </si>
  <si>
    <t>MAC Waterbody macrophyte 3 computations, ON or OFF</t>
  </si>
  <si>
    <t>MAC Waterbody macrophyte 4 computations, ON or OFF</t>
  </si>
  <si>
    <t>MAC Waterbody macrophyte 5 computations, ON or OFF</t>
  </si>
  <si>
    <t>MPRWBC Macrophyte 1 concentration print output, ON or OFF</t>
  </si>
  <si>
    <t>MPRWBC Macrophyte 2 concentration print output, ON or OFF</t>
  </si>
  <si>
    <t>MPRWBC Macrophyte 3 concentration print output, ON or OFF</t>
  </si>
  <si>
    <t>MPRWBC Macrophyte 4 concentration print output, ON or OFF</t>
  </si>
  <si>
    <t>MPRWBC Macrophyte 5 concentration print output, ON or OFF</t>
  </si>
  <si>
    <t>OXYGEN Limit</t>
  </si>
  <si>
    <t>VPLFN - W2 post output, DSI W2Post output file</t>
  </si>
  <si>
    <t>File names - global</t>
  </si>
  <si>
    <t>Required</t>
  </si>
  <si>
    <t>MACROPHYTES</t>
  </si>
  <si>
    <t>Control File version</t>
  </si>
  <si>
    <t>"TDS,  g/m^3"</t>
  </si>
  <si>
    <t>"Age,  days"</t>
  </si>
  <si>
    <t>"Tracer,  g/m^3"</t>
  </si>
  <si>
    <t>"Bacteria,  col/100ml"</t>
  </si>
  <si>
    <t>"Conductivity,  mhos"</t>
  </si>
  <si>
    <t>"Chloride,  mg/l"</t>
  </si>
  <si>
    <t>"ISS,  g/m^3"</t>
  </si>
  <si>
    <t>"Phosphate,  g/m^3"</t>
  </si>
  <si>
    <t>"Ammonium,  g/m^3"</t>
  </si>
  <si>
    <t>"Nitrate-Nitrite,  g/m^3"</t>
  </si>
  <si>
    <t>"Dissolved silica,  g/m^3"</t>
  </si>
  <si>
    <t>"Particulate silica,  g/m^3"</t>
  </si>
  <si>
    <t>"Labile DOM,  g/m^3"</t>
  </si>
  <si>
    <t>"Refractory DOM,  g/m^3"</t>
  </si>
  <si>
    <t>"Labile POM,  g/m^3"</t>
  </si>
  <si>
    <t>"Refractory POM,  g/m^3"</t>
  </si>
  <si>
    <t>"1CBOD,  g/m^3"</t>
  </si>
  <si>
    <t>"2CBOD,  g/m^3"</t>
  </si>
  <si>
    <t>"Algae1 Diatoms,  g/m^3"</t>
  </si>
  <si>
    <t>"Algae2 Green,  g/m^3"</t>
  </si>
  <si>
    <t>"Algae3 Cyanobacteria, g/m^3"</t>
  </si>
  <si>
    <t>"Dissolved oxygen,  g/m^3"</t>
  </si>
  <si>
    <t>"Inorganic carbon,  g/m^3"</t>
  </si>
  <si>
    <t>"Alkalinity,  g/m^3"</t>
  </si>
  <si>
    <t>"Zooplankton1,  g/m^3"</t>
  </si>
  <si>
    <t>"LDOM P,  g/m^3"</t>
  </si>
  <si>
    <t>"RDOM P,  g/m^3"</t>
  </si>
  <si>
    <t>"LPOM P,  g/m^3"</t>
  </si>
  <si>
    <t>"RPOM P,  g/m^3"</t>
  </si>
  <si>
    <t>"LDOM N,  g/m^3"</t>
  </si>
  <si>
    <t>"RDOM N,  g/m^3"</t>
  </si>
  <si>
    <t>"LPOM N,  g/m^3"</t>
  </si>
  <si>
    <t>"RPOM N,  g/m^3"</t>
  </si>
  <si>
    <t>"2CBODN,  g/m^3"</t>
  </si>
  <si>
    <t>"1CBODN,  g/m^3"</t>
  </si>
  <si>
    <t>"2CBODP,  g/m^3"</t>
  </si>
  <si>
    <t>"1CBODP,  g/m^3"</t>
  </si>
  <si>
    <t xml:space="preserve"># OF REQD </t>
  </si>
  <si>
    <t>TYPE: LAKE, RIVER, or ESTUARY</t>
  </si>
  <si>
    <t>EQN#: Equation # (see User Manual)</t>
  </si>
  <si>
    <t>COEF2 User defined parameter</t>
  </si>
  <si>
    <t>COEF3 User defined parameter</t>
  </si>
  <si>
    <t>COEF4 User defined parameter</t>
  </si>
  <si>
    <t>SOD g/m2/d Zero-order sediment oxygen demand for each segment</t>
  </si>
  <si>
    <t>SODT2 Upper temperature for zero-order SOD or first-order sediment decay, oC</t>
  </si>
  <si>
    <t>SODT1 Lower temperature for zero-order SOD or first-order sediment decay, oC</t>
  </si>
  <si>
    <t>SODK2 Fraction of SOD or sediment decay rate at upper temperature</t>
  </si>
  <si>
    <t>SODK1 Fraction of SOD or sediment decay rate at lower temperature</t>
  </si>
  <si>
    <t>DYNSEDK Turns ON/OFF dynamic calculation of the first order sediment model decay rate</t>
  </si>
  <si>
    <t>SEDBR First order sediment burial rate, day-1</t>
  </si>
  <si>
    <t>FSED Fraction of first-order sediment concentration initial condition</t>
  </si>
  <si>
    <t>FSOD Fraction of the zero-order SOD rate used</t>
  </si>
  <si>
    <t>SEDS First order sediment settling or focusing rate, m day-1</t>
  </si>
  <si>
    <t>SEDK First order sediment decay rate, day-1</t>
  </si>
  <si>
    <t>SEDCI Initial first order sediment concentration, g m-2</t>
  </si>
  <si>
    <t>SEDPRC Turns ON/OFF printing first order sediment organic matter concentrations to the snapshot file</t>
  </si>
  <si>
    <t>SEDC Turns ON/OFF the first order sediment compartment</t>
  </si>
  <si>
    <t>O2 LIMIT KDO, Dissolved oxygen half-saturation constant or concentration at which aerobic processes are at 50% of their maximum, g m-3</t>
  </si>
  <si>
    <t>CO2R Sediment carbon dioxide release rate, fraction of sediment oxygen demand</t>
  </si>
  <si>
    <t>PARTSI Dissolved silica partitioning coefficient</t>
  </si>
  <si>
    <t>PSIDK Particulate biogenic silica decay rate, day-1</t>
  </si>
  <si>
    <t>PSIS Particulate biogenic settling rate, m sec-1</t>
  </si>
  <si>
    <t>DSIR Dissolved silica sediment release rate, fraction of SOD</t>
  </si>
  <si>
    <t>NO3K2 Fraction of denitrification rate at NO3T2</t>
  </si>
  <si>
    <t>NO3K1 Fraction of denitrification rate at NO3T1</t>
  </si>
  <si>
    <t>NO3T1 Lower temperature for nitrate decay, oC</t>
  </si>
  <si>
    <t>NO3T2 Lower temperature for maximum nitrate decay, oC</t>
  </si>
  <si>
    <t>FNO3SED Fraction of NO3-N diffused into the sediments that becomes part of organic N in the sediments (The rest is denitrified.)</t>
  </si>
  <si>
    <t>NO3S Nitrate loss velocity to the sediments because of sediment denitrification, m day-1</t>
  </si>
  <si>
    <t>NO3DK Water column denitrification rate or nitrate decay rate, day-1</t>
  </si>
  <si>
    <t>NH4K2 Fraction of nitrification rate at NH4T2</t>
  </si>
  <si>
    <t>NH4K1 Fraction of nitrification rate at NH4T1</t>
  </si>
  <si>
    <t>NH4T2 Lower temperature for maximum ammonia decay, oC</t>
  </si>
  <si>
    <t>NH4T1 Lower temperature for ammonia decay, oC</t>
  </si>
  <si>
    <t>NH4DK Ammonium decay rate, day-1</t>
  </si>
  <si>
    <t>NH4R Sediment release rate of ammonium, fraction of SOD</t>
  </si>
  <si>
    <t xml:space="preserve">PARTP Phosphorus partitioning coefficient for suspended solids </t>
  </si>
  <si>
    <t>PO4R Sediment release rate of phosphorus, fraction of SOD</t>
  </si>
  <si>
    <t>BODC C stoichiometry for CBOD decay (mg C/mg O2)</t>
  </si>
  <si>
    <t>BODN N stoichiometry for CBOD decay (mg N/mg O2)</t>
  </si>
  <si>
    <t>BODP P stoichiometry for CBOD decay (mg P/mg O2)</t>
  </si>
  <si>
    <t>CBODS CBOD settling rate, m day-1</t>
  </si>
  <si>
    <t>RBOD Ratio of CBOD5 to ultimate CBOD</t>
  </si>
  <si>
    <t>TBOD Theta Arrhenius Temperature coefficient</t>
  </si>
  <si>
    <t>KBOD 5-day decay rate @ 20oC, day-1</t>
  </si>
  <si>
    <t>OMK2 Fraction of organic matter decay rate at OMT2</t>
  </si>
  <si>
    <t>OMK1 Fraction of organic matter decay rate at OMT1</t>
  </si>
  <si>
    <t>OMT2 Upper temperature for organic matter decay, oC</t>
  </si>
  <si>
    <t>OMT1 Lower temperature for organic matter decay, oC</t>
  </si>
  <si>
    <t>ORGSI Stoichiometric equivalent between organic matter and silica</t>
  </si>
  <si>
    <t>ORGC Stoichiometric equivalent between organic matter and carbon</t>
  </si>
  <si>
    <t>ORGN Stoichiometric equivalent between organic matter and nitrogen</t>
  </si>
  <si>
    <t>ORGP Stoichiometric equivalent between organic matter and phosphorus</t>
  </si>
  <si>
    <t>POMS POM settling rate, m day-1</t>
  </si>
  <si>
    <t>POM, Particulate Organic Matter</t>
  </si>
  <si>
    <t>OM STOIC Organic Matter Stoichiometry</t>
  </si>
  <si>
    <t>LRPDK Labile to refractory POM decay rate, day-1</t>
  </si>
  <si>
    <t>RPOMDK Refractory POM decay rate, day-1</t>
  </si>
  <si>
    <t>LPOMDK Labile POM decay rate, day-1</t>
  </si>
  <si>
    <t>LRDDK Labile to refractory DOM decay rate, day-1</t>
  </si>
  <si>
    <t>DOM Dissolved Organic Matter</t>
  </si>
  <si>
    <t>RDOMDK, Refractory DOM decay rate, day-1</t>
  </si>
  <si>
    <t>LDOMDK, Labile DOM decay rate, day-1</t>
  </si>
  <si>
    <t>O2NH4 Oxygen stoichiometry for nitrification (mg O2/mg N)</t>
  </si>
  <si>
    <t>O2MR Oxygen stoichiometry for macrophyte respiration (mg O2/mg macrophyte organic matter)</t>
  </si>
  <si>
    <t>O2MG Oxygen stoichiometry for macrophyte primary production (mg O2/mg macrophyte organic matter)</t>
  </si>
  <si>
    <t>O2ZR Oxygen stoichiometry for zooplankton respiration (mg O2/mg zooplankton organic matter)</t>
  </si>
  <si>
    <t>O2ER Oxygen stoichiometry for epiphyton/periphyton res-piration (mg O2/mg periphyton organic matter)</t>
  </si>
  <si>
    <t>O2AG Stoichiometric ratio of O2 to algae biomass, for algal primary production (mg O2/mg algae organic matter)</t>
  </si>
  <si>
    <t>O2AR Stoichiometric ratio of O2 to algae biomass, for algal respiration (mg O2/mg algae organic matter)</t>
  </si>
  <si>
    <t>CG0DK, 0-order decay rate, with mass concentration units: gm-3day-1</t>
  </si>
  <si>
    <t>CG1DK 1st -order decay rate, day-1</t>
  </si>
  <si>
    <t>CGS Settling rate, m day-1</t>
  </si>
  <si>
    <t>CGLDK Photodegradation parameter, m2J-1</t>
  </si>
  <si>
    <t>CGKLF Fraction of surface reaeration coefficient, KL, for dis-solved oxygen for gas transfer, [-]</t>
  </si>
  <si>
    <t>CGS Gas transfer saturation concentration, mg/l</t>
  </si>
  <si>
    <t xml:space="preserve">TAUCR - Critical shear stress for sediment resuspension, dynes/cm2 </t>
  </si>
  <si>
    <t>SEDRC - Resuspension of suspended solids, ON or OFF</t>
  </si>
  <si>
    <t>EXC - Read in light extinction time series ON or OFF</t>
  </si>
  <si>
    <t>EXIC - Interpolation of light extinction time series ON or OFF</t>
  </si>
  <si>
    <t>CPLC Specifies if information is output to the contour file, ON or OFF</t>
  </si>
  <si>
    <t>NCPL Number of contour plot dates</t>
  </si>
  <si>
    <t>TECPLOT Turns ON or OFF TECPLOT output format</t>
  </si>
  <si>
    <t>CPL DATE- CPLD(NCPL)- starting date of output, output dates</t>
  </si>
  <si>
    <t>FLXC Specifies if information is sent to the kinetic flux output file, ON or OFF</t>
  </si>
  <si>
    <t>NFLX Number of kinetic flux dates</t>
  </si>
  <si>
    <t>VPLC- ON or OFF Specifies if information is written to the W2 Linkage file, ON or OFF</t>
  </si>
  <si>
    <t>SPRC- Specifies if information is written to the spreadsheet profile file, ON, ONV, or OFF</t>
  </si>
  <si>
    <t>PRFC- Specifies if information is written to the profile file, ON or OFF</t>
  </si>
  <si>
    <t>NPRF- # of profile dates</t>
  </si>
  <si>
    <t>NIPRF- # of segments to output</t>
  </si>
  <si>
    <t>PRF SEG- IPRF(NIPRF) segment number</t>
  </si>
  <si>
    <t>PRF FREQ- PRFF(NPRF) frequency of output, days</t>
  </si>
  <si>
    <t>SCRC: ON or OFF, update screen output</t>
  </si>
  <si>
    <t>SCR FREQ: SCRF(NSCR), frequency of output in days</t>
  </si>
  <si>
    <t>SNP FREQ SNPF(NSNP) Frequency of output in days</t>
  </si>
  <si>
    <t>SNP DATE SNPD(NSNP) output days in Julian days</t>
  </si>
  <si>
    <t>SCR DATE: SCRD(NSCR), output days in Julian days</t>
  </si>
  <si>
    <t>PRF DATE- PRFD(NPRF) output dates in Julian days</t>
  </si>
  <si>
    <t>SPR DATE- SPRD(NSPR)  - starting date of output in Julian days</t>
  </si>
  <si>
    <t>SPR SEG- ISPR(NISPR) - segment # of spreadsheet output</t>
  </si>
  <si>
    <t>VPL DATE- VPLD(NVPL)- starting date of output in Julian days</t>
  </si>
  <si>
    <t>FLX DATE- FLXD(NFLX)- starting date of output in Julian days</t>
  </si>
  <si>
    <t>TSR DATE- TSRD(NTSR)- start date of output in Julian days</t>
  </si>
  <si>
    <t>WITH DAT- WDOD(NWDO)- start date of output in Julian days</t>
  </si>
  <si>
    <t>RSO DATE- RSOD(NRSO) - output dates in Julian days</t>
  </si>
  <si>
    <t>RSO FREQ- RSOF(NRSO) - frequency of output in days</t>
  </si>
  <si>
    <t>WSTR1 - Structure 1 width if "LINE" chosen, Width of structure (line sink), m</t>
  </si>
  <si>
    <t>WSTR2- Structure 2 width if "LINE" chosen, Width of structure (line sink), m</t>
  </si>
  <si>
    <t>WSTR3- Structure 3 width if "LINE" chosen, Width of structure (line sink), m</t>
  </si>
  <si>
    <t>WSTR4- Structure 4 width if "LINE" chosen, Width of structure (line sink), m</t>
  </si>
  <si>
    <t>WSTR5- Structure 5 width if "LINE" chosen, Width of structure (line sink), m</t>
  </si>
  <si>
    <t>ESTR1-Centerline elevation of structure 1, m</t>
  </si>
  <si>
    <t>ESTR2-Centerline elevation of structure 2, m</t>
  </si>
  <si>
    <t>ESTR3-Centerline elevation of structure 3, m</t>
  </si>
  <si>
    <t>ESTR4-Centerline elevation of structure 4, m</t>
  </si>
  <si>
    <t>ESTR5-Centerline elevation of structure 5, m</t>
  </si>
  <si>
    <t>SINKC1 - Sink type used in the selective withdrawal algorithm, LINE or POINT, structure 1</t>
  </si>
  <si>
    <t>SINKC5 - Sink type used in the selective withdrawal algorithm, LINE or POINT, structure 5</t>
  </si>
  <si>
    <t>SINKC4 - Sink type used in the selective withdrawal algorithm, LINE or POINT, structure 4</t>
  </si>
  <si>
    <t>SINKC3 - Sink type used in the selective withdrawal algorithm, LINE or POINT, structure 3</t>
  </si>
  <si>
    <t>SINKC2 - Sink type used in the selective withdrawal algorithm, LINE or POINT, structure 2</t>
  </si>
  <si>
    <t>KBSTR1-Bottom layer below which selective withdrawal will not occur for structure 1</t>
  </si>
  <si>
    <t>KBSTR2-Bottom layer below which selective withdrawal will not occur for structure 2</t>
  </si>
  <si>
    <t>KBSTR3-Bottom layer below which selective withdrawal will not occur for structure 3</t>
  </si>
  <si>
    <t>KBSTR4-Bottom layer below which selective withdrawal will not occur for structure 4</t>
  </si>
  <si>
    <t>KBSTR5-Bottom layer below which selective withdrawal will not occur for structure 5</t>
  </si>
  <si>
    <t>KTSTR1-Top layer above which selective withdrawal will not occur for structure 1</t>
  </si>
  <si>
    <t>KTSTR2-Top layer above which selective withdrawal will not occur for structure 2</t>
  </si>
  <si>
    <t>KTSTR3-Top layer above which selective withdrawal will not occur for structure 3</t>
  </si>
  <si>
    <t>KTSTR4-Top layer above which selective withdrawal will not occur for structure 4</t>
  </si>
  <si>
    <t>KTSTR5-Top layer above which selective withdrawal will not occur for structure 5</t>
  </si>
  <si>
    <t>STRIC1-Turns ON/OFF interpolation of structure outflows for structure 1</t>
  </si>
  <si>
    <t>STRIC2-Turns ON/OFF interpolation of structure outflows for structure 2</t>
  </si>
  <si>
    <t>STRIC3-Turns ON/OFF interpolation of structure outflows for structure 3</t>
  </si>
  <si>
    <t>STRIC4-Turns ON/OFF interpolation of structure outflows for structure 4</t>
  </si>
  <si>
    <t>STRIC5-Turns ON/OFF interpolation of structure outflows for structure 5</t>
  </si>
  <si>
    <t>NSTR - Number of branch outlet structures</t>
  </si>
  <si>
    <t>STRUCTURES for each branch. These are known outflows at the end of a branch</t>
  </si>
  <si>
    <t>AZMAX - Maximum value of eddy viscosity m2/s</t>
  </si>
  <si>
    <t>AZSLC -Specifies either implicit, IMP, or explicit, EXP, treat-ment of the vertical eddy viscosity in the longitudinal momentum equation.</t>
  </si>
  <si>
    <t>AZC - Form of vertical turbulence closure algorithm, NICK, PARAB, RNG, W2, W2N, TKE, or TKE1</t>
  </si>
  <si>
    <t>E Only active if AZC=TKE1; roughness coefficient</t>
  </si>
  <si>
    <t>ARODI Only active if AZC=TKE1; choose typical Values of 0.43 if FBC=1 and 0.07 if FBC=2. Not used if FBC=3.</t>
  </si>
  <si>
    <t>STRCKLR Only active if AZC=TKE1; If this is =0.0, then the Strick-ler Nickuradse relationships are NOT used to calcu-late the roughness coefficient; if &gt;0.0, then the Strick-ler Nickuradse relationships are used to calculate the roughness coefficient. The value of the coefficient sets the relationship between the surface roughness and the Manning’s friction factor.</t>
  </si>
  <si>
    <t>BOUNDFR Only active if AZC=TKE1; if =0.0, then Boundary pro-duction is OFF. If &gt; 0.0, then boundary production is ON. The value of the boundary friction production constant is set by this constant.</t>
  </si>
  <si>
    <t>TKECAL Only active if AZC=TKE1; select either the implicit or explicit vertical transport term formulation, options then are either IMP or EXP.</t>
  </si>
  <si>
    <t>Z0 - water surface roughness height, m, for wind shear</t>
  </si>
  <si>
    <t>FRICC - Bottom friction factor type: CHEZY or MANN</t>
  </si>
  <si>
    <t>TSEDF - Sediment temperature coefficient (0-1) Heat lost to sediments that is added back to water column</t>
  </si>
  <si>
    <t>SROC - Read in Short wave solar radiation ON or OFF</t>
  </si>
  <si>
    <t>RHEVAP - Use Ryan-Harleman Evap Model - for cooling ponds ON or OFF</t>
  </si>
  <si>
    <t>NDAY:Maximum number of output dates or timestep related changes</t>
  </si>
  <si>
    <t>SELECTC:Turn ON/OFF/USGS automatic port selection from a multiple outlet structure where level is chosen by model to reach temperature target</t>
  </si>
  <si>
    <t>HABITATC:Turn ON/OFF habitat analyses for fish and eutrophication variables</t>
  </si>
  <si>
    <t>ENVIRPC:Turn ON/OFF environmental performance criteria</t>
  </si>
  <si>
    <t>AERATEC:Turn ON/OFF aeration to waterbody with dissolved oxygen probe control</t>
  </si>
  <si>
    <t>INITUWL:Turn ON/OFF initial water surface slope and velocity calculation for a river system</t>
  </si>
  <si>
    <t>The # of rows will only be changed by the following:</t>
  </si>
  <si>
    <t xml:space="preserve">1. You will need to set the # of active constituents as the number of rows in the section </t>
  </si>
  <si>
    <t>2. No other changes are necessary to the # of rows unless you have the following:</t>
  </si>
  <si>
    <t xml:space="preserve">a. More than 5 outlet structures </t>
  </si>
  <si>
    <t>b. More than 5 zooplanton groups</t>
  </si>
  <si>
    <t>c. More than 5 macrophyte groups</t>
  </si>
  <si>
    <t>d. More than 5 algae groups</t>
  </si>
  <si>
    <t>e. More than 5 periphyton groups.</t>
  </si>
  <si>
    <t>Good success!</t>
  </si>
  <si>
    <t>3. The W2Control GUI is not compatible with this new control file. I recommend using VPL or DSI output and use W2Tools for plotting up the grid geometry.</t>
  </si>
  <si>
    <t>Do not change bolded headers in COL C - these are checked by the program</t>
  </si>
  <si>
    <t xml:space="preserve">Usually the centerline elevation is fixed and specified with ESTR. If this is ON, </t>
  </si>
  <si>
    <t>the model will read a separate file for each branch called dynselevX.npt where X is the branch number.</t>
  </si>
  <si>
    <t>Note COL A and B are not written out to w2_con.csv</t>
  </si>
  <si>
    <t xml:space="preserve">Note that all text fields cannot have spaces or '/' characters, </t>
  </si>
  <si>
    <t>unless you have the text in quotes</t>
  </si>
  <si>
    <t>This is now for all segments in the waterbody - you do not choose segments</t>
  </si>
  <si>
    <t xml:space="preserve">This is different than the original file w2_con.npt file, </t>
  </si>
  <si>
    <t>since now it is only a function of segment number - not waterbody.</t>
  </si>
  <si>
    <t xml:space="preserve">Internally in the code it is rewritten based on each waterbody. </t>
  </si>
  <si>
    <t>Verify that you have this many constituent rows below:</t>
  </si>
  <si>
    <t>SEE TAB SHOWING REQUIRED CONSTITUENT ORDER</t>
  </si>
  <si>
    <t># of total constituents=# required + NGC+NAL+NZP+3NBOD+NSS</t>
  </si>
  <si>
    <t>For this control file, the number of constituents would be (reading from the prior page)</t>
  </si>
  <si>
    <t>If less than 5 groups - leave blank</t>
  </si>
  <si>
    <t>Increase # of rows if &gt; 5 Periphyton groups</t>
  </si>
  <si>
    <t>(see User Manual)</t>
  </si>
  <si>
    <t>This is only for zero order SOD</t>
  </si>
  <si>
    <t>This is only for zero order SOD under anoxic conditions</t>
  </si>
  <si>
    <t>If your BOD is already Ultimate, then this would be 1</t>
  </si>
  <si>
    <t xml:space="preserve">shown on the right [close to row 385]. There is guidance in the tab 'Required </t>
  </si>
  <si>
    <t>So, you will have to increase the rows for each of these situations. There is space for 5 of these</t>
  </si>
  <si>
    <t>by default even if you only have 1. Leave the others blank if you do not have them present - but do not delete the rows.</t>
  </si>
  <si>
    <t xml:space="preserve">Columns A and B are not written out and contain information about variables. </t>
  </si>
  <si>
    <t>You can also write your own notes anywhere on the right hand side or perform computations as needed to insert formulae into variables.</t>
  </si>
  <si>
    <t>Fixed length of file except when more than 5 algae, 5 zooplankton,</t>
  </si>
  <si>
    <t>The # of rows though changes with the # of active water quality constituents.</t>
  </si>
  <si>
    <t xml:space="preserve">5 macrophytes, 5 structures, 5 periphyton groups. </t>
  </si>
  <si>
    <t>SCR</t>
  </si>
  <si>
    <t>SPR</t>
  </si>
  <si>
    <t>W2L</t>
  </si>
  <si>
    <t>CPL</t>
  </si>
  <si>
    <t>FLUX</t>
  </si>
  <si>
    <t>TSR</t>
  </si>
  <si>
    <t>WDO</t>
  </si>
  <si>
    <t>CFWBC1</t>
  </si>
  <si>
    <t>CFWBC2</t>
  </si>
  <si>
    <t>CFWBC3</t>
  </si>
  <si>
    <t>CFWBC4</t>
  </si>
  <si>
    <t>CFWBC5</t>
  </si>
  <si>
    <t>CFWBC6</t>
  </si>
  <si>
    <t>CFWBC7</t>
  </si>
  <si>
    <t>CFWBC8</t>
  </si>
  <si>
    <t>EXZ2</t>
  </si>
  <si>
    <t>EXZ3</t>
  </si>
  <si>
    <t>EXZ4</t>
  </si>
  <si>
    <t>EXZ5</t>
  </si>
  <si>
    <t>EXZ6</t>
  </si>
  <si>
    <t>EXZ7</t>
  </si>
  <si>
    <t>EXZ8</t>
  </si>
  <si>
    <t>EXZ9</t>
  </si>
  <si>
    <t>EXZ10</t>
  </si>
  <si>
    <t>ALG4</t>
  </si>
  <si>
    <t>ALG5</t>
  </si>
  <si>
    <t>ALG6</t>
  </si>
  <si>
    <t>ALG7</t>
  </si>
  <si>
    <t>ALG8</t>
  </si>
  <si>
    <t>Zoo2</t>
  </si>
  <si>
    <t>Zoo3</t>
  </si>
  <si>
    <t>Zoo4</t>
  </si>
  <si>
    <t>Zoo5</t>
  </si>
  <si>
    <t>Zoo6</t>
  </si>
  <si>
    <t>Zoo7</t>
  </si>
  <si>
    <t>Increase # of rows if more than 5 macrophyte groups</t>
  </si>
  <si>
    <t>Increase # of rows if &gt; 5 zooplankton groups</t>
  </si>
  <si>
    <t>Increase # of rows if &gt; 5 algal groups</t>
  </si>
  <si>
    <t>Increase # of rows if have more than 5 structures</t>
  </si>
  <si>
    <t>Repeat columns as necessary - EVEN IF NO TRIBUTARIES INCLUDE A COLUMN FOR CTRTRC1 (It can be blanks)</t>
  </si>
  <si>
    <t>w2_con.csv</t>
  </si>
  <si>
    <t>Title comments: next 10 lines</t>
  </si>
  <si>
    <t xml:space="preserve"> NBR</t>
  </si>
  <si>
    <t xml:space="preserve"> IMX</t>
  </si>
  <si>
    <t xml:space="preserve"> KMX</t>
  </si>
  <si>
    <t xml:space="preserve"> NPROC</t>
  </si>
  <si>
    <t xml:space="preserve"> CLOSEC</t>
  </si>
  <si>
    <t xml:space="preserve">OFF     </t>
  </si>
  <si>
    <t xml:space="preserve"> NST</t>
  </si>
  <si>
    <t xml:space="preserve"> NIW</t>
  </si>
  <si>
    <t xml:space="preserve"> NWD</t>
  </si>
  <si>
    <t xml:space="preserve"> NGT</t>
  </si>
  <si>
    <t xml:space="preserve"> NSP</t>
  </si>
  <si>
    <t xml:space="preserve"> NPI</t>
  </si>
  <si>
    <t xml:space="preserve"> NPU</t>
  </si>
  <si>
    <t xml:space="preserve"> NSS</t>
  </si>
  <si>
    <t xml:space="preserve"> NAL</t>
  </si>
  <si>
    <t xml:space="preserve"> NEP</t>
  </si>
  <si>
    <t xml:space="preserve"> NBOD</t>
  </si>
  <si>
    <t xml:space="preserve"> NMC</t>
  </si>
  <si>
    <t xml:space="preserve"> NZP</t>
  </si>
  <si>
    <t xml:space="preserve"> TMEND</t>
  </si>
  <si>
    <t xml:space="preserve"> DLTINTER</t>
  </si>
  <si>
    <t xml:space="preserve">ON      </t>
  </si>
  <si>
    <t xml:space="preserve">FRESH   </t>
  </si>
  <si>
    <t xml:space="preserve">RECT    </t>
  </si>
  <si>
    <t xml:space="preserve">TERM    </t>
  </si>
  <si>
    <t xml:space="preserve"> DETAIL  </t>
  </si>
  <si>
    <t xml:space="preserve">CHEZY   </t>
  </si>
  <si>
    <t xml:space="preserve">TKE     </t>
  </si>
  <si>
    <t xml:space="preserve">IMP     </t>
  </si>
  <si>
    <t>GTE3</t>
  </si>
  <si>
    <t>IW4</t>
  </si>
  <si>
    <t>IW5</t>
  </si>
  <si>
    <t>IW6</t>
  </si>
  <si>
    <t>IW7</t>
  </si>
  <si>
    <t>IW8</t>
  </si>
  <si>
    <t>IW9</t>
  </si>
  <si>
    <t>IW10</t>
  </si>
  <si>
    <t>HPRWBC1</t>
  </si>
  <si>
    <t xml:space="preserve">Timestep violations [NVIOL]                </t>
  </si>
  <si>
    <t xml:space="preserve">    (I10)</t>
  </si>
  <si>
    <t xml:space="preserve">  (g10.3)</t>
  </si>
  <si>
    <t xml:space="preserve"> SNP</t>
  </si>
  <si>
    <t xml:space="preserve">tsr.csv                                                                 </t>
  </si>
  <si>
    <t xml:space="preserve">wdo.csv                                                                 </t>
  </si>
  <si>
    <t>CNAME Long name</t>
  </si>
  <si>
    <t>CAC Active constituent</t>
  </si>
  <si>
    <t>FMTC Fortran output format for SNP&amp;SPR</t>
  </si>
  <si>
    <t>CMULT Output Multiplier</t>
  </si>
  <si>
    <t>C2IWB1 Initial concentration in WB1</t>
  </si>
  <si>
    <t>CPRWBC1 Print constituent for Water Body 1</t>
  </si>
  <si>
    <t>CINBRC1 Inflow constituent for Branch 1</t>
  </si>
  <si>
    <t xml:space="preserve">TDS     </t>
  </si>
  <si>
    <t xml:space="preserve">Gen1    </t>
  </si>
  <si>
    <t xml:space="preserve">Gen2    </t>
  </si>
  <si>
    <t xml:space="preserve">Gen3    </t>
  </si>
  <si>
    <t xml:space="preserve">ISS1    </t>
  </si>
  <si>
    <t xml:space="preserve">PO4     </t>
  </si>
  <si>
    <t xml:space="preserve">NH4     </t>
  </si>
  <si>
    <t xml:space="preserve">NO3     </t>
  </si>
  <si>
    <t xml:space="preserve">DSI     </t>
  </si>
  <si>
    <t xml:space="preserve">PSI     </t>
  </si>
  <si>
    <t xml:space="preserve">FE      </t>
  </si>
  <si>
    <t xml:space="preserve">LDOM    </t>
  </si>
  <si>
    <t xml:space="preserve">RDOM    </t>
  </si>
  <si>
    <t xml:space="preserve">LPOM    </t>
  </si>
  <si>
    <t xml:space="preserve">RPOM    </t>
  </si>
  <si>
    <t xml:space="preserve">ALG1    </t>
  </si>
  <si>
    <t xml:space="preserve">DO      </t>
  </si>
  <si>
    <t xml:space="preserve">TIC     </t>
  </si>
  <si>
    <t xml:space="preserve">ALK     </t>
  </si>
  <si>
    <t xml:space="preserve">ZOO1    </t>
  </si>
  <si>
    <t xml:space="preserve">LDOM_P  </t>
  </si>
  <si>
    <t xml:space="preserve">RDOM_P  </t>
  </si>
  <si>
    <t xml:space="preserve">LPOM_P  </t>
  </si>
  <si>
    <t xml:space="preserve">RPOM_P  </t>
  </si>
  <si>
    <t xml:space="preserve">LDOM_N  </t>
  </si>
  <si>
    <t xml:space="preserve">RDOM_N  </t>
  </si>
  <si>
    <t xml:space="preserve">LPOM_N  </t>
  </si>
  <si>
    <t xml:space="preserve">RPOM_N  </t>
  </si>
  <si>
    <t xml:space="preserve">DOC     </t>
  </si>
  <si>
    <t xml:space="preserve">Dissolved organic carbon, g/m^3            </t>
  </si>
  <si>
    <t xml:space="preserve">POC     </t>
  </si>
  <si>
    <t xml:space="preserve">Particulate organic carbon, g/m^3          </t>
  </si>
  <si>
    <t xml:space="preserve">TOC     </t>
  </si>
  <si>
    <t xml:space="preserve">Total organic carbon, g/m^3                </t>
  </si>
  <si>
    <t xml:space="preserve">DON     </t>
  </si>
  <si>
    <t xml:space="preserve">Dissolved organic nitrogen, g/m^3          </t>
  </si>
  <si>
    <t xml:space="preserve">PON     </t>
  </si>
  <si>
    <t xml:space="preserve">Particulate organic nitrogen, g/m^3        </t>
  </si>
  <si>
    <t xml:space="preserve">TON     </t>
  </si>
  <si>
    <t xml:space="preserve">Total organic nitrogen, g/m^3              </t>
  </si>
  <si>
    <t xml:space="preserve">TKN     </t>
  </si>
  <si>
    <t xml:space="preserve">Total Kheldahl Nitrogen, g/m^3             </t>
  </si>
  <si>
    <t xml:space="preserve">TN      </t>
  </si>
  <si>
    <t xml:space="preserve">Total nitrogen, g/m^3                      </t>
  </si>
  <si>
    <t xml:space="preserve">DOP     </t>
  </si>
  <si>
    <t xml:space="preserve">Dissolved organic phosphorus, mg/m^3       </t>
  </si>
  <si>
    <t xml:space="preserve">POP     </t>
  </si>
  <si>
    <t xml:space="preserve">Particulate organic phosphorus, mg/m^3     </t>
  </si>
  <si>
    <t xml:space="preserve">TOP     </t>
  </si>
  <si>
    <t xml:space="preserve">Total organic phosphorus, mg/m^3           </t>
  </si>
  <si>
    <t xml:space="preserve">TP      </t>
  </si>
  <si>
    <t xml:space="preserve">Total phosphorus, mg/m^3                   </t>
  </si>
  <si>
    <t xml:space="preserve">APR     </t>
  </si>
  <si>
    <t xml:space="preserve">Algal production, g/m^2/day                </t>
  </si>
  <si>
    <t xml:space="preserve">CHLA    </t>
  </si>
  <si>
    <t xml:space="preserve">Chlorophyll a, mg/m^3                      </t>
  </si>
  <si>
    <t xml:space="preserve">ATOT    </t>
  </si>
  <si>
    <t xml:space="preserve">Total algae, g/m^3                         </t>
  </si>
  <si>
    <t xml:space="preserve">%DO     </t>
  </si>
  <si>
    <t xml:space="preserve">Oxygen % Gas Saturation                    </t>
  </si>
  <si>
    <t xml:space="preserve">TSS     </t>
  </si>
  <si>
    <t xml:space="preserve">Total suspended Solids, g/m^3              </t>
  </si>
  <si>
    <t xml:space="preserve">TISS    </t>
  </si>
  <si>
    <t xml:space="preserve">Total Inorganic Suspended Solids,g/m^3     </t>
  </si>
  <si>
    <t xml:space="preserve">CBOD    </t>
  </si>
  <si>
    <t xml:space="preserve">Carbonaceous Ultimate BOD, g/m^3           </t>
  </si>
  <si>
    <t xml:space="preserve">pH      </t>
  </si>
  <si>
    <t xml:space="preserve">pH                                         </t>
  </si>
  <si>
    <t xml:space="preserve">CO2     </t>
  </si>
  <si>
    <t xml:space="preserve">CO2                                        </t>
  </si>
  <si>
    <t xml:space="preserve">HCO3    </t>
  </si>
  <si>
    <t xml:space="preserve">HCO3                                       </t>
  </si>
  <si>
    <t xml:space="preserve">CO3     </t>
  </si>
  <si>
    <t xml:space="preserve">CO3                                        </t>
  </si>
  <si>
    <t xml:space="preserve">TISSIN  </t>
  </si>
  <si>
    <t xml:space="preserve">TISSOUT </t>
  </si>
  <si>
    <t xml:space="preserve">PO4AR   </t>
  </si>
  <si>
    <t xml:space="preserve">PO4AG   </t>
  </si>
  <si>
    <t xml:space="preserve">PO4AP   </t>
  </si>
  <si>
    <t xml:space="preserve">PO4ER   </t>
  </si>
  <si>
    <t xml:space="preserve">PO4EG   </t>
  </si>
  <si>
    <t xml:space="preserve">PO4EP   </t>
  </si>
  <si>
    <t xml:space="preserve">PO4POM  </t>
  </si>
  <si>
    <t xml:space="preserve">PO4DOM  </t>
  </si>
  <si>
    <t xml:space="preserve">PO4OM   </t>
  </si>
  <si>
    <t xml:space="preserve">PO4SED  </t>
  </si>
  <si>
    <t xml:space="preserve">PO4SOD  </t>
  </si>
  <si>
    <t xml:space="preserve">PO4SET  </t>
  </si>
  <si>
    <t xml:space="preserve">NH4NITR </t>
  </si>
  <si>
    <t xml:space="preserve">NH4AR   </t>
  </si>
  <si>
    <t xml:space="preserve">NH4AG   </t>
  </si>
  <si>
    <t xml:space="preserve">NH4AP   </t>
  </si>
  <si>
    <t xml:space="preserve">NH4ER   </t>
  </si>
  <si>
    <t xml:space="preserve">NH4EG   </t>
  </si>
  <si>
    <t xml:space="preserve">NH4EP   </t>
  </si>
  <si>
    <t xml:space="preserve">NH4POM  </t>
  </si>
  <si>
    <t xml:space="preserve">NH4DOM  </t>
  </si>
  <si>
    <t xml:space="preserve">NH4OM   </t>
  </si>
  <si>
    <t xml:space="preserve">NH4SED  </t>
  </si>
  <si>
    <t xml:space="preserve">NH4SOD  </t>
  </si>
  <si>
    <t xml:space="preserve">NO3DEN  </t>
  </si>
  <si>
    <t xml:space="preserve">NO3AG   </t>
  </si>
  <si>
    <t xml:space="preserve">NO3EG   </t>
  </si>
  <si>
    <t xml:space="preserve">NO3SED  </t>
  </si>
  <si>
    <t xml:space="preserve">DSIAG   </t>
  </si>
  <si>
    <t xml:space="preserve">DSIEG   </t>
  </si>
  <si>
    <t xml:space="preserve">DSIPIS  </t>
  </si>
  <si>
    <t xml:space="preserve">DSISED  </t>
  </si>
  <si>
    <t xml:space="preserve">DSISOD  </t>
  </si>
  <si>
    <t xml:space="preserve">DSISET  </t>
  </si>
  <si>
    <t xml:space="preserve">PSIAM   </t>
  </si>
  <si>
    <t xml:space="preserve">PSINET  </t>
  </si>
  <si>
    <t xml:space="preserve">PSIDK   </t>
  </si>
  <si>
    <t xml:space="preserve">LDOMDK  </t>
  </si>
  <si>
    <t xml:space="preserve">LRDOM   </t>
  </si>
  <si>
    <t xml:space="preserve">RDOMDK  </t>
  </si>
  <si>
    <t xml:space="preserve">LDOMAP  </t>
  </si>
  <si>
    <t xml:space="preserve">LDOMEP  </t>
  </si>
  <si>
    <t xml:space="preserve">LPOMDK  </t>
  </si>
  <si>
    <t xml:space="preserve">LRPOM   </t>
  </si>
  <si>
    <t xml:space="preserve">RPOMDK  </t>
  </si>
  <si>
    <t xml:space="preserve">LPOMAP  </t>
  </si>
  <si>
    <t xml:space="preserve">LPOMEP  </t>
  </si>
  <si>
    <t xml:space="preserve">LPOMSET </t>
  </si>
  <si>
    <t xml:space="preserve">RPOMSET </t>
  </si>
  <si>
    <t xml:space="preserve">CBODDK  </t>
  </si>
  <si>
    <t xml:space="preserve">DOAP    </t>
  </si>
  <si>
    <t xml:space="preserve">DOEP    </t>
  </si>
  <si>
    <t xml:space="preserve">DOAR    </t>
  </si>
  <si>
    <t xml:space="preserve">DOER    </t>
  </si>
  <si>
    <t xml:space="preserve">DOPOM   </t>
  </si>
  <si>
    <t xml:space="preserve">DODOM   </t>
  </si>
  <si>
    <t xml:space="preserve">DOOM    </t>
  </si>
  <si>
    <t xml:space="preserve">DONITR  </t>
  </si>
  <si>
    <t xml:space="preserve">DOCBOD  </t>
  </si>
  <si>
    <t xml:space="preserve">DOREAR  </t>
  </si>
  <si>
    <t xml:space="preserve">DOSED   </t>
  </si>
  <si>
    <t xml:space="preserve">DOSOD   </t>
  </si>
  <si>
    <t xml:space="preserve">TICAG   </t>
  </si>
  <si>
    <t xml:space="preserve">TICEG   </t>
  </si>
  <si>
    <t xml:space="preserve">SEDDK   </t>
  </si>
  <si>
    <t xml:space="preserve">SEDAS   </t>
  </si>
  <si>
    <t xml:space="preserve">SEDLPOM </t>
  </si>
  <si>
    <t xml:space="preserve">SEDSET  </t>
  </si>
  <si>
    <t xml:space="preserve">SODDK   </t>
  </si>
  <si>
    <t>EXM7</t>
  </si>
  <si>
    <t>CG1</t>
  </si>
  <si>
    <t>CG2</t>
  </si>
  <si>
    <t>CG3</t>
  </si>
  <si>
    <t>CG4</t>
  </si>
  <si>
    <t>CG5</t>
  </si>
  <si>
    <t>EP1</t>
  </si>
  <si>
    <t>EP7</t>
  </si>
  <si>
    <t>EP8</t>
  </si>
  <si>
    <t>MacGroup6</t>
  </si>
  <si>
    <t>MacGroup7</t>
  </si>
  <si>
    <t>MacGroup8</t>
  </si>
  <si>
    <t>O2LIMIT</t>
  </si>
  <si>
    <t xml:space="preserve">LAKE    </t>
  </si>
  <si>
    <t>FILE NAMES</t>
  </si>
  <si>
    <t xml:space="preserve">wsc.npt                                                                 </t>
  </si>
  <si>
    <t xml:space="preserve">shade.npt                                                               </t>
  </si>
  <si>
    <t xml:space="preserve">bth1.csv                                                                </t>
  </si>
  <si>
    <t xml:space="preserve">met.npt                                                                 </t>
  </si>
  <si>
    <t xml:space="preserve">snp.opt                                                                 </t>
  </si>
  <si>
    <t xml:space="preserve">cpl.opt                                                                 </t>
  </si>
  <si>
    <t xml:space="preserve">tin_br1.npt                                                             </t>
  </si>
  <si>
    <t>CTRTRC1 Tributary constituent for Trib 1</t>
  </si>
  <si>
    <t xml:space="preserve"> CDTBRC1 Distributed constituent for Branch 1</t>
  </si>
  <si>
    <t>"Timestep violations [NVIOL]                "</t>
  </si>
  <si>
    <t>"Age, days                                  "</t>
  </si>
  <si>
    <t>"ISS, g/m^3                                 "</t>
  </si>
  <si>
    <t>"Nitrate-Nitrite, g/m^3                     "</t>
  </si>
  <si>
    <t>"Dissolved silica, g/m^3                    "</t>
  </si>
  <si>
    <t>"Particulate silica, g/m^3                  "</t>
  </si>
  <si>
    <t>"Total iron, g/m^3                          "</t>
  </si>
  <si>
    <t>"Labile DOM, g/m^3                          "</t>
  </si>
  <si>
    <t>"Refractory DOM, g/m^3                      "</t>
  </si>
  <si>
    <t>"Labile POM, g/m^3                          "</t>
  </si>
  <si>
    <t>"Refractory POM, g/m^3                      "</t>
  </si>
  <si>
    <t>"Algae, g/m^3                               "</t>
  </si>
  <si>
    <t>"Dissolved oxygen, g/m^3                    "</t>
  </si>
  <si>
    <t>"Inorganic carbon, g/m^3                    "</t>
  </si>
  <si>
    <t>"Alkalinity, g/m^3                          "</t>
  </si>
  <si>
    <t>"zooplankton1, mg/m^3                       "</t>
  </si>
  <si>
    <t>"LDOM P, mg/m^3                             "</t>
  </si>
  <si>
    <t>"RDOM P, mg/m^3                             "</t>
  </si>
  <si>
    <t>"LPOM P, mg/m^3                             "</t>
  </si>
  <si>
    <t>"RPOM P, mg/m^3                             "</t>
  </si>
  <si>
    <t>"LDOM N, mg/m^3                             "</t>
  </si>
  <si>
    <t>"RDOM N, mg/m^3                             "</t>
  </si>
  <si>
    <t>"LPOM N, mg/m^3                             "</t>
  </si>
  <si>
    <t>"RPOM N, mg/m^3                             "</t>
  </si>
  <si>
    <t>"Dissolved organic carbon, g/m^3            "</t>
  </si>
  <si>
    <t>"Particulate organic carbon, g/m^3          "</t>
  </si>
  <si>
    <t>"Total organic carbon, g/m^3                "</t>
  </si>
  <si>
    <t>"Dissolved organic nitrogen, g/m^3          "</t>
  </si>
  <si>
    <t>"Particulate organic nitrogen, g/m^3        "</t>
  </si>
  <si>
    <t>"Dissolved organic phosphorus, mg/m^3       "</t>
  </si>
  <si>
    <t>"Particulate organic phosphorus, mg/m^3     "</t>
  </si>
  <si>
    <t>"Total organic phosphorus, mg/m^3           "</t>
  </si>
  <si>
    <t>"Total phosphorus, mg/m^3                   "</t>
  </si>
  <si>
    <t>"Algal production, g/m^2/day                "</t>
  </si>
  <si>
    <t>"Chlorophyll a, mg/m^3                      "</t>
  </si>
  <si>
    <t>"Total algae, g/m^3                         "</t>
  </si>
  <si>
    <t>"Oxygen % Gas Saturation                    "</t>
  </si>
  <si>
    <t>"Total suspended Solids, g/m^3              "</t>
  </si>
  <si>
    <t>"Total Inorganic Suspended Solids,g/m^3     "</t>
  </si>
  <si>
    <t>"Carbonaceous Ultimate BOD, g/m^3           "</t>
  </si>
  <si>
    <t>"pH                                         "</t>
  </si>
  <si>
    <t>"CO2                                        "</t>
  </si>
  <si>
    <t>"HCO3                                       "</t>
  </si>
  <si>
    <t>"CO3                                        "</t>
  </si>
  <si>
    <t>""</t>
  </si>
  <si>
    <t xml:space="preserve"> OFF     </t>
  </si>
  <si>
    <t>ULTIMATE</t>
  </si>
  <si>
    <t xml:space="preserve">POINT   </t>
  </si>
  <si>
    <t>Horizontal velocity [U]</t>
  </si>
  <si>
    <t xml:space="preserve"> m/s               </t>
  </si>
  <si>
    <t xml:space="preserve">  (f10.3)</t>
  </si>
  <si>
    <t>Vertical velocity [W]</t>
  </si>
  <si>
    <t xml:space="preserve"> m/s                 </t>
  </si>
  <si>
    <t>Temperature [T1]</t>
  </si>
  <si>
    <t xml:space="preserve"> &lt;o/&gt;C                    </t>
  </si>
  <si>
    <t>Density [RHO]</t>
  </si>
  <si>
    <t xml:space="preserve"> g/m^3                       </t>
  </si>
  <si>
    <t>Vertical eddy viscosity [AZ]</t>
  </si>
  <si>
    <t xml:space="preserve"> m^2/s        </t>
  </si>
  <si>
    <t>Velocity shear stress [SHEAR]</t>
  </si>
  <si>
    <t xml:space="preserve"> 1/s^2       </t>
  </si>
  <si>
    <t>Internal shear [ST]</t>
  </si>
  <si>
    <t xml:space="preserve"> m^3/s                 </t>
  </si>
  <si>
    <t>Bottom shear [SB]</t>
  </si>
  <si>
    <t xml:space="preserve"> m^3/s                   </t>
  </si>
  <si>
    <t>Longitudinal momentum [ADMX]</t>
  </si>
  <si>
    <t xml:space="preserve"> m^3/s        </t>
  </si>
  <si>
    <t>Longitudinal momentum [DM]</t>
  </si>
  <si>
    <t xml:space="preserve"> m^3/s          </t>
  </si>
  <si>
    <t>Horizontal density gradient [HDG]</t>
  </si>
  <si>
    <t xml:space="preserve"> m^3/s   </t>
  </si>
  <si>
    <t>Vertical momentum [ADMZ]</t>
  </si>
  <si>
    <t xml:space="preserve"> m^3/s            </t>
  </si>
  <si>
    <t>Horizontal pressure gradient [HPG]</t>
  </si>
  <si>
    <t xml:space="preserve"> m^3/s  </t>
  </si>
  <si>
    <t>Gravity term channel slope [GRAV]</t>
  </si>
  <si>
    <t xml:space="preserve">  (F10.3)</t>
  </si>
  <si>
    <t xml:space="preserve">degray.w2l                                                              </t>
  </si>
  <si>
    <t xml:space="preserve">vpr.npt                                                                 </t>
  </si>
  <si>
    <t xml:space="preserve">prf.opt                                                                 </t>
  </si>
  <si>
    <t xml:space="preserve">flx.opt                                                                 </t>
  </si>
  <si>
    <t>"Density placed inflow  point sink outflow"</t>
  </si>
  <si>
    <t>"Default hydraulic coefficients"</t>
  </si>
  <si>
    <t>"Default light absorption/extinction coefficients"</t>
  </si>
  <si>
    <t>"Horizontal velocity [U] m/s               "</t>
  </si>
  <si>
    <t>"Vertical velocity [W] m/s                 "</t>
  </si>
  <si>
    <t>"Temperature [T1] &lt;o/&gt;C                    "</t>
  </si>
  <si>
    <t>"Density [RHO] g/m^3                       "</t>
  </si>
  <si>
    <t>"Vertical eddy viscosity [AZ] m^2/s        "</t>
  </si>
  <si>
    <t>"Velocity shear stress [SHEAR] 1/s^2       "</t>
  </si>
  <si>
    <t>"Internal shear [ST] m^3/s                 "</t>
  </si>
  <si>
    <t>"Bottom shear [SB] m^3/s                   "</t>
  </si>
  <si>
    <t>"Longitudinal momentum [ADMX] m^3/s        "</t>
  </si>
  <si>
    <t>"Longitudinal momentum [DM] m^3/s          "</t>
  </si>
  <si>
    <t>"Horizontal density gradient [HDG] m^3/s   "</t>
  </si>
  <si>
    <t>"Vertical momentum [ADMZ] m^3/s            "</t>
  </si>
  <si>
    <t>"Horizontal pressure gradient [HPG] m^3/s  "</t>
  </si>
  <si>
    <t>"Gravity term channel slope [GRAV] m^3/s   "</t>
  </si>
  <si>
    <t>"TDS, g/m^3                                 "</t>
  </si>
  <si>
    <t>"GC1, g/m^3                                 "</t>
  </si>
  <si>
    <t>"GC3, g/m^3                                 "</t>
  </si>
  <si>
    <t>"Phosphate, g/m^3                           "</t>
  </si>
  <si>
    <t>"Ammonium, g/m^3                            "</t>
  </si>
  <si>
    <t>UHS-  upstream boundary condition</t>
  </si>
  <si>
    <t>METIC - Interpolate meteorological data ON or OFF</t>
  </si>
  <si>
    <t>THETA - degree of implicitness - use 0.55 - Time-weighting for vertical advection scheme</t>
  </si>
  <si>
    <t>CBHE - Coefficient of bottom heat exchange, W m-2 oC-1</t>
  </si>
  <si>
    <t>TSED - Temperature of sediment, C, average year round air temperature</t>
  </si>
  <si>
    <t>FBC Only active if AZC=TKE1; Choice of boundary condition: =1 Celik Rodi 1988, =2 Rodi 1983, =3 Original CE-QUAL-W2 boundary condition</t>
  </si>
  <si>
    <t>EQSP Equation number for computing dissolved gas</t>
  </si>
  <si>
    <t>GTIC EITHER  ON or OFF interpolate gate file</t>
  </si>
  <si>
    <t>EQGT Equation number for computing dissolved gas</t>
  </si>
  <si>
    <t>KTWR - Internal weir layer top</t>
  </si>
  <si>
    <t>IWD - Withdrawal outflow segment</t>
  </si>
  <si>
    <t>TTRFN - tributary temperature file</t>
  </si>
  <si>
    <t>CPRBRC1 Precipitation constituent for Branch 1</t>
  </si>
  <si>
    <t>CGQ10, Arrhenius temperature rate multiplier, theta</t>
  </si>
  <si>
    <t>AR - algae respiration rate- 1/day</t>
  </si>
  <si>
    <t>ASAT - algae light saturation- W/m2</t>
  </si>
  <si>
    <t>O2EG Oxygen stoichiometry for epiphyton/periphyton primary production (mg O2/mg periphyton organic mat-ter)</t>
  </si>
  <si>
    <t>This is set for a maximum of 5 algae groups and 5 zooplankton groups - you must add rows if more than that 5 algae or zoop groups</t>
  </si>
  <si>
    <t>PSED Fraction of phosphorus uptake by macrophytes obtained from sediments</t>
  </si>
  <si>
    <t>ANORM Fraction of macrophyte surface area normal to direction of flow</t>
  </si>
  <si>
    <t>O2OM Stoichiometric equivalent between oxygen and organic matter</t>
  </si>
  <si>
    <t>METFN meteorological file</t>
  </si>
  <si>
    <t>TDHFN Downstream temperature file</t>
  </si>
  <si>
    <t>"Atmosperic Deposition Feature"</t>
  </si>
  <si>
    <t>Note the order of these columns for this section:</t>
  </si>
  <si>
    <t xml:space="preserve">CNAME2, CNAME, CAC, FMTC, CMULT, </t>
  </si>
  <si>
    <t>Your last column should be in COLUMN:</t>
  </si>
  <si>
    <t>ATMOSPHERIC DEPOSITION</t>
  </si>
  <si>
    <t>C_Atm_Depositon</t>
  </si>
  <si>
    <t>atm_deposition_wb1.csv</t>
  </si>
  <si>
    <t xml:space="preserve">lpr.npt                                              </t>
  </si>
  <si>
    <t xml:space="preserve">ext_1.npt                                            </t>
  </si>
  <si>
    <t>Input files:</t>
  </si>
  <si>
    <t>Output files:</t>
  </si>
  <si>
    <t>$atm_deposition_wb1.csv</t>
  </si>
  <si>
    <t>JDAY</t>
  </si>
  <si>
    <t>LPOMP</t>
  </si>
  <si>
    <t>RPOMP</t>
  </si>
  <si>
    <t>Atmospheric mass input, kg/km2/year</t>
  </si>
  <si>
    <t>Atm_Deposition_Interpolation - Interpolate between values ON/OFF</t>
  </si>
  <si>
    <t>Atm_DepositionC - turn ON/OFF mass loading (kg/km2/year) for each water body</t>
  </si>
  <si>
    <t>Conversion</t>
  </si>
  <si>
    <t>kg/km2/year to g/m2/s</t>
  </si>
  <si>
    <t>Water level output</t>
  </si>
  <si>
    <t>WLC- time series of water levels ON or OFF at all segments</t>
  </si>
  <si>
    <t>Flow balance output</t>
  </si>
  <si>
    <t>FLOWBAL</t>
  </si>
  <si>
    <t>FLOWBAL FREQ- FLOWBALF- frequency of output in days</t>
  </si>
  <si>
    <t>NPBAL</t>
  </si>
  <si>
    <t>NP Balance FREQ- NPBALF- frequency of output in days</t>
  </si>
  <si>
    <t>The water level file is for all segments in the model.</t>
  </si>
  <si>
    <t>Very useful for river and/or estuary water level comparisons at multiple locations.</t>
  </si>
  <si>
    <t>Sums up all flows in and out of each waterbody. Must have VBC ON.</t>
  </si>
  <si>
    <t>This applies to all waterbodies.</t>
  </si>
  <si>
    <t>Cumulative N and P mass balance for all N/P sources/sinks.</t>
  </si>
  <si>
    <t>Must have MBC on and TP and TN ON as derived constituents.</t>
  </si>
  <si>
    <t>This used to be a Vector Plot, but is now the binary output driving</t>
  </si>
  <si>
    <t>the DSI post-processor</t>
  </si>
  <si>
    <t>DSI W2Linkage File for W2Post (used to be called VPL PLOT)</t>
  </si>
  <si>
    <t>WLEVEL</t>
  </si>
  <si>
    <t>N and P mass balance output</t>
  </si>
  <si>
    <t>WL FREQ- WLF- frequency of output in days</t>
  </si>
  <si>
    <t>FISH HABITAT AND WQ AVEREAGES INPUT FILE</t>
  </si>
  <si>
    <t>SEGMENT NUMBERS FOR VOL WEIGHTED AVERAGES</t>
  </si>
  <si>
    <t>OutputFileName for SOD+SED at all time and all segments</t>
  </si>
  <si>
    <t>'sodsed.opt'</t>
  </si>
  <si>
    <t>#FISH CRITERIA</t>
  </si>
  <si>
    <t xml:space="preserve"> OUTPUTFILENAME  </t>
  </si>
  <si>
    <t>'habitat.csv'</t>
  </si>
  <si>
    <t>NAMES OF FISH</t>
  </si>
  <si>
    <t xml:space="preserve"> TEMP-low</t>
  </si>
  <si>
    <t xml:space="preserve"> TEMP-high</t>
  </si>
  <si>
    <t xml:space="preserve"> DO limits [DO limits are ignored if no water quality constituents]</t>
  </si>
  <si>
    <t>RainbowTrout</t>
  </si>
  <si>
    <t>StripedBass</t>
  </si>
  <si>
    <t>Walleye</t>
  </si>
  <si>
    <t>WhiteBass</t>
  </si>
  <si>
    <t>SmallmouthBass</t>
  </si>
  <si>
    <t>SpottedBass</t>
  </si>
  <si>
    <t>GizzardShad</t>
  </si>
  <si>
    <t>LargemouthBass</t>
  </si>
  <si>
    <t>ChannelCatfish</t>
  </si>
  <si>
    <t>VOLUME WEIGHTED AVERAGES AT THE FOLLOWING # OF SEGMENTS: NSEG [These lines are ignored if no WQ constituents]</t>
  </si>
  <si>
    <t>Out.opt'putFileName for VOl Weighted Avgs</t>
  </si>
  <si>
    <t>'volwgtavg.opt'</t>
  </si>
  <si>
    <t>SURFACE WEIGHTED AVERAGES OVER THE FOLLOWING # OF SURFACE LAYERS</t>
  </si>
  <si>
    <t>OutputFileName for surface averages</t>
  </si>
  <si>
    <t>'surfvolwtavg.opt'</t>
  </si>
  <si>
    <t>CONTROL FILE FOR Hypolimnetic aeration</t>
  </si>
  <si>
    <t>'aeration.opt'</t>
  </si>
  <si>
    <t>SEG#</t>
  </si>
  <si>
    <t>KTOP#</t>
  </si>
  <si>
    <t>KBOT#</t>
  </si>
  <si>
    <t>MASSRT(kg O2/d)</t>
  </si>
  <si>
    <t>TIMON</t>
  </si>
  <si>
    <t>TIMOFF</t>
  </si>
  <si>
    <t>DZFACT</t>
  </si>
  <si>
    <t>O2OFF</t>
  </si>
  <si>
    <t>O2ON</t>
  </si>
  <si>
    <t>iprb</t>
  </si>
  <si>
    <t>kprb</t>
  </si>
  <si>
    <t>Layer top</t>
  </si>
  <si>
    <t>Layer bottom</t>
  </si>
  <si>
    <t>Rate of O2 mass</t>
  </si>
  <si>
    <t>Start</t>
  </si>
  <si>
    <t>End</t>
  </si>
  <si>
    <t>Increase vertical mixing</t>
  </si>
  <si>
    <t>mg/l O2</t>
  </si>
  <si>
    <t>Seg probe</t>
  </si>
  <si>
    <t>Layer probe</t>
  </si>
  <si>
    <t>NAER</t>
  </si>
  <si>
    <t>OUTPUTFILE</t>
  </si>
  <si>
    <t># of aerators</t>
  </si>
  <si>
    <r>
      <rPr>
        <b/>
        <sz val="11"/>
        <color theme="1"/>
        <rFont val="Calibri"/>
        <family val="2"/>
        <scheme val="minor"/>
      </rPr>
      <t xml:space="preserve">For tab w2_con.csv: </t>
    </r>
    <r>
      <rPr>
        <sz val="11"/>
        <color theme="1"/>
        <rFont val="Calibri"/>
        <family val="2"/>
        <scheme val="minor"/>
      </rPr>
      <t>This Excel macro writes out a csv file, w2_con.csv, for use in CE-QUAL-W2</t>
    </r>
  </si>
  <si>
    <t>ENVIRONMENTAL PERFORMANCE CRITERIA CE-QUAL-W2 MODEL</t>
  </si>
  <si>
    <t>JDAY1</t>
  </si>
  <si>
    <t>JDAY2</t>
  </si>
  <si>
    <t>VELOCTY</t>
  </si>
  <si>
    <t>VINCR</t>
  </si>
  <si>
    <t>VTOP</t>
  </si>
  <si>
    <t>TEMP</t>
  </si>
  <si>
    <t>TINCR</t>
  </si>
  <si>
    <t>TTOP</t>
  </si>
  <si>
    <t>DEPTHC</t>
  </si>
  <si>
    <t>DINCR</t>
  </si>
  <si>
    <t>DTOP</t>
  </si>
  <si>
    <t xml:space="preserve"> ON</t>
  </si>
  <si>
    <t>CST</t>
  </si>
  <si>
    <t>ACTIVE</t>
  </si>
  <si>
    <t>INTSCLE</t>
  </si>
  <si>
    <t>TOPLMIT</t>
  </si>
  <si>
    <t>#INTVLS</t>
  </si>
  <si>
    <t>CST DERI</t>
  </si>
  <si>
    <t>This list of derived constituents is also copied from</t>
  </si>
  <si>
    <t>w2_con.csv. Make sure the correct rows are copied</t>
  </si>
  <si>
    <t>This list of active constituents is copied from</t>
  </si>
  <si>
    <t xml:space="preserve"> the w2_con.csv tab. Just make sure you have </t>
  </si>
  <si>
    <t>specified the correct number of constituents.</t>
  </si>
  <si>
    <t xml:space="preserve">Selective input control file </t>
  </si>
  <si>
    <t>Temperature outlet control - frequency of output for temperature</t>
  </si>
  <si>
    <t>Structure outlet control based on time and temperature and branch</t>
  </si>
  <si>
    <t>DYNSTR1</t>
  </si>
  <si>
    <t>CONTROL</t>
  </si>
  <si>
    <t>NUM</t>
  </si>
  <si>
    <t>FREQ</t>
  </si>
  <si>
    <t>DYNSTR2</t>
  </si>
  <si>
    <t>ST/WD</t>
  </si>
  <si>
    <t>JB</t>
  </si>
  <si>
    <t>JS/NW</t>
  </si>
  <si>
    <t>YEARLY</t>
  </si>
  <si>
    <t>TSTR</t>
  </si>
  <si>
    <t>TEND</t>
  </si>
  <si>
    <t>NELEV</t>
  </si>
  <si>
    <t>ELEV1</t>
  </si>
  <si>
    <t>ELEV2</t>
  </si>
  <si>
    <t>ELEV3</t>
  </si>
  <si>
    <t>ELEV4</t>
  </si>
  <si>
    <t>ELEV5</t>
  </si>
  <si>
    <t>ELEV6</t>
  </si>
  <si>
    <t>ELEV7</t>
  </si>
  <si>
    <t>ELEV8</t>
  </si>
  <si>
    <t>ELEV9</t>
  </si>
  <si>
    <t>ELEV10</t>
  </si>
  <si>
    <t>MONITORLOC</t>
  </si>
  <si>
    <t>ISEG</t>
  </si>
  <si>
    <t>ELEV</t>
  </si>
  <si>
    <t>DYNCEL</t>
  </si>
  <si>
    <t>AUTO_ELEVCONTROL</t>
  </si>
  <si>
    <t>SPLIT1</t>
  </si>
  <si>
    <t>CNTR</t>
  </si>
  <si>
    <t>SPLIT2</t>
  </si>
  <si>
    <t>TTARGET</t>
  </si>
  <si>
    <t>NOUTS</t>
  </si>
  <si>
    <t>JS1/NW1</t>
  </si>
  <si>
    <t>JS2/NW2</t>
  </si>
  <si>
    <t>ELCONT</t>
  </si>
  <si>
    <t>THRESH1</t>
  </si>
  <si>
    <t>TEMPN</t>
  </si>
  <si>
    <t>THRESH2</t>
  </si>
  <si>
    <t>OUTFREQ</t>
  </si>
  <si>
    <t>TFRQTMP</t>
  </si>
  <si>
    <t>These are for each waterbody, for a max of 10</t>
  </si>
  <si>
    <t>TCRTWB1</t>
  </si>
  <si>
    <t>TCRTWB2</t>
  </si>
  <si>
    <t>TCRTWB3</t>
  </si>
  <si>
    <t>TCRTWB4</t>
  </si>
  <si>
    <t>TCRTWB5</t>
  </si>
  <si>
    <t>TCRTWB6</t>
  </si>
  <si>
    <t>TCRTWB7</t>
  </si>
  <si>
    <t>TCRTWB8</t>
  </si>
  <si>
    <t>TCRTWB9</t>
  </si>
  <si>
    <t>TCRTWB10</t>
  </si>
  <si>
    <t>DYNSPLT</t>
  </si>
  <si>
    <t># of Constrictions</t>
  </si>
  <si>
    <t>Seg #</t>
  </si>
  <si>
    <t>Max width, m</t>
  </si>
  <si>
    <t xml:space="preserve">Particle Input File     S.Wells PSU based on Andy Goodwin Fish Migration Program							</t>
  </si>
  <si>
    <t>PART CONTROL</t>
  </si>
  <si>
    <t>NSEG</t>
  </si>
  <si>
    <t>#PARTICLE/SEGMENT</t>
  </si>
  <si>
    <t>LINE</t>
  </si>
  <si>
    <t>DXTHEORY</t>
  </si>
  <si>
    <t>ILINEAR</t>
  </si>
  <si>
    <t>HTST BOTTOM</t>
  </si>
  <si>
    <t>HTST SIDE</t>
  </si>
  <si>
    <t>IDEBUG</t>
  </si>
  <si>
    <t>Part#</t>
  </si>
  <si>
    <t>PARTSEG</t>
  </si>
  <si>
    <t>TOPK</t>
  </si>
  <si>
    <t>BOTTOMK</t>
  </si>
  <si>
    <t>FXLOC(m)</t>
  </si>
  <si>
    <t>FZLOC(m)</t>
  </si>
  <si>
    <t>SEDVEL(m/d)</t>
  </si>
  <si>
    <t>DATE</t>
  </si>
  <si>
    <t>NUMCLASS OR INTERVALS</t>
  </si>
  <si>
    <t>#MONITORING LOCATIONS</t>
  </si>
  <si>
    <t>Monitoring segments</t>
  </si>
  <si>
    <t>Monitoring x shift in m within a segment starting from upstream edge</t>
  </si>
  <si>
    <t>Constriction ON/OFF</t>
  </si>
  <si>
    <t>Extend # of rows as # of constictions is increased.</t>
  </si>
  <si>
    <t>Multiple WB wait ON or OFF (only 2 spaces read)</t>
  </si>
  <si>
    <t>Number of input types to wait for (at least 1)</t>
  </si>
  <si>
    <t>Delay time in seconds to wait for buffer and recheck</t>
  </si>
  <si>
    <t>BR</t>
  </si>
  <si>
    <t>Specific inputs to wait for either branch inflow [BR] or trib [TR]</t>
  </si>
  <si>
    <t xml:space="preserve"> Branch/trib index number</t>
  </si>
  <si>
    <t>BUFFER TIME to run program, days [wait until at least XX days available to start downstream simulation]</t>
  </si>
  <si>
    <t>..\WB1</t>
  </si>
  <si>
    <t xml:space="preserve">Directory (max 240 characters) </t>
  </si>
  <si>
    <t>TITLE C ...............................TITLE..................................</t>
  </si>
  <si>
    <t>TWETS FILE................................TWEFN.................................</t>
  </si>
  <si>
    <t>TDGLOC is a character parameter (SPB/REL) to define TDG calculated for spillbay (SPB) or tailrace (REL)</t>
  </si>
  <si>
    <t>SYSTDGC</t>
  </si>
  <si>
    <t>SYSTDG</t>
  </si>
  <si>
    <t>N2BND</t>
  </si>
  <si>
    <t>DOBND</t>
  </si>
  <si>
    <t>TDGTA</t>
  </si>
  <si>
    <t>GATE</t>
  </si>
  <si>
    <t>GTTYPE</t>
  </si>
  <si>
    <t>SPBC</t>
  </si>
  <si>
    <t>POWER</t>
  </si>
  <si>
    <t>SPB</t>
  </si>
  <si>
    <t>FBE</t>
  </si>
  <si>
    <t>TWCE</t>
  </si>
  <si>
    <t>TWEMOD</t>
  </si>
  <si>
    <t>TWE</t>
  </si>
  <si>
    <t>TWETS</t>
  </si>
  <si>
    <t>TDGLOC</t>
  </si>
  <si>
    <t>QSPILL</t>
  </si>
  <si>
    <t>TDGSPMN</t>
  </si>
  <si>
    <t>SPB1</t>
  </si>
  <si>
    <t>TDGEQ</t>
  </si>
  <si>
    <t>P1</t>
  </si>
  <si>
    <t>P2</t>
  </si>
  <si>
    <t>P3</t>
  </si>
  <si>
    <t>P4</t>
  </si>
  <si>
    <t>ENTEQ</t>
  </si>
  <si>
    <t>E1</t>
  </si>
  <si>
    <t>E2</t>
  </si>
  <si>
    <t>GATE ENT</t>
  </si>
  <si>
    <t>GATE TDG</t>
  </si>
  <si>
    <t>CE-QUAL-W2 SYSTDG V4.3</t>
  </si>
  <si>
    <t>"MCNARY-DAM AT COLUMBIA RIVER TAILWATER_TWELEV.csv"</t>
  </si>
  <si>
    <t>"1  SYSTDG input control file for MCN 2011-2015 [TWCE &amp; TWEFN NAVD88 ft]"</t>
  </si>
  <si>
    <t>"2  NAVD88 TWCE and TWE file"</t>
  </si>
  <si>
    <t>"3  MISCELL     NDAY SELECTC HABTATC ENVIRPC AERATEC INITUWL "</t>
  </si>
  <si>
    <t>"4               100     OFF     OFF     OFF     OFF     OFF "</t>
  </si>
  <si>
    <t>"5"</t>
  </si>
  <si>
    <t>"6  GATE GAS  GASGTC = ON"</t>
  </si>
  <si>
    <t>"7  The model calculates N2 and DO concentrations based on their saturations "</t>
  </si>
  <si>
    <t>"8  for all inflow boundaries if N2BND and DOBND are set to ON"</t>
  </si>
  <si>
    <t>"9  4 TDG production calculation equations"</t>
  </si>
  <si>
    <t>"10 3 entrainment flow calculation equations"</t>
  </si>
  <si>
    <t>Comments written to output file</t>
  </si>
  <si>
    <t xml:space="preserve">Enclose in quotes </t>
  </si>
  <si>
    <t>Enclose in quotes if spaces</t>
  </si>
  <si>
    <t>GATE GAS</t>
  </si>
  <si>
    <t>RO</t>
  </si>
  <si>
    <t>Note that if there are no RO gates, then this line is deleted</t>
  </si>
  <si>
    <t xml:space="preserve">Either add a '$' to first character on first line for csv format or let program discern that it is in csv format </t>
  </si>
  <si>
    <t>FLOW</t>
  </si>
  <si>
    <t>DISTR</t>
  </si>
  <si>
    <t>TMSTR</t>
  </si>
  <si>
    <t>TMEND</t>
  </si>
  <si>
    <t>Fill in these with real dates and the Julian dates will be filled in automatically</t>
  </si>
  <si>
    <t>Check</t>
  </si>
  <si>
    <t>These are computed from formula in Column A--&gt;</t>
  </si>
  <si>
    <t xml:space="preserve">ON </t>
  </si>
  <si>
    <t>CO2YRLY</t>
  </si>
  <si>
    <t>CO2PPM</t>
  </si>
  <si>
    <t>CO2PPM: CO2inAtmospherePPM, CO2 atmospheric concentration in ppm CO2</t>
  </si>
  <si>
    <t>CO2YRLY:CO2YearlyGlobalAverage ON or OFF, use global yearly average CO2 based on regression eqn</t>
  </si>
  <si>
    <t>CCC: Turn ON or OFF water quality calculations, LIMC: Limiting nutrient computation ON or OFF, recalculate WQ kinetics every CUF hydrodynamic time steps;CO2PPM,CO2YRLY</t>
  </si>
  <si>
    <t># of branches to output to TECPLOT</t>
  </si>
  <si>
    <t xml:space="preserve"> This file allows the user to control which branches are output to Tecplot</t>
  </si>
  <si>
    <t>Put the branches you want to be output to TECPLOT on the next line seperated by a comma</t>
  </si>
  <si>
    <t>NH3</t>
  </si>
  <si>
    <t>"Unionized ammonia, g/m3 as N"</t>
  </si>
  <si>
    <t>"Total nitrogen, g/m^3 as N                 "</t>
  </si>
  <si>
    <t>"Total Kheldahl Nitrogen, g/m^3  as N        "</t>
  </si>
  <si>
    <t>"Total organic nitrogen, g/m^3  as N         "</t>
  </si>
  <si>
    <t>(F10.4)</t>
  </si>
  <si>
    <t>New derived variable NH3, requires pH also</t>
  </si>
  <si>
    <t>"Ammonium, g/m^3     as N - total ammonia "</t>
  </si>
  <si>
    <t>NEW</t>
  </si>
  <si>
    <t>NH3 gas transfer: Kg_H20_Constant in calculation of Kg_H2O based on Wind</t>
  </si>
  <si>
    <t>NH3 gas loss - sink, kg/day</t>
  </si>
  <si>
    <t>NH3GAS</t>
  </si>
  <si>
    <t xml:space="preserve">  (F10.4)</t>
  </si>
  <si>
    <t xml:space="preserve">ON   </t>
  </si>
  <si>
    <t>#LakeContours[Max10]</t>
  </si>
  <si>
    <t>Lake segment#</t>
  </si>
  <si>
    <t>Startday</t>
  </si>
  <si>
    <t>Frequency in days</t>
  </si>
  <si>
    <t>#RiverContours[Max10]</t>
  </si>
  <si>
    <t>BranchStart</t>
  </si>
  <si>
    <t>BranchEnd</t>
  </si>
  <si>
    <t>StartDay</t>
  </si>
  <si>
    <t>FrequencyDays</t>
  </si>
  <si>
    <t>Specify output for lake river contours - specify ON or OFF for further processing "Hard wired for temperature  DO only"</t>
  </si>
  <si>
    <t>OutputFormat[1:TimeElevTemp and DO;2:Contour]</t>
  </si>
  <si>
    <t>OutputFormat[1:Time Elev Temp and DO;2:Contour]</t>
  </si>
  <si>
    <t xml:space="preserve">This allows for easy plotting in lake/reservoirs the typical contour plots of elevation vs time with temperature and DO contoured; </t>
  </si>
  <si>
    <t>or in a river a contour of longitudinal distance and time with temperature and DO</t>
  </si>
  <si>
    <t>Limnological plots for lakes/reservoirs</t>
  </si>
  <si>
    <t xml:space="preserve">Surface Temp and DO output at each segment </t>
  </si>
  <si>
    <t>This line or row is repeated by the # of Lake Contours</t>
  </si>
  <si>
    <t>This line or row is repeated by the # of River Contours</t>
  </si>
  <si>
    <t>LAT</t>
  </si>
  <si>
    <t>ONV</t>
  </si>
  <si>
    <t>CGR, sediment release rate as a fraction of zero order SOD</t>
  </si>
  <si>
    <t>New</t>
  </si>
  <si>
    <t>BACTERIA</t>
  </si>
  <si>
    <t>BACTQ10, Arrhenius temperature rate multiplier, theta</t>
  </si>
  <si>
    <t>BACT1DK 1st -order decay rate, day-1</t>
  </si>
  <si>
    <t>BACTS Settling rate, m day-1</t>
  </si>
  <si>
    <t>BACTLDK Photodegradation parameter, m2J-1</t>
  </si>
  <si>
    <t>H2S</t>
  </si>
  <si>
    <t>CH4</t>
  </si>
  <si>
    <t>H2SR, sediment release rate, fraction of SOD (zero order),[-]</t>
  </si>
  <si>
    <t>H2SQ10, Arrhenius temperature rate multiplier, theta</t>
  </si>
  <si>
    <t>CH4Q10, Arrhenius temperature rate multiplier, theta</t>
  </si>
  <si>
    <t>CH4R, methane sediment release rate, fraction of SOD (zero order), [-]</t>
  </si>
  <si>
    <t>H2S1DK, first order decay rate, day-1</t>
  </si>
  <si>
    <t>CH41DK, first order decay rate, day-1</t>
  </si>
  <si>
    <t>SO4R, sediment release of SO4, source, fraction of SOD (zero order), [-]</t>
  </si>
  <si>
    <t>Mn(II) MnO2</t>
  </si>
  <si>
    <t>Fe(II) and FeOOH</t>
  </si>
  <si>
    <t>Water Age-required</t>
  </si>
  <si>
    <t>Bacteria - required</t>
  </si>
  <si>
    <t>Dissolved Gas Pressure DGP - required</t>
  </si>
  <si>
    <t>N2 gas - required</t>
  </si>
  <si>
    <t>H2S- required</t>
  </si>
  <si>
    <t>CH4-required</t>
  </si>
  <si>
    <t>SO4 - required</t>
  </si>
  <si>
    <t>FEII - required</t>
  </si>
  <si>
    <t>FEOOH-required</t>
  </si>
  <si>
    <t>MnII-required</t>
  </si>
  <si>
    <t>MnO2-required</t>
  </si>
  <si>
    <t>ISS2</t>
  </si>
  <si>
    <t>WaterAge</t>
  </si>
  <si>
    <t>Bacteria</t>
  </si>
  <si>
    <t>DGP</t>
  </si>
  <si>
    <t>"Dissolved Gas Pressure,atm"</t>
  </si>
  <si>
    <t>N2</t>
  </si>
  <si>
    <t>"N2 dissolved gas, mg/l"</t>
  </si>
  <si>
    <t>"H2S, dissolved gas, mg/l"</t>
  </si>
  <si>
    <t>"CH4 dissolved gas, mg/l"</t>
  </si>
  <si>
    <t>SO4</t>
  </si>
  <si>
    <t>"SO4 dissolved, mg/l"</t>
  </si>
  <si>
    <t>FEII</t>
  </si>
  <si>
    <t>"Reduced FE(II), mg/l"</t>
  </si>
  <si>
    <t>FEOOH</t>
  </si>
  <si>
    <t>"Oxidized FeOOH, mg/l"</t>
  </si>
  <si>
    <t>MnII</t>
  </si>
  <si>
    <t>"Reduced Mn(II), mg/l"</t>
  </si>
  <si>
    <t>MnO2</t>
  </si>
  <si>
    <t>"Oxidized MnO2, mg/l"</t>
  </si>
  <si>
    <t>ORGCC</t>
  </si>
  <si>
    <t>TDG</t>
  </si>
  <si>
    <t>Turbidity</t>
  </si>
  <si>
    <t>"Turbidity, NTU"</t>
  </si>
  <si>
    <t>Secchi disk computed from correlation with light extinction coefficient</t>
  </si>
  <si>
    <t>SECCHI</t>
  </si>
  <si>
    <t>"Secchi disk depth, m  "</t>
  </si>
  <si>
    <t>Note that there are a fixed number of derived constiturents: 27</t>
  </si>
  <si>
    <t>There are also a fixed number of flux variables for output: 72</t>
  </si>
  <si>
    <t>(others are used for specialized output)</t>
  </si>
  <si>
    <t>Example:</t>
  </si>
  <si>
    <t>Computation based on w2_con.csv sheet</t>
  </si>
  <si>
    <t>Turbidity and Secchi Disk (These are derived variables)</t>
  </si>
  <si>
    <t>COEFFA_TURB, empirical factor for correlation with TOTSS</t>
  </si>
  <si>
    <t>COEFFB_TURB, empirical factor for correlation with TOTSS</t>
  </si>
  <si>
    <t>SECC_PAR,empirical factor for converting  light extinction to Secchi Disk</t>
  </si>
  <si>
    <t>TURB(K,I)    = EXP(CoeffA_Turb(JW)*LOG(TOTSS(K,I)) + CoeffB_Turb(JW))</t>
  </si>
  <si>
    <t xml:space="preserve">SECCHID(K,I) = SECC_PAR(JW)/GAMMA(K,I)  </t>
  </si>
  <si>
    <t xml:space="preserve">rso150.opt                                              </t>
  </si>
  <si>
    <t>DYNSTRUC - Dynamic elevation of structure control ON or OFF - reads input file</t>
  </si>
  <si>
    <r>
      <rPr>
        <b/>
        <sz val="11"/>
        <rFont val="Calibri"/>
        <family val="2"/>
        <scheme val="minor"/>
      </rPr>
      <t>DYNSTRUC</t>
    </r>
    <r>
      <rPr>
        <sz val="11"/>
        <rFont val="Calibri"/>
        <family val="2"/>
        <scheme val="minor"/>
      </rPr>
      <t xml:space="preserve">: use dynamic centerline elevation for the structure. </t>
    </r>
  </si>
  <si>
    <t>MINWL</t>
  </si>
  <si>
    <t>MINWL: water level in m above the water level before lowering to a lower port, in case some openings require a minimum head to prevent vortexing</t>
  </si>
  <si>
    <t>ELEVCONROL: lower a port if water level + MINWL does not have enough water</t>
  </si>
  <si>
    <t>AlgaeMigration: ON/OFF</t>
  </si>
  <si>
    <t>AlgaeGroup - repeat for each NumAlgaeGroups</t>
  </si>
  <si>
    <t>NumMigrateIntervals - # of intervals for algal migration (Models 1 and 2 only)</t>
  </si>
  <si>
    <t>JDAYStart - start of each migration interval</t>
  </si>
  <si>
    <t>JDAYend</t>
  </si>
  <si>
    <t>ContiuumModel: 1 - velocity time; 2 - velocity time and space; 3 - density growth; 4 - density growth (Visser)</t>
  </si>
  <si>
    <t>Amplitude(m)</t>
  </si>
  <si>
    <t>PhaseShift(radians)</t>
  </si>
  <si>
    <t>CalibrationCoefficientExtinction</t>
  </si>
  <si>
    <t>DepthCalcOnOff(1-ON/0-OFF)</t>
  </si>
  <si>
    <t>ExpDepth(m)</t>
  </si>
  <si>
    <t>DepthLimitOnOff(1-ON/0-OFF)</t>
  </si>
  <si>
    <t>DepthLimit(m)</t>
  </si>
  <si>
    <t>LossFraction</t>
  </si>
  <si>
    <t xml:space="preserve"> Parameters of Models 1 and 2 (velocity migration model)</t>
  </si>
  <si>
    <t>ColonyRadius(m)</t>
  </si>
  <si>
    <t>MinColonyDen(kg m^-3)</t>
  </si>
  <si>
    <t>MaxColonyDen(kg m^-3)</t>
  </si>
  <si>
    <t>InitColonyDenSurf(kg m^-3)</t>
  </si>
  <si>
    <t>InitColonyDenBot(kg m^-3)</t>
  </si>
  <si>
    <t>DecayTimeConstant(day^-1)</t>
  </si>
  <si>
    <t>DecayTimeSteps</t>
  </si>
  <si>
    <t>CoeffDenIncr(kg m^-3 s^-1)</t>
  </si>
  <si>
    <t>CoeffDenDecr(kg m^-3 s^-1)</t>
  </si>
  <si>
    <t>Parameters for Model 3 (density migration model)</t>
  </si>
  <si>
    <t>CompIrrad(W m^-2)</t>
  </si>
  <si>
    <t>CoeffDenIncr_1(s^-2 m^-3)</t>
  </si>
  <si>
    <t>CoeffDenIncr_2(kg m^-3 s^-1)</t>
  </si>
  <si>
    <t>CoeffDenDec_1(s^-1)</t>
  </si>
  <si>
    <t>CoeffDenDec_2(kg m^-3 s^-1)</t>
  </si>
  <si>
    <t>MinDenDecSurf(kg m^-3 s^-1)</t>
  </si>
  <si>
    <t>MinDenDecBot(kg m^-3 s^-1)</t>
  </si>
  <si>
    <t>DenCorrection(kg m^-3)</t>
  </si>
  <si>
    <t>Parameters for Model 4 (Visser density migration model)</t>
  </si>
  <si>
    <t>ZS Zooplankton settling velocity in m/day</t>
  </si>
  <si>
    <t>Note that the option exists for variable settling rate where Zoop move up and down in water column</t>
  </si>
  <si>
    <t>CST DERI - Derived concentration state variables, number:27</t>
  </si>
  <si>
    <t xml:space="preserve">CST FLUX - Turn on fluxes in each waterbody, number:72 </t>
  </si>
  <si>
    <t xml:space="preserve">spr.csv                                                  </t>
  </si>
  <si>
    <t># of active constituents:</t>
  </si>
  <si>
    <t># of derived variables</t>
  </si>
  <si>
    <t>Go to sheet:</t>
  </si>
  <si>
    <t>w2_con.csv!A1</t>
  </si>
  <si>
    <t>Required Constituent Order'!A1</t>
  </si>
  <si>
    <t>w2_habitat.npt!A1</t>
  </si>
  <si>
    <t>w2_aerate.npt!A1</t>
  </si>
  <si>
    <t>w2_envirprf.npt!A1</t>
  </si>
  <si>
    <t>w2_selective.npt!A1</t>
  </si>
  <si>
    <t>w2_constriction.csv!A1</t>
  </si>
  <si>
    <t>w2_particle.csv!A1</t>
  </si>
  <si>
    <t>w2_multiple_WB.npt!A1</t>
  </si>
  <si>
    <t>w2_tecplotbr.csv!A1</t>
  </si>
  <si>
    <t>w2_systdg.npt!A1</t>
  </si>
  <si>
    <t>atm_deposition_wb1.csv!A1</t>
  </si>
  <si>
    <t>Index of Sheets'!A1</t>
  </si>
  <si>
    <t>Go to Index of Sheets:</t>
  </si>
  <si>
    <t>CPRWBC (repeat for each waterbody) Print output to SNP file</t>
  </si>
  <si>
    <t>C2IWB (repeat for each waterbody) Initial condition per WB</t>
  </si>
  <si>
    <t>C_Atm_Deposition (repeat for each waterbody) Atmopsheric deposition?</t>
  </si>
  <si>
    <t>CINBRC (repeat for each branch) Inflow file ON or OFF</t>
  </si>
  <si>
    <t>CTRTRC (repeat for each tributary - include at least 1 even if no tribs) Trib file ON or OFF</t>
  </si>
  <si>
    <t>CDTBRC (repeat for each branch) Distributed Tributary ON or OFF</t>
  </si>
  <si>
    <t>CPRBRC (repeat for each branch) Precipitation file ON or OFF</t>
  </si>
  <si>
    <t xml:space="preserve">ON     </t>
  </si>
  <si>
    <t>TSS</t>
  </si>
  <si>
    <t>NTU</t>
  </si>
  <si>
    <t>Example calculation for Turbidity and Turbidity:</t>
  </si>
  <si>
    <t>SSCS - if = -1.0, this is mature fine tailings for the sediment diagenesis model</t>
  </si>
  <si>
    <t xml:space="preserve">cin_br1.csv                                                            </t>
  </si>
  <si>
    <t>MICROCYSTIN</t>
  </si>
  <si>
    <t>CYLINDROSPERMOPSIN</t>
  </si>
  <si>
    <t>ANATOXIN-A</t>
  </si>
  <si>
    <t>SAXITOXIN</t>
  </si>
  <si>
    <r>
      <t>kg</t>
    </r>
    <r>
      <rPr>
        <sz val="11"/>
        <color theme="1"/>
        <rFont val="Calibri"/>
        <family val="2"/>
        <scheme val="minor"/>
      </rPr>
      <t>=growth</t>
    </r>
  </si>
  <si>
    <r>
      <t>kr</t>
    </r>
    <r>
      <rPr>
        <sz val="11"/>
        <color theme="1"/>
        <rFont val="Calibri"/>
        <family val="2"/>
        <scheme val="minor"/>
      </rPr>
      <t>=respiration</t>
    </r>
  </si>
  <si>
    <r>
      <t>ke</t>
    </r>
    <r>
      <rPr>
        <sz val="11"/>
        <color theme="1"/>
        <rFont val="Calibri"/>
        <family val="2"/>
        <scheme val="minor"/>
      </rPr>
      <t>=excretion</t>
    </r>
  </si>
  <si>
    <r>
      <t>kd</t>
    </r>
    <r>
      <rPr>
        <sz val="11"/>
        <color theme="1"/>
        <rFont val="Calibri"/>
        <family val="2"/>
        <scheme val="minor"/>
      </rPr>
      <t>=death</t>
    </r>
  </si>
  <si>
    <r>
      <t>PC</t>
    </r>
    <r>
      <rPr>
        <sz val="11"/>
        <color theme="1"/>
        <rFont val="Calibri"/>
        <family val="2"/>
        <scheme val="minor"/>
      </rPr>
      <t>=fraction of algae concentration producing the toxin</t>
    </r>
  </si>
  <si>
    <r>
      <t>a</t>
    </r>
    <r>
      <rPr>
        <sz val="11"/>
        <color theme="1"/>
        <rFont val="Calibri"/>
        <family val="2"/>
        <scheme val="minor"/>
      </rPr>
      <t>=algae concentration</t>
    </r>
  </si>
  <si>
    <r>
      <t>B (beta)</t>
    </r>
    <r>
      <rPr>
        <sz val="11"/>
        <color theme="1"/>
        <rFont val="Calibri"/>
        <family val="2"/>
        <scheme val="minor"/>
      </rPr>
      <t>=ratio of intracellular toxin to dry weight OM</t>
    </r>
  </si>
  <si>
    <r>
      <t>kleak</t>
    </r>
    <r>
      <rPr>
        <sz val="11"/>
        <color theme="1"/>
        <rFont val="Calibri"/>
        <family val="2"/>
        <scheme val="minor"/>
      </rPr>
      <t>=intracellular toxin leakage from cell</t>
    </r>
  </si>
  <si>
    <r>
      <t>kdecay_intra</t>
    </r>
    <r>
      <rPr>
        <sz val="11"/>
        <color theme="1"/>
        <rFont val="Calibri"/>
        <family val="2"/>
        <scheme val="minor"/>
      </rPr>
      <t>=intracellular toxin decay</t>
    </r>
  </si>
  <si>
    <r>
      <t>kactive</t>
    </r>
    <r>
      <rPr>
        <sz val="11"/>
        <color theme="1"/>
        <rFont val="Calibri"/>
        <family val="2"/>
        <scheme val="minor"/>
      </rPr>
      <t>=intracellular toxin active release from cell</t>
    </r>
  </si>
  <si>
    <r>
      <t>kdecay_extra</t>
    </r>
    <r>
      <rPr>
        <sz val="11"/>
        <color theme="1"/>
        <rFont val="Calibri"/>
        <family val="2"/>
        <scheme val="minor"/>
      </rPr>
      <t>=extracellular toxin decay</t>
    </r>
  </si>
  <si>
    <t xml:space="preserve">OFF </t>
  </si>
  <si>
    <t>"Total dissolved gas, % "</t>
  </si>
  <si>
    <t xml:space="preserve">qot_br1_equal.npt                                                             </t>
  </si>
  <si>
    <t xml:space="preserve">qin_br1_equal.npt                                                             </t>
  </si>
  <si>
    <t xml:space="preserve">ON    </t>
  </si>
  <si>
    <t>TISSIN       OFF</t>
  </si>
  <si>
    <t>TISSOUT      OFF</t>
  </si>
  <si>
    <t>PO4AR         ON</t>
  </si>
  <si>
    <t>PO4AG         ON</t>
  </si>
  <si>
    <t>PO4AP         ON</t>
  </si>
  <si>
    <t>PO4ER         ON</t>
  </si>
  <si>
    <t>PO4EG         ON</t>
  </si>
  <si>
    <t>PO4EP         ON</t>
  </si>
  <si>
    <t>PO4POM        ON</t>
  </si>
  <si>
    <t>PO4DOM        ON</t>
  </si>
  <si>
    <t>PO4OM         ON</t>
  </si>
  <si>
    <t>PO4SED        ON</t>
  </si>
  <si>
    <t>PO4SOD        ON</t>
  </si>
  <si>
    <t>PO4SET        ON</t>
  </si>
  <si>
    <t>NH4NITR       ON</t>
  </si>
  <si>
    <t>NH4AR         ON</t>
  </si>
  <si>
    <t>NH4AG         ON</t>
  </si>
  <si>
    <t>NH4AP         ON</t>
  </si>
  <si>
    <t>NH4ER         ON</t>
  </si>
  <si>
    <t>NH4EG         ON</t>
  </si>
  <si>
    <t>NH4EP         ON</t>
  </si>
  <si>
    <t>NH4POM        ON</t>
  </si>
  <si>
    <t>NH4DOM        ON</t>
  </si>
  <si>
    <t>NH4OM         ON</t>
  </si>
  <si>
    <t>NH4SED        ON</t>
  </si>
  <si>
    <t>NH4SOD        ON</t>
  </si>
  <si>
    <t>NO3DEN        ON</t>
  </si>
  <si>
    <t>NO3AG         ON</t>
  </si>
  <si>
    <t>NO3EG         ON</t>
  </si>
  <si>
    <t>NO3SED        ON</t>
  </si>
  <si>
    <t>DSIAG        OFF</t>
  </si>
  <si>
    <t>DSIEG        OFF</t>
  </si>
  <si>
    <t>DSIPIS       OFF</t>
  </si>
  <si>
    <t>DSISED       OFF</t>
  </si>
  <si>
    <t>DSISOD       OFF</t>
  </si>
  <si>
    <t>DSISET       OFF</t>
  </si>
  <si>
    <t>PSIAM        OFF</t>
  </si>
  <si>
    <t>PSINET       OFF</t>
  </si>
  <si>
    <t>PSIDK        OFF</t>
  </si>
  <si>
    <t>FESET        OFF</t>
  </si>
  <si>
    <t>FESED        OFF</t>
  </si>
  <si>
    <t>LDOMDK       OFF</t>
  </si>
  <si>
    <t>LRDOM        OFF</t>
  </si>
  <si>
    <t>RDOMDK       OFF</t>
  </si>
  <si>
    <t>LDOMAP       OFF</t>
  </si>
  <si>
    <t>LDOMEP       OFF</t>
  </si>
  <si>
    <t>LPOMDK       OFF</t>
  </si>
  <si>
    <t>LRPOM        OFF</t>
  </si>
  <si>
    <t>RPOMDK       OFF</t>
  </si>
  <si>
    <t>LPOMAP       OFF</t>
  </si>
  <si>
    <t>LPOMEP       OFF</t>
  </si>
  <si>
    <t>LPOMSET      OFF</t>
  </si>
  <si>
    <t>RPOMSET      OFF</t>
  </si>
  <si>
    <t>CBODDK       OFF</t>
  </si>
  <si>
    <t>DOAP          ON</t>
  </si>
  <si>
    <t>DOAR          ON</t>
  </si>
  <si>
    <t>DOEP          ON</t>
  </si>
  <si>
    <t>DOER          ON</t>
  </si>
  <si>
    <t>DOPOM         ON</t>
  </si>
  <si>
    <t>DODOM         ON</t>
  </si>
  <si>
    <t>DOOM          ON</t>
  </si>
  <si>
    <t>DONITR        ON</t>
  </si>
  <si>
    <t>DOCBOD        ON</t>
  </si>
  <si>
    <t>DOREAR        ON</t>
  </si>
  <si>
    <t>DOSED         ON</t>
  </si>
  <si>
    <t>DOSOD         ON</t>
  </si>
  <si>
    <t>TICAG        OFF</t>
  </si>
  <si>
    <t>TICEG        OFF</t>
  </si>
  <si>
    <t>SEDDK        OFF</t>
  </si>
  <si>
    <t>SEDAS        OFF</t>
  </si>
  <si>
    <t>SEDLPOM      OFF</t>
  </si>
  <si>
    <t>SEDSET       OFF</t>
  </si>
  <si>
    <t>SODDK        OFF</t>
  </si>
  <si>
    <t>Old order</t>
  </si>
  <si>
    <t>New order</t>
  </si>
  <si>
    <t>Year</t>
  </si>
  <si>
    <t>Constituent Order' showing the expected # of rows (this must be adhered to). But you will have to adjust this list manually. Also make sure you inser or delete full rows - some of the ordering will be lost - typically the SOD.</t>
  </si>
  <si>
    <t xml:space="preserve">4. If you copied the w2_con.csv from the Converter utility, you will have to put quotes around the long text fields. To insert quotes in fields that do not have them, set up a formula: =CHAR(34)&amp;[Cell Ref]&amp;CHAR(34) quotations </t>
  </si>
  <si>
    <t>CHAR(34) is a quotation mark.</t>
  </si>
  <si>
    <t>S. Wells PSU April 2021</t>
  </si>
  <si>
    <t>Do this for these sections:</t>
  </si>
  <si>
    <t xml:space="preserve">Horizontal velocity [U], m/s               </t>
  </si>
  <si>
    <t xml:space="preserve">Vertical velocity [W], m/s                 </t>
  </si>
  <si>
    <t xml:space="preserve">Temperature [T1], &lt;o/&gt;C                    </t>
  </si>
  <si>
    <t xml:space="preserve">Density [RHO], kg/m^3                      </t>
  </si>
  <si>
    <t xml:space="preserve">Vertical eddy viscosity [AZ], m^2/s        </t>
  </si>
  <si>
    <t xml:space="preserve">Velocity shear stress [SHEAR], 1/s^2       </t>
  </si>
  <si>
    <t>CNAME2-short name</t>
  </si>
  <si>
    <t>CNAME-long name</t>
  </si>
  <si>
    <t xml:space="preserve">TDS, g/m^3                                 </t>
  </si>
  <si>
    <t xml:space="preserve">Age, days                                  </t>
  </si>
  <si>
    <t xml:space="preserve">H2S-d, g/m^3                               </t>
  </si>
  <si>
    <t xml:space="preserve">CH4-d, g/m^3                               </t>
  </si>
  <si>
    <t xml:space="preserve">Gen4    </t>
  </si>
  <si>
    <t xml:space="preserve">SO4, g/m^3                                 </t>
  </si>
  <si>
    <t xml:space="preserve">Gen5    </t>
  </si>
  <si>
    <t xml:space="preserve">Tracer, g/m^3                              </t>
  </si>
  <si>
    <t xml:space="preserve">Gen6    </t>
  </si>
  <si>
    <t xml:space="preserve">Turbidity/1000, NTU                        </t>
  </si>
  <si>
    <t>CE-QUAL-W2 Model / Version 4.5</t>
  </si>
  <si>
    <t>Oxbow Reservoir</t>
  </si>
  <si>
    <t>2014-2018</t>
  </si>
  <si>
    <t>Scott Wells and Chris Berger</t>
  </si>
  <si>
    <t>FLOWBALC- summary of flows from all sources/sinks+volume balance check</t>
  </si>
  <si>
    <t>NPBALC- summary of all N and P sources/sinks</t>
  </si>
  <si>
    <t>Constituent</t>
  </si>
  <si>
    <t>Inorganic suspended solids, mg/l  – user defined number of groups set by [NSS] – this can be zero</t>
  </si>
  <si>
    <t>Generic constituents, such as tracers or organics – user defined number of groups set by [NGC] – this can be zero</t>
  </si>
  <si>
    <t>Computed from correlation with SS</t>
  </si>
  <si>
    <t>MNIIR Sediment release rate of reduced Mn, a fraction of SOD for the zero order SOD model only [-]</t>
  </si>
  <si>
    <t>KMN_OXID Rate of Mn oxidation under oxic conditions, day-1</t>
  </si>
  <si>
    <t>KMN_RED Rate of Mn reduction under anaerobic conditions,  day-1</t>
  </si>
  <si>
    <t>KFMNOH_HalfSat Half saturation constant for Mn oxidation</t>
  </si>
  <si>
    <t>MNSetVel Settling velocity of Mn oxide, m/day</t>
  </si>
  <si>
    <t>FeSetVel Settling velocity of Fe oxide, m/day</t>
  </si>
  <si>
    <t>KFE_RED Rate of iron reduction under anaerobic conditions,  day-1</t>
  </si>
  <si>
    <t>FEIIR Sediment release rate of reduced Fe, a fraction of SOD for the zero order SOD model only [-]</t>
  </si>
  <si>
    <t xml:space="preserve">qwd.npt                                                  </t>
  </si>
  <si>
    <t xml:space="preserve">qgt.npt                                                 </t>
  </si>
  <si>
    <t xml:space="preserve">qin_br1.npt                                                   </t>
  </si>
  <si>
    <t xml:space="preserve">tdt_br1.npt                                                   </t>
  </si>
  <si>
    <t xml:space="preserve">cdt_br1.npt                                                   </t>
  </si>
  <si>
    <t xml:space="preserve">pre_br1.npt                                                   </t>
  </si>
  <si>
    <t xml:space="preserve">tpr_br1.npt                                                   </t>
  </si>
  <si>
    <t xml:space="preserve">cpr_br1.npt                                                   </t>
  </si>
  <si>
    <t xml:space="preserve">euh_br1.npt                                                   </t>
  </si>
  <si>
    <t xml:space="preserve">tuh_br1.npt                                                   </t>
  </si>
  <si>
    <t xml:space="preserve">cuh_br1.npt                                                   </t>
  </si>
  <si>
    <t xml:space="preserve">edh_br1.npt                                                   </t>
  </si>
  <si>
    <t xml:space="preserve">tdh_br1.npt                                                   </t>
  </si>
  <si>
    <t xml:space="preserve">cdh_br1.npt                                                   </t>
  </si>
  <si>
    <t>ATMDEPFN atmospheric deposition file name</t>
  </si>
  <si>
    <t>Debug Output(1-ON/0-OFF)</t>
  </si>
  <si>
    <t>NumAlgaeGroups# of algae groups that migrate</t>
  </si>
  <si>
    <t>$ W2_diagenesis input file</t>
  </si>
  <si>
    <t>$ All lines at top of file starting with $ are comments and disregarded by the model</t>
  </si>
  <si>
    <t>$ 08/29/2020 Additional inputs are required if a group switch is ON</t>
  </si>
  <si>
    <t xml:space="preserve">  .TRUE.</t>
  </si>
  <si>
    <t xml:space="preserve">  .FALSE.</t>
  </si>
  <si>
    <t>w2_diagenesis.npt!A1</t>
  </si>
  <si>
    <t>"Global Switch for all sediment diagenesis features"</t>
  </si>
  <si>
    <t>"Include sediment diagenesis simulation"</t>
  </si>
  <si>
    <t>"Include bubble release"</t>
  </si>
  <si>
    <t>"Include POM resuspension"</t>
  </si>
  <si>
    <t>"Include modeling of alkalinity/pH in sediments"</t>
  </si>
  <si>
    <t>"Include modeling of Iron (FeOOH and Fe(II)) in sediments"</t>
  </si>
  <si>
    <t>"Include modeling of Manganese (Mn(II) and MnO2) in sediments"</t>
  </si>
  <si>
    <t>"Number of regions for different initial sediment concentrations"</t>
  </si>
  <si>
    <t>"Starting segment for regions"</t>
  </si>
  <si>
    <t>"Ending segment for regions"</t>
  </si>
  <si>
    <t>"Initial sediment temperature oC"</t>
  </si>
  <si>
    <t>"Initial POC (total) concentration mgC/L"</t>
  </si>
  <si>
    <t>"Initial PON (total) concentration mgN/L"</t>
  </si>
  <si>
    <t>"Initial POP (total) concentration mgP/L"</t>
  </si>
  <si>
    <t>"Initial SO4 concentration mgS/L"</t>
  </si>
  <si>
    <t>"Initial dissolved NH4 concentration mgN/L"</t>
  </si>
  <si>
    <t>"Initial dissolved NO3 concentration mgN/L"</t>
  </si>
  <si>
    <t>"Initial total PO4 concentration mgP/L"</t>
  </si>
  <si>
    <t>"Initial dissolved H2S concentration mgS/L"</t>
  </si>
  <si>
    <t>"Initial CH4 concentration mgC/L"</t>
  </si>
  <si>
    <t>"Initial TIC concentration mgC/L"</t>
  </si>
  <si>
    <t>"Number of regions for different diagenesis related rates"</t>
  </si>
  <si>
    <t>"Fraction of labile POC"</t>
  </si>
  <si>
    <t>"Fraction of refractory POC"</t>
  </si>
  <si>
    <t>"Fraction of labile PON"</t>
  </si>
  <si>
    <t>"Fraction of refractory PON"</t>
  </si>
  <si>
    <t>"Fraction of labile POP"</t>
  </si>
  <si>
    <t>"Fraction of refractory POP"</t>
  </si>
  <si>
    <t>"Pore water diffusion coefficient m2/d"</t>
  </si>
  <si>
    <t>"Particle mixing velocity between aerobic and anaerobic layers m2/d"</t>
  </si>
  <si>
    <t>"Burial velocity m/d"</t>
  </si>
  <si>
    <t>"CH4 production calculation method (0: Analytical  1: Numerical)"</t>
  </si>
  <si>
    <t>"DO threshold for aerobic layer oxidation rates mgO2/L"</t>
  </si>
  <si>
    <t>"Nitrification rate in aerobic layer at DO below threshold m/d"</t>
  </si>
  <si>
    <t>"Nitrification rate in aerobic layer at DO above threshold m/d"</t>
  </si>
  <si>
    <t>"Denitrification rate in aerobic layer at DO below threshold m/d"</t>
  </si>
  <si>
    <t>"Denitrification rate in aerobic layer at DO above threshold m/d"</t>
  </si>
  <si>
    <t>"Denitrification rate in anerobic layer m/d"</t>
  </si>
  <si>
    <t>"CH4 oxidation rate in aerobic layer m/d"</t>
  </si>
  <si>
    <t>"Half-saturation oxygen constant for CH4 oxidation mg-O2/L"</t>
  </si>
  <si>
    <t>"Nitrification half-saturation constant for NH4 in aerobic layer mgN/L"</t>
  </si>
  <si>
    <t>"Nitrification half-saturation constant for O2 in aerobic layer mgO2/L"</t>
  </si>
  <si>
    <t>"Temperature coefficient for pore water diffusion between layers"</t>
  </si>
  <si>
    <t>"Temperature coefficient for particle mixing diffusion coefficient"</t>
  </si>
  <si>
    <t>"Temperature coefficient for nitrification"</t>
  </si>
  <si>
    <t>"Temperature coefficient for denitrification"</t>
  </si>
  <si>
    <t>"Temperature coefficient for methane oxidation"</t>
  </si>
  <si>
    <t>"SO4 concentration above which sulfide over methane is produced mgS/L"</t>
  </si>
  <si>
    <t>"H2S oxidation rate in aerobic layer m/d"</t>
  </si>
  <si>
    <t>"Temperature coefficient for H2S oxidation"</t>
  </si>
  <si>
    <t>"H2S oxidation normalization constant for O2 mgO2/L"</t>
  </si>
  <si>
    <t>"Diagenesis rate for labile POC (G1) 1/d"</t>
  </si>
  <si>
    <t>"Diagenesis rate for refractory POC (G2) 1/d"</t>
  </si>
  <si>
    <t>"Diagenesis rate for inert/slow refractory POC (G3) 1/d"</t>
  </si>
  <si>
    <t>"Diagenesis rate for labile PON (G1) 1/d"</t>
  </si>
  <si>
    <t>"Diagenesis rate for refractory PON (G2) 1/d"</t>
  </si>
  <si>
    <t>"Diagenesis rate for inert/slow refractory PON (G3) 1/d"</t>
  </si>
  <si>
    <t>"Diagenesis rate for labile POP (G1) 1/d"</t>
  </si>
  <si>
    <t>"Diagenesis rate for refractory POP (G2) 1/d"</t>
  </si>
  <si>
    <t>"Diagenesis rate for inert/slow refractory POP (G3) 1/d"</t>
  </si>
  <si>
    <t>"Temperature coefficient for labile POC"</t>
  </si>
  <si>
    <t>"Temperature coefficient for refractory POC"</t>
  </si>
  <si>
    <t>"Temperature coefficient for inert/slow refractory POC"</t>
  </si>
  <si>
    <t>"Temperature coefficient for labile PON"</t>
  </si>
  <si>
    <t>"Temperature coefficient for refractory PON"</t>
  </si>
  <si>
    <t>"Temperature coefficient for inert/slow refractory PON"</t>
  </si>
  <si>
    <t>"Temperature coefficient for labile POP"</t>
  </si>
  <si>
    <t>"Temperature coefficient for refractory POP"</t>
  </si>
  <si>
    <t>"Temperature coefficient for inert/slow refractory POP"</t>
  </si>
  <si>
    <t>"PO4 sorption coefficient in anaerobic layer m^3/kg"</t>
  </si>
  <si>
    <t>"Incremental PO4 partition coefficient"</t>
  </si>
  <si>
    <t>"Critical oxygen concentration for incremental sorption mg-O2/L"</t>
  </si>
  <si>
    <t>"NH4 sorption coefficient in aerobic layer m^3/kg"</t>
  </si>
  <si>
    <t>"NH4 sorption coefficient in anaerobic layer m^3/kg"</t>
  </si>
  <si>
    <t>"H2S sorption coefficient in aerobic layer m^3/kg"</t>
  </si>
  <si>
    <t>"H2S sorption coefficient in anaerobic layer m^3/kg"</t>
  </si>
  <si>
    <t>"Write sediment fluxes"</t>
  </si>
  <si>
    <t>"Frequency of output days"</t>
  </si>
  <si>
    <t>"Include bed consolidation"</t>
  </si>
  <si>
    <t>"Include FFT layer (Fine Fluids Tailing - for Pit Lakes)"</t>
  </si>
  <si>
    <t>"FFT layer number of periods"</t>
  </si>
  <si>
    <t>"FFT layer start times"</t>
  </si>
  <si>
    <t>"FFT layer end times"</t>
  </si>
  <si>
    <t>"Initial tailings concentration in FFT (gm/m3)"</t>
    <phoneticPr fontId="0" type="noConversion"/>
  </si>
  <si>
    <t>"Sediment settling velocity of FFT to MFT (m/d)"</t>
  </si>
  <si>
    <t>"Move FFT layer during consolidation"</t>
    <phoneticPr fontId="0" type="noConversion"/>
  </si>
  <si>
    <t>.FALSE.</t>
  </si>
  <si>
    <t>"Fraction of layer thickness at which water layer is added"</t>
  </si>
  <si>
    <t>"Number of bed consolidation regions”</t>
  </si>
  <si>
    <t>"Starting segment for regions”</t>
  </si>
  <si>
    <t>"Ending segment for regions”</t>
  </si>
  <si>
    <t>"Data type for bed consolidation for each region (0: Constant, 1: Time varying)"</t>
  </si>
  <si>
    <t>"Bed consolidation rate (m/d)"</t>
  </si>
  <si>
    <t>"Bed consolidation data file"</t>
  </si>
  <si>
    <t>Regn.npt</t>
  </si>
  <si>
    <t>"Initial bed thickness in meters"</t>
    <phoneticPr fontId="0" type="noConversion"/>
  </si>
  <si>
    <t>"Initial sediment bed porosity"</t>
    <phoneticPr fontId="0" type="noConversion"/>
  </si>
  <si>
    <t>"Sediment bed particle size in microns"</t>
    <phoneticPr fontId="0" type="noConversion"/>
  </si>
  <si>
    <t>"Sediment type (1: Cohesive, 2: Non-cohesive)"</t>
  </si>
  <si>
    <t>"Sediment bulk density (kg/m3)"</t>
    <phoneticPr fontId="0" type="noConversion"/>
  </si>
  <si>
    <t>"Sediment particle settling velocity (m/d)"</t>
    <phoneticPr fontId="0" type="noConversion"/>
  </si>
  <si>
    <t>"Include sediment resuspension and deposition processes"</t>
    <phoneticPr fontId="0" type="noConversion"/>
  </si>
  <si>
    <t>"Gas diffusion coefficient in sediment in m/s"</t>
    <phoneticPr fontId="0" type="noConversion"/>
  </si>
  <si>
    <t>1.0d-9</t>
  </si>
  <si>
    <t>"Calibration parameter R1 in m"</t>
    <phoneticPr fontId="0" type="noConversion"/>
  </si>
  <si>
    <t>"Young's modulus E in N/m2"</t>
    <phoneticPr fontId="0" type="noConversion"/>
  </si>
  <si>
    <t>1.4d+9</t>
  </si>
  <si>
    <t>"Critical stress intensity factor for sediments K1c in N/m^3/2"</t>
    <phoneticPr fontId="0" type="noConversion"/>
  </si>
  <si>
    <t>"Bubbles release scale"</t>
    <phoneticPr fontId="0" type="noConversion"/>
  </si>
  <si>
    <t>"Fraction of critical pressure at which cracks close"</t>
    <phoneticPr fontId="0" type="noConversion"/>
  </si>
  <si>
    <t>"Switch to limit bubble size"</t>
    <phoneticPr fontId="0" type="noConversion"/>
  </si>
  <si>
    <t>.TRUE.</t>
  </si>
  <si>
    <t>"Maximum bubble radius in mm"</t>
    <phoneticPr fontId="0" type="noConversion"/>
  </si>
  <si>
    <t>"Switch to use slow release of bubbles"</t>
    <phoneticPr fontId="0" type="noConversion"/>
  </si>
  <si>
    <t>"Bubbles release fraction (sediments)"</t>
    <phoneticPr fontId="0" type="noConversion"/>
  </si>
  <si>
    <t>"Bubbles accumulation fraction"</t>
    <phoneticPr fontId="0" type="noConversion"/>
  </si>
  <si>
    <t>"Number of bubbles release array"</t>
    <phoneticPr fontId="0" type="noConversion"/>
  </si>
  <si>
    <t>"Bubbles release fraction (atmosphere)"</t>
    <phoneticPr fontId="0" type="noConversion"/>
  </si>
  <si>
    <t>"Bubbles-water gas exchange rate (1/s)"</t>
  </si>
  <si>
    <t>1.0d-7</t>
  </si>
  <si>
    <t>"Apply additional turbulence due to bubbles release"</t>
    <phoneticPr fontId="0" type="noConversion"/>
  </si>
  <si>
    <t>"Turbulence scaling factor for bubbles release"</t>
    <phoneticPr fontId="0" type="noConversion"/>
  </si>
  <si>
    <t>"Critical shear stress for POM resuspension dynes/cm^2"</t>
  </si>
  <si>
    <t>"Critical Shields parameter for POM"</t>
    <phoneticPr fontId="0" type="noConversion"/>
  </si>
  <si>
    <t>"Use Cao method to estimate critical Shields parameter (rather than using input value)"</t>
    <phoneticPr fontId="0" type="noConversion"/>
  </si>
  <si>
    <t>"POM specific gravity"</t>
  </si>
  <si>
    <t>"POM particle diameter m"</t>
  </si>
  <si>
    <t>"Fe(II) sorption coefficient in aerobic layer m^3/g"</t>
  </si>
  <si>
    <t>"Fe(II) sorption coefficient in anaerobic layer m^3/g"</t>
  </si>
  <si>
    <t>"Mn(II) sorption coefficient in aerobic layer m^3/g"</t>
  </si>
  <si>
    <t>"Mn(II) sorption coefficient in anaerobic layer  m^3/g"</t>
  </si>
  <si>
    <t>FFT group</t>
  </si>
  <si>
    <t>Read(CEMAFilN,*)MessageTemp, LayerAddThkFrac</t>
  </si>
  <si>
    <t xml:space="preserve">    Read(CEMAFilN,*)MessageTemp, NumConsolidRegns</t>
  </si>
  <si>
    <t xml:space="preserve">    Read(CEMAFilN,*)MessageTemp, (ConsRegSegSt(i), i = 1, NumConsolidRegns)</t>
  </si>
  <si>
    <t xml:space="preserve">    Read(CEMAFilN,*)MessageTemp, (ConsRegSegEn(i), i = 1, NumConsolidRegns)</t>
  </si>
  <si>
    <t xml:space="preserve">    Read(CEMAFilN,*)MessageTemp, (ConsolidationType(i), i = 1, NumConsolidRegns)</t>
  </si>
  <si>
    <t xml:space="preserve">    Read(CEMAFilN,*)MessageTemp, (ConstConsolidRate(i), i = 1, NumConsolidRegns)</t>
  </si>
  <si>
    <t xml:space="preserve">    Read(CEMAFilN,*)MessageTemp, ConsolidRateRegnFil</t>
  </si>
  <si>
    <t xml:space="preserve">    Read(CEMAFilN,*)MessageTemp, BedElevationInit</t>
  </si>
  <si>
    <t xml:space="preserve">    Read(CEMAFilN,*)MessageTemp, BedPorosityInit</t>
  </si>
  <si>
    <t xml:space="preserve">      Read(CEMAFilN,*)MessageTemp, CEMAParticleSize</t>
  </si>
  <si>
    <t xml:space="preserve">      Read(CEMAFilN,*)MessageTemp, CEMASedimentType</t>
  </si>
  <si>
    <t xml:space="preserve">    Read(CEMAFilN,*)MessageTemp, CEMASedimentDensity</t>
  </si>
  <si>
    <t xml:space="preserve">    Read(CEMAFilN,*)MessageTemp, CEMASedimentSVelocity</t>
  </si>
  <si>
    <t xml:space="preserve">      Read(CEMAFilN,*)MessageTemp, CEMASedimentProcessesInc</t>
  </si>
  <si>
    <t>Bed characteristics group</t>
  </si>
  <si>
    <t xml:space="preserve">        Read(CEMAFilN,*)MessageTemp, (FFTActPrdSt(i), i = 1, NumFFTActivePrds) </t>
  </si>
  <si>
    <t xml:space="preserve">        Read(CEMAFilN,*)MessageTemp, (FFTActPrdEn(i), i = 1, NumFFTActivePrds)</t>
  </si>
  <si>
    <t xml:space="preserve">        Read(CEMAFilN,*)MessageTemp, InitFFTLayerConc</t>
  </si>
  <si>
    <t xml:space="preserve">        Read(CEMAFilN,*)MessageTemp, FFTLayerSettVel</t>
  </si>
  <si>
    <t xml:space="preserve">        Read(CEMAFilN,*)MessageTemp, MoveFFTLayerDown</t>
  </si>
  <si>
    <t xml:space="preserve">  Read(CEMAFilN,*)MessageTemp, NumFFTActivePrds</t>
  </si>
  <si>
    <t>Bed consolidation</t>
  </si>
  <si>
    <t>Sediment characteristics</t>
  </si>
  <si>
    <t>Bubble characteristics</t>
  </si>
  <si>
    <t xml:space="preserve">        Read(CEMAFilN,*)MessageTemp, WriteBESnp</t>
  </si>
  <si>
    <t xml:space="preserve">        Read(CEMAFilN,*)MessageTemp, WritePWSnp</t>
  </si>
  <si>
    <t>"Write bed elevation snapshot output"</t>
  </si>
  <si>
    <t>"Write bed porosity snapshot output"</t>
  </si>
  <si>
    <t xml:space="preserve"> Read(CEMAFilN,*)MessageTemp, GasDiff_Sed    ! in m^2/s</t>
  </si>
  <si>
    <t xml:space="preserve">        Read(CEMAFilN,*)MessageTemp, CalibParam_R1</t>
  </si>
  <si>
    <t xml:space="preserve">        Read(CEMAFilN,*)MessageTemp, YoungModulus</t>
  </si>
  <si>
    <t xml:space="preserve">        Read(CEMAFilN,*)MessageTemp, CritStressIF</t>
  </si>
  <si>
    <t xml:space="preserve">        Read(CEMAFilN,*)MessageTemp, BubbRelScale</t>
  </si>
  <si>
    <t xml:space="preserve">        Read(CEMAFilN,*)MessageTemp, CrackCloseFraction</t>
  </si>
  <si>
    <t xml:space="preserve">        Read(CEMAFilN,*)MessageTemp, LimBubbSize</t>
  </si>
  <si>
    <t xml:space="preserve">        Read(CEMAFilN,*)MessageTemp, MaxBubbRad</t>
  </si>
  <si>
    <t xml:space="preserve">        Read(CEMAFilN,*)MessageTemp, UseReleaseFraction</t>
  </si>
  <si>
    <t xml:space="preserve">        Read(CEMAFilN,*)MessageTemp, BubbRelFraction</t>
  </si>
  <si>
    <t xml:space="preserve">        Read(CEMAFilN,*)MessageTemp, BubbAccFraction</t>
  </si>
  <si>
    <t xml:space="preserve">        Read(CEMAFilN,*)MessageTemp, NumBubRelArr</t>
  </si>
  <si>
    <t xml:space="preserve">        Read(CEMAFilN,*)MessageTemp, BubbRelFractionAtm</t>
  </si>
  <si>
    <t xml:space="preserve">        Read(CEMAFilN,*)MessageTemp, BubbWatGasExchRate</t>
  </si>
  <si>
    <t xml:space="preserve">        Read(CEMAFilN,*)MessageTemp, ApplyBubbTurb</t>
  </si>
  <si>
    <t xml:space="preserve">        Read(CEMAFilN,*)MessageTemp, CEMATurbulenceScaling</t>
  </si>
  <si>
    <t>Region1</t>
  </si>
  <si>
    <t>Region2</t>
  </si>
  <si>
    <t>Region3</t>
  </si>
  <si>
    <t>Region4</t>
  </si>
  <si>
    <t>Region5</t>
  </si>
  <si>
    <t>KFEOOH_HalfSat Half-saturation constant for O2 for FeOOH reduction to Fe(II) g/m3</t>
  </si>
  <si>
    <t>KFE_OXID Rate of Fe oxidation under oxic conditions, m3 d-1 g-1</t>
  </si>
  <si>
    <t xml:space="preserve">        Read(CEMAFilN,*)MessageTemp, IncludeAlkalinity</t>
  </si>
  <si>
    <t xml:space="preserve">        Read(CEMAFilN,*)MessageTemp, IncludeIron        </t>
  </si>
  <si>
    <t xml:space="preserve">        Read(CEMAFilN,*)MessageTemp, IncludeManganese</t>
  </si>
  <si>
    <t xml:space="preserve">          Read(CEMAFilN,*)MessageTemp, TAUCRPOM</t>
  </si>
  <si>
    <t xml:space="preserve">          Read(CEMAFilN,*)MessageTemp, crshields</t>
  </si>
  <si>
    <t xml:space="preserve">          Read(CEMAFilN,*)MessageTemp, cao_method</t>
  </si>
  <si>
    <t xml:space="preserve">          Read(CEMAFilN,*)MessageTemp, spgrav_POM</t>
  </si>
  <si>
    <t xml:space="preserve">          Read(CEMAFilN,*)MessageTemp, dia_POM</t>
  </si>
  <si>
    <t>These can be different regions than above</t>
  </si>
  <si>
    <t>"Initial Iron Oxyhydroxide concentration for each region mgFe/l,"</t>
  </si>
  <si>
    <t>"Initial Mn(II) concentration for each region mgMn/l,"</t>
  </si>
  <si>
    <t>"Initial manganese dioxide concentration for each region mgMn/l,"</t>
  </si>
  <si>
    <t xml:space="preserve">        Read(CEMAFilN,*)MessageTemp, (SedBedInitRegSegSt(i), i = 1, NumRegnsSedimentBedComposition)</t>
  </si>
  <si>
    <t xml:space="preserve">        Read(CEMAFilN,*)MessageTemp, (SedBedInitRegSegEn(i), i = 1, NumRegnsSedimentBedComposition)</t>
  </si>
  <si>
    <t xml:space="preserve">        Read(CEMAFilN,*)MessageTemp, (SDRegnT_T(i),   i = 1, NumRegnsSedimentBedComposition)</t>
  </si>
  <si>
    <t xml:space="preserve">            Read(CEMAFilN,*)MessageTemp, (SDRegnpH(i), i = 1, NumRegnsSedimentBedComposition) </t>
  </si>
  <si>
    <t xml:space="preserve">        Read(CEMAFilN,*)MessageTemp, (SDRegnPOC_T(i), i = 1, NumRegnsSedimentBedComposition)</t>
  </si>
  <si>
    <t xml:space="preserve">        Read(CEMAFilN,*)MessageTemp, (SDRegnPON_T(i), i = 1, NumRegnsSedimentBedComposition)</t>
  </si>
  <si>
    <t xml:space="preserve">        Read(CEMAFilN,*)MessageTemp, (SDRegnPOP_T(i), i = 1, NumRegnsSedimentBedComposition)</t>
  </si>
  <si>
    <t xml:space="preserve">        Read(CEMAFilN,*)MessageTemp, (SDRegnSul_T(i), i = 1, NumRegnsSedimentBedComposition)</t>
  </si>
  <si>
    <t xml:space="preserve">        Read(CEMAFilN,*)MessageTemp, (SDRegnNH3_T(i), i = 1, NumRegnsSedimentBedComposition)</t>
  </si>
  <si>
    <t xml:space="preserve">        Read(CEMAFilN,*)MessageTemp, (SDRegnNO3_T(i), i = 1, NumRegnsSedimentBedComposition)</t>
  </si>
  <si>
    <t xml:space="preserve">        Read(CEMAFilN,*)MessageTemp, (SDRegnPO4_T(i), i = 1, NumRegnsSedimentBedComposition)</t>
  </si>
  <si>
    <t xml:space="preserve">        Read(CEMAFilN,*)MessageTemp, (SDRegnH2S_T(i), i = 1, NumRegnsSedimentBedComposition)</t>
  </si>
  <si>
    <t xml:space="preserve">        Read(CEMAFilN,*)MessageTemp, (SDRegnCH4_T(i), i = 1, NumRegnsSedimentBedComposition)</t>
  </si>
  <si>
    <t xml:space="preserve">        Read(CEMAFilN,*)MessageTemp, (SDRegnTIC_T(i), i = 1, NumRegnsSedimentBedComposition)</t>
  </si>
  <si>
    <t xml:space="preserve">            Read(CEMAFilN,*)MessageTemp, (SDRegnALK_T(i), i = 1, NumRegnsSedimentBedComposition)</t>
  </si>
  <si>
    <t xml:space="preserve">          Read(CEMAFilN,*)MessageTemp, (SDRegnFe2_T(i),   i = 1, NumRegnsSedimentBedComposition)</t>
  </si>
  <si>
    <t xml:space="preserve">          Read(CEMAFilN,*)MessageTemp, (SDRegnFeOOH_T(i), i = 1, NumRegnsSedimentBedComposition)</t>
  </si>
  <si>
    <t xml:space="preserve">          Read(CEMAFilN,*)MessageTemp, (SDRegnMn2_T(i),  i = 1, NumRegnsSedimentBedComposition)</t>
  </si>
  <si>
    <t xml:space="preserve">          Read(CEMAFilN,*)MessageTemp, (SDRegnMnO2_T(i), i = 1, NumRegnsSedimentBedComposition)</t>
  </si>
  <si>
    <t>"Initial Alkalinity concentration for each region mg/l as CaCO3"</t>
  </si>
  <si>
    <t>"Initial Ferrous Iron concentration for each region mgFe/l"</t>
  </si>
  <si>
    <t xml:space="preserve">        Read(CEMAFilN,*)MessageTemp, (SedBedDiaRCRegSegSt(i),     i = 1, NumRegnsSedimentDiagenesis)</t>
  </si>
  <si>
    <t xml:space="preserve">        Read(CEMAFilN,*)MessageTemp, (SedBedDiaRCRegSegEn(i),     i = 1, NumRegnsSedimentDiagenesis)</t>
  </si>
  <si>
    <t xml:space="preserve">        Read(CEMAFilN,*)MessageTemp, (SDRegnPOC_L_Fr(i),          i = 1, NumRegnsSedimentDiagenesis)</t>
  </si>
  <si>
    <t xml:space="preserve">        Read(CEMAFilN,*)MessageTemp, (SDRegnPOC_R_Fr(i),          i = 1, NumRegnsSedimentDiagenesis)</t>
  </si>
  <si>
    <t xml:space="preserve">        Read(CEMAFilN,*)MessageTemp, (SDRegnPON_L_Fr(i),          i = 1, NumRegnsSedimentDiagenesis)</t>
  </si>
  <si>
    <t xml:space="preserve">        Read(CEMAFilN,*)MessageTemp, (SDRegnPON_R_Fr(i),          i = 1, NumRegnsSedimentDiagenesis)</t>
  </si>
  <si>
    <t xml:space="preserve">        Read(CEMAFilN,*)MessageTemp, (SDRegnPOP_L_Fr(i),          i = 1, NumRegnsSedimentDiagenesis)</t>
  </si>
  <si>
    <t xml:space="preserve">        Read(CEMAFilN,*)MessageTemp, (SDRegnPOP_R_Fr(i),          i = 1, NumRegnsSedimentDiagenesis)</t>
  </si>
  <si>
    <t xml:space="preserve">        Read(CEMAFilN,*)MessageTemp, (SDRegnPW_DiffCoeff(i),      i = 1, NumRegnsSedimentDiagenesis)</t>
  </si>
  <si>
    <t xml:space="preserve">        Read(CEMAFilN,*)MessageTemp, (PartMixVel(i),              i = 1, NumRegnsSedimentDiagenesis)</t>
  </si>
  <si>
    <t xml:space="preserve">        Read(CEMAFilN,*)MessageTemp, (BurialVel(i),               i = 1, NumRegnsSedimentDiagenesis)</t>
  </si>
  <si>
    <t xml:space="preserve">        Read(CEMAFilN,*)MessageTemp, (POCr(i),                    i = 1, NumRegnsSedimentDiagenesis)</t>
  </si>
  <si>
    <t xml:space="preserve">        Read(CEMAFilN,*)MessageTemp, (SDRegn_CH4CompMethod(i),    i = 1, NumRegnsSedimentDiagenesis)</t>
  </si>
  <si>
    <t xml:space="preserve">        Read(CEMAFilN,*)MessageTemp, (SDRegnOx_Threshold(i),      i = 1, NumRegnsSedimentDiagenesis)</t>
  </si>
  <si>
    <t xml:space="preserve">        Read(CEMAFilN,*)MessageTemp, (SDRegnAe_NH3_NO3_L(i),      i = 1, NumRegnsSedimentDiagenesis)</t>
  </si>
  <si>
    <t xml:space="preserve">        Read(CEMAFilN,*)MessageTemp, (SDRegnAe_NH3_NO3_H(i),      i = 1, NumRegnsSedimentDiagenesis)</t>
  </si>
  <si>
    <t xml:space="preserve">        Read(CEMAFilN,*)MessageTemp, (SDRegnAe_NO3_N2_L(i),       i = 1, NumRegnsSedimentDiagenesis)</t>
  </si>
  <si>
    <t xml:space="preserve">        Read(CEMAFilN,*)MessageTemp, (SDRegnAe_NO3_N2_H(i),       i = 1, NumRegnsSedimentDiagenesis)</t>
  </si>
  <si>
    <t xml:space="preserve">        Read(CEMAFilN,*)MessageTemp, (SDRegnAn_NO3_N2(i),         i = 1, NumRegnsSedimentDiagenesis)</t>
  </si>
  <si>
    <t xml:space="preserve">        Read(CEMAFilN,*)MessageTemp, (SDRegnAe_CH4_CO2(i),        i = 1, NumRegnsSedimentDiagenesis)   !Eq. 10.35</t>
  </si>
  <si>
    <t xml:space="preserve">        Read(CEMAFilN,*)MessageTemp, (KsOxch(i),                  i = 1, NumRegnsSedimentDiagenesis)</t>
  </si>
  <si>
    <t xml:space="preserve">        Read(CEMAFilN,*)MessageTemp, (SDRegnAe_HS_NH4_Nit(i),     i = 1, NumRegnsSedimentDiagenesis)   !Eq. 3.3</t>
  </si>
  <si>
    <t xml:space="preserve">        Read(CEMAFilN,*)MessageTemp, (SDRegnAe_HS_O2_Nit(i),      i = 1, NumRegnsSedimentDiagenesis)   !Eq. 3.3</t>
  </si>
  <si>
    <t xml:space="preserve">        Read(CEMAFilN,*)MessageTemp, (SDRegn_Theta_PW(i),         i = 1, NumRegnsSedimentDiagenesis)</t>
  </si>
  <si>
    <t xml:space="preserve">        Read(CEMAFilN,*)MessageTemp, (SDRegn_Theta_PM(i),         i = 1, NumRegnsSedimentDiagenesis)</t>
  </si>
  <si>
    <t xml:space="preserve">        Read(CEMAFilN,*)MessageTemp, (SDRegn_Theta_NH3_NO3(i),    i = 1, NumRegnsSedimentDiagenesis)   </t>
  </si>
  <si>
    <t xml:space="preserve">        Read(CEMAFilN,*)MessageTemp, (SDRegn_Theta_NO3_N2(i),     i = 1, NumRegnsSedimentDiagenesis)  </t>
  </si>
  <si>
    <t xml:space="preserve">        Read(CEMAFilN,*)MessageTemp, (SDRegn_Theta_CH4_CO2(i),    i = 1, NumRegnsSedimentDiagenesis)</t>
  </si>
  <si>
    <t xml:space="preserve">        Read(CEMAFilN,*)MessageTemp, (SDRegn_Sulfate_CH4_H2S(i),  i = 1, NumRegnsSedimentDiagenesis)</t>
  </si>
  <si>
    <t xml:space="preserve">        Read(CEMAFilN,*)MessageTemp, (SDRegnAe_H2S_SO4(i),        i = 1, NumRegnsSedimentDiagenesis)</t>
  </si>
  <si>
    <t xml:space="preserve">        Read(CEMAFilN,*)MessageTemp, (SDRegn_Theta_H2S_SO4(i),    i = 1, NumRegnsSedimentDiagenesis)</t>
  </si>
  <si>
    <t xml:space="preserve">        Read(CEMAFilN,*)MessageTemp, (SDRegn_NormConst_H2S_SO4(i),i = 1, NumRegnsSedimentDiagenesis)   !Eq. 9.6</t>
  </si>
  <si>
    <t xml:space="preserve">        Read(CEMAFilN,*)MessageTemp, (SDRegn_MinRate_POC_Lab(i),  i = 1, NumRegnsSedimentDiagenesis)</t>
  </si>
  <si>
    <t xml:space="preserve">        Read(CEMAFilN,*)MessageTemp, (SDRegn_MinRate_POC_Ref(i),  i = 1, NumRegnsSedimentDiagenesis)</t>
  </si>
  <si>
    <t xml:space="preserve">        Read(CEMAFilN,*)MessageTemp, (SDRegn_MinRate_POC_Ine(i),  i = 1, NumRegnsSedimentDiagenesis)</t>
  </si>
  <si>
    <t xml:space="preserve">        Read(CEMAFilN,*)MessageTemp, (SDRegn_MinRate_PON_Lab(i),  i = 1, NumRegnsSedimentDiagenesis)</t>
  </si>
  <si>
    <t xml:space="preserve">        Read(CEMAFilN,*)MessageTemp, (SDRegn_MinRate_PON_Ref(i),  i = 1, NumRegnsSedimentDiagenesis)</t>
  </si>
  <si>
    <t xml:space="preserve">        Read(CEMAFilN,*)MessageTemp, (SDRegn_MinRate_PON_Ine(i),  i = 1, NumRegnsSedimentDiagenesis)</t>
  </si>
  <si>
    <t xml:space="preserve">        Read(CEMAFilN,*)MessageTemp, (SDRegn_MinRate_POP_Lab(i),  i = 1, NumRegnsSedimentDiagenesis)</t>
  </si>
  <si>
    <t xml:space="preserve">        Read(CEMAFilN,*)MessageTemp, (SDRegn_MinRate_POP_Ref(i),  i = 1, NumRegnsSedimentDiagenesis)</t>
  </si>
  <si>
    <t xml:space="preserve">        Read(CEMAFilN,*)MessageTemp, (SDRegn_MinRate_POP_Ine(i),  i = 1, NumRegnsSedimentDiagenesis)</t>
  </si>
  <si>
    <t xml:space="preserve">        Read(CEMAFilN,*)MessageTemp, (SDRegn_Theta_POC_Lab(i),    i = 1, NumRegnsSedimentDiagenesis)</t>
  </si>
  <si>
    <t xml:space="preserve">        Read(CEMAFilN,*)MessageTemp, (SDRegn_Theta_POC_Ref(i),    i = 1, NumRegnsSedimentDiagenesis)</t>
  </si>
  <si>
    <t xml:space="preserve">        Read(CEMAFilN,*)MessageTemp, (SDRegn_Theta_POC_Ine(i),    i = 1, NumRegnsSedimentDiagenesis)</t>
  </si>
  <si>
    <t xml:space="preserve">        Read(CEMAFilN,*)MessageTemp, (SDRegn_Theta_PON_Lab(i),    i = 1, NumRegnsSedimentDiagenesis)</t>
  </si>
  <si>
    <t xml:space="preserve">        Read(CEMAFilN,*)MessageTemp, (SDRegn_Theta_PON_Ref(i),    i = 1, NumRegnsSedimentDiagenesis)</t>
  </si>
  <si>
    <t xml:space="preserve">        Read(CEMAFilN,*)MessageTemp, (SDRegn_Theta_PON_Ine(i),    i = 1, NumRegnsSedimentDiagenesis)</t>
  </si>
  <si>
    <t xml:space="preserve">        Read(CEMAFilN,*)MessageTemp, (SDRegn_Theta_POP_Lab(i),    i = 1, NumRegnsSedimentDiagenesis)</t>
  </si>
  <si>
    <t xml:space="preserve">        Read(CEMAFilN,*)MessageTemp, (SDRegn_Theta_POP_Ref(i),    i = 1, NumRegnsSedimentDiagenesis)</t>
  </si>
  <si>
    <t xml:space="preserve">        Read(CEMAFilN,*)MessageTemp, (SDRegn_Theta_POP_Ine(i),    i = 1, NumRegnsSedimentDiagenesis)    </t>
  </si>
  <si>
    <t xml:space="preserve">        Read(CEMAFilN,*)MessageTemp, (Kdp2(i),                    i = 1, NumRegnsSedimentDiagenesis) </t>
  </si>
  <si>
    <t xml:space="preserve">        Read(CEMAFilN,*)MessageTemp, (delta_kpo41(i),             i = 1, NumRegnsSedimentDiagenesis) </t>
  </si>
  <si>
    <t xml:space="preserve">        Read(CEMAFilN,*)MessageTemp, (DOcr(i),                    i = 1, NumRegnsSedimentDiagenesis) </t>
  </si>
  <si>
    <t xml:space="preserve">        Read(CEMAFilN,*)MessageTemp, (KdNH31(i),                  i = 1, NumRegnsSedimentDiagenesis)    </t>
  </si>
  <si>
    <t xml:space="preserve">        Read(CEMAFilN,*)MessageTemp, (KdNH32(i),                  i = 1, NumRegnsSedimentDiagenesis) </t>
  </si>
  <si>
    <t xml:space="preserve">        Read(CEMAFilN,*)MessageTemp, (KdH2S1(i),                  i = 1, NumRegnsSedimentDiagenesis) </t>
  </si>
  <si>
    <t xml:space="preserve">        Read(CEMAFilN,*)MessageTemp, (KdH2S2(i),                  i = 1, NumRegnsSedimentDiagenesis) </t>
  </si>
  <si>
    <t xml:space="preserve">        Read(CEMAFilN,*)MessageTemp, (SDRegn_POMResuspMethod(i),  i = 1, NumRegnsSedimentDiagenesis)</t>
  </si>
  <si>
    <t xml:space="preserve">        Read(CEMAFilN,*)MessageTemp, (KdFe1(i),               i = 1, NumRegnsSedimentDiagenesis)</t>
  </si>
  <si>
    <t xml:space="preserve">        Read(CEMAFilN,*)MessageTemp, (KdFe2(i),               i = 1, NumRegnsSedimentDiagenesis)</t>
  </si>
  <si>
    <t xml:space="preserve">        Read(CEMAFilN,*)MessageTemp, (KdMn1(i),               i = 1, NumRegnsSedimentDiagenesis)</t>
  </si>
  <si>
    <t xml:space="preserve">        Read(CEMAFilN,*)MessageTemp, (KdMn2(i),               i = 1, NumRegnsSedimentDiagenesis)</t>
  </si>
  <si>
    <t xml:space="preserve">        Read(CEMAFilN,*)MessageTemp, WriteCEMAMFTSedFlx</t>
  </si>
  <si>
    <t xml:space="preserve">        READ(CEMAFilN,*)MessageTemp, SEDIAGFREQ   ! FREQUENCY OF OUTPUT SW 5/25/2017</t>
  </si>
  <si>
    <t>POM resuspension</t>
  </si>
  <si>
    <t>Initial conditions</t>
  </si>
  <si>
    <t>Rate constants</t>
  </si>
  <si>
    <t>"Reference POC G1 concentration for bioturbation mg-C/g Calculation of final benthic particle mixing velocity Equation 13.6 in DoToro (2001)"</t>
  </si>
  <si>
    <t>"Initial sediment pH (only used if include modeling dynamic pH)"</t>
  </si>
  <si>
    <t>"Algorithm for POM resuspension (0: Wind induced resuspension, 1: Bottom scour resuspension) Only used if Include POM resuspension is .TRUE."</t>
  </si>
  <si>
    <t>allocate(C2SF(KMX,IMX,37),KFSF(KMX,IMX,17),KFSFAV(IMX,16)</t>
  </si>
  <si>
    <t>C2SF(LayerNum,SegNumI,1)    =  SDRegnNH3_T(InitConRegn)</t>
  </si>
  <si>
    <t xml:space="preserve">                C2SF(LayerNum,SegNumI,2)    =  SDRegnNH3_T(InitConRegn)</t>
  </si>
  <si>
    <t xml:space="preserve">                C2SF(LayerNum,SegNumI,3)    =  SDRegnNO3_T(InitConRegn)</t>
  </si>
  <si>
    <t xml:space="preserve">                C2SF(LayerNum,SegNumI,4)    =  SDRegnNO3_T(InitConRegn)</t>
  </si>
  <si>
    <t xml:space="preserve">                C2SF(LayerNum,SegNumI,5)    =  SDRegnPO4_T(InitConRegn)</t>
  </si>
  <si>
    <t xml:space="preserve">                C2SF(LayerNum,SegNumI,6)    =  SDRegnPO4_T(InitConRegn)</t>
  </si>
  <si>
    <t xml:space="preserve">                C2SF(LayerNum,SegNumI,7)    =  SDRegnCH4_T(InitConRegn)</t>
  </si>
  <si>
    <t xml:space="preserve">                C2SF(LayerNum,SegNumI,8)    =  SDRegnCH4_T(InitConRegn)</t>
  </si>
  <si>
    <t xml:space="preserve">                C2SF(LayerNum,SegNumI,9)    =  SDRegnSul_T(InitConRegn)</t>
  </si>
  <si>
    <t xml:space="preserve">                C2SF(LayerNum,SegNumI,10)   =  SDRegnSul_T(InitConRegn)</t>
  </si>
  <si>
    <t xml:space="preserve">                C2SF(LayerNum,SegNumI,11)   =  SDRegnH2S_T(InitConRegn)</t>
  </si>
  <si>
    <t xml:space="preserve">                C2SF(LayerNum,SegNumI,12)   =  SDRegnH2S_T(InitConRegn)</t>
  </si>
  <si>
    <t xml:space="preserve">                C2SF(LayerNum,SegNumI,13)   =  SDRegnTIC_T(InitConRegn)</t>
  </si>
  <si>
    <t xml:space="preserve">                C2SF(LayerNum,SegNumI,14)   =  SDRegnTIC_T(InitConRegn)</t>
  </si>
  <si>
    <t xml:space="preserve">                C2SF(LayerNum,SegNumI,15)   =  SDRegnT_T(InitConRegn)</t>
  </si>
  <si>
    <t xml:space="preserve">                C2SF(LayerNum,SegNumI,16)   =  SDRegnT_T(InitConRegn)</t>
  </si>
  <si>
    <t xml:space="preserve">                  C2SF(LayerNum,SegNumI,17)  =   SDRegnpH(InitConRegn)</t>
  </si>
  <si>
    <t xml:space="preserve">                  C2SF(LayerNum,SegNumI,18)  =   SDRegnpH(InitConRegn)</t>
  </si>
  <si>
    <t xml:space="preserve">                C2SF(LayerNum,SegNumI,19)   =  SD_POC_L_Fr*SDRegnPOC_T(InitConRegn)</t>
  </si>
  <si>
    <t xml:space="preserve">                C2SF(LayerNum,SegNumI,20)   =  SD_POC_R_Fr*SDRegnPOC_T(InitConRegn) </t>
  </si>
  <si>
    <t xml:space="preserve">                C2SF(LayerNum,SegNumI,21)   =  SD_POC_I_Fr*SDRegnPOC_T(InitConRegn)</t>
  </si>
  <si>
    <t xml:space="preserve">                C2SF(LayerNum,SegNumI,22)   =  SD_PON_L_Fr*SDRegnPON_T(InitConRegn)</t>
  </si>
  <si>
    <t xml:space="preserve">                C2SF(LayerNum,SegNumI,23)   =  SD_PON_R_Fr*SDRegnPON_T(InitConRegn) </t>
  </si>
  <si>
    <t xml:space="preserve">                C2SF(LayerNum,SegNumI,24)   =  SD_PON_I_Fr*SDRegnPON_T(InitConRegn)</t>
  </si>
  <si>
    <t xml:space="preserve">                C2SF(LayerNum,SegNumI,25)   =  SD_POP_L_Fr*SDRegnPOP_T(InitConRegn)</t>
  </si>
  <si>
    <t xml:space="preserve">                C2SF(LayerNum,SegNumI,26)   =  SD_POP_R_Fr*SDRegnPOP_T(InitConRegn) </t>
  </si>
  <si>
    <t xml:space="preserve">                C2SF(LayerNum,SegNumI,27)   =  SD_POP_I_Fr*SDRegnPOP_T(InitConRegn)</t>
  </si>
  <si>
    <t xml:space="preserve">                  C2SF(LayerNum,SegNumI,28)   =  SDRegnALK_T(InitConRegn)</t>
  </si>
  <si>
    <t xml:space="preserve">                  C2SF(LayerNum,SegNumI,29)   =  SDRegnALK_T(InitConRegn)</t>
  </si>
  <si>
    <t xml:space="preserve">                  C2SF(LayerNum,SegNumI,30)   =  SDRegnFe2_T(InitConRegn)</t>
  </si>
  <si>
    <t xml:space="preserve">                  C2SF(LayerNum,SegNumI,31)   =  SDRegnFe2_T(InitConRegn)</t>
  </si>
  <si>
    <t xml:space="preserve">                  C2SF(LayerNum,SegNumI,32)   =  SDRegnFeOOH_T(InitConRegn)</t>
  </si>
  <si>
    <t xml:space="preserve">                  C2SF(LayerNum,SegNumI,33)   =  SDRegnFeOOH_T(InitConRegn)</t>
  </si>
  <si>
    <t xml:space="preserve">                  C2SF(LayerNum,SegNumI,34)   =  SDRegnMn2_T(InitConRegn)</t>
  </si>
  <si>
    <t xml:space="preserve">                  C2SF(LayerNum,SegNumI,35)   =  SDRegnMn2_T(InitConRegn)</t>
  </si>
  <si>
    <t xml:space="preserve">                  C2SF(LayerNum,SegNumI,36)   =  SDRegnMnO2_T(InitConRegn)</t>
  </si>
  <si>
    <t xml:space="preserve">                  C2SF(LayerNum,SegNumI,37)   =  SDRegnMnO2_T(InitConRegn)</t>
  </si>
  <si>
    <t>POCInert</t>
  </si>
  <si>
    <t>POCRefractory</t>
  </si>
  <si>
    <t>POCLabile</t>
  </si>
  <si>
    <t>PONLabile</t>
  </si>
  <si>
    <t>PONRefractory</t>
  </si>
  <si>
    <t>PONInert</t>
  </si>
  <si>
    <t>POPLabile</t>
  </si>
  <si>
    <t>POPRefractory</t>
  </si>
  <si>
    <t>POPInert</t>
  </si>
  <si>
    <t xml:space="preserve">          SD_NH31  =&gt; C2SF(LayerNum,SegNumI,1);  SD_NH32  =&gt; C2SF(LayerNum,SegNumI,2) </t>
  </si>
  <si>
    <t xml:space="preserve">          SD_NO31  =&gt; C2SF(LayerNum,SegNumI,3);  SD_NO32  =&gt; C2SF(LayerNum,SegNumI,4)</t>
  </si>
  <si>
    <t xml:space="preserve">          SD_PO4T1 =&gt; C2SF(LayerNum,SegNumI,5);  SD_PO4T2 =&gt; C2SF(LayerNum,SegNumI,6)</t>
  </si>
  <si>
    <t xml:space="preserve">          SD_CH41  =&gt; C2SF(LayerNum,SegNumI,7);  SD_CH42  =&gt; C2SF(LayerNum,SegNumI,8)</t>
  </si>
  <si>
    <t xml:space="preserve">          SD_SO41  =&gt; C2SF(LayerNum,SegNumI,9);  SD_SO42  =&gt; C2SF(LayerNum,SegNumI,10)</t>
  </si>
  <si>
    <t xml:space="preserve">          SD_HST1  =&gt; C2SF(LayerNum,SegNumI,11); SD_HST2  =&gt; C2SF(LayerNum,SegNumI,12)</t>
  </si>
  <si>
    <t xml:space="preserve">          SD_TIC1  =&gt; C2SF(LayerNum,SegNumI,13); SD_TIC2  =&gt; C2SF(LayerNum,SegNumI,14)</t>
  </si>
  <si>
    <t xml:space="preserve">          SD_T1    =&gt; C2SF(LayerNum,SegNumI,15); SD_T2    =&gt; C2SF(LayerNum,SegNumI,16)</t>
  </si>
  <si>
    <t xml:space="preserve">          SD_pH1   =&gt; C2SF(LayerNum,SegNumI,17); SD_pH2   =&gt; C2SF(LayerNum,SegNumI,18)</t>
  </si>
  <si>
    <t xml:space="preserve">          SD_POC22 =&gt; C2SF(LayerNum,SegNumI,19:21)</t>
  </si>
  <si>
    <t xml:space="preserve">          SD_PON22 =&gt; C2SF(LayerNum,SegNumI,22:24)</t>
  </si>
  <si>
    <t xml:space="preserve">          SD_POP22 =&gt; C2SF(LayerNum,SegNumI,25:27)</t>
  </si>
  <si>
    <t>NH31</t>
  </si>
  <si>
    <t>NH32</t>
  </si>
  <si>
    <t>NO31</t>
  </si>
  <si>
    <t>NO32</t>
  </si>
  <si>
    <t>PO41</t>
  </si>
  <si>
    <t>PO42</t>
  </si>
  <si>
    <t>CH41</t>
  </si>
  <si>
    <t>CH42</t>
  </si>
  <si>
    <t>SO41</t>
  </si>
  <si>
    <t>SO42</t>
  </si>
  <si>
    <t>H2S1</t>
  </si>
  <si>
    <t>H2S2</t>
  </si>
  <si>
    <t>TIC1</t>
  </si>
  <si>
    <t>TIC2</t>
  </si>
  <si>
    <t>T1</t>
  </si>
  <si>
    <t>T2</t>
  </si>
  <si>
    <t>pH1</t>
  </si>
  <si>
    <t>pH2</t>
  </si>
  <si>
    <t>Alk1</t>
  </si>
  <si>
    <t>Alk2</t>
  </si>
  <si>
    <t>Fe21</t>
  </si>
  <si>
    <t>Fe22</t>
  </si>
  <si>
    <t>FeOOH1</t>
  </si>
  <si>
    <t>FeOOH2</t>
  </si>
  <si>
    <t>Mn21</t>
  </si>
  <si>
    <t>Mn22</t>
  </si>
  <si>
    <t>MnO21</t>
  </si>
  <si>
    <t>MnO22</t>
  </si>
  <si>
    <t>Layer1=aerobis layer</t>
  </si>
  <si>
    <t>layer2=anaerobic layer</t>
  </si>
  <si>
    <t xml:space="preserve">            SD_ALK1  =&gt; C2SF(LayerNum,SegNumI,28)</t>
  </si>
  <si>
    <t xml:space="preserve">            SD_ALK2  =&gt; C2SF(LayerNum,SegNumI,29)</t>
  </si>
  <si>
    <t xml:space="preserve">          !</t>
  </si>
  <si>
    <t xml:space="preserve">            SD_Fe2T1  =&gt; C2SF(LayerNum,SegNumI,30)</t>
  </si>
  <si>
    <t xml:space="preserve">            SD_Fe2T2  =&gt; C2SF(LayerNum,SegNumI,31)</t>
  </si>
  <si>
    <t xml:space="preserve">            SD_FeOOH1 =&gt; C2SF(LayerNum,SegNumI,32)</t>
  </si>
  <si>
    <t xml:space="preserve">            SD_FeOOH2 =&gt; C2SF(LayerNum,SegNumI,33)</t>
  </si>
  <si>
    <t xml:space="preserve">            SD_Mn2T1 =&gt; C2SF(LayerNum,SegNumI,34)</t>
  </si>
  <si>
    <t xml:space="preserve">            SD_Mn2T2 =&gt; C2SF(LayerNum,SegNumI,35)</t>
  </si>
  <si>
    <t xml:space="preserve">            SD_MnO21 =&gt; C2SF(LayerNum,SegNumI,36)</t>
  </si>
  <si>
    <t xml:space="preserve">            SD_MnO22 =&gt; C2SF(LayerNum,SegNumI,37)</t>
  </si>
  <si>
    <t xml:space="preserve">          KFSF(LayerNum,SegNumI,1)  = SD_JPOC(1) + SD_JPOC(2) + SD_JPOC(3)</t>
  </si>
  <si>
    <t xml:space="preserve">          KFSF(LayerNum,SegNumI,2)  = SD_JPON(1) + SD_JPON(2) + SD_JPON(3)</t>
  </si>
  <si>
    <t xml:space="preserve">          KFSF(LayerNum,SegNumI,3)  = SD_JPOP(1) + SD_JPOP(2) + SD_JPOP(3)</t>
  </si>
  <si>
    <t xml:space="preserve">          KFSF(LayerNum,SegNumI,4)  = SD_SOD</t>
  </si>
  <si>
    <t xml:space="preserve">          KFSF(LayerNum,SegNumI,5)  = SD_CSOD</t>
  </si>
  <si>
    <t xml:space="preserve">          KFSF(LayerNum,SegNumI,6)  = SD_NSOD</t>
  </si>
  <si>
    <t xml:space="preserve">          KFSF(LayerNum,SegNumI,7)  = SD_JC</t>
  </si>
  <si>
    <t xml:space="preserve">          KFSF(LayerNum,SegNumI,8)  = SD_JN</t>
  </si>
  <si>
    <t xml:space="preserve">          KFSF(LayerNum,SegNumI,9)  = SD_JP</t>
  </si>
  <si>
    <t xml:space="preserve">          KFSF(LayerNum,SegNumI,10) = SD_JCH4</t>
  </si>
  <si>
    <t xml:space="preserve">          KFSF(LayerNum,SegNumI,11) = SD_JHS</t>
  </si>
  <si>
    <t xml:space="preserve">          KFSF(LayerNum,SegNumI,12) = SD_JSO4</t>
  </si>
  <si>
    <t xml:space="preserve">          KFSF(LayerNum,SegNumI,13) = SD_JTIC</t>
  </si>
  <si>
    <t xml:space="preserve">          KFSF(LayerNum,SegNumI,14) = SD_JNH4</t>
  </si>
  <si>
    <t xml:space="preserve">          KFSF(LayerNum,SegNumI,15) = SD_JNO3</t>
  </si>
  <si>
    <t xml:space="preserve">          KFSF(LayerNum,SegNumI,16) = SD_JPO4</t>
  </si>
  <si>
    <t xml:space="preserve">          KFSF(LayerNum,SegNumI,17) = SD_JT</t>
  </si>
  <si>
    <t xml:space="preserve">          sum_ave(1) = sum_ave(1)   + SD_SOD      * DELTABI</t>
  </si>
  <si>
    <t xml:space="preserve">          sum_ave(2) = sum_ave(2)   + SD_POC22(1) * DELTABI</t>
  </si>
  <si>
    <t xml:space="preserve">          sum_ave(3) = sum_ave(3)   + SD_POC22(2) * DELTABI</t>
  </si>
  <si>
    <t xml:space="preserve">          sum_ave(4) = sum_ave(4)   + SD_JC       * DELTABI</t>
  </si>
  <si>
    <t xml:space="preserve">          sum_ave(5) = sum_ave(5)   + SD_JN       * DELTABI</t>
  </si>
  <si>
    <t xml:space="preserve">          sum_ave(6) = sum_ave(6)   + SD_PON22(1) * DELTABI</t>
  </si>
  <si>
    <t xml:space="preserve">          sum_ave(7) = sum_ave(7)   + SD_PON22(2) * DELTABI</t>
  </si>
  <si>
    <t xml:space="preserve">          sum_ave(8) = sum_ave(8)   + SD_JCH4     * DELTABI</t>
  </si>
  <si>
    <t xml:space="preserve">          sum_ave(9) = sum_ave(9)   + SD_JNH4     * DELTABI</t>
  </si>
  <si>
    <t xml:space="preserve">          sum_ave(10) = sum_ave(10) + SD_JNO3     * DELTABI</t>
  </si>
  <si>
    <t xml:space="preserve">          sum_ave(11) = sum_ave(11) + SD_JPO4     * DELTABI</t>
  </si>
  <si>
    <t xml:space="preserve">          sum_ave(12) = sum_ave(12) + SD_POP22(1) * DELTABI</t>
  </si>
  <si>
    <t xml:space="preserve">          sum_ave(13) = sum_ave(13) + SD_POP22(2) * DELTABI</t>
  </si>
  <si>
    <t xml:space="preserve">          sum_ave(14) = sum_ave(14) + SD_CSOD     * DELTABI</t>
  </si>
  <si>
    <t xml:space="preserve">          sum_ave(15) = sum_ave(15) + SD_NSOD     * DELTABI</t>
  </si>
  <si>
    <t xml:space="preserve">          sum_ave(16) = sum_ave(16) + SD_JP       * DELTABI</t>
  </si>
  <si>
    <t xml:space="preserve">        END DO !LayerNum</t>
  </si>
  <si>
    <t xml:space="preserve">        </t>
  </si>
  <si>
    <t xml:space="preserve">        KFSFAV(SegNumI,:) = sum_ave(:)</t>
  </si>
  <si>
    <t>Flux variables</t>
  </si>
  <si>
    <t>DELTABI is fraction of layer thickness weighted average based on thickness</t>
  </si>
  <si>
    <t xml:space="preserve">            Write(CEMASedFlxFilN4,'("SOD(gO2/m2/d),",f12.4,",",&lt;IMX&gt;(f10.4,","),&lt;IMX&gt;(f10.4,","))')JDAY,(KFSF(KB(SegNumI),SegNumI,4),  SegNumI = 1, IMX),(KFSFAV(SegNumI,1), SegNumI = 1, IMX)</t>
  </si>
  <si>
    <t xml:space="preserve">            Write(CEMASedFlxFilN5,'("POCG1(g/m3),",f12.4,",",&lt;IMX&gt;(f10.4,","),&lt;IMX&gt;(f10.4,","))')  JDAY,(C2SF(KB(SegNumI),SegNumI,19), SegNumI = 1, IMX),(KFSFAV(SegNumI,2), SegNumI = 1, IMX)</t>
  </si>
  <si>
    <t xml:space="preserve">            Write(CEMASedFlxFilN6,'("POCG2(g/m3),",f12.4,",",&lt;IMX&gt;(f10.4,","),&lt;IMX&gt;(f10.4,","))')  JDAY,(C2SF(KB(SegNumI),SegNumI,20), SegNumI = 1, IMX),(KFSFAV(SegNumI,3), SegNumI = 1, IMX)</t>
  </si>
  <si>
    <t xml:space="preserve">            Write(CEMASedFlxFilN7,'("JC,",f12.4,",",&lt;IMX&gt;(f10.4,","),&lt;IMX&gt;(f10.4,","))')           JDAY,(KFSF(KB(SegNumI),SegNumI,7),  SegNumI = 1, IMX),(KFSFAV(SegNumI,4), SegNumI = 1, IMX)</t>
  </si>
  <si>
    <t xml:space="preserve">            Write(CEMASedFlxFilN8,'("JN,",f12.4,",",&lt;IMX&gt;(f10.4,","),&lt;IMX&gt;(f10.4,","))')           JDAY,(KFSF(KB(SegNumI),SegNumI,8),  SegNumI = 1, IMX),(KFSFAV(SegNumI,5), SegNumI = 1, IMX)</t>
  </si>
  <si>
    <t xml:space="preserve">            Write(CEMASedFlxFilN9,'("PONG1(g/m3),",f12.4,",",&lt;IMX&gt;(f10.4,","),&lt;IMX&gt;(f10.4,","))')  JDAY,(C2SF(KB(SegNumI),SegNumI,22), SegNumI = 1, IMX),(KFSFAV(SegNumI,6), SegNumI = 1, IMX)</t>
  </si>
  <si>
    <t xml:space="preserve">            Write(CEMASedFlxFilN10,'("PONG2(g/m3),",f12.4,",",&lt;IMX&gt;(f10.4,","),&lt;IMX&gt;(f10.4,","))') JDAY,(C2SF(KB(SegNumI),SegNumI,23), SegNumI = 1, IMX),(KFSFAV(SegNumI,7), SegNumI = 1, IMX)</t>
  </si>
  <si>
    <t xml:space="preserve">            </t>
  </si>
  <si>
    <t xml:space="preserve">            Write(CEMASedFlxFilN11,'("JCH4,",f12.4,",",&lt;IMX&gt;(f10.4,","),&lt;IMX&gt;(f10.4,","))')JDAY,(KFSF(KB(SegNumI),SegNumI,10), SegNumI = 1, IMX),(KFSFAV(SegNumI,8),  SegNumI = 1, IMX)</t>
  </si>
  <si>
    <t xml:space="preserve">            Write(CEMASedFlxFilN12,'("JNH4,",f12.4,",",&lt;IMX&gt;(f10.4,","),&lt;IMX&gt;(f10.4,","))')JDAY,(KFSF(KB(SegNumI),SegNumI,14), SegNumI = 1, IMX),(KFSFAV(SegNumI,9),  SegNumI = 1, IMX)</t>
  </si>
  <si>
    <t xml:space="preserve">            Write(CEMASedFlxFilN13,'("JNO3,",f12.4,",",&lt;IMX&gt;(f10.4,","),&lt;IMX&gt;(f10.4,","))')JDAY,(KFSF(KB(SegNumI),SegNumI,15), SegNumI = 1, IMX),(KFSFAV(SegNumI,10), SegNumI = 1, IMX)</t>
  </si>
  <si>
    <t xml:space="preserve">            Write(CEMASedFlxFilN14,'("JPO4,",f12.4,",",&lt;IMX&gt;(f10.4,","),&lt;IMX&gt;(f10.4,","))')JDAY,(KFSF(KB(SegNumI),SegNumI,16), SegNumI = 1, IMX),(KFSFAV(SegNumI,11), SegNumI = 1, IMX)</t>
  </si>
  <si>
    <t xml:space="preserve">            Write(CEMASedFlxFilN15,'("POPG1(g/m3),",f12.4,",",&lt;IMX&gt;(f10.4,","),&lt;IMX&gt;(f10.4,","))')JDAY,(C2SF(KB(SegNumI),SegNumI,25), SegNumI = 1, IMX),(KFSFAV(SegNumI,12), SegNumI = 1, IMX)</t>
  </si>
  <si>
    <t xml:space="preserve">            Write(CEMASedFlxFilN16,'("POPG2(g/m3),",f12.4,",",&lt;IMX&gt;(f10.4,","),&lt;IMX&gt;(f10.4,","))')JDAY,(C2SF(KB(SegNumI),SegNumI,26), SegNumI = 1, IMX),(KFSFAV(SegNumI,13), SegNumI = 1, IMX)</t>
  </si>
  <si>
    <t xml:space="preserve">            Write(CEMASedFlxFilN17,'("CSOD(gO2/m2/d),",f12.4,",",&lt;IMX&gt;(f10.4,","),&lt;IMX&gt;(f10.4,","))')JDAY,(KFSF(KB(SegNumI),SegNumI,5), SegNumI = 1, IMX),(KFSFAV(SegNumI,14), SegNumI = 1, IMX)</t>
  </si>
  <si>
    <t xml:space="preserve">            Write(CEMASedFlxFilN18,'("NSOD(gO2/m2/d),",f12.4,",",&lt;IMX&gt;(f10.4,","),&lt;IMX&gt;(f10.4,","))')JDAY,(KFSF(KB(SegNumI),SegNumI,6), SegNumI = 1, IMX),(KFSFAV(SegNumI,15), SegNumI = 1, IMX)</t>
  </si>
  <si>
    <t xml:space="preserve">            Write(CEMASedFlxFilN19,'("JP,",f12.4,",",&lt;IMX&gt;(f10.4,","),&lt;IMX&gt;(f10.4,","))')            JDAY,(KFSF(KB(SegNumI),SegNumI,9), SegNumI = 1, IMX),(KFSFAV(SegNumI,16), SegNumI = 1, IMX)</t>
  </si>
  <si>
    <t xml:space="preserve">            Write(CEMASedFlxFilN20,'("H1(m),",f12.4,",",&lt;IMX&gt;(f10.4,","))')JDAY,(SD_AerLayerThick(SegNumI), SegNumI = 1, IMX)</t>
  </si>
  <si>
    <t>SEG INTERVALS</t>
  </si>
  <si>
    <t>TEMP/VEL/DEPTH</t>
  </si>
  <si>
    <t>ISTR1</t>
  </si>
  <si>
    <t>IEND1</t>
  </si>
  <si>
    <t>ISTR2</t>
  </si>
  <si>
    <t>IEND2</t>
  </si>
  <si>
    <t>ISTR3</t>
  </si>
  <si>
    <t>IEND3</t>
  </si>
  <si>
    <t>TDG TARGET OPERATION CONTROL FILE</t>
  </si>
  <si>
    <t>w2_TDGtarget.csv</t>
  </si>
  <si>
    <t xml:space="preserve"> Spillway flow allocation operation for</t>
  </si>
  <si>
    <t>Bonneville Dam</t>
  </si>
  <si>
    <t>W2 model is used to reallocate spillbay gate flow into powerhouses</t>
  </si>
  <si>
    <t>to meet downstream TDG target specified by the user.</t>
  </si>
  <si>
    <t>TDG target is specified as a a constant or time series data</t>
  </si>
  <si>
    <t>DYNSEL = ON, read TDG target time series file 'TDGdyntarget.csv'</t>
  </si>
  <si>
    <t>SYSTDG TDGTA = ON</t>
  </si>
  <si>
    <t>TDG target location: 1) Spillway 2) Tailwater</t>
  </si>
  <si>
    <t>TDG target demo</t>
  </si>
  <si>
    <t>Zhong Zhang</t>
  </si>
  <si>
    <t>TDGTRGET</t>
  </si>
  <si>
    <t>TSFREQ</t>
  </si>
  <si>
    <t>TSCONV</t>
  </si>
  <si>
    <t>TSDYN</t>
  </si>
  <si>
    <t>ITER</t>
  </si>
  <si>
    <t>PRIDYN</t>
  </si>
  <si>
    <t>DYNGRP</t>
  </si>
  <si>
    <t>PRIORITY</t>
  </si>
  <si>
    <t>BAY1</t>
  </si>
  <si>
    <t>BAY2</t>
  </si>
  <si>
    <t>BAY3</t>
  </si>
  <si>
    <t>BAY4</t>
  </si>
  <si>
    <t>BAY5</t>
  </si>
  <si>
    <t>BAY6</t>
  </si>
  <si>
    <t>BAY7</t>
  </si>
  <si>
    <t>BAY8</t>
  </si>
  <si>
    <t>BAY9</t>
  </si>
  <si>
    <t>BAY10</t>
  </si>
  <si>
    <t>BAY11</t>
  </si>
  <si>
    <t>BAY12</t>
  </si>
  <si>
    <t>BAY13</t>
  </si>
  <si>
    <t>BAY14</t>
  </si>
  <si>
    <t>BAY15</t>
  </si>
  <si>
    <t>BAY16</t>
  </si>
  <si>
    <t>BAY17</t>
  </si>
  <si>
    <t>BAY18</t>
  </si>
  <si>
    <t>MINFRACT</t>
  </si>
  <si>
    <t>MINFRC1</t>
  </si>
  <si>
    <t>MINFRC2</t>
  </si>
  <si>
    <t>MINFRC3</t>
  </si>
  <si>
    <t>MINFRC4</t>
  </si>
  <si>
    <t>MINFRC5</t>
  </si>
  <si>
    <t>MINFRC6</t>
  </si>
  <si>
    <t>MINFRC7</t>
  </si>
  <si>
    <t>MINFRC8</t>
  </si>
  <si>
    <t>MINFRC9</t>
  </si>
  <si>
    <t>MNFRC10</t>
  </si>
  <si>
    <t>MAXFLOW</t>
  </si>
  <si>
    <t>PHMAX1</t>
  </si>
  <si>
    <t>TARGET FILE</t>
  </si>
  <si>
    <t>TDGdyntarget.csv</t>
  </si>
  <si>
    <t>w2_TDGTarget.csv!A1</t>
  </si>
  <si>
    <t>PHMAX2</t>
  </si>
  <si>
    <t>PHMAX3</t>
  </si>
  <si>
    <t>PHMAX4</t>
  </si>
  <si>
    <t>DGPO2, fraction of dissolved gas to reaeration coefficient, typical value 1.027</t>
  </si>
  <si>
    <t>COEF1 User defined parameter</t>
  </si>
  <si>
    <t>MINKL (if LAKE, m/d) or MINKA (if RIVER/ESTUARY, day-1)</t>
  </si>
  <si>
    <t>Cyanotoxins Control File</t>
  </si>
  <si>
    <t>ON/OFF</t>
  </si>
  <si>
    <t>DEBUG</t>
  </si>
  <si>
    <t>TOXINCONTROL: ATOX (turn ON/OFF all algae toxins),ATOX_DEBUG (turn on debugging output)</t>
  </si>
  <si>
    <t>Global turn ON/OFF algae toxins</t>
  </si>
  <si>
    <t>For each algal type specify whether this group produces toxins based on a fraction of its biomass</t>
  </si>
  <si>
    <t>CTP_MC, fraction of algae concentration producing MC</t>
  </si>
  <si>
    <t>If CTP is zero, then no toxin is produced by that algal group</t>
  </si>
  <si>
    <t>CTB_MC, ratio of intracellular toxin to dry weight biomass (mg toxin/mg DW)</t>
  </si>
  <si>
    <t>CTR_MC, release rate, day-1</t>
  </si>
  <si>
    <t>These are not a function of each algal group</t>
  </si>
  <si>
    <t>CTD_MC, extracellular decay , day-1</t>
  </si>
  <si>
    <t>CTP_CYN, fraction of algae concentration producing CYN</t>
  </si>
  <si>
    <t>CTB_CYN, ratio of intracellular toxin to dry weight biomass (mg toxin/mg DW)</t>
  </si>
  <si>
    <t>CTR_CYN, release rate, day-1</t>
  </si>
  <si>
    <t>CTD_CYN, extracellular decay , day-1</t>
  </si>
  <si>
    <t>CTP_ATX, fraction of algae concentration producing ATX</t>
  </si>
  <si>
    <t>CTB_ATX, ratio of intracellular toxin to dry weight biomass (mg toxin/mg DW)</t>
  </si>
  <si>
    <t>CTR_ATX, release rate, day-1</t>
  </si>
  <si>
    <t>CTD_ATX, extracellular decay, day-1</t>
  </si>
  <si>
    <t>CTP_STX, fraction of algae concentration producing STX</t>
  </si>
  <si>
    <t>CTB_STX, ratio of intracellular toxin to dry weight biomass (mg toxin/mg DW)</t>
  </si>
  <si>
    <t>CTR_STX,  release rate, day-1</t>
  </si>
  <si>
    <t>CTD_STX, extracellular decay , day-1</t>
  </si>
  <si>
    <t>Do not highlight Column A</t>
  </si>
  <si>
    <t>ATOX_DEBUG: This turns on an output file that has the following information at the location of and frequency of TSR output files:</t>
  </si>
  <si>
    <t>jday,k,I,ex_toxin(k,I,j, j=1,numatoxins),in_toxin(k,I,j, j=1,numatoxins),ctess(k,I,j=1,numaltoxins),alg(k,I,jj,j=1,nal)</t>
  </si>
  <si>
    <t>" Microcystin, g/m^3"</t>
  </si>
  <si>
    <t>"Clindrospermopsin, g/m^3"</t>
  </si>
  <si>
    <t>"Anatoxin-A, g/m^3"</t>
  </si>
  <si>
    <t>"Saxitoxin, g/m^3"</t>
  </si>
  <si>
    <t>Not used</t>
  </si>
  <si>
    <t>MICROCYSTIN, g/m3</t>
  </si>
  <si>
    <t>CYLINDROSPERMOPSIN, g/m3</t>
  </si>
  <si>
    <t>ANATOXIN-A, g/m3</t>
  </si>
  <si>
    <t>SAXITOXIN, g/m3</t>
  </si>
  <si>
    <t>"Microcystin, g/m^3"</t>
  </si>
  <si>
    <t>"GC2, g/m3                                  "</t>
  </si>
  <si>
    <t>w2_Algae_Toxin.csv!A1</t>
  </si>
  <si>
    <t>w2_AlgaeMigration.csv!A1</t>
  </si>
  <si>
    <t>w2_lake_river_contour.csv!A1</t>
  </si>
  <si>
    <r>
      <t xml:space="preserve">Debugging output is written to the file </t>
    </r>
    <r>
      <rPr>
        <b/>
        <sz val="10"/>
        <color theme="1"/>
        <rFont val="Calibri"/>
        <family val="2"/>
        <scheme val="minor"/>
      </rPr>
      <t>algae_toxin_debug.csv</t>
    </r>
  </si>
  <si>
    <t>How to activate file</t>
  </si>
  <si>
    <t>Read in directly unless w2_con.npt exists</t>
  </si>
  <si>
    <t>ON/OFF switch in w2_con.csv</t>
  </si>
  <si>
    <t>If an algae toxin state variable is active, then this file is read in automatically</t>
  </si>
  <si>
    <t>Input file template</t>
  </si>
  <si>
    <t>Presence or absence of file in model directory</t>
  </si>
  <si>
    <t>Make sure to press the button on the top left hand side to output the csv file - it is in COLUMN B! [For this file there is no need to select the cells before writing the file.]</t>
  </si>
  <si>
    <t>Read in algae vertical migration file</t>
  </si>
  <si>
    <t>SED_DIAG</t>
  </si>
  <si>
    <t>Algae Vertical Migration, ON/OFF, AVERTM</t>
  </si>
  <si>
    <t>Toxins are related to algae groups in toxin input file</t>
  </si>
  <si>
    <t>Requires DGP being active, or N2 and O2</t>
  </si>
  <si>
    <t>ORGCC simulates the organic matter as C rather than organic matter; SED_DIAG: turns ON/OFF sediment diagenesis</t>
  </si>
  <si>
    <t>"Sediment Diagenesis"</t>
  </si>
  <si>
    <t>"Degray Reservoir - March 4 through December 23, 1980"</t>
  </si>
  <si>
    <t>"W2 Example Problem"</t>
  </si>
  <si>
    <t>"Hypolimnetic Aeration, Envir Performance"</t>
  </si>
  <si>
    <t>"Auto Port Selection, 2 m layer heights"</t>
  </si>
  <si>
    <t>Typical values of coefficients</t>
  </si>
  <si>
    <t>Default values</t>
  </si>
  <si>
    <t>DiToro 2001)</t>
  </si>
  <si>
    <t>Inert fraction is 1-labile fraction- refractory fraction</t>
  </si>
  <si>
    <t>0.5-0.65</t>
  </si>
  <si>
    <t>0.019-0.07</t>
  </si>
  <si>
    <t>Typical range</t>
  </si>
  <si>
    <t>0.0012-0.0088</t>
  </si>
  <si>
    <t>$ Zhong Zhang/Scott Wells</t>
  </si>
  <si>
    <t>cm2/day</t>
  </si>
  <si>
    <t>m2/day</t>
  </si>
  <si>
    <t>cm/year</t>
  </si>
  <si>
    <t>m/d</t>
  </si>
  <si>
    <t>0.2 to 0.75</t>
  </si>
  <si>
    <t>cm/yr</t>
  </si>
  <si>
    <t>5.5E-6 to 2E-5</t>
  </si>
  <si>
    <t>0.0005 to 0.005</t>
  </si>
  <si>
    <t>0.16-0.25</t>
  </si>
  <si>
    <t>0.2 - 0.25</t>
  </si>
  <si>
    <t>0.14-0.2</t>
  </si>
  <si>
    <t>ICEC - Turn ICE cover algorithm ON/ONWB/OFF</t>
  </si>
  <si>
    <t>DOEP</t>
  </si>
  <si>
    <t>DOVOL</t>
  </si>
  <si>
    <t>"Sediment Temperature Computations=1 (internal calcs or =2 neighboring water)"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</si>
</sst>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164" formatCode="[$-409]d\-mmm\-yyyy;@"/>
    <numFmt numFmtId="165" formatCode="[$-409]m/d/yy\ h:mm\ AM/PM;@"/>
    <numFmt numFmtId="166" formatCode="0.000"/>
    <numFmt numFmtId="167" formatCode="0.00000E+00"/>
    <numFmt numFmtId="168" formatCode="0.0000E+00"/>
    <numFmt numFmtId="169" formatCode="0.000000"/>
  </numFmts>
  <fonts count="21"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000000"/>
      <name val="Calibri"/>
      <family val="2"/>
    </font>
    <font>
      <b/>
      <sz val="12"/>
      <color theme="1"/>
      <name val="Calibri"/>
      <family val="2"/>
      <scheme val="minor"/>
    </font>
    <font>
      <sz val="10"/>
      <color theme="1"/>
      <name val="Calibri"/>
      <family val="2"/>
    </font>
    <font>
      <i/>
      <sz val="11"/>
      <color theme="1"/>
      <name val="Calibri"/>
      <family val="2"/>
      <scheme val="minor"/>
    </font>
    <font>
      <sz val="11"/>
      <name val="Calibri"/>
      <family val="2"/>
      <scheme val="minor"/>
    </font>
    <font>
      <b/>
      <sz val="11"/>
      <name val="Calibri"/>
      <family val="2"/>
      <scheme val="minor"/>
    </font>
    <font>
      <sz val="10"/>
      <name val="Calibri"/>
      <family val="2"/>
    </font>
    <font>
      <sz val="8"/>
      <name val="Calibri"/>
      <family val="2"/>
      <scheme val="minor"/>
    </font>
    <font>
      <b/>
      <sz val="12"/>
      <name val="Calibri"/>
      <family val="2"/>
      <scheme val="minor"/>
    </font>
    <font>
      <sz val="11"/>
      <color rgb="FFFF0000"/>
      <name val="Calibri"/>
      <family val="2"/>
      <scheme val="minor"/>
    </font>
    <font>
      <sz val="10"/>
      <name val="Calibri"/>
      <family val="2"/>
      <scheme val="minor"/>
    </font>
    <font>
      <b/>
      <u/>
      <sz val="11"/>
      <color theme="1"/>
      <name val="Calibri"/>
      <family val="2"/>
      <scheme val="minor"/>
    </font>
    <font>
      <u/>
      <sz val="11"/>
      <color theme="10"/>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sz val="11"/>
      <color rgb="FF9C5700"/>
      <name val="Calibri"/>
      <family val="2"/>
      <scheme val="minor"/>
    </font>
    <font>
      <b/>
      <sz val="11"/>
      <color theme="5"/>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DAEEF3"/>
        <bgColor indexed="64"/>
      </patternFill>
    </fill>
    <fill>
      <patternFill patternType="solid">
        <fgColor theme="9"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rgb="FFFFEB9C"/>
      </patternFill>
    </fill>
  </fills>
  <borders count="8">
    <border>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bottom/>
      <diagonal/>
    </border>
    <border>
      <start style="thin">
        <color indexed="64"/>
      </start>
      <end style="thin">
        <color indexed="64"/>
      </end>
      <top/>
      <bottom/>
      <diagonal/>
    </border>
  </borders>
  <cellStyleXfs count="3">
    <xf numFmtId="0" fontId="0" fillId="0" borderId="0"/>
    <xf numFmtId="0" fontId="15" fillId="0" borderId="0" applyNumberFormat="0" applyFill="0" applyBorder="0" applyAlignment="0" applyProtection="0"/>
    <xf numFmtId="0" fontId="19" fillId="20" borderId="0" applyNumberFormat="0" applyBorder="0" applyAlignment="0" applyProtection="0"/>
  </cellStyleXfs>
  <cellXfs count="121">
    <xf numFmtId="0" fontId="0" fillId="0" borderId="0" xfId="0"/>
    <xf numFmtId="0" fontId="0" fillId="2" borderId="0" xfId="0" applyFill="1"/>
    <xf numFmtId="0" fontId="2" fillId="0" borderId="0" xfId="0" applyFont="1"/>
    <xf numFmtId="0" fontId="1" fillId="0" borderId="0" xfId="0" applyFont="1"/>
    <xf numFmtId="0" fontId="0" fillId="3" borderId="0" xfId="0" applyFill="1"/>
    <xf numFmtId="0" fontId="0" fillId="3" borderId="1" xfId="0" applyFill="1" applyBorder="1"/>
    <xf numFmtId="0" fontId="0" fillId="2" borderId="1" xfId="0" applyFill="1" applyBorder="1"/>
    <xf numFmtId="0" fontId="0" fillId="3" borderId="2" xfId="0" applyFill="1" applyBorder="1"/>
    <xf numFmtId="0" fontId="0" fillId="0" borderId="1" xfId="0" applyBorder="1"/>
    <xf numFmtId="0" fontId="0" fillId="3" borderId="4" xfId="0" applyFill="1" applyBorder="1"/>
    <xf numFmtId="0" fontId="0" fillId="0" borderId="4" xfId="0" applyBorder="1"/>
    <xf numFmtId="0" fontId="0" fillId="3" borderId="5" xfId="0" applyFill="1" applyBorder="1"/>
    <xf numFmtId="0" fontId="0" fillId="3" borderId="6" xfId="0" applyFill="1" applyBorder="1"/>
    <xf numFmtId="0" fontId="0" fillId="4" borderId="1" xfId="0" applyFill="1" applyBorder="1"/>
    <xf numFmtId="0" fontId="0" fillId="4" borderId="0" xfId="0" applyFill="1"/>
    <xf numFmtId="0" fontId="0" fillId="2" borderId="4" xfId="0" applyFill="1" applyBorder="1"/>
    <xf numFmtId="0" fontId="0" fillId="4" borderId="1" xfId="0" applyFill="1" applyBorder="1" applyAlignment="1">
      <alignment vertical="center"/>
    </xf>
    <xf numFmtId="0" fontId="0" fillId="5" borderId="1" xfId="0" applyFill="1" applyBorder="1"/>
    <xf numFmtId="0" fontId="0" fillId="2" borderId="3" xfId="0" applyFill="1" applyBorder="1"/>
    <xf numFmtId="0" fontId="0" fillId="6" borderId="1" xfId="0" applyFill="1" applyBorder="1" applyAlignment="1">
      <alignment vertical="center"/>
    </xf>
    <xf numFmtId="0" fontId="0" fillId="6" borderId="1" xfId="0" applyFill="1" applyBorder="1"/>
    <xf numFmtId="0" fontId="0" fillId="6" borderId="0" xfId="0" applyFill="1"/>
    <xf numFmtId="0" fontId="0" fillId="0" borderId="7" xfId="0" applyBorder="1"/>
    <xf numFmtId="6" fontId="1" fillId="4" borderId="1" xfId="0" quotePrefix="1" applyNumberFormat="1" applyFont="1" applyFill="1" applyBorder="1"/>
    <xf numFmtId="0" fontId="1" fillId="7" borderId="1" xfId="0" applyFont="1" applyFill="1" applyBorder="1"/>
    <xf numFmtId="0" fontId="1" fillId="2" borderId="0" xfId="0" applyFont="1" applyFill="1"/>
    <xf numFmtId="0" fontId="5" fillId="0" borderId="0" xfId="0" applyFont="1" applyAlignment="1">
      <alignment horizontal="left" vertical="center" indent="15"/>
    </xf>
    <xf numFmtId="0" fontId="6" fillId="0" borderId="0" xfId="0" applyFont="1"/>
    <xf numFmtId="0" fontId="7" fillId="0" borderId="0" xfId="0" applyFont="1"/>
    <xf numFmtId="0" fontId="8" fillId="0" borderId="0" xfId="0" applyFont="1"/>
    <xf numFmtId="0" fontId="9" fillId="0" borderId="0" xfId="0" applyFont="1" applyAlignment="1">
      <alignment vertical="center"/>
    </xf>
    <xf numFmtId="0" fontId="8" fillId="7" borderId="0" xfId="0" applyFont="1" applyFill="1"/>
    <xf numFmtId="0" fontId="1" fillId="6" borderId="1" xfId="0" applyFont="1" applyFill="1" applyBorder="1"/>
    <xf numFmtId="0" fontId="0" fillId="6" borderId="7" xfId="0" applyFill="1" applyBorder="1"/>
    <xf numFmtId="0" fontId="0" fillId="8" borderId="0" xfId="0" applyFill="1"/>
    <xf numFmtId="0" fontId="8" fillId="2" borderId="0" xfId="0" applyFont="1" applyFill="1"/>
    <xf numFmtId="0" fontId="0" fillId="3" borderId="3" xfId="0" applyFill="1" applyBorder="1"/>
    <xf numFmtId="0" fontId="0" fillId="9" borderId="0" xfId="0" applyFill="1"/>
    <xf numFmtId="0" fontId="0" fillId="2" borderId="7" xfId="0" applyFill="1" applyBorder="1"/>
    <xf numFmtId="0" fontId="1" fillId="3" borderId="1" xfId="0" applyFont="1" applyFill="1" applyBorder="1"/>
    <xf numFmtId="0" fontId="8" fillId="10" borderId="0" xfId="0" applyFont="1" applyFill="1"/>
    <xf numFmtId="0" fontId="11" fillId="11" borderId="0" xfId="0" applyFont="1" applyFill="1"/>
    <xf numFmtId="0" fontId="0" fillId="3" borderId="7" xfId="0" applyFill="1" applyBorder="1"/>
    <xf numFmtId="0" fontId="12" fillId="2" borderId="0" xfId="0" applyFont="1" applyFill="1"/>
    <xf numFmtId="0" fontId="0" fillId="5" borderId="0" xfId="0" applyFill="1"/>
    <xf numFmtId="0" fontId="0" fillId="10" borderId="0" xfId="0" applyFill="1"/>
    <xf numFmtId="0" fontId="0" fillId="10" borderId="1" xfId="0" applyFill="1" applyBorder="1"/>
    <xf numFmtId="0" fontId="0" fillId="9" borderId="1" xfId="0" applyFill="1" applyBorder="1"/>
    <xf numFmtId="0" fontId="13" fillId="0" borderId="0" xfId="0" applyFont="1"/>
    <xf numFmtId="0" fontId="0" fillId="13" borderId="0" xfId="0" applyFill="1"/>
    <xf numFmtId="0" fontId="0" fillId="13" borderId="1" xfId="0" applyFill="1" applyBorder="1"/>
    <xf numFmtId="0" fontId="0" fillId="13" borderId="3" xfId="0" applyFill="1" applyBorder="1"/>
    <xf numFmtId="0" fontId="0" fillId="14" borderId="0" xfId="0" applyFill="1"/>
    <xf numFmtId="0" fontId="0" fillId="14" borderId="1" xfId="0" applyFill="1" applyBorder="1"/>
    <xf numFmtId="0" fontId="0" fillId="0" borderId="0" xfId="0" quotePrefix="1"/>
    <xf numFmtId="0" fontId="0" fillId="15" borderId="1" xfId="0" applyFill="1" applyBorder="1"/>
    <xf numFmtId="0" fontId="0" fillId="15" borderId="0" xfId="0" applyFill="1"/>
    <xf numFmtId="0" fontId="0" fillId="15" borderId="0" xfId="0" applyFill="1" applyAlignment="1">
      <alignment vertical="center"/>
    </xf>
    <xf numFmtId="165" fontId="0" fillId="0" borderId="0" xfId="0" applyNumberFormat="1"/>
    <xf numFmtId="166" fontId="0" fillId="2" borderId="1" xfId="0" applyNumberFormat="1" applyFill="1" applyBorder="1"/>
    <xf numFmtId="0" fontId="1" fillId="11" borderId="1" xfId="0" applyFont="1" applyFill="1" applyBorder="1"/>
    <xf numFmtId="22" fontId="1" fillId="2" borderId="0" xfId="0" applyNumberFormat="1" applyFont="1" applyFill="1"/>
    <xf numFmtId="22" fontId="1" fillId="2" borderId="1" xfId="0" applyNumberFormat="1" applyFont="1" applyFill="1" applyBorder="1"/>
    <xf numFmtId="0" fontId="0" fillId="0" borderId="1" xfId="0" applyBorder="1" applyAlignment="1">
      <alignment vertical="center"/>
    </xf>
    <xf numFmtId="0" fontId="0" fillId="11" borderId="0" xfId="0" applyFill="1"/>
    <xf numFmtId="0" fontId="0" fillId="11" borderId="1" xfId="0" applyFill="1" applyBorder="1"/>
    <xf numFmtId="0" fontId="0" fillId="11" borderId="5" xfId="0" applyFill="1" applyBorder="1"/>
    <xf numFmtId="0" fontId="1" fillId="4" borderId="1" xfId="0" applyFont="1" applyFill="1" applyBorder="1"/>
    <xf numFmtId="0" fontId="14" fillId="0" borderId="0" xfId="0" applyFont="1"/>
    <xf numFmtId="0" fontId="0" fillId="2" borderId="5" xfId="0" applyFill="1" applyBorder="1"/>
    <xf numFmtId="0" fontId="0" fillId="2" borderId="2" xfId="0" applyFill="1" applyBorder="1"/>
    <xf numFmtId="0" fontId="0" fillId="4" borderId="5" xfId="0" applyFill="1" applyBorder="1"/>
    <xf numFmtId="0" fontId="15" fillId="0" borderId="0" xfId="1" quotePrefix="1"/>
    <xf numFmtId="11" fontId="0" fillId="2" borderId="1" xfId="0" applyNumberFormat="1" applyFill="1" applyBorder="1"/>
    <xf numFmtId="0" fontId="1" fillId="4" borderId="0" xfId="0" applyFont="1" applyFill="1"/>
    <xf numFmtId="0" fontId="7" fillId="14" borderId="0" xfId="0" applyFont="1" applyFill="1"/>
    <xf numFmtId="0" fontId="7" fillId="2" borderId="0" xfId="0" applyFont="1" applyFill="1"/>
    <xf numFmtId="0" fontId="0" fillId="16" borderId="1" xfId="0" applyFill="1" applyBorder="1"/>
    <xf numFmtId="0" fontId="15" fillId="12" borderId="1" xfId="1" quotePrefix="1" applyFill="1" applyBorder="1"/>
    <xf numFmtId="0" fontId="15" fillId="12" borderId="1" xfId="1" applyFill="1" applyBorder="1"/>
    <xf numFmtId="22" fontId="15" fillId="12" borderId="1" xfId="1" applyNumberFormat="1" applyFill="1" applyBorder="1"/>
    <xf numFmtId="0" fontId="1" fillId="0" borderId="0" xfId="0" applyFont="1" applyAlignment="1">
      <alignment vertical="center"/>
    </xf>
    <xf numFmtId="166" fontId="0" fillId="7" borderId="1" xfId="0" applyNumberFormat="1" applyFill="1" applyBorder="1"/>
    <xf numFmtId="0" fontId="7" fillId="7" borderId="0" xfId="0" applyFont="1" applyFill="1"/>
    <xf numFmtId="0" fontId="1" fillId="14" borderId="1" xfId="0" applyFont="1" applyFill="1" applyBorder="1"/>
    <xf numFmtId="0" fontId="15" fillId="2" borderId="1" xfId="1" applyFill="1" applyBorder="1"/>
    <xf numFmtId="164" fontId="15" fillId="2" borderId="1" xfId="1" applyNumberFormat="1" applyFill="1" applyBorder="1"/>
    <xf numFmtId="0" fontId="0" fillId="4" borderId="1" xfId="0" applyFill="1" applyBorder="1" applyAlignment="1">
      <alignment horizontal="right"/>
    </xf>
    <xf numFmtId="0" fontId="7" fillId="5" borderId="1" xfId="0" applyFont="1" applyFill="1" applyBorder="1"/>
    <xf numFmtId="0" fontId="12" fillId="5" borderId="1" xfId="0" applyFont="1" applyFill="1" applyBorder="1"/>
    <xf numFmtId="0" fontId="0" fillId="10" borderId="1" xfId="0" applyFill="1" applyBorder="1" applyAlignment="1">
      <alignment horizontal="right"/>
    </xf>
    <xf numFmtId="0" fontId="0" fillId="4" borderId="1" xfId="0" applyFill="1" applyBorder="1" applyAlignment="1">
      <alignment wrapText="1"/>
    </xf>
    <xf numFmtId="0" fontId="16" fillId="0" borderId="0" xfId="0" applyFont="1" applyAlignment="1">
      <alignment horizontal="center"/>
    </xf>
    <xf numFmtId="0" fontId="16" fillId="0" borderId="7" xfId="0" applyFont="1" applyBorder="1" applyAlignment="1">
      <alignment horizontal="center"/>
    </xf>
    <xf numFmtId="0" fontId="0" fillId="17" borderId="1" xfId="0" applyFill="1" applyBorder="1"/>
    <xf numFmtId="0" fontId="0" fillId="17" borderId="1" xfId="0" applyFill="1" applyBorder="1" applyAlignment="1">
      <alignment horizontal="right"/>
    </xf>
    <xf numFmtId="0" fontId="0" fillId="4" borderId="7" xfId="0" applyFill="1" applyBorder="1"/>
    <xf numFmtId="0" fontId="0" fillId="5" borderId="7" xfId="0" applyFill="1" applyBorder="1"/>
    <xf numFmtId="0" fontId="12" fillId="5" borderId="7" xfId="0" applyFont="1" applyFill="1" applyBorder="1"/>
    <xf numFmtId="0" fontId="12" fillId="5" borderId="0" xfId="0" applyFont="1" applyFill="1"/>
    <xf numFmtId="0" fontId="0" fillId="17" borderId="7" xfId="0" applyFill="1" applyBorder="1"/>
    <xf numFmtId="0" fontId="0" fillId="10" borderId="7" xfId="0" applyFill="1" applyBorder="1"/>
    <xf numFmtId="2" fontId="0" fillId="0" borderId="0" xfId="0" applyNumberFormat="1"/>
    <xf numFmtId="167" fontId="0" fillId="0" borderId="0" xfId="0" applyNumberFormat="1"/>
    <xf numFmtId="168" fontId="0" fillId="0" borderId="0" xfId="0" applyNumberFormat="1"/>
    <xf numFmtId="169" fontId="0" fillId="0" borderId="0" xfId="0" applyNumberFormat="1"/>
    <xf numFmtId="0" fontId="0" fillId="12" borderId="0" xfId="0" applyFill="1"/>
    <xf numFmtId="16" fontId="0" fillId="2" borderId="1" xfId="0" applyNumberFormat="1" applyFill="1" applyBorder="1"/>
    <xf numFmtId="0" fontId="15" fillId="17" borderId="1" xfId="1" applyFill="1" applyBorder="1"/>
    <xf numFmtId="0" fontId="0" fillId="18" borderId="7" xfId="0" applyFill="1" applyBorder="1"/>
    <xf numFmtId="0" fontId="1" fillId="8" borderId="0" xfId="0" applyFont="1" applyFill="1"/>
    <xf numFmtId="0" fontId="0" fillId="19" borderId="1" xfId="0" applyFill="1" applyBorder="1"/>
    <xf numFmtId="0" fontId="0" fillId="19" borderId="0" xfId="0" applyFill="1"/>
    <xf numFmtId="0" fontId="4" fillId="6" borderId="1" xfId="0" applyFont="1" applyFill="1" applyBorder="1" applyAlignment="1" applyProtection="1">
      <alignment horizontal="center"/>
      <protection hidden="1"/>
    </xf>
    <xf numFmtId="0" fontId="15" fillId="0" borderId="0" xfId="1" applyFill="1"/>
    <xf numFmtId="0" fontId="17" fillId="0" borderId="0" xfId="0" applyFont="1"/>
    <xf numFmtId="0" fontId="0" fillId="6" borderId="2" xfId="0" applyFill="1" applyBorder="1"/>
    <xf numFmtId="0" fontId="0" fillId="6" borderId="3" xfId="0" applyFill="1" applyBorder="1"/>
    <xf numFmtId="0" fontId="19" fillId="20" borderId="0" xfId="2"/>
    <xf numFmtId="0" fontId="20" fillId="20" borderId="0" xfId="2" applyFont="1"/>
    <xf numFmtId="11" fontId="0" fillId="13" borderId="0" xfId="0" applyNumberFormat="1" applyFill="1"/>
  </cellXfs>
  <cellStyles count="3">
    <cellStyle name="Hyperlink" xfId="1" builtinId="8"/>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customXml" Target="../customXml/item3.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customXml" Target="../customXml/item2.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ustomXml" Target="../customXml/item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drawings/_rels/drawing15.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xdr:from>
      <xdr:col>1</xdr:col>
      <xdr:colOff>2425700</xdr:colOff>
      <xdr:row>6</xdr:row>
      <xdr:rowOff>177800</xdr:rowOff>
    </xdr:from>
    <xdr:to>
      <xdr:col>1</xdr:col>
      <xdr:colOff>4089400</xdr:colOff>
      <xdr:row>11</xdr:row>
      <xdr:rowOff>12700</xdr:rowOff>
    </xdr:to>
    <xdr:sp macro="" textlink="">
      <xdr:nvSpPr>
        <xdr:cNvPr id="4098" name="Button 2">
          <a:extLst>
            <a:ext uri="{63B3BB69-23CF-44E3-9099-C40C66FF867C}">
              <a14:compatExt xmlns:a14="http://schemas.microsoft.com/office/drawing/2010/main"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to CSV file</a:t>
          </a:r>
        </a:p>
      </xdr:txBody>
    </xdr:sp>
    <xdr:clientData fPrintsWithSheet="0"/>
  </xdr:twoCellAnchor>
</xdr:wsDr>
</file>

<file path=xl/drawings/drawing2.xml><?xml version="1.0" encoding="utf-8"?>
<xdr:wsDr xmlns:xdr="http://purl.oclc.org/ooxml/drawingml/spreadsheetDrawing" xmlns:a="http://purl.oclc.org/ooxml/drawingml/main">
  <xdr:twoCellAnchor>
    <xdr:from>
      <xdr:col>9</xdr:col>
      <xdr:colOff>419100</xdr:colOff>
      <xdr:row>0</xdr:row>
      <xdr:rowOff>177800</xdr:rowOff>
    </xdr:from>
    <xdr:to>
      <xdr:col>12</xdr:col>
      <xdr:colOff>177800</xdr:colOff>
      <xdr:row>5</xdr:row>
      <xdr:rowOff>12700</xdr:rowOff>
    </xdr:to>
    <xdr:sp macro="" textlink="">
      <xdr:nvSpPr>
        <xdr:cNvPr id="8193" name="Button 1">
          <a:extLst>
            <a:ext uri="{63B3BB69-23CF-44E3-9099-C40C66FF867C}">
              <a14:compatExt xmlns:a14="http://schemas.microsoft.com/office/drawing/2010/main"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3.xml><?xml version="1.0" encoding="utf-8"?>
<xdr:wsDr xmlns:xdr="http://purl.oclc.org/ooxml/drawingml/spreadsheetDrawing" xmlns:a="http://purl.oclc.org/ooxml/drawingml/main">
  <xdr:twoCellAnchor>
    <xdr:from>
      <xdr:col>8</xdr:col>
      <xdr:colOff>482600</xdr:colOff>
      <xdr:row>1</xdr:row>
      <xdr:rowOff>0</xdr:rowOff>
    </xdr:from>
    <xdr:to>
      <xdr:col>11</xdr:col>
      <xdr:colOff>215900</xdr:colOff>
      <xdr:row>5</xdr:row>
      <xdr:rowOff>25400</xdr:rowOff>
    </xdr:to>
    <xdr:sp macro="" textlink="">
      <xdr:nvSpPr>
        <xdr:cNvPr id="51201" name="Button 1">
          <a:extLst>
            <a:ext uri="{63B3BB69-23CF-44E3-9099-C40C66FF867C}">
              <a14:compatExt xmlns:a14="http://schemas.microsoft.com/office/drawing/2010/main" spid="_x0000_s51201"/>
            </a:ext>
            <a:ext uri="{FF2B5EF4-FFF2-40B4-BE49-F238E27FC236}">
              <a16:creationId xmlns:a16="http://schemas.microsoft.com/office/drawing/2014/main" id="{00000000-0008-0000-0400-000001C8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4.xml><?xml version="1.0" encoding="utf-8"?>
<xdr:wsDr xmlns:xdr="http://purl.oclc.org/ooxml/drawingml/spreadsheetDrawing" xmlns:a="http://purl.oclc.org/ooxml/drawingml/main">
  <xdr:twoCellAnchor>
    <xdr:from>
      <xdr:col>3</xdr:col>
      <xdr:colOff>673100</xdr:colOff>
      <xdr:row>7</xdr:row>
      <xdr:rowOff>0</xdr:rowOff>
    </xdr:from>
    <xdr:to>
      <xdr:col>5</xdr:col>
      <xdr:colOff>635000</xdr:colOff>
      <xdr:row>11</xdr:row>
      <xdr:rowOff>25400</xdr:rowOff>
    </xdr:to>
    <xdr:sp macro="" textlink="">
      <xdr:nvSpPr>
        <xdr:cNvPr id="11265" name="Button 1">
          <a:extLst>
            <a:ext uri="{63B3BB69-23CF-44E3-9099-C40C66FF867C}">
              <a14:compatExt xmlns:a14="http://schemas.microsoft.com/office/drawing/2010/main"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5.xml><?xml version="1.0" encoding="utf-8"?>
<xdr:wsDr xmlns:xdr="http://purl.oclc.org/ooxml/drawingml/spreadsheetDrawing" xmlns:a="http://purl.oclc.org/ooxml/drawingml/main">
  <xdr:twoCellAnchor>
    <xdr:from>
      <xdr:col>11</xdr:col>
      <xdr:colOff>2247900</xdr:colOff>
      <xdr:row>3</xdr:row>
      <xdr:rowOff>114300</xdr:rowOff>
    </xdr:from>
    <xdr:to>
      <xdr:col>13</xdr:col>
      <xdr:colOff>571500</xdr:colOff>
      <xdr:row>7</xdr:row>
      <xdr:rowOff>139700</xdr:rowOff>
    </xdr:to>
    <xdr:sp macro="" textlink="">
      <xdr:nvSpPr>
        <xdr:cNvPr id="12289" name="Button 1">
          <a:extLst>
            <a:ext uri="{63B3BB69-23CF-44E3-9099-C40C66FF867C}">
              <a14:compatExt xmlns:a14="http://schemas.microsoft.com/office/drawing/2010/main" spid="_x0000_s12289"/>
            </a:ext>
            <a:ext uri="{FF2B5EF4-FFF2-40B4-BE49-F238E27FC236}">
              <a16:creationId xmlns:a16="http://schemas.microsoft.com/office/drawing/2014/main" id="{00000000-0008-0000-0600-0000013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6.xml><?xml version="1.0" encoding="utf-8"?>
<xdr:wsDr xmlns:xdr="http://purl.oclc.org/ooxml/drawingml/spreadsheetDrawing" xmlns:a="http://purl.oclc.org/ooxml/drawingml/main">
  <xdr:twoCellAnchor>
    <xdr:from>
      <xdr:col>20</xdr:col>
      <xdr:colOff>50800</xdr:colOff>
      <xdr:row>1</xdr:row>
      <xdr:rowOff>63500</xdr:rowOff>
    </xdr:from>
    <xdr:to>
      <xdr:col>22</xdr:col>
      <xdr:colOff>444500</xdr:colOff>
      <xdr:row>5</xdr:row>
      <xdr:rowOff>88900</xdr:rowOff>
    </xdr:to>
    <xdr:sp macro="" textlink="">
      <xdr:nvSpPr>
        <xdr:cNvPr id="13313" name="Button 1">
          <a:extLst>
            <a:ext uri="{63B3BB69-23CF-44E3-9099-C40C66FF867C}">
              <a14:compatExt xmlns:a14="http://schemas.microsoft.com/office/drawing/2010/main" spid="_x0000_s13313"/>
            </a:ext>
            <a:ext uri="{FF2B5EF4-FFF2-40B4-BE49-F238E27FC236}">
              <a16:creationId xmlns:a16="http://schemas.microsoft.com/office/drawing/2014/main" id="{00000000-0008-0000-0700-00000134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7.xml><?xml version="1.0" encoding="utf-8"?>
<xdr:wsDr xmlns:xdr="http://purl.oclc.org/ooxml/drawingml/spreadsheetDrawing" xmlns:a="http://purl.oclc.org/ooxml/drawingml/main">
  <xdr:twoCellAnchor>
    <xdr:from>
      <xdr:col>4</xdr:col>
      <xdr:colOff>50800</xdr:colOff>
      <xdr:row>0</xdr:row>
      <xdr:rowOff>63500</xdr:rowOff>
    </xdr:from>
    <xdr:to>
      <xdr:col>6</xdr:col>
      <xdr:colOff>444500</xdr:colOff>
      <xdr:row>4</xdr:row>
      <xdr:rowOff>88900</xdr:rowOff>
    </xdr:to>
    <xdr:sp macro="" textlink="">
      <xdr:nvSpPr>
        <xdr:cNvPr id="17409" name="Button 1">
          <a:extLst>
            <a:ext uri="{63B3BB69-23CF-44E3-9099-C40C66FF867C}">
              <a14:compatExt xmlns:a14="http://schemas.microsoft.com/office/drawing/2010/main" spid="_x0000_s17409"/>
            </a:ext>
            <a:ext uri="{FF2B5EF4-FFF2-40B4-BE49-F238E27FC236}">
              <a16:creationId xmlns:a16="http://schemas.microsoft.com/office/drawing/2014/main" id="{00000000-0008-0000-0800-00000144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8.xml><?xml version="1.0" encoding="utf-8"?>
<xdr:wsDr xmlns:xdr="http://purl.oclc.org/ooxml/drawingml/spreadsheetDrawing" xmlns:a="http://purl.oclc.org/ooxml/drawingml/main">
  <xdr:twoCellAnchor>
    <xdr:from>
      <xdr:col>11</xdr:col>
      <xdr:colOff>50800</xdr:colOff>
      <xdr:row>1</xdr:row>
      <xdr:rowOff>63500</xdr:rowOff>
    </xdr:from>
    <xdr:to>
      <xdr:col>13</xdr:col>
      <xdr:colOff>444500</xdr:colOff>
      <xdr:row>5</xdr:row>
      <xdr:rowOff>88900</xdr:rowOff>
    </xdr:to>
    <xdr:sp macro="" textlink="">
      <xdr:nvSpPr>
        <xdr:cNvPr id="18433" name="Button 1">
          <a:extLst>
            <a:ext uri="{63B3BB69-23CF-44E3-9099-C40C66FF867C}">
              <a14:compatExt xmlns:a14="http://schemas.microsoft.com/office/drawing/2010/main" spid="_x0000_s18433"/>
            </a:ext>
            <a:ext uri="{FF2B5EF4-FFF2-40B4-BE49-F238E27FC236}">
              <a16:creationId xmlns:a16="http://schemas.microsoft.com/office/drawing/2014/main" id="{00000000-0008-0000-0900-00000148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9.xml><?xml version="1.0" encoding="utf-8"?>
<xdr:wsDr xmlns:xdr="http://purl.oclc.org/ooxml/drawingml/spreadsheetDrawing" xmlns:a="http://purl.oclc.org/ooxml/drawingml/main">
  <xdr:twoCellAnchor>
    <xdr:from>
      <xdr:col>4</xdr:col>
      <xdr:colOff>228600</xdr:colOff>
      <xdr:row>1</xdr:row>
      <xdr:rowOff>63500</xdr:rowOff>
    </xdr:from>
    <xdr:to>
      <xdr:col>6</xdr:col>
      <xdr:colOff>609600</xdr:colOff>
      <xdr:row>5</xdr:row>
      <xdr:rowOff>88900</xdr:rowOff>
    </xdr:to>
    <xdr:sp macro="" textlink="">
      <xdr:nvSpPr>
        <xdr:cNvPr id="20481" name="Button 1">
          <a:extLst>
            <a:ext uri="{63B3BB69-23CF-44E3-9099-C40C66FF867C}">
              <a14:compatExt xmlns:a14="http://schemas.microsoft.com/office/drawing/2010/main" spid="_x0000_s20481"/>
            </a:ext>
            <a:ext uri="{FF2B5EF4-FFF2-40B4-BE49-F238E27FC236}">
              <a16:creationId xmlns:a16="http://schemas.microsoft.com/office/drawing/2014/main" id="{00000000-0008-0000-0A00-0000015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0.xml><?xml version="1.0" encoding="utf-8"?>
<xdr:wsDr xmlns:xdr="http://purl.oclc.org/ooxml/drawingml/spreadsheetDrawing" xmlns:a="http://purl.oclc.org/ooxml/drawingml/main">
  <xdr:twoCellAnchor>
    <xdr:from>
      <xdr:col>7</xdr:col>
      <xdr:colOff>152400</xdr:colOff>
      <xdr:row>1</xdr:row>
      <xdr:rowOff>63500</xdr:rowOff>
    </xdr:from>
    <xdr:to>
      <xdr:col>9</xdr:col>
      <xdr:colOff>546100</xdr:colOff>
      <xdr:row>5</xdr:row>
      <xdr:rowOff>88900</xdr:rowOff>
    </xdr:to>
    <xdr:sp macro="" textlink="">
      <xdr:nvSpPr>
        <xdr:cNvPr id="24577" name="Button 1">
          <a:extLst>
            <a:ext uri="{63B3BB69-23CF-44E3-9099-C40C66FF867C}">
              <a14:compatExt xmlns:a14="http://schemas.microsoft.com/office/drawing/2010/main" spid="_x0000_s24577"/>
            </a:ext>
            <a:ext uri="{FF2B5EF4-FFF2-40B4-BE49-F238E27FC236}">
              <a16:creationId xmlns:a16="http://schemas.microsoft.com/office/drawing/2014/main" id="{00000000-0008-0000-0B00-0000016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1.xml><?xml version="1.0" encoding="utf-8"?>
<xdr:wsDr xmlns:xdr="http://purl.oclc.org/ooxml/drawingml/spreadsheetDrawing" xmlns:a="http://purl.oclc.org/ooxml/drawingml/main">
  <xdr:twoCellAnchor>
    <xdr:from>
      <xdr:col>11</xdr:col>
      <xdr:colOff>76200</xdr:colOff>
      <xdr:row>1</xdr:row>
      <xdr:rowOff>63500</xdr:rowOff>
    </xdr:from>
    <xdr:to>
      <xdr:col>13</xdr:col>
      <xdr:colOff>457200</xdr:colOff>
      <xdr:row>5</xdr:row>
      <xdr:rowOff>88900</xdr:rowOff>
    </xdr:to>
    <xdr:sp macro="" textlink="">
      <xdr:nvSpPr>
        <xdr:cNvPr id="22530" name="Button 2">
          <a:extLst>
            <a:ext uri="{63B3BB69-23CF-44E3-9099-C40C66FF867C}">
              <a14:compatExt xmlns:a14="http://schemas.microsoft.com/office/drawing/2010/main" spid="_x0000_s22530"/>
            </a:ext>
            <a:ext uri="{FF2B5EF4-FFF2-40B4-BE49-F238E27FC236}">
              <a16:creationId xmlns:a16="http://schemas.microsoft.com/office/drawing/2014/main" id="{00000000-0008-0000-0C00-00000258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2.xml><?xml version="1.0" encoding="utf-8"?>
<xdr:wsDr xmlns:xdr="http://purl.oclc.org/ooxml/drawingml/spreadsheetDrawing" xmlns:a="http://purl.oclc.org/ooxml/drawingml/main">
  <xdr:twoCellAnchor>
    <xdr:from>
      <xdr:col>1</xdr:col>
      <xdr:colOff>241300</xdr:colOff>
      <xdr:row>34</xdr:row>
      <xdr:rowOff>63500</xdr:rowOff>
    </xdr:from>
    <xdr:to>
      <xdr:col>3</xdr:col>
      <xdr:colOff>152400</xdr:colOff>
      <xdr:row>38</xdr:row>
      <xdr:rowOff>88900</xdr:rowOff>
    </xdr:to>
    <xdr:sp macro="" textlink="">
      <xdr:nvSpPr>
        <xdr:cNvPr id="64513" name="Button 1">
          <a:extLst>
            <a:ext uri="{63B3BB69-23CF-44E3-9099-C40C66FF867C}">
              <a14:compatExt xmlns:a14="http://schemas.microsoft.com/office/drawing/2010/main" spid="_x0000_s64513"/>
            </a:ext>
            <a:ext uri="{FF2B5EF4-FFF2-40B4-BE49-F238E27FC236}">
              <a16:creationId xmlns:a16="http://schemas.microsoft.com/office/drawing/2014/main" id="{00000000-0008-0000-0D00-000001FC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3.xml><?xml version="1.0" encoding="utf-8"?>
<xdr:wsDr xmlns:xdr="http://purl.oclc.org/ooxml/drawingml/spreadsheetDrawing" xmlns:a="http://purl.oclc.org/ooxml/drawingml/main">
  <xdr:twoCellAnchor>
    <xdr:from>
      <xdr:col>4</xdr:col>
      <xdr:colOff>292100</xdr:colOff>
      <xdr:row>0</xdr:row>
      <xdr:rowOff>88900</xdr:rowOff>
    </xdr:from>
    <xdr:to>
      <xdr:col>7</xdr:col>
      <xdr:colOff>50800</xdr:colOff>
      <xdr:row>4</xdr:row>
      <xdr:rowOff>114300</xdr:rowOff>
    </xdr:to>
    <xdr:sp macro="" textlink="">
      <xdr:nvSpPr>
        <xdr:cNvPr id="30721" name="Button 1">
          <a:extLst>
            <a:ext uri="{63B3BB69-23CF-44E3-9099-C40C66FF867C}">
              <a14:compatExt xmlns:a14="http://schemas.microsoft.com/office/drawing/2010/main" spid="_x0000_s30721"/>
            </a:ext>
            <a:ext uri="{FF2B5EF4-FFF2-40B4-BE49-F238E27FC236}">
              <a16:creationId xmlns:a16="http://schemas.microsoft.com/office/drawing/2014/main" id="{00000000-0008-0000-0E00-00000178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4.xml><?xml version="1.0" encoding="utf-8"?>
<xdr:wsDr xmlns:xdr="http://purl.oclc.org/ooxml/drawingml/spreadsheetDrawing" xmlns:a="http://purl.oclc.org/ooxml/drawingml/main">
  <xdr:twoCellAnchor>
    <xdr:from>
      <xdr:col>22</xdr:col>
      <xdr:colOff>609600</xdr:colOff>
      <xdr:row>3</xdr:row>
      <xdr:rowOff>50800</xdr:rowOff>
    </xdr:from>
    <xdr:to>
      <xdr:col>25</xdr:col>
      <xdr:colOff>368300</xdr:colOff>
      <xdr:row>7</xdr:row>
      <xdr:rowOff>63500</xdr:rowOff>
    </xdr:to>
    <xdr:sp macro="" textlink="">
      <xdr:nvSpPr>
        <xdr:cNvPr id="31745" name="Button 1">
          <a:extLst>
            <a:ext uri="{63B3BB69-23CF-44E3-9099-C40C66FF867C}">
              <a14:compatExt xmlns:a14="http://schemas.microsoft.com/office/drawing/2010/main" spid="_x0000_s31745"/>
            </a:ext>
            <a:ext uri="{FF2B5EF4-FFF2-40B4-BE49-F238E27FC236}">
              <a16:creationId xmlns:a16="http://schemas.microsoft.com/office/drawing/2014/main" id="{00000000-0008-0000-0F00-0000017C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wsDr>
</file>

<file path=xl/drawings/drawing15.xml><?xml version="1.0" encoding="utf-8"?>
<xdr:wsDr xmlns:xdr="http://purl.oclc.org/ooxml/drawingml/spreadsheetDrawing" xmlns:a="http://purl.oclc.org/ooxml/drawingml/main">
  <xdr:twoCellAnchor>
    <xdr:from>
      <xdr:col>1</xdr:col>
      <xdr:colOff>203200</xdr:colOff>
      <xdr:row>25</xdr:row>
      <xdr:rowOff>38100</xdr:rowOff>
    </xdr:from>
    <xdr:to>
      <xdr:col>3</xdr:col>
      <xdr:colOff>596900</xdr:colOff>
      <xdr:row>29</xdr:row>
      <xdr:rowOff>63500</xdr:rowOff>
    </xdr:to>
    <xdr:sp macro="" textlink="">
      <xdr:nvSpPr>
        <xdr:cNvPr id="32769" name="Button 1">
          <a:extLst>
            <a:ext uri="{63B3BB69-23CF-44E3-9099-C40C66FF867C}">
              <a14:compatExt xmlns:a14="http://schemas.microsoft.com/office/drawing/2010/main" spid="_x0000_s32769"/>
            </a:ext>
            <a:ext uri="{FF2B5EF4-FFF2-40B4-BE49-F238E27FC236}">
              <a16:creationId xmlns:a16="http://schemas.microsoft.com/office/drawing/2014/main" id="{00000000-0008-0000-1000-00000180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 - no need for $</a:t>
          </a:r>
        </a:p>
      </xdr:txBody>
    </xdr:sp>
    <xdr:clientData fPrintsWithSheet="0"/>
  </xdr:twoCellAnchor>
  <xdr:twoCellAnchor>
    <xdr:from>
      <xdr:col>16</xdr:col>
      <xdr:colOff>629920</xdr:colOff>
      <xdr:row>5</xdr:row>
      <xdr:rowOff>36830</xdr:rowOff>
    </xdr:from>
    <xdr:to>
      <xdr:col>25</xdr:col>
      <xdr:colOff>93980</xdr:colOff>
      <xdr:row>15</xdr:row>
      <xdr:rowOff>93980</xdr:rowOff>
    </xdr:to>
    <xdr:pic>
      <xdr:nvPicPr>
        <xdr:cNvPr id="3" name="Picture 2">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14720570" y="957580"/>
          <a:ext cx="5236210" cy="189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16.xml><?xml version="1.0" encoding="utf-8"?>
<xdr:wsDr xmlns:xdr="http://purl.oclc.org/ooxml/drawingml/spreadsheetDrawing" xmlns:a="http://purl.oclc.org/ooxml/drawingml/main">
  <xdr:twoCellAnchor>
    <xdr:from>
      <xdr:col>7</xdr:col>
      <xdr:colOff>228600</xdr:colOff>
      <xdr:row>7</xdr:row>
      <xdr:rowOff>177800</xdr:rowOff>
    </xdr:from>
    <xdr:to>
      <xdr:col>9</xdr:col>
      <xdr:colOff>419100</xdr:colOff>
      <xdr:row>12</xdr:row>
      <xdr:rowOff>12700</xdr:rowOff>
    </xdr:to>
    <xdr:sp macro="" textlink="">
      <xdr:nvSpPr>
        <xdr:cNvPr id="7169" name="Button 1">
          <a:extLst>
            <a:ext uri="{63B3BB69-23CF-44E3-9099-C40C66FF867C}">
              <a14:compatExt xmlns:a14="http://schemas.microsoft.com/office/drawing/2010/main" spid="_x0000_s7169"/>
            </a:ext>
            <a:ext uri="{FF2B5EF4-FFF2-40B4-BE49-F238E27FC236}">
              <a16:creationId xmlns:a16="http://schemas.microsoft.com/office/drawing/2014/main" id="{00000000-0008-0000-1200-0000011C0000}"/>
            </a:ext>
          </a:extLst>
        </xdr:cNvPr>
        <xdr:cNvSpPr/>
      </xdr:nvSpPr>
      <xdr:spPr bwMode="auto">
        <a:xfrm>
          <a:off x="0" y="0"/>
          <a:ext cx="0" cy="0"/>
        </a:xfrm>
        <a:prstGeom prst="rect">
          <a:avLst/>
        </a:prstGeom>
        <a:noFill/>
        <a:ln w="9525">
          <a:miter lim="8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Export highlighted text to CSV file</a:t>
          </a:r>
        </a:p>
      </xdr:txBody>
    </xdr:sp>
    <xdr:clientData fPrintsWithSheet="0"/>
  </xdr:twoCellAnchor>
</xdr:wsDr>
</file>

<file path=xl/theme/theme1.xml><?xml version="1.0" encoding="utf-8"?>
<a:theme xmlns:a="http://purl.oclc.org/ooxml/drawingml/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2.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purl.oclc.org/ooxml/officeDocument/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purl.oclc.org/ooxml/officeDocument/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purl.oclc.org/ooxml/officeDocument/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purl.oclc.org/ooxml/officeDocument/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purl.oclc.org/ooxml/officeDocument/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purl.oclc.org/ooxml/officeDocument/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purl.oclc.org/ooxml/officeDocument/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9.vml"/><Relationship Id="rId1" Type="http://purl.oclc.org/ooxml/officeDocument/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10.vml"/><Relationship Id="rId1" Type="http://purl.oclc.org/ooxml/officeDocument/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purl.oclc.org/ooxml/officeDocument/relationships/drawing" Target="../drawings/drawing11.xml"/><Relationship Id="rId1" Type="http://purl.oclc.org/ooxml/officeDocument/relationships/printerSettings" Target="../printerSettings/printerSettings3.bin"/><Relationship Id="rId4" Type="http://schemas.openxmlformats.org/officeDocument/2006/relationships/ctrlProp" Target="../ctrlProps/ctrlProp11.xml"/></Relationships>
</file>

<file path=xl/worksheets/_rels/sheet14.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12.vml"/><Relationship Id="rId1" Type="http://purl.oclc.org/ooxml/officeDocument/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3.xml"/><Relationship Id="rId2" Type="http://schemas.openxmlformats.org/officeDocument/2006/relationships/vmlDrawing" Target="../drawings/vmlDrawing13.vml"/><Relationship Id="rId1" Type="http://purl.oclc.org/ooxml/officeDocument/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ctrlProp" Target="../ctrlProps/ctrlProp14.xml"/><Relationship Id="rId2" Type="http://schemas.openxmlformats.org/officeDocument/2006/relationships/vmlDrawing" Target="../drawings/vmlDrawing14.vml"/><Relationship Id="rId1" Type="http://purl.oclc.org/ooxml/officeDocument/relationships/drawing" Target="../drawings/drawing14.xml"/></Relationships>
</file>

<file path=xl/worksheets/_rels/sheet17.xml.rels><?xml version="1.0" encoding="UTF-8" standalone="yes"?>
<Relationships xmlns="http://schemas.openxmlformats.org/package/2006/relationships"><Relationship Id="rId3" Type="http://schemas.openxmlformats.org/officeDocument/2006/relationships/ctrlProp" Target="../ctrlProps/ctrlProp15.xml"/><Relationship Id="rId2" Type="http://schemas.openxmlformats.org/officeDocument/2006/relationships/vmlDrawing" Target="../drawings/vmlDrawing15.vml"/><Relationship Id="rId1" Type="http://purl.oclc.org/ooxml/officeDocument/relationships/drawing" Target="../drawings/drawing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purl.oclc.org/ooxml/officeDocument/relationships/drawing" Target="../drawings/drawing16.xml"/><Relationship Id="rId1" Type="http://purl.oclc.org/ooxml/officeDocument/relationships/printerSettings" Target="../printerSettings/printerSettings4.bin"/><Relationship Id="rId4" Type="http://schemas.openxmlformats.org/officeDocument/2006/relationships/ctrlProp" Target="../ctrlProps/ctrlProp1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FD0D-4C92-4E27-BFFB-55A52B7D9BD0}">
  <sheetPr codeName="Sheet9"/>
  <dimension ref="A2:T79"/>
  <sheetViews>
    <sheetView workbookViewId="0">
      <selection activeCell="B16" sqref="B16"/>
    </sheetView>
  </sheetViews>
  <sheetFormatPr baseColWidth="10" defaultColWidth="8.83203125" defaultRowHeight="15" x14ac:dyDescent="0.2"/>
  <cols>
    <col min="2" max="2" width="26.5" bestFit="1" customWidth="1"/>
    <col min="4" max="4" width="17.83203125" customWidth="1"/>
    <col min="10" max="10" width="10.1640625" bestFit="1" customWidth="1"/>
    <col min="13" max="13" width="11.6640625" bestFit="1" customWidth="1"/>
    <col min="14" max="14" width="11" bestFit="1" customWidth="1"/>
  </cols>
  <sheetData>
    <row r="2" spans="2:14" x14ac:dyDescent="0.2">
      <c r="B2" t="s">
        <v>1837</v>
      </c>
      <c r="D2" s="68" t="s">
        <v>2577</v>
      </c>
      <c r="E2" s="68"/>
    </row>
    <row r="3" spans="2:14" x14ac:dyDescent="0.2">
      <c r="B3" s="86" t="s">
        <v>1838</v>
      </c>
      <c r="D3" t="s">
        <v>2578</v>
      </c>
    </row>
    <row r="4" spans="2:14" x14ac:dyDescent="0.2">
      <c r="B4" s="78" t="s">
        <v>1839</v>
      </c>
    </row>
    <row r="5" spans="2:14" x14ac:dyDescent="0.2">
      <c r="B5" s="79" t="s">
        <v>1840</v>
      </c>
      <c r="D5" t="s">
        <v>2579</v>
      </c>
    </row>
    <row r="6" spans="2:14" x14ac:dyDescent="0.2">
      <c r="B6" s="80" t="s">
        <v>1841</v>
      </c>
      <c r="D6" t="s">
        <v>2579</v>
      </c>
    </row>
    <row r="7" spans="2:14" x14ac:dyDescent="0.2">
      <c r="B7" s="79" t="s">
        <v>1842</v>
      </c>
      <c r="D7" t="s">
        <v>2579</v>
      </c>
      <c r="M7" s="105"/>
    </row>
    <row r="8" spans="2:14" x14ac:dyDescent="0.2">
      <c r="B8" s="79" t="s">
        <v>1843</v>
      </c>
      <c r="D8" t="s">
        <v>2579</v>
      </c>
    </row>
    <row r="9" spans="2:14" x14ac:dyDescent="0.2">
      <c r="B9" s="79" t="s">
        <v>1844</v>
      </c>
      <c r="D9" t="s">
        <v>2582</v>
      </c>
    </row>
    <row r="10" spans="2:14" x14ac:dyDescent="0.2">
      <c r="B10" s="79" t="s">
        <v>1845</v>
      </c>
      <c r="D10" t="s">
        <v>2582</v>
      </c>
    </row>
    <row r="11" spans="2:14" x14ac:dyDescent="0.2">
      <c r="B11" s="79" t="s">
        <v>1846</v>
      </c>
      <c r="D11" t="s">
        <v>2582</v>
      </c>
    </row>
    <row r="12" spans="2:14" x14ac:dyDescent="0.2">
      <c r="B12" s="79" t="s">
        <v>1847</v>
      </c>
      <c r="D12" t="s">
        <v>2582</v>
      </c>
      <c r="M12" s="103"/>
      <c r="N12" s="103"/>
    </row>
    <row r="13" spans="2:14" x14ac:dyDescent="0.2">
      <c r="B13" s="79" t="s">
        <v>1848</v>
      </c>
      <c r="D13" t="s">
        <v>2582</v>
      </c>
      <c r="M13" s="102"/>
    </row>
    <row r="14" spans="2:14" x14ac:dyDescent="0.2">
      <c r="B14" s="108" t="s">
        <v>2528</v>
      </c>
      <c r="D14" t="s">
        <v>2582</v>
      </c>
      <c r="M14" s="102"/>
    </row>
    <row r="15" spans="2:14" x14ac:dyDescent="0.2">
      <c r="B15" s="114" t="s">
        <v>2575</v>
      </c>
      <c r="D15" t="s">
        <v>2582</v>
      </c>
    </row>
    <row r="16" spans="2:14" x14ac:dyDescent="0.2">
      <c r="B16" s="114" t="s">
        <v>2574</v>
      </c>
      <c r="D16" t="s">
        <v>2579</v>
      </c>
      <c r="N16" s="103"/>
    </row>
    <row r="17" spans="1:14" x14ac:dyDescent="0.2">
      <c r="B17" s="114" t="s">
        <v>2573</v>
      </c>
      <c r="D17" t="s">
        <v>2580</v>
      </c>
    </row>
    <row r="18" spans="1:14" x14ac:dyDescent="0.2">
      <c r="B18" s="85" t="s">
        <v>2024</v>
      </c>
      <c r="D18" t="s">
        <v>2579</v>
      </c>
    </row>
    <row r="20" spans="1:14" x14ac:dyDescent="0.2">
      <c r="B20" s="79" t="s">
        <v>1849</v>
      </c>
      <c r="D20" t="s">
        <v>2581</v>
      </c>
      <c r="N20" s="104"/>
    </row>
    <row r="21" spans="1:14" x14ac:dyDescent="0.2">
      <c r="M21" s="72"/>
      <c r="N21" s="104"/>
    </row>
    <row r="25" spans="1:14" x14ac:dyDescent="0.2">
      <c r="A25" t="s">
        <v>1507</v>
      </c>
      <c r="M25" s="72"/>
    </row>
    <row r="26" spans="1:14" x14ac:dyDescent="0.2">
      <c r="A26" t="s">
        <v>1024</v>
      </c>
    </row>
    <row r="27" spans="1:14" x14ac:dyDescent="0.2">
      <c r="A27" t="s">
        <v>1025</v>
      </c>
    </row>
    <row r="29" spans="1:14" x14ac:dyDescent="0.2">
      <c r="A29" t="s">
        <v>991</v>
      </c>
    </row>
    <row r="30" spans="1:14" x14ac:dyDescent="0.2">
      <c r="A30" t="s">
        <v>992</v>
      </c>
    </row>
    <row r="31" spans="1:14" x14ac:dyDescent="0.2">
      <c r="A31" t="s">
        <v>1021</v>
      </c>
    </row>
    <row r="32" spans="1:14" x14ac:dyDescent="0.2">
      <c r="A32" t="s">
        <v>1961</v>
      </c>
    </row>
    <row r="33" spans="1:20" x14ac:dyDescent="0.2">
      <c r="A33" t="s">
        <v>993</v>
      </c>
      <c r="N33" s="20"/>
      <c r="O33" s="5" t="s">
        <v>664</v>
      </c>
      <c r="P33" s="5"/>
      <c r="Q33" s="5"/>
      <c r="R33" s="5"/>
    </row>
    <row r="34" spans="1:20" x14ac:dyDescent="0.2">
      <c r="A34" t="s">
        <v>994</v>
      </c>
      <c r="N34" s="13" t="s">
        <v>577</v>
      </c>
      <c r="O34" s="5" t="s">
        <v>574</v>
      </c>
      <c r="P34" s="4" t="s">
        <v>575</v>
      </c>
      <c r="Q34" s="5" t="s">
        <v>285</v>
      </c>
      <c r="R34" s="5" t="s">
        <v>284</v>
      </c>
    </row>
    <row r="35" spans="1:20" x14ac:dyDescent="0.2">
      <c r="A35" t="s">
        <v>995</v>
      </c>
      <c r="N35" s="14">
        <v>1</v>
      </c>
      <c r="O35" s="6" t="s">
        <v>53</v>
      </c>
      <c r="P35" s="6" t="s">
        <v>793</v>
      </c>
      <c r="Q35" s="6" t="s">
        <v>17</v>
      </c>
      <c r="R35" s="6" t="s">
        <v>153</v>
      </c>
    </row>
    <row r="36" spans="1:20" x14ac:dyDescent="0.2">
      <c r="A36" t="s">
        <v>996</v>
      </c>
      <c r="N36" s="13">
        <v>2</v>
      </c>
      <c r="O36" s="6" t="s">
        <v>54</v>
      </c>
      <c r="P36" s="6" t="s">
        <v>794</v>
      </c>
      <c r="Q36" s="6" t="s">
        <v>2</v>
      </c>
      <c r="R36" s="6" t="s">
        <v>153</v>
      </c>
    </row>
    <row r="37" spans="1:20" x14ac:dyDescent="0.2">
      <c r="A37" t="s">
        <v>997</v>
      </c>
      <c r="N37" s="14">
        <v>3</v>
      </c>
      <c r="O37" s="6" t="s">
        <v>55</v>
      </c>
      <c r="P37" s="6" t="s">
        <v>795</v>
      </c>
      <c r="Q37" s="6" t="s">
        <v>17</v>
      </c>
      <c r="R37" s="6" t="s">
        <v>153</v>
      </c>
    </row>
    <row r="38" spans="1:20" x14ac:dyDescent="0.2">
      <c r="A38" t="s">
        <v>998</v>
      </c>
      <c r="N38" s="13">
        <v>4</v>
      </c>
      <c r="O38" s="6" t="s">
        <v>56</v>
      </c>
      <c r="P38" s="6" t="s">
        <v>796</v>
      </c>
      <c r="Q38" s="6" t="s">
        <v>17</v>
      </c>
      <c r="R38" s="6" t="s">
        <v>153</v>
      </c>
    </row>
    <row r="39" spans="1:20" x14ac:dyDescent="0.2">
      <c r="A39" t="s">
        <v>1022</v>
      </c>
      <c r="N39" s="14">
        <v>5</v>
      </c>
      <c r="O39" s="6" t="s">
        <v>57</v>
      </c>
      <c r="P39" s="6" t="s">
        <v>797</v>
      </c>
      <c r="Q39" s="6" t="s">
        <v>17</v>
      </c>
      <c r="R39" s="6" t="s">
        <v>153</v>
      </c>
    </row>
    <row r="40" spans="1:20" x14ac:dyDescent="0.2">
      <c r="A40" t="s">
        <v>1023</v>
      </c>
      <c r="N40" s="13">
        <v>6</v>
      </c>
      <c r="O40" s="6" t="s">
        <v>58</v>
      </c>
      <c r="P40" s="6" t="s">
        <v>798</v>
      </c>
      <c r="Q40" s="6" t="s">
        <v>17</v>
      </c>
      <c r="R40" s="6" t="s">
        <v>153</v>
      </c>
    </row>
    <row r="41" spans="1:20" x14ac:dyDescent="0.2">
      <c r="A41" t="s">
        <v>1000</v>
      </c>
      <c r="N41" s="14">
        <v>7</v>
      </c>
      <c r="O41" s="6" t="s">
        <v>59</v>
      </c>
      <c r="P41" s="6" t="s">
        <v>799</v>
      </c>
      <c r="Q41" s="6" t="s">
        <v>2</v>
      </c>
      <c r="R41" s="6" t="s">
        <v>153</v>
      </c>
    </row>
    <row r="42" spans="1:20" x14ac:dyDescent="0.2">
      <c r="A42" t="s">
        <v>1962</v>
      </c>
    </row>
    <row r="43" spans="1:20" x14ac:dyDescent="0.2">
      <c r="A43" s="27" t="s">
        <v>2583</v>
      </c>
    </row>
    <row r="44" spans="1:20" x14ac:dyDescent="0.2">
      <c r="N44" t="s">
        <v>1963</v>
      </c>
    </row>
    <row r="45" spans="1:20" x14ac:dyDescent="0.2">
      <c r="A45" t="s">
        <v>999</v>
      </c>
    </row>
    <row r="46" spans="1:20" x14ac:dyDescent="0.2">
      <c r="A46" t="s">
        <v>1964</v>
      </c>
      <c r="N46" t="s">
        <v>1965</v>
      </c>
    </row>
    <row r="47" spans="1:20" x14ac:dyDescent="0.2">
      <c r="M47">
        <v>1</v>
      </c>
      <c r="N47" s="67" t="s">
        <v>452</v>
      </c>
      <c r="O47" s="24" t="s">
        <v>156</v>
      </c>
    </row>
    <row r="48" spans="1:20" x14ac:dyDescent="0.2">
      <c r="N48" s="13" t="s">
        <v>268</v>
      </c>
      <c r="O48" s="1" t="s">
        <v>1109</v>
      </c>
      <c r="T48" t="str">
        <f>CHAR(34)&amp;O48&amp;CHAR(34)</f>
        <v>"Timestep violations [NVIOL]                "</v>
      </c>
    </row>
    <row r="49" spans="13:20" x14ac:dyDescent="0.2">
      <c r="N49" s="13" t="s">
        <v>34</v>
      </c>
      <c r="O49" s="1" t="s">
        <v>1966</v>
      </c>
      <c r="T49" t="str">
        <f t="shared" ref="T49:T54" si="0">CHAR(34)&amp;O49&amp;CHAR(34)</f>
        <v>"Horizontal velocity [U], m/s               "</v>
      </c>
    </row>
    <row r="50" spans="13:20" x14ac:dyDescent="0.2">
      <c r="N50" s="13" t="s">
        <v>35</v>
      </c>
      <c r="O50" s="1" t="s">
        <v>1967</v>
      </c>
      <c r="T50" t="str">
        <f t="shared" si="0"/>
        <v>"Vertical velocity [W], m/s                 "</v>
      </c>
    </row>
    <row r="51" spans="13:20" x14ac:dyDescent="0.2">
      <c r="N51" s="13" t="s">
        <v>36</v>
      </c>
      <c r="O51" s="1" t="s">
        <v>1968</v>
      </c>
      <c r="T51" t="str">
        <f t="shared" si="0"/>
        <v>"Temperature [T1], &lt;o/&gt;C                    "</v>
      </c>
    </row>
    <row r="52" spans="13:20" x14ac:dyDescent="0.2">
      <c r="N52" s="13" t="s">
        <v>37</v>
      </c>
      <c r="O52" s="1" t="s">
        <v>1969</v>
      </c>
      <c r="T52" t="str">
        <f t="shared" si="0"/>
        <v>"Density [RHO], kg/m^3                      "</v>
      </c>
    </row>
    <row r="53" spans="13:20" x14ac:dyDescent="0.2">
      <c r="N53" s="13" t="s">
        <v>38</v>
      </c>
      <c r="O53" s="1" t="s">
        <v>1970</v>
      </c>
      <c r="T53" t="str">
        <f t="shared" si="0"/>
        <v>"Vertical eddy viscosity [AZ], m^2/s        "</v>
      </c>
    </row>
    <row r="54" spans="13:20" x14ac:dyDescent="0.2">
      <c r="N54" s="13" t="s">
        <v>39</v>
      </c>
      <c r="O54" s="1" t="s">
        <v>1971</v>
      </c>
      <c r="T54" t="str">
        <f t="shared" si="0"/>
        <v>"Velocity shear stress [SHEAR], 1/s^2       "</v>
      </c>
    </row>
    <row r="55" spans="13:20" x14ac:dyDescent="0.2">
      <c r="M55">
        <v>2</v>
      </c>
      <c r="N55" s="67" t="s">
        <v>577</v>
      </c>
      <c r="O55" s="5" t="s">
        <v>1972</v>
      </c>
      <c r="P55" s="4" t="s">
        <v>1973</v>
      </c>
    </row>
    <row r="56" spans="13:20" x14ac:dyDescent="0.2">
      <c r="N56" s="14">
        <v>1</v>
      </c>
      <c r="O56" s="6" t="s">
        <v>1122</v>
      </c>
      <c r="P56" s="6" t="s">
        <v>1974</v>
      </c>
      <c r="T56" t="str">
        <f>CHAR(34)&amp;P56&amp;CHAR(34)</f>
        <v>"TDS, g/m^3                                 "</v>
      </c>
    </row>
    <row r="57" spans="13:20" x14ac:dyDescent="0.2">
      <c r="N57" s="13">
        <v>2</v>
      </c>
      <c r="O57" s="6" t="s">
        <v>1123</v>
      </c>
      <c r="P57" s="6" t="s">
        <v>1975</v>
      </c>
      <c r="T57" t="str">
        <f t="shared" ref="T57:T62" si="1">CHAR(34)&amp;P57&amp;CHAR(34)</f>
        <v>"Age, days                                  "</v>
      </c>
    </row>
    <row r="58" spans="13:20" x14ac:dyDescent="0.2">
      <c r="N58" s="14">
        <v>3</v>
      </c>
      <c r="O58" s="6" t="s">
        <v>1124</v>
      </c>
      <c r="P58" s="6" t="s">
        <v>1976</v>
      </c>
      <c r="T58" t="str">
        <f t="shared" si="1"/>
        <v>"H2S-d, g/m^3                               "</v>
      </c>
    </row>
    <row r="59" spans="13:20" x14ac:dyDescent="0.2">
      <c r="N59" s="13">
        <v>4</v>
      </c>
      <c r="O59" s="6" t="s">
        <v>1125</v>
      </c>
      <c r="P59" s="6" t="s">
        <v>1977</v>
      </c>
      <c r="T59" t="str">
        <f t="shared" si="1"/>
        <v>"CH4-d, g/m^3                               "</v>
      </c>
    </row>
    <row r="60" spans="13:20" x14ac:dyDescent="0.2">
      <c r="N60" s="14">
        <v>5</v>
      </c>
      <c r="O60" s="6" t="s">
        <v>1978</v>
      </c>
      <c r="P60" s="6" t="s">
        <v>1979</v>
      </c>
      <c r="T60" t="str">
        <f t="shared" si="1"/>
        <v>"SO4, g/m^3                                 "</v>
      </c>
    </row>
    <row r="61" spans="13:20" x14ac:dyDescent="0.2">
      <c r="N61" s="13">
        <v>6</v>
      </c>
      <c r="O61" s="15" t="s">
        <v>1980</v>
      </c>
      <c r="P61" s="69" t="s">
        <v>1981</v>
      </c>
      <c r="T61" t="str">
        <f t="shared" si="1"/>
        <v>"Tracer, g/m^3                              "</v>
      </c>
    </row>
    <row r="62" spans="13:20" x14ac:dyDescent="0.2">
      <c r="N62" s="14">
        <v>7</v>
      </c>
      <c r="O62" s="15" t="s">
        <v>1982</v>
      </c>
      <c r="P62" s="69" t="s">
        <v>1983</v>
      </c>
      <c r="T62" t="str">
        <f t="shared" si="1"/>
        <v>"Turbidity/1000, NTU                        "</v>
      </c>
    </row>
    <row r="63" spans="13:20" x14ac:dyDescent="0.2">
      <c r="M63">
        <v>3</v>
      </c>
      <c r="N63" s="67" t="s">
        <v>1832</v>
      </c>
      <c r="O63" s="5" t="s">
        <v>579</v>
      </c>
      <c r="P63" s="5" t="s">
        <v>166</v>
      </c>
    </row>
    <row r="64" spans="13:20" x14ac:dyDescent="0.2">
      <c r="N64" s="13"/>
      <c r="O64" s="6" t="s">
        <v>1150</v>
      </c>
      <c r="P64" s="6" t="s">
        <v>1151</v>
      </c>
      <c r="T64" t="str">
        <f>CHAR(34)&amp;P64&amp;CHAR(34)</f>
        <v>"Dissolved organic carbon, g/m^3            "</v>
      </c>
    </row>
    <row r="65" spans="13:20" x14ac:dyDescent="0.2">
      <c r="N65" s="13"/>
      <c r="O65" s="6" t="s">
        <v>1152</v>
      </c>
      <c r="P65" s="6" t="s">
        <v>1153</v>
      </c>
      <c r="T65" t="str">
        <f t="shared" ref="T65:T68" si="2">CHAR(34)&amp;P65&amp;CHAR(34)</f>
        <v>"Particulate organic carbon, g/m^3          "</v>
      </c>
    </row>
    <row r="66" spans="13:20" x14ac:dyDescent="0.2">
      <c r="N66" s="13"/>
      <c r="O66" s="6" t="s">
        <v>1154</v>
      </c>
      <c r="P66" s="6" t="s">
        <v>1155</v>
      </c>
      <c r="T66" t="str">
        <f t="shared" si="2"/>
        <v>"Total organic carbon, g/m^3                "</v>
      </c>
    </row>
    <row r="67" spans="13:20" x14ac:dyDescent="0.2">
      <c r="N67" s="13"/>
      <c r="O67" s="6" t="s">
        <v>1156</v>
      </c>
      <c r="P67" s="6" t="s">
        <v>1157</v>
      </c>
      <c r="T67" t="str">
        <f t="shared" si="2"/>
        <v>"Dissolved organic nitrogen, g/m^3          "</v>
      </c>
    </row>
    <row r="68" spans="13:20" x14ac:dyDescent="0.2">
      <c r="N68" s="13"/>
      <c r="O68" s="6" t="s">
        <v>1158</v>
      </c>
      <c r="P68" s="6" t="s">
        <v>1159</v>
      </c>
      <c r="T68" t="str">
        <f t="shared" si="2"/>
        <v>"Particulate organic nitrogen, g/m^3        "</v>
      </c>
    </row>
    <row r="69" spans="13:20" x14ac:dyDescent="0.2">
      <c r="M69">
        <v>4</v>
      </c>
      <c r="N69" s="67" t="s">
        <v>0</v>
      </c>
      <c r="O69" s="39" t="s">
        <v>1070</v>
      </c>
    </row>
    <row r="70" spans="13:20" x14ac:dyDescent="0.2">
      <c r="N70" s="13" t="s">
        <v>547</v>
      </c>
      <c r="O70" s="6" t="s">
        <v>1984</v>
      </c>
      <c r="T70" t="str">
        <f>CHAR(34)&amp;O70&amp;CHAR(34)</f>
        <v>"CE-QUAL-W2 Model / Version 4.5"</v>
      </c>
    </row>
    <row r="71" spans="13:20" x14ac:dyDescent="0.2">
      <c r="N71" s="13"/>
      <c r="O71" s="6" t="s">
        <v>1985</v>
      </c>
      <c r="T71" t="str">
        <f t="shared" ref="T71:T79" si="3">CHAR(34)&amp;O71&amp;CHAR(34)</f>
        <v>"Oxbow Reservoir"</v>
      </c>
    </row>
    <row r="72" spans="13:20" x14ac:dyDescent="0.2">
      <c r="N72" s="13"/>
      <c r="O72" s="6" t="s">
        <v>1986</v>
      </c>
      <c r="T72" t="str">
        <f t="shared" si="3"/>
        <v>"2014-2018"</v>
      </c>
    </row>
    <row r="73" spans="13:20" x14ac:dyDescent="0.2">
      <c r="N73" s="13"/>
      <c r="O73" s="6"/>
      <c r="T73" t="str">
        <f t="shared" si="3"/>
        <v>""</v>
      </c>
    </row>
    <row r="74" spans="13:20" x14ac:dyDescent="0.2">
      <c r="N74" s="13"/>
      <c r="O74" s="6"/>
      <c r="T74" t="str">
        <f t="shared" si="3"/>
        <v>""</v>
      </c>
    </row>
    <row r="75" spans="13:20" x14ac:dyDescent="0.2">
      <c r="N75" s="13"/>
      <c r="O75" s="6"/>
      <c r="T75" t="str">
        <f t="shared" si="3"/>
        <v>""</v>
      </c>
    </row>
    <row r="76" spans="13:20" x14ac:dyDescent="0.2">
      <c r="N76" s="13"/>
      <c r="O76" s="6" t="s">
        <v>1987</v>
      </c>
      <c r="T76" t="str">
        <f t="shared" si="3"/>
        <v>"Scott Wells and Chris Berger"</v>
      </c>
    </row>
    <row r="77" spans="13:20" x14ac:dyDescent="0.2">
      <c r="N77" s="13"/>
      <c r="O77" s="6"/>
      <c r="T77" t="str">
        <f t="shared" si="3"/>
        <v>""</v>
      </c>
    </row>
    <row r="78" spans="13:20" x14ac:dyDescent="0.2">
      <c r="N78" s="13"/>
      <c r="O78" s="6"/>
      <c r="T78" t="str">
        <f t="shared" si="3"/>
        <v>""</v>
      </c>
    </row>
    <row r="79" spans="13:20" x14ac:dyDescent="0.2">
      <c r="N79" s="13"/>
      <c r="O79" s="6"/>
      <c r="T79" t="str">
        <f t="shared" si="3"/>
        <v>""</v>
      </c>
    </row>
  </sheetData>
  <hyperlinks>
    <hyperlink ref="B3" location="w2_con.csv!A1" display="w2_con.csv!A1" xr:uid="{65FC5212-191D-471B-9394-501328C6CC3E}"/>
    <hyperlink ref="B4" location="'Required Constituent Order'!A1" display="'Required Constituent Order'!A1" xr:uid="{0205AB21-323D-4D02-8457-A67933C879B2}"/>
    <hyperlink ref="B5" location="w2_habitat.npt!A1" display="w2_habitat.npt!A1" xr:uid="{6ED8EF6A-F82C-4EA0-B13A-7BD26FDABC11}"/>
    <hyperlink ref="B6" location="w2_aerate.npt!A1" display="w2_aerate.npt!A1" xr:uid="{C2E6FAA5-5A9A-48C7-BCAA-7979596F6CA9}"/>
    <hyperlink ref="B7" location="w2_envirprf.npt!A1" display="w2_envirprf.npt!A1" xr:uid="{5F75E59A-424A-44CD-BAF9-94461A2C666D}"/>
    <hyperlink ref="B8" location="w2_selective.npt!A1" display="w2_selective.npt!A1" xr:uid="{ADFAFB82-9AFE-4032-A69B-2452F4B2EFD1}"/>
    <hyperlink ref="B9" location="w2_constriction.csv!A1" display="w2_constriction.csv!A1" xr:uid="{EDF8C58D-7BAB-40BC-B736-0A47D55FD373}"/>
    <hyperlink ref="B10" location="w2_particle.csv!A1" display="w2_particle.csv!A1" xr:uid="{178C01A9-80D8-426B-9F69-17F2389A6E86}"/>
    <hyperlink ref="B11" location="w2_multiple_WB.npt!A1" display="w2_multiple_WB.npt!A1" xr:uid="{3D3EB03B-3B53-4B1D-91F9-1C32E952B353}"/>
    <hyperlink ref="B12" location="w2_tecplotbr.csv!A1" display="w2_tecplotbr.csv!A1" xr:uid="{5A257B26-B47A-496F-86D5-842189C2F197}"/>
    <hyperlink ref="B13" location="w2_systdg.npt!A1" display="w2_systdg.npt!A1" xr:uid="{552F1274-CDCE-4EFF-9E36-AD4E19F7A2A2}"/>
    <hyperlink ref="B20" location="atm_deposition_wb1.csv!A1" display="atm_deposition_wb1.csv!A1" xr:uid="{663B3F39-0C8A-4973-88AB-CD69AE156E8B}"/>
    <hyperlink ref="B18" location="w2_diagenesis.npt!A1" display="w2_diagenesis.npt!A1" xr:uid="{3A58743D-539D-40F4-AED9-C9C93DCF435E}"/>
    <hyperlink ref="B14" location="w2_TDGTarget.csv!A1" display="w2_TDGTarget.csv!A1" xr:uid="{1F74125F-565C-4F79-A52B-21B52F638B86}"/>
    <hyperlink ref="B17" location="w2_Algae_Toxin.csv!A1" display="Algae_Toxin.csv!A1" xr:uid="{9C8660B0-9007-45CD-9743-832B3490E250}"/>
    <hyperlink ref="B16" location="w2_AlgaeMigration.csv!A1" display="AlgaeMigration.csv!A1" xr:uid="{E1EC4C2B-0525-4773-89A7-32FBBB29832E}"/>
    <hyperlink ref="B15" location="w2_lake_river_contour.csv!A1" display="lake_river_contour.csv!A1" xr:uid="{B9A5DCFE-1C8E-4E7E-A98E-B6EE423C551E}"/>
  </hyperlinks>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0E5A-D61A-498A-ADDF-979372B9735B}">
  <sheetPr codeName="Sheet4"/>
  <dimension ref="A1:BD942"/>
  <sheetViews>
    <sheetView zoomScale="90" zoomScaleNormal="90" workbookViewId="0">
      <selection activeCell="C1" sqref="C1"/>
    </sheetView>
  </sheetViews>
  <sheetFormatPr baseColWidth="10" defaultColWidth="8.83203125" defaultRowHeight="15" x14ac:dyDescent="0.2"/>
  <cols>
    <col min="1" max="1" width="61" style="28" customWidth="1"/>
    <col min="2" max="2" width="65.33203125" style="14" customWidth="1"/>
    <col min="3" max="3" width="14.1640625" customWidth="1"/>
    <col min="4" max="4" width="15.1640625" bestFit="1" customWidth="1"/>
    <col min="7" max="7" width="13.1640625" bestFit="1" customWidth="1"/>
    <col min="8" max="8" width="10" customWidth="1"/>
    <col min="14" max="14" width="14.33203125" customWidth="1"/>
    <col min="15" max="15" width="16.1640625" customWidth="1"/>
    <col min="25" max="25" width="8.83203125" customWidth="1"/>
    <col min="28" max="28" width="25.6640625" customWidth="1"/>
  </cols>
  <sheetData>
    <row r="1" spans="1:14" x14ac:dyDescent="0.2">
      <c r="A1" s="28" t="s">
        <v>1004</v>
      </c>
      <c r="B1" s="23" t="s">
        <v>513</v>
      </c>
      <c r="C1" s="5" t="s">
        <v>239</v>
      </c>
      <c r="D1" s="5"/>
      <c r="E1" s="5">
        <v>4.5</v>
      </c>
      <c r="F1" s="5"/>
      <c r="G1" s="5"/>
      <c r="H1" s="5"/>
      <c r="I1" s="5"/>
      <c r="J1" s="5"/>
      <c r="K1" s="5"/>
      <c r="L1" s="5"/>
      <c r="M1" s="5"/>
    </row>
    <row r="2" spans="1:14" x14ac:dyDescent="0.2">
      <c r="B2" s="20"/>
      <c r="C2" s="5" t="s">
        <v>792</v>
      </c>
      <c r="D2" s="5"/>
      <c r="E2" s="5">
        <v>4.5</v>
      </c>
      <c r="F2" s="5" t="s">
        <v>1069</v>
      </c>
      <c r="G2" s="5"/>
      <c r="H2" s="5"/>
      <c r="I2" s="5"/>
      <c r="J2" s="5"/>
      <c r="K2" s="5"/>
      <c r="L2" s="5"/>
      <c r="M2" s="5"/>
    </row>
    <row r="3" spans="1:14" x14ac:dyDescent="0.2">
      <c r="A3" s="29" t="s">
        <v>1026</v>
      </c>
      <c r="B3" s="67" t="s">
        <v>0</v>
      </c>
      <c r="C3" s="39" t="s">
        <v>1070</v>
      </c>
      <c r="D3" s="5"/>
      <c r="E3" s="5"/>
      <c r="F3" s="5"/>
      <c r="G3" s="5"/>
      <c r="H3" s="5"/>
      <c r="I3" s="5"/>
      <c r="J3" s="5"/>
      <c r="K3" s="5"/>
      <c r="L3" s="5"/>
      <c r="M3" s="5"/>
    </row>
    <row r="4" spans="1:14" x14ac:dyDescent="0.2">
      <c r="A4" s="29" t="s">
        <v>1028</v>
      </c>
      <c r="B4" s="13" t="s">
        <v>547</v>
      </c>
      <c r="C4" s="6" t="s">
        <v>2591</v>
      </c>
      <c r="D4" s="5"/>
      <c r="E4" s="5"/>
      <c r="F4" s="5"/>
      <c r="G4" s="5"/>
      <c r="H4" s="5"/>
      <c r="I4" s="5"/>
      <c r="J4" s="5"/>
      <c r="K4" s="5"/>
      <c r="L4" s="5"/>
      <c r="M4" s="5"/>
      <c r="N4" s="6"/>
    </row>
    <row r="5" spans="1:14" x14ac:dyDescent="0.2">
      <c r="A5" s="29" t="s">
        <v>1027</v>
      </c>
      <c r="B5" s="13"/>
      <c r="C5" s="6" t="s">
        <v>2592</v>
      </c>
      <c r="D5" s="5"/>
      <c r="E5" s="5"/>
      <c r="F5" s="5"/>
      <c r="G5" s="5"/>
      <c r="H5" s="5"/>
      <c r="I5" s="5"/>
      <c r="J5" s="5"/>
      <c r="K5" s="5"/>
      <c r="L5" s="5"/>
      <c r="M5" s="5"/>
      <c r="N5" s="6"/>
    </row>
    <row r="6" spans="1:14" x14ac:dyDescent="0.2">
      <c r="A6" s="29" t="s">
        <v>665</v>
      </c>
      <c r="B6" s="13"/>
      <c r="C6" s="6" t="s">
        <v>1372</v>
      </c>
      <c r="D6" s="5"/>
      <c r="E6" s="5"/>
      <c r="F6" s="5"/>
      <c r="G6" s="5"/>
      <c r="H6" s="5"/>
      <c r="I6" s="5"/>
      <c r="J6" s="5"/>
      <c r="K6" s="5"/>
      <c r="L6" s="5"/>
      <c r="M6" s="5"/>
      <c r="N6" s="6"/>
    </row>
    <row r="7" spans="1:14" x14ac:dyDescent="0.2">
      <c r="A7" s="28" t="s">
        <v>390</v>
      </c>
      <c r="B7" s="13"/>
      <c r="C7" s="6" t="s">
        <v>1373</v>
      </c>
      <c r="D7" s="5"/>
      <c r="E7" s="5"/>
      <c r="F7" s="5"/>
      <c r="G7" s="5"/>
      <c r="H7" s="5"/>
      <c r="I7" s="5"/>
      <c r="J7" s="5"/>
      <c r="K7" s="5"/>
      <c r="L7" s="5"/>
      <c r="M7" s="5"/>
      <c r="N7" s="6"/>
    </row>
    <row r="8" spans="1:14" x14ac:dyDescent="0.2">
      <c r="A8" s="28" t="s">
        <v>391</v>
      </c>
      <c r="B8" s="13"/>
      <c r="C8" s="6" t="s">
        <v>1374</v>
      </c>
      <c r="D8" s="5"/>
      <c r="E8" s="5"/>
      <c r="F8" s="5"/>
      <c r="G8" s="5"/>
      <c r="H8" s="5"/>
      <c r="I8" s="5"/>
      <c r="J8" s="5"/>
      <c r="K8" s="5"/>
      <c r="L8" s="5"/>
      <c r="M8" s="5"/>
      <c r="N8" s="6"/>
    </row>
    <row r="9" spans="1:14" x14ac:dyDescent="0.2">
      <c r="A9" s="28" t="s">
        <v>392</v>
      </c>
      <c r="B9" s="13"/>
      <c r="C9" s="6" t="s">
        <v>2593</v>
      </c>
      <c r="D9" s="5"/>
      <c r="E9" s="5"/>
      <c r="F9" s="5"/>
      <c r="G9" s="5"/>
      <c r="H9" s="5"/>
      <c r="I9" s="5"/>
      <c r="J9" s="5"/>
      <c r="K9" s="5"/>
      <c r="L9" s="5"/>
      <c r="M9" s="5"/>
      <c r="N9" s="6"/>
    </row>
    <row r="10" spans="1:14" x14ac:dyDescent="0.2">
      <c r="A10" s="28" t="s">
        <v>393</v>
      </c>
      <c r="B10" s="13"/>
      <c r="C10" s="6" t="s">
        <v>2594</v>
      </c>
      <c r="D10" s="5"/>
      <c r="E10" s="5"/>
      <c r="F10" s="5"/>
      <c r="G10" s="5"/>
      <c r="H10" s="5"/>
      <c r="I10" s="5"/>
      <c r="J10" s="5"/>
      <c r="K10" s="5"/>
      <c r="L10" s="5"/>
      <c r="M10" s="5"/>
      <c r="N10" s="6"/>
    </row>
    <row r="11" spans="1:14" x14ac:dyDescent="0.2">
      <c r="A11" s="28" t="s">
        <v>394</v>
      </c>
      <c r="B11" s="13"/>
      <c r="C11" s="6" t="s">
        <v>1417</v>
      </c>
      <c r="D11" s="5"/>
      <c r="E11" s="5"/>
      <c r="F11" s="5"/>
      <c r="G11" s="5"/>
      <c r="H11" s="5"/>
      <c r="I11" s="5"/>
      <c r="J11" s="5"/>
      <c r="K11" s="5"/>
      <c r="L11" s="5"/>
      <c r="M11" s="5"/>
      <c r="N11" s="6"/>
    </row>
    <row r="12" spans="1:14" x14ac:dyDescent="0.2">
      <c r="A12" s="28" t="s">
        <v>395</v>
      </c>
      <c r="B12" s="13"/>
      <c r="C12" s="6" t="s">
        <v>2590</v>
      </c>
      <c r="D12" s="5"/>
      <c r="E12" s="5"/>
      <c r="F12" s="5"/>
      <c r="G12" s="5"/>
      <c r="H12" s="5"/>
      <c r="I12" s="5"/>
      <c r="J12" s="5"/>
      <c r="K12" s="5"/>
      <c r="L12" s="5"/>
      <c r="M12" s="5"/>
      <c r="N12" s="6"/>
    </row>
    <row r="13" spans="1:14" x14ac:dyDescent="0.2">
      <c r="A13" s="28" t="s">
        <v>396</v>
      </c>
      <c r="B13" s="13"/>
      <c r="C13" s="6" t="s">
        <v>1335</v>
      </c>
      <c r="D13" s="5"/>
      <c r="E13" s="5"/>
      <c r="F13" s="5"/>
      <c r="G13" s="5"/>
      <c r="H13" s="5"/>
      <c r="I13" s="5"/>
      <c r="J13" s="5"/>
      <c r="K13" s="5"/>
      <c r="L13" s="5"/>
      <c r="M13" s="5"/>
      <c r="N13" s="6"/>
    </row>
    <row r="14" spans="1:14" x14ac:dyDescent="0.2">
      <c r="A14" s="28" t="s">
        <v>397</v>
      </c>
      <c r="B14" s="20"/>
      <c r="C14" s="5" t="s">
        <v>517</v>
      </c>
      <c r="D14" s="5"/>
      <c r="E14" s="5"/>
      <c r="F14" s="5"/>
      <c r="G14" s="5"/>
      <c r="H14" s="5"/>
      <c r="I14" s="5"/>
      <c r="J14" s="5"/>
      <c r="K14" s="5"/>
      <c r="L14" s="5"/>
      <c r="M14" s="5"/>
    </row>
    <row r="15" spans="1:14" x14ac:dyDescent="0.2">
      <c r="A15" s="28" t="s">
        <v>398</v>
      </c>
      <c r="B15" s="67" t="s">
        <v>316</v>
      </c>
      <c r="C15" s="24" t="s">
        <v>1</v>
      </c>
      <c r="D15" s="5" t="s">
        <v>1071</v>
      </c>
      <c r="E15" s="5" t="s">
        <v>1072</v>
      </c>
      <c r="F15" s="5" t="s">
        <v>1073</v>
      </c>
      <c r="G15" s="5" t="s">
        <v>1074</v>
      </c>
      <c r="H15" s="5" t="s">
        <v>1075</v>
      </c>
      <c r="I15" s="5"/>
      <c r="J15" s="5"/>
      <c r="K15" s="5"/>
      <c r="L15" s="5"/>
      <c r="M15" s="5"/>
    </row>
    <row r="16" spans="1:14" x14ac:dyDescent="0.2">
      <c r="A16" s="28" t="s">
        <v>399</v>
      </c>
      <c r="B16" s="13"/>
      <c r="C16" s="6">
        <v>1</v>
      </c>
      <c r="D16" s="6">
        <v>1</v>
      </c>
      <c r="E16" s="6">
        <v>32</v>
      </c>
      <c r="F16" s="6">
        <v>36</v>
      </c>
      <c r="G16" s="6">
        <v>1</v>
      </c>
      <c r="H16" s="6" t="s">
        <v>1076</v>
      </c>
      <c r="I16" s="5"/>
      <c r="J16" s="5"/>
      <c r="K16" s="5"/>
      <c r="L16" s="5"/>
      <c r="M16" s="5"/>
    </row>
    <row r="17" spans="1:23" x14ac:dyDescent="0.2">
      <c r="A17" s="28" t="s">
        <v>400</v>
      </c>
      <c r="B17" s="20"/>
      <c r="C17" s="5" t="s">
        <v>517</v>
      </c>
      <c r="D17" s="5"/>
      <c r="E17" s="5"/>
      <c r="F17" s="5"/>
      <c r="G17" s="5"/>
      <c r="H17" s="5"/>
      <c r="I17" s="5"/>
      <c r="J17" s="5"/>
      <c r="K17" s="5"/>
      <c r="L17" s="5"/>
      <c r="M17" s="5"/>
    </row>
    <row r="18" spans="1:23" x14ac:dyDescent="0.2">
      <c r="A18" s="28" t="s">
        <v>401</v>
      </c>
      <c r="B18" s="67" t="s">
        <v>315</v>
      </c>
      <c r="C18" s="24" t="s">
        <v>3</v>
      </c>
      <c r="D18" s="5" t="s">
        <v>1077</v>
      </c>
      <c r="E18" s="5" t="s">
        <v>1078</v>
      </c>
      <c r="F18" s="5" t="s">
        <v>1079</v>
      </c>
      <c r="G18" s="5" t="s">
        <v>1080</v>
      </c>
      <c r="H18" s="5" t="s">
        <v>1081</v>
      </c>
      <c r="I18" s="5" t="s">
        <v>1082</v>
      </c>
      <c r="J18" s="5" t="s">
        <v>1083</v>
      </c>
      <c r="K18" s="5"/>
      <c r="L18" s="5"/>
      <c r="M18" s="5"/>
    </row>
    <row r="19" spans="1:23" x14ac:dyDescent="0.2">
      <c r="A19" s="28" t="s">
        <v>402</v>
      </c>
      <c r="B19" s="13"/>
      <c r="C19" s="6">
        <v>0</v>
      </c>
      <c r="D19" s="6">
        <v>1</v>
      </c>
      <c r="E19" s="6">
        <v>0</v>
      </c>
      <c r="F19" s="6">
        <v>0</v>
      </c>
      <c r="G19" s="6">
        <v>1</v>
      </c>
      <c r="H19" s="6">
        <v>0</v>
      </c>
      <c r="I19" s="6">
        <v>0</v>
      </c>
      <c r="J19" s="6">
        <v>0</v>
      </c>
      <c r="K19" s="5"/>
      <c r="L19" s="5"/>
      <c r="M19" s="5"/>
    </row>
    <row r="20" spans="1:23" x14ac:dyDescent="0.2">
      <c r="A20" s="28" t="s">
        <v>403</v>
      </c>
      <c r="B20" s="20"/>
      <c r="C20" s="5" t="s">
        <v>517</v>
      </c>
      <c r="D20" s="5"/>
      <c r="E20" s="5"/>
      <c r="F20" s="5"/>
      <c r="G20" s="5"/>
      <c r="H20" s="5"/>
      <c r="I20" s="5"/>
      <c r="J20" s="5"/>
      <c r="K20" s="5"/>
      <c r="L20" s="5"/>
      <c r="M20" s="5"/>
    </row>
    <row r="21" spans="1:23" x14ac:dyDescent="0.2">
      <c r="A21" s="28" t="s">
        <v>404</v>
      </c>
      <c r="B21" s="67" t="s">
        <v>314</v>
      </c>
      <c r="C21" s="24" t="s">
        <v>4</v>
      </c>
      <c r="D21" s="5" t="s">
        <v>1084</v>
      </c>
      <c r="E21" s="5" t="s">
        <v>1085</v>
      </c>
      <c r="F21" s="5" t="s">
        <v>1086</v>
      </c>
      <c r="G21" s="5" t="s">
        <v>1087</v>
      </c>
      <c r="H21" s="5" t="s">
        <v>1088</v>
      </c>
      <c r="I21" s="5" t="s">
        <v>1089</v>
      </c>
      <c r="J21" s="5"/>
      <c r="K21" s="5"/>
      <c r="L21" s="5"/>
      <c r="M21" s="5"/>
    </row>
    <row r="22" spans="1:23" x14ac:dyDescent="0.2">
      <c r="A22" s="31" t="s">
        <v>1001</v>
      </c>
      <c r="B22" s="13"/>
      <c r="C22" s="6">
        <v>3</v>
      </c>
      <c r="D22" s="6">
        <v>1</v>
      </c>
      <c r="E22" s="6">
        <v>1</v>
      </c>
      <c r="F22" s="6">
        <v>1</v>
      </c>
      <c r="G22" s="6">
        <v>0</v>
      </c>
      <c r="H22" s="6">
        <v>0</v>
      </c>
      <c r="I22" s="6">
        <v>1</v>
      </c>
      <c r="J22" s="5"/>
      <c r="K22" s="5"/>
      <c r="L22" s="5"/>
      <c r="M22" s="5"/>
    </row>
    <row r="23" spans="1:23" x14ac:dyDescent="0.2">
      <c r="A23" s="30" t="s">
        <v>985</v>
      </c>
      <c r="B23" s="20"/>
      <c r="C23" s="5" t="s">
        <v>517</v>
      </c>
      <c r="D23" s="5"/>
      <c r="E23" s="5"/>
      <c r="F23" s="5"/>
      <c r="G23" s="5"/>
      <c r="H23" s="5"/>
      <c r="I23" s="5"/>
      <c r="J23" s="5"/>
      <c r="K23" s="5"/>
      <c r="L23" s="5"/>
      <c r="M23" s="5"/>
    </row>
    <row r="24" spans="1:23" x14ac:dyDescent="0.2">
      <c r="A24" s="30" t="s">
        <v>986</v>
      </c>
      <c r="B24" s="67" t="s">
        <v>317</v>
      </c>
      <c r="C24" s="24" t="s">
        <v>11</v>
      </c>
      <c r="D24" s="5" t="s">
        <v>12</v>
      </c>
      <c r="E24" s="5" t="s">
        <v>13</v>
      </c>
      <c r="F24" s="5" t="s">
        <v>14</v>
      </c>
      <c r="G24" s="5" t="s">
        <v>15</v>
      </c>
      <c r="H24" s="5" t="s">
        <v>16</v>
      </c>
      <c r="I24" s="5" t="s">
        <v>1772</v>
      </c>
      <c r="J24" s="5" t="s">
        <v>2585</v>
      </c>
      <c r="K24" s="5"/>
      <c r="L24" s="5"/>
      <c r="M24" s="5"/>
    </row>
    <row r="25" spans="1:23" x14ac:dyDescent="0.2">
      <c r="A25" s="30" t="s">
        <v>987</v>
      </c>
      <c r="B25" s="13"/>
      <c r="C25" s="6">
        <v>100</v>
      </c>
      <c r="D25" s="6" t="s">
        <v>1092</v>
      </c>
      <c r="E25" s="6" t="s">
        <v>1092</v>
      </c>
      <c r="F25" s="6" t="s">
        <v>1092</v>
      </c>
      <c r="G25" s="6" t="s">
        <v>2</v>
      </c>
      <c r="H25" s="6" t="s">
        <v>1076</v>
      </c>
      <c r="I25" s="6" t="s">
        <v>17</v>
      </c>
      <c r="J25" s="6" t="s">
        <v>2</v>
      </c>
      <c r="K25" s="5"/>
      <c r="L25" s="5"/>
      <c r="M25" s="5"/>
      <c r="N25" t="s">
        <v>1679</v>
      </c>
    </row>
    <row r="26" spans="1:23" x14ac:dyDescent="0.2">
      <c r="A26" s="30" t="s">
        <v>988</v>
      </c>
      <c r="B26" s="20"/>
      <c r="C26" s="5" t="s">
        <v>517</v>
      </c>
      <c r="D26" s="5"/>
      <c r="E26" s="5"/>
      <c r="F26" s="11"/>
      <c r="G26" s="5"/>
      <c r="H26" s="5"/>
      <c r="I26" s="5"/>
      <c r="J26" s="5"/>
      <c r="K26" s="5"/>
      <c r="L26" s="5"/>
      <c r="M26" s="5"/>
      <c r="N26" s="6">
        <v>64.5</v>
      </c>
      <c r="O26" s="6">
        <v>358.7</v>
      </c>
      <c r="P26" s="6">
        <v>1980</v>
      </c>
      <c r="Q26" s="3"/>
      <c r="R26" s="3"/>
      <c r="S26" s="3"/>
      <c r="T26" s="3"/>
      <c r="U26" s="3"/>
      <c r="V26" s="3"/>
      <c r="W26" s="3"/>
    </row>
    <row r="27" spans="1:23" x14ac:dyDescent="0.2">
      <c r="A27" s="30" t="s">
        <v>989</v>
      </c>
      <c r="B27" s="67" t="s">
        <v>18</v>
      </c>
      <c r="C27" s="24" t="s">
        <v>19</v>
      </c>
      <c r="D27" s="5" t="s">
        <v>1090</v>
      </c>
      <c r="E27" s="5" t="s">
        <v>20</v>
      </c>
      <c r="F27" s="11"/>
      <c r="G27" s="5"/>
      <c r="H27" s="5"/>
      <c r="I27" s="5"/>
      <c r="J27" s="5"/>
      <c r="K27" s="5"/>
      <c r="L27" s="5"/>
      <c r="M27" s="5"/>
      <c r="N27" t="s">
        <v>1676</v>
      </c>
      <c r="O27" t="s">
        <v>1677</v>
      </c>
    </row>
    <row r="28" spans="1:23" x14ac:dyDescent="0.2">
      <c r="A28" s="30" t="s">
        <v>990</v>
      </c>
      <c r="B28" s="13" t="s">
        <v>1680</v>
      </c>
      <c r="C28" s="59">
        <f>A32-DATEVALUE("1/1/"&amp;E28)+1</f>
        <v>64.5</v>
      </c>
      <c r="D28" s="6">
        <f>A34-DATEVALUE("1/1/"&amp;E28)+1</f>
        <v>358.70000000000073</v>
      </c>
      <c r="E28" s="6">
        <f>YEAR(A32)</f>
        <v>1980</v>
      </c>
      <c r="F28" s="4"/>
      <c r="G28" s="5"/>
      <c r="H28" s="5"/>
      <c r="I28" s="5"/>
      <c r="J28" s="5"/>
      <c r="K28" s="5"/>
      <c r="L28" s="5"/>
      <c r="M28" s="5"/>
      <c r="N28" s="58" t="d">
        <f>N26+DATEVALUE("1/1/1980")-1</f>
        <v>1980-03-04T12:00:00.000</v>
      </c>
      <c r="O28" s="58" t="d">
        <f>O26+DATEVALUE("1/1/1980")-1</f>
        <v>1980-12-23T16:48:00.00000006286427550</v>
      </c>
      <c r="P28" s="26"/>
    </row>
    <row r="29" spans="1:23" x14ac:dyDescent="0.2">
      <c r="A29" s="48" t="s">
        <v>2589</v>
      </c>
      <c r="B29" s="20"/>
      <c r="C29" s="5" t="s">
        <v>517</v>
      </c>
      <c r="D29" s="5"/>
      <c r="E29" s="5"/>
      <c r="F29" s="5"/>
      <c r="G29" s="5"/>
      <c r="H29" s="5"/>
      <c r="I29" s="5"/>
      <c r="J29" s="5"/>
      <c r="K29" s="5"/>
      <c r="L29" s="5"/>
      <c r="M29" s="5"/>
      <c r="P29" s="26"/>
    </row>
    <row r="30" spans="1:23" x14ac:dyDescent="0.2">
      <c r="A30" s="60" t="s">
        <v>1678</v>
      </c>
      <c r="B30" s="67" t="s">
        <v>21</v>
      </c>
      <c r="C30" s="24" t="s">
        <v>457</v>
      </c>
      <c r="D30" s="5" t="s">
        <v>22</v>
      </c>
      <c r="E30" s="5" t="s">
        <v>1091</v>
      </c>
      <c r="F30" s="5"/>
      <c r="G30" s="5"/>
      <c r="H30" s="5"/>
      <c r="I30" s="5"/>
      <c r="J30" s="5"/>
      <c r="K30" s="5"/>
      <c r="L30" s="5"/>
      <c r="M30" s="5"/>
      <c r="P30" s="26"/>
    </row>
    <row r="31" spans="1:23" x14ac:dyDescent="0.2">
      <c r="A31" s="60" t="s">
        <v>19</v>
      </c>
      <c r="B31" s="13" t="s">
        <v>512</v>
      </c>
      <c r="C31" s="6">
        <v>1</v>
      </c>
      <c r="D31" s="6">
        <v>1</v>
      </c>
      <c r="E31" s="6" t="s">
        <v>1076</v>
      </c>
      <c r="F31" s="5"/>
      <c r="G31" s="5"/>
      <c r="H31" s="5"/>
      <c r="I31" s="5"/>
      <c r="J31" s="5"/>
      <c r="K31" s="5"/>
      <c r="L31" s="5"/>
      <c r="M31" s="5"/>
      <c r="P31" s="26"/>
    </row>
    <row r="32" spans="1:23" x14ac:dyDescent="0.2">
      <c r="A32" s="61" t="d">
        <v>1980-03-04T12:00:00.000</v>
      </c>
      <c r="B32" s="20"/>
      <c r="C32" s="5" t="s">
        <v>517</v>
      </c>
      <c r="D32" s="5"/>
      <c r="E32" s="5"/>
      <c r="F32" s="5"/>
      <c r="G32" s="5"/>
      <c r="H32" s="5"/>
      <c r="I32" s="5"/>
      <c r="J32" s="5"/>
      <c r="K32" s="5"/>
      <c r="L32" s="5"/>
      <c r="M32" s="5"/>
      <c r="O32" s="26"/>
      <c r="P32" s="26"/>
    </row>
    <row r="33" spans="1:16" x14ac:dyDescent="0.2">
      <c r="A33" s="60" t="s">
        <v>1677</v>
      </c>
      <c r="B33" s="67" t="s">
        <v>23</v>
      </c>
      <c r="C33" s="5" t="s">
        <v>24</v>
      </c>
      <c r="D33" s="5" t="s">
        <v>24</v>
      </c>
      <c r="E33" s="5" t="s">
        <v>24</v>
      </c>
      <c r="F33" s="5" t="s">
        <v>24</v>
      </c>
      <c r="G33" s="5" t="s">
        <v>24</v>
      </c>
      <c r="H33" s="5" t="s">
        <v>24</v>
      </c>
      <c r="I33" s="5" t="s">
        <v>24</v>
      </c>
      <c r="J33" s="5" t="s">
        <v>24</v>
      </c>
      <c r="K33" s="5" t="s">
        <v>24</v>
      </c>
      <c r="L33" s="5" t="s">
        <v>24</v>
      </c>
      <c r="M33" s="5"/>
      <c r="O33" s="26"/>
      <c r="P33" s="26"/>
    </row>
    <row r="34" spans="1:16" x14ac:dyDescent="0.2">
      <c r="A34" s="62" t="d">
        <v>1980-12-23T16:48:00.00000006286427550</v>
      </c>
      <c r="B34" s="13" t="s">
        <v>360</v>
      </c>
      <c r="C34" s="6">
        <v>64.5</v>
      </c>
      <c r="D34" s="6"/>
      <c r="E34" s="6"/>
      <c r="F34" s="6"/>
      <c r="G34" s="6"/>
      <c r="H34" s="6"/>
      <c r="I34" s="5"/>
      <c r="J34" s="5"/>
      <c r="K34" s="5"/>
      <c r="L34" s="5"/>
      <c r="M34" s="5"/>
    </row>
    <row r="35" spans="1:16" x14ac:dyDescent="0.2">
      <c r="A35" s="82">
        <f>A32-DATEVALUE("1/1/"&amp;A38)+1</f>
        <v>64.5</v>
      </c>
      <c r="B35" s="20"/>
      <c r="C35" s="5" t="s">
        <v>517</v>
      </c>
      <c r="D35" s="5"/>
      <c r="E35" s="5"/>
      <c r="F35" s="5"/>
      <c r="G35" s="5"/>
      <c r="H35" s="5"/>
      <c r="I35" s="5"/>
      <c r="J35" s="5"/>
      <c r="K35" s="5"/>
      <c r="L35" s="5"/>
      <c r="M35" s="5"/>
    </row>
    <row r="36" spans="1:16" x14ac:dyDescent="0.2">
      <c r="A36" s="82">
        <f>A34-DATEVALUE("1/1/"&amp;A38)+1</f>
        <v>358.70000000000073</v>
      </c>
      <c r="B36" s="67" t="s">
        <v>25</v>
      </c>
      <c r="C36" s="5" t="s">
        <v>26</v>
      </c>
      <c r="D36" s="5" t="s">
        <v>26</v>
      </c>
      <c r="E36" s="5" t="s">
        <v>26</v>
      </c>
      <c r="F36" s="5" t="s">
        <v>26</v>
      </c>
      <c r="G36" s="5" t="s">
        <v>26</v>
      </c>
      <c r="H36" s="5" t="s">
        <v>26</v>
      </c>
      <c r="I36" s="5" t="s">
        <v>26</v>
      </c>
      <c r="J36" s="5" t="s">
        <v>26</v>
      </c>
      <c r="K36" s="5" t="s">
        <v>26</v>
      </c>
      <c r="L36" s="5"/>
      <c r="M36" s="5"/>
    </row>
    <row r="37" spans="1:16" x14ac:dyDescent="0.2">
      <c r="A37" s="83" t="s">
        <v>1960</v>
      </c>
      <c r="B37" s="13" t="s">
        <v>458</v>
      </c>
      <c r="C37" s="6">
        <v>600</v>
      </c>
      <c r="D37" s="6"/>
      <c r="E37" s="6"/>
      <c r="F37" s="6"/>
      <c r="G37" s="6"/>
      <c r="H37" s="6"/>
      <c r="I37" s="5"/>
      <c r="J37" s="5"/>
      <c r="K37" s="5"/>
      <c r="L37" s="5"/>
      <c r="M37" s="5"/>
    </row>
    <row r="38" spans="1:16" x14ac:dyDescent="0.2">
      <c r="A38" s="83">
        <f>YEAR(A32)</f>
        <v>1980</v>
      </c>
      <c r="B38" s="20"/>
      <c r="C38" s="5" t="s">
        <v>517</v>
      </c>
      <c r="D38" s="5"/>
      <c r="E38" s="5"/>
      <c r="F38" s="5"/>
      <c r="G38" s="5"/>
      <c r="H38" s="5"/>
      <c r="I38" s="5"/>
      <c r="J38" s="5"/>
      <c r="K38" s="5"/>
      <c r="L38" s="5"/>
      <c r="M38" s="5"/>
    </row>
    <row r="39" spans="1:16" x14ac:dyDescent="0.2">
      <c r="A39" t="s">
        <v>1851</v>
      </c>
      <c r="B39" s="67" t="s">
        <v>27</v>
      </c>
      <c r="C39" s="24" t="s">
        <v>28</v>
      </c>
      <c r="D39" s="5" t="s">
        <v>28</v>
      </c>
      <c r="E39" s="5" t="s">
        <v>28</v>
      </c>
      <c r="F39" s="5" t="s">
        <v>28</v>
      </c>
      <c r="G39" s="5" t="s">
        <v>28</v>
      </c>
      <c r="H39" s="5" t="s">
        <v>28</v>
      </c>
      <c r="I39" s="5" t="s">
        <v>28</v>
      </c>
      <c r="J39" s="5" t="s">
        <v>28</v>
      </c>
      <c r="K39" s="5" t="s">
        <v>28</v>
      </c>
      <c r="L39" s="5" t="s">
        <v>28</v>
      </c>
      <c r="M39" s="5"/>
    </row>
    <row r="40" spans="1:16" x14ac:dyDescent="0.2">
      <c r="A40" s="72" t="s">
        <v>1850</v>
      </c>
      <c r="B40" s="13" t="s">
        <v>459</v>
      </c>
      <c r="C40" s="6">
        <v>0.9</v>
      </c>
      <c r="D40" s="6"/>
      <c r="E40" s="6"/>
      <c r="F40" s="6"/>
      <c r="G40" s="6"/>
      <c r="H40" s="6"/>
      <c r="I40" s="5"/>
      <c r="J40" s="5"/>
      <c r="K40" s="5"/>
      <c r="L40" s="5"/>
      <c r="M40" s="5"/>
    </row>
    <row r="41" spans="1:16" x14ac:dyDescent="0.2">
      <c r="B41" s="20"/>
      <c r="C41" s="5" t="s">
        <v>517</v>
      </c>
      <c r="D41" s="5"/>
      <c r="E41" s="5"/>
      <c r="F41" s="5"/>
      <c r="G41" s="5"/>
      <c r="H41" s="5"/>
      <c r="I41" s="5"/>
      <c r="J41" s="5"/>
      <c r="K41" s="5"/>
      <c r="L41" s="5"/>
      <c r="M41" s="5"/>
    </row>
    <row r="42" spans="1:16" x14ac:dyDescent="0.2">
      <c r="B42" s="67" t="s">
        <v>241</v>
      </c>
      <c r="C42" s="5" t="s">
        <v>110</v>
      </c>
      <c r="D42" s="5" t="s">
        <v>111</v>
      </c>
      <c r="E42" s="5" t="s">
        <v>112</v>
      </c>
      <c r="F42" s="5" t="s">
        <v>113</v>
      </c>
      <c r="G42" s="5" t="s">
        <v>114</v>
      </c>
      <c r="H42" s="5" t="s">
        <v>115</v>
      </c>
      <c r="I42" s="5" t="s">
        <v>116</v>
      </c>
      <c r="J42" s="5" t="s">
        <v>117</v>
      </c>
      <c r="K42" s="5" t="s">
        <v>121</v>
      </c>
      <c r="L42" s="5" t="s">
        <v>122</v>
      </c>
      <c r="M42" s="5"/>
    </row>
    <row r="43" spans="1:16" x14ac:dyDescent="0.2">
      <c r="B43" s="13" t="s">
        <v>460</v>
      </c>
      <c r="C43" s="6" t="s">
        <v>1092</v>
      </c>
      <c r="D43" s="5"/>
      <c r="E43" s="5"/>
      <c r="F43" s="5"/>
      <c r="G43" s="5"/>
      <c r="H43" s="5"/>
      <c r="I43" s="5"/>
      <c r="J43" s="5"/>
      <c r="K43" s="5"/>
      <c r="L43" s="5"/>
      <c r="M43" s="5"/>
    </row>
    <row r="44" spans="1:16" x14ac:dyDescent="0.2">
      <c r="B44" s="13" t="s">
        <v>461</v>
      </c>
      <c r="C44" s="6" t="s">
        <v>1092</v>
      </c>
      <c r="D44" s="5"/>
      <c r="E44" s="5"/>
      <c r="F44" s="5"/>
      <c r="G44" s="5"/>
      <c r="H44" s="5"/>
      <c r="I44" s="5"/>
      <c r="J44" s="5"/>
      <c r="K44" s="5"/>
      <c r="L44" s="5"/>
      <c r="M44" s="5"/>
    </row>
    <row r="45" spans="1:16" x14ac:dyDescent="0.2">
      <c r="A45" s="28" t="s">
        <v>389</v>
      </c>
      <c r="B45" s="13" t="s">
        <v>462</v>
      </c>
      <c r="C45" s="6" t="s">
        <v>17</v>
      </c>
      <c r="D45" s="5"/>
      <c r="E45" s="5"/>
      <c r="F45" s="5"/>
      <c r="G45" s="5"/>
      <c r="H45" s="5"/>
      <c r="I45" s="5"/>
      <c r="J45" s="5"/>
      <c r="K45" s="5"/>
      <c r="L45" s="5"/>
      <c r="M45" s="5"/>
    </row>
    <row r="46" spans="1:16" x14ac:dyDescent="0.2">
      <c r="B46" s="20"/>
      <c r="C46" s="5" t="s">
        <v>517</v>
      </c>
      <c r="D46" s="5"/>
      <c r="E46" s="5"/>
      <c r="F46" s="5"/>
      <c r="G46" s="5"/>
      <c r="H46" s="5"/>
      <c r="I46" s="5"/>
      <c r="J46" s="5"/>
      <c r="K46" s="5"/>
      <c r="L46" s="5"/>
      <c r="M46" s="5"/>
    </row>
    <row r="47" spans="1:16" x14ac:dyDescent="0.2">
      <c r="B47" s="67" t="s">
        <v>242</v>
      </c>
      <c r="C47" s="24" t="s">
        <v>29</v>
      </c>
      <c r="D47" s="5" t="s">
        <v>104</v>
      </c>
      <c r="E47" s="5" t="s">
        <v>105</v>
      </c>
      <c r="F47" s="5" t="s">
        <v>106</v>
      </c>
      <c r="G47" s="5" t="s">
        <v>107</v>
      </c>
      <c r="H47" s="5" t="s">
        <v>108</v>
      </c>
      <c r="I47" s="5" t="s">
        <v>109</v>
      </c>
      <c r="J47" s="5" t="s">
        <v>118</v>
      </c>
      <c r="K47" s="5" t="s">
        <v>119</v>
      </c>
      <c r="L47" s="5" t="s">
        <v>120</v>
      </c>
      <c r="M47" s="5"/>
    </row>
    <row r="48" spans="1:16" x14ac:dyDescent="0.2">
      <c r="B48" s="13" t="s">
        <v>466</v>
      </c>
      <c r="C48" s="6">
        <v>2</v>
      </c>
      <c r="D48" s="6"/>
      <c r="E48" s="5"/>
      <c r="F48" s="5"/>
      <c r="G48" s="5"/>
      <c r="H48" s="5"/>
      <c r="I48" s="5"/>
      <c r="J48" s="5"/>
      <c r="K48" s="5"/>
      <c r="L48" s="5"/>
      <c r="M48" s="5"/>
    </row>
    <row r="49" spans="2:13" x14ac:dyDescent="0.2">
      <c r="B49" s="13" t="s">
        <v>465</v>
      </c>
      <c r="C49" s="6">
        <v>31</v>
      </c>
      <c r="D49" s="6"/>
      <c r="E49" s="5"/>
      <c r="F49" s="5"/>
      <c r="G49" s="5"/>
      <c r="H49" s="5"/>
      <c r="I49" s="5"/>
      <c r="J49" s="5"/>
      <c r="K49" s="5"/>
      <c r="L49" s="5"/>
      <c r="M49" s="5"/>
    </row>
    <row r="50" spans="2:13" x14ac:dyDescent="0.2">
      <c r="B50" s="13" t="s">
        <v>1394</v>
      </c>
      <c r="C50" s="6">
        <v>0</v>
      </c>
      <c r="D50" s="6"/>
      <c r="E50" s="5"/>
      <c r="F50" s="5"/>
      <c r="G50" s="5"/>
      <c r="H50" s="5"/>
      <c r="I50" s="5"/>
      <c r="J50" s="5"/>
      <c r="K50" s="5"/>
      <c r="L50" s="5"/>
      <c r="M50" s="5"/>
    </row>
    <row r="51" spans="2:13" x14ac:dyDescent="0.2">
      <c r="B51" s="13" t="s">
        <v>464</v>
      </c>
      <c r="C51" s="6">
        <v>0</v>
      </c>
      <c r="D51" s="6"/>
      <c r="E51" s="5"/>
      <c r="F51" s="5"/>
      <c r="G51" s="5"/>
      <c r="H51" s="5"/>
      <c r="I51" s="5"/>
      <c r="J51" s="5"/>
      <c r="K51" s="5"/>
      <c r="L51" s="5"/>
      <c r="M51" s="5"/>
    </row>
    <row r="52" spans="2:13" x14ac:dyDescent="0.2">
      <c r="B52" s="13" t="s">
        <v>463</v>
      </c>
      <c r="C52" s="6">
        <v>1</v>
      </c>
      <c r="D52" s="6"/>
      <c r="E52" s="5"/>
      <c r="F52" s="5"/>
      <c r="G52" s="5"/>
      <c r="H52" s="5"/>
      <c r="I52" s="5"/>
      <c r="J52" s="5"/>
      <c r="K52" s="5"/>
      <c r="L52" s="5"/>
      <c r="M52" s="5"/>
    </row>
    <row r="53" spans="2:13" x14ac:dyDescent="0.2">
      <c r="B53" s="13" t="s">
        <v>467</v>
      </c>
      <c r="C53" s="6">
        <v>0</v>
      </c>
      <c r="D53" s="6"/>
      <c r="E53" s="5"/>
      <c r="F53" s="5"/>
      <c r="G53" s="5"/>
      <c r="H53" s="5"/>
      <c r="I53" s="5"/>
      <c r="J53" s="5"/>
      <c r="K53" s="5"/>
      <c r="L53" s="5"/>
      <c r="M53" s="5"/>
    </row>
    <row r="54" spans="2:13" x14ac:dyDescent="0.2">
      <c r="B54" s="13" t="s">
        <v>468</v>
      </c>
      <c r="C54" s="6">
        <v>0</v>
      </c>
      <c r="D54" s="6"/>
      <c r="E54" s="5"/>
      <c r="F54" s="5"/>
      <c r="G54" s="5"/>
      <c r="H54" s="5"/>
      <c r="I54" s="5"/>
      <c r="J54" s="5"/>
      <c r="K54" s="5"/>
      <c r="L54" s="5"/>
      <c r="M54" s="5"/>
    </row>
    <row r="55" spans="2:13" x14ac:dyDescent="0.2">
      <c r="B55" s="20"/>
      <c r="C55" s="5" t="s">
        <v>517</v>
      </c>
      <c r="D55" s="5"/>
      <c r="E55" s="5"/>
      <c r="F55" s="5"/>
      <c r="G55" s="5"/>
      <c r="H55" s="5"/>
      <c r="I55" s="5"/>
      <c r="J55" s="5"/>
      <c r="K55" s="5"/>
      <c r="L55" s="5"/>
      <c r="M55" s="5"/>
    </row>
    <row r="56" spans="2:13" x14ac:dyDescent="0.2">
      <c r="B56" s="67" t="s">
        <v>30</v>
      </c>
      <c r="C56" s="24" t="s">
        <v>110</v>
      </c>
      <c r="D56" s="5" t="s">
        <v>111</v>
      </c>
      <c r="E56" s="5" t="s">
        <v>112</v>
      </c>
      <c r="F56" s="5" t="s">
        <v>113</v>
      </c>
      <c r="G56" s="5" t="s">
        <v>114</v>
      </c>
      <c r="H56" s="5" t="s">
        <v>115</v>
      </c>
      <c r="I56" s="5" t="s">
        <v>116</v>
      </c>
      <c r="J56" s="5" t="s">
        <v>117</v>
      </c>
      <c r="K56" s="5" t="s">
        <v>121</v>
      </c>
      <c r="L56" s="5" t="s">
        <v>122</v>
      </c>
      <c r="M56" s="5"/>
    </row>
    <row r="57" spans="2:13" x14ac:dyDescent="0.2">
      <c r="B57" s="13" t="s">
        <v>549</v>
      </c>
      <c r="C57" s="6">
        <v>34.200000000000003</v>
      </c>
      <c r="D57" s="5"/>
      <c r="E57" s="5"/>
      <c r="F57" s="5"/>
      <c r="G57" s="5"/>
      <c r="H57" s="5"/>
      <c r="I57" s="5"/>
      <c r="J57" s="5"/>
      <c r="K57" s="5"/>
      <c r="L57" s="5"/>
      <c r="M57" s="5"/>
    </row>
    <row r="58" spans="2:13" x14ac:dyDescent="0.2">
      <c r="B58" s="13" t="s">
        <v>548</v>
      </c>
      <c r="C58" s="6">
        <v>93.3</v>
      </c>
      <c r="D58" s="5"/>
      <c r="E58" s="5"/>
      <c r="F58" s="5"/>
      <c r="G58" s="5"/>
      <c r="H58" s="5"/>
      <c r="I58" s="5"/>
      <c r="J58" s="5"/>
      <c r="K58" s="5"/>
      <c r="L58" s="5"/>
      <c r="M58" s="5"/>
    </row>
    <row r="59" spans="2:13" x14ac:dyDescent="0.2">
      <c r="B59" s="13" t="s">
        <v>550</v>
      </c>
      <c r="C59" s="6">
        <v>66.349999999999994</v>
      </c>
      <c r="D59" s="5"/>
      <c r="E59" s="5"/>
      <c r="F59" s="5"/>
      <c r="G59" s="5"/>
      <c r="H59" s="5"/>
      <c r="I59" s="5"/>
      <c r="J59" s="5"/>
      <c r="K59" s="5"/>
      <c r="L59" s="5"/>
      <c r="M59" s="5"/>
    </row>
    <row r="60" spans="2:13" x14ac:dyDescent="0.2">
      <c r="B60" s="13" t="s">
        <v>551</v>
      </c>
      <c r="C60" s="6">
        <v>1</v>
      </c>
      <c r="D60" s="5"/>
      <c r="E60" s="5"/>
      <c r="F60" s="5"/>
      <c r="G60" s="5"/>
      <c r="H60" s="5"/>
      <c r="I60" s="5"/>
      <c r="J60" s="5"/>
      <c r="K60" s="5"/>
      <c r="L60" s="5"/>
      <c r="M60" s="5"/>
    </row>
    <row r="61" spans="2:13" x14ac:dyDescent="0.2">
      <c r="B61" s="13" t="s">
        <v>552</v>
      </c>
      <c r="C61" s="6">
        <v>1</v>
      </c>
      <c r="D61" s="5"/>
      <c r="E61" s="5"/>
      <c r="F61" s="5"/>
      <c r="G61" s="5"/>
      <c r="H61" s="5"/>
      <c r="I61" s="5"/>
      <c r="J61" s="5"/>
      <c r="K61" s="5"/>
      <c r="L61" s="5"/>
      <c r="M61" s="5"/>
    </row>
    <row r="62" spans="2:13" x14ac:dyDescent="0.2">
      <c r="B62" s="13" t="s">
        <v>553</v>
      </c>
      <c r="C62" s="6">
        <v>1</v>
      </c>
      <c r="D62" s="5"/>
      <c r="E62" s="5"/>
      <c r="F62" s="5"/>
      <c r="G62" s="5"/>
      <c r="H62" s="5"/>
      <c r="I62" s="5"/>
      <c r="J62" s="5"/>
      <c r="K62" s="5"/>
      <c r="L62" s="5"/>
      <c r="M62" s="5"/>
    </row>
    <row r="63" spans="2:13" x14ac:dyDescent="0.2">
      <c r="B63" s="20"/>
      <c r="C63" s="5" t="s">
        <v>517</v>
      </c>
      <c r="D63" s="5"/>
      <c r="E63" s="5"/>
      <c r="F63" s="5"/>
      <c r="G63" s="5"/>
      <c r="H63" s="5"/>
      <c r="I63" s="5"/>
      <c r="J63" s="5"/>
      <c r="K63" s="5"/>
      <c r="L63" s="5"/>
      <c r="M63" s="5"/>
    </row>
    <row r="64" spans="2:13" x14ac:dyDescent="0.2">
      <c r="B64" s="67" t="s">
        <v>31</v>
      </c>
      <c r="C64" s="5" t="s">
        <v>110</v>
      </c>
      <c r="D64" s="5" t="s">
        <v>111</v>
      </c>
      <c r="E64" s="5" t="s">
        <v>112</v>
      </c>
      <c r="F64" s="5" t="s">
        <v>113</v>
      </c>
      <c r="G64" s="5" t="s">
        <v>114</v>
      </c>
      <c r="H64" s="5" t="s">
        <v>115</v>
      </c>
      <c r="I64" s="5" t="s">
        <v>116</v>
      </c>
      <c r="J64" s="5" t="s">
        <v>117</v>
      </c>
      <c r="K64" s="5" t="s">
        <v>121</v>
      </c>
      <c r="L64" s="5" t="s">
        <v>122</v>
      </c>
      <c r="M64" s="5"/>
    </row>
    <row r="65" spans="2:13" x14ac:dyDescent="0.2">
      <c r="B65" s="13" t="s">
        <v>346</v>
      </c>
      <c r="C65" s="6">
        <v>-1</v>
      </c>
      <c r="D65" s="5"/>
      <c r="E65" s="5"/>
      <c r="F65" s="5"/>
      <c r="G65" s="5"/>
      <c r="H65" s="5"/>
      <c r="I65" s="5"/>
      <c r="J65" s="5"/>
      <c r="K65" s="5"/>
      <c r="L65" s="5"/>
      <c r="M65" s="5"/>
    </row>
    <row r="66" spans="2:13" x14ac:dyDescent="0.2">
      <c r="B66" s="13" t="s">
        <v>347</v>
      </c>
      <c r="C66" s="6">
        <v>0</v>
      </c>
      <c r="D66" s="5"/>
      <c r="E66" s="5"/>
      <c r="F66" s="5"/>
      <c r="G66" s="5"/>
      <c r="H66" s="5"/>
      <c r="I66" s="5"/>
      <c r="J66" s="5"/>
      <c r="K66" s="5"/>
      <c r="L66" s="5"/>
      <c r="M66" s="5"/>
    </row>
    <row r="67" spans="2:13" x14ac:dyDescent="0.2">
      <c r="B67" s="13" t="s">
        <v>348</v>
      </c>
      <c r="C67" s="6" t="s">
        <v>1093</v>
      </c>
      <c r="D67" s="5"/>
      <c r="E67" s="5"/>
      <c r="F67" s="5"/>
      <c r="G67" s="5"/>
      <c r="H67" s="5"/>
      <c r="I67" s="5"/>
      <c r="J67" s="5"/>
      <c r="K67" s="5"/>
      <c r="L67" s="5"/>
      <c r="M67" s="5"/>
    </row>
    <row r="68" spans="2:13" x14ac:dyDescent="0.2">
      <c r="B68" s="13" t="s">
        <v>349</v>
      </c>
      <c r="C68" s="6" t="s">
        <v>1094</v>
      </c>
      <c r="D68" s="5"/>
      <c r="E68" s="5"/>
      <c r="F68" s="5"/>
      <c r="G68" s="5"/>
      <c r="H68" s="5"/>
      <c r="I68" s="5"/>
      <c r="J68" s="5"/>
      <c r="K68" s="5"/>
      <c r="L68" s="5"/>
      <c r="M68" s="5"/>
    </row>
    <row r="69" spans="2:13" x14ac:dyDescent="0.2">
      <c r="B69" s="20"/>
      <c r="C69" s="5" t="s">
        <v>517</v>
      </c>
      <c r="D69" s="5"/>
      <c r="E69" s="5"/>
      <c r="F69" s="5"/>
      <c r="G69" s="5"/>
      <c r="H69" s="5"/>
      <c r="I69" s="5"/>
      <c r="J69" s="5"/>
      <c r="K69" s="5"/>
      <c r="L69" s="5"/>
      <c r="M69" s="5"/>
    </row>
    <row r="70" spans="2:13" x14ac:dyDescent="0.2">
      <c r="B70" s="67" t="s">
        <v>339</v>
      </c>
      <c r="C70" s="5" t="s">
        <v>110</v>
      </c>
      <c r="D70" s="5" t="s">
        <v>111</v>
      </c>
      <c r="E70" s="5" t="s">
        <v>112</v>
      </c>
      <c r="F70" s="5" t="s">
        <v>113</v>
      </c>
      <c r="G70" s="5" t="s">
        <v>114</v>
      </c>
      <c r="H70" s="5" t="s">
        <v>115</v>
      </c>
      <c r="I70" s="5" t="s">
        <v>116</v>
      </c>
      <c r="J70" s="5" t="s">
        <v>117</v>
      </c>
      <c r="K70" s="5" t="s">
        <v>121</v>
      </c>
      <c r="L70" s="5" t="s">
        <v>122</v>
      </c>
      <c r="M70" s="5"/>
    </row>
    <row r="71" spans="2:13" x14ac:dyDescent="0.2">
      <c r="B71" s="13" t="s">
        <v>341</v>
      </c>
      <c r="C71" s="6" t="s">
        <v>1092</v>
      </c>
      <c r="D71" s="5"/>
      <c r="E71" s="5"/>
      <c r="F71" s="5"/>
      <c r="G71" s="5"/>
      <c r="H71" s="5"/>
      <c r="I71" s="5"/>
      <c r="J71" s="5"/>
      <c r="K71" s="5"/>
      <c r="L71" s="5"/>
      <c r="M71" s="5"/>
    </row>
    <row r="72" spans="2:13" x14ac:dyDescent="0.2">
      <c r="B72" s="13" t="s">
        <v>340</v>
      </c>
      <c r="C72" s="6" t="s">
        <v>1076</v>
      </c>
      <c r="D72" s="5"/>
      <c r="E72" s="5"/>
      <c r="F72" s="5"/>
      <c r="G72" s="5"/>
      <c r="H72" s="5"/>
      <c r="I72" s="5"/>
      <c r="J72" s="5"/>
      <c r="K72" s="5"/>
      <c r="L72" s="5"/>
      <c r="M72" s="5"/>
    </row>
    <row r="73" spans="2:13" x14ac:dyDescent="0.2">
      <c r="B73" s="13" t="s">
        <v>342</v>
      </c>
      <c r="C73" s="6" t="s">
        <v>1092</v>
      </c>
      <c r="D73" s="5"/>
      <c r="E73" s="5"/>
      <c r="F73" s="5"/>
      <c r="G73" s="5"/>
      <c r="H73" s="5"/>
      <c r="I73" s="5"/>
      <c r="J73" s="5"/>
      <c r="K73" s="5"/>
      <c r="L73" s="5"/>
      <c r="M73" s="5"/>
    </row>
    <row r="74" spans="2:13" x14ac:dyDescent="0.2">
      <c r="B74" s="13" t="s">
        <v>343</v>
      </c>
      <c r="C74" s="6" t="s">
        <v>1092</v>
      </c>
      <c r="D74" s="5"/>
      <c r="E74" s="5"/>
      <c r="F74" s="5"/>
      <c r="G74" s="5"/>
      <c r="H74" s="5"/>
      <c r="I74" s="5"/>
      <c r="J74" s="5"/>
      <c r="K74" s="5"/>
      <c r="L74" s="5"/>
      <c r="M74" s="5"/>
    </row>
    <row r="75" spans="2:13" x14ac:dyDescent="0.2">
      <c r="B75" s="13" t="s">
        <v>344</v>
      </c>
      <c r="C75" s="6" t="s">
        <v>1076</v>
      </c>
      <c r="D75" s="5"/>
      <c r="E75" s="5"/>
      <c r="F75" s="5"/>
      <c r="G75" s="5"/>
      <c r="H75" s="5"/>
      <c r="I75" s="5"/>
      <c r="J75" s="5"/>
      <c r="K75" s="5"/>
      <c r="L75" s="5"/>
      <c r="M75" s="5"/>
    </row>
    <row r="76" spans="2:13" x14ac:dyDescent="0.2">
      <c r="B76" s="13" t="s">
        <v>345</v>
      </c>
      <c r="C76" s="6" t="s">
        <v>1076</v>
      </c>
      <c r="D76" s="5"/>
      <c r="E76" s="5"/>
      <c r="F76" s="5"/>
      <c r="G76" s="5"/>
      <c r="H76" s="5"/>
      <c r="I76" s="5"/>
      <c r="J76" s="5"/>
      <c r="K76" s="5"/>
      <c r="L76" s="5"/>
      <c r="M76" s="5"/>
    </row>
    <row r="77" spans="2:13" x14ac:dyDescent="0.2">
      <c r="B77" s="20"/>
      <c r="C77" s="5" t="s">
        <v>517</v>
      </c>
      <c r="D77" s="5"/>
      <c r="E77" s="5"/>
      <c r="F77" s="5"/>
      <c r="G77" s="5"/>
      <c r="H77" s="5"/>
      <c r="I77" s="5"/>
      <c r="J77" s="5"/>
      <c r="K77" s="5"/>
      <c r="L77" s="5"/>
      <c r="M77" s="5"/>
    </row>
    <row r="78" spans="2:13" x14ac:dyDescent="0.2">
      <c r="B78" s="67" t="s">
        <v>334</v>
      </c>
      <c r="C78" s="5" t="s">
        <v>110</v>
      </c>
      <c r="D78" s="5" t="s">
        <v>111</v>
      </c>
      <c r="E78" s="5" t="s">
        <v>112</v>
      </c>
      <c r="F78" s="5" t="s">
        <v>113</v>
      </c>
      <c r="G78" s="5" t="s">
        <v>114</v>
      </c>
      <c r="H78" s="5" t="s">
        <v>115</v>
      </c>
      <c r="I78" s="5" t="s">
        <v>116</v>
      </c>
      <c r="J78" s="5" t="s">
        <v>117</v>
      </c>
      <c r="K78" s="5" t="s">
        <v>121</v>
      </c>
      <c r="L78" s="5" t="s">
        <v>122</v>
      </c>
      <c r="M78" s="5"/>
    </row>
    <row r="79" spans="2:13" x14ac:dyDescent="0.2">
      <c r="B79" s="13" t="s">
        <v>335</v>
      </c>
      <c r="C79" s="6" t="s">
        <v>1092</v>
      </c>
      <c r="D79" s="5"/>
      <c r="E79" s="5"/>
      <c r="F79" s="5"/>
      <c r="G79" s="5"/>
      <c r="H79" s="5"/>
      <c r="I79" s="5"/>
      <c r="J79" s="5"/>
      <c r="K79" s="5"/>
      <c r="L79" s="5"/>
      <c r="M79" s="5"/>
    </row>
    <row r="80" spans="2:13" x14ac:dyDescent="0.2">
      <c r="B80" s="13" t="s">
        <v>336</v>
      </c>
      <c r="C80" s="6" t="s">
        <v>1092</v>
      </c>
      <c r="D80" s="5"/>
      <c r="E80" s="5"/>
      <c r="F80" s="5"/>
      <c r="G80" s="5"/>
      <c r="H80" s="5"/>
      <c r="I80" s="5"/>
      <c r="J80" s="5"/>
      <c r="K80" s="5"/>
      <c r="L80" s="5"/>
      <c r="M80" s="5"/>
    </row>
    <row r="81" spans="2:13" x14ac:dyDescent="0.2">
      <c r="B81" s="13" t="s">
        <v>337</v>
      </c>
      <c r="C81" s="6" t="s">
        <v>1092</v>
      </c>
      <c r="D81" s="5"/>
      <c r="E81" s="5"/>
      <c r="F81" s="5"/>
      <c r="G81" s="5"/>
      <c r="H81" s="5"/>
      <c r="I81" s="5"/>
      <c r="J81" s="5"/>
      <c r="K81" s="5"/>
      <c r="L81" s="5"/>
      <c r="M81" s="5"/>
    </row>
    <row r="82" spans="2:13" x14ac:dyDescent="0.2">
      <c r="B82" s="13" t="s">
        <v>338</v>
      </c>
      <c r="C82" s="6" t="s">
        <v>1092</v>
      </c>
      <c r="D82" s="5"/>
      <c r="E82" s="5"/>
      <c r="F82" s="5"/>
      <c r="G82" s="5"/>
      <c r="H82" s="5"/>
      <c r="I82" s="5"/>
      <c r="J82" s="5"/>
      <c r="K82" s="5"/>
      <c r="L82" s="5"/>
      <c r="M82" s="5"/>
    </row>
    <row r="83" spans="2:13" x14ac:dyDescent="0.2">
      <c r="B83" s="20"/>
      <c r="C83" s="5" t="s">
        <v>517</v>
      </c>
      <c r="D83" s="5"/>
      <c r="E83" s="5"/>
      <c r="F83" s="5"/>
      <c r="G83" s="5"/>
      <c r="H83" s="5"/>
      <c r="I83" s="5"/>
      <c r="J83" s="5"/>
      <c r="K83" s="5"/>
      <c r="L83" s="5"/>
      <c r="M83" s="5"/>
    </row>
    <row r="84" spans="2:13" x14ac:dyDescent="0.2">
      <c r="B84" s="67" t="s">
        <v>330</v>
      </c>
      <c r="C84" s="5" t="s">
        <v>29</v>
      </c>
      <c r="D84" s="5" t="s">
        <v>104</v>
      </c>
      <c r="E84" s="5" t="s">
        <v>105</v>
      </c>
      <c r="F84" s="5" t="s">
        <v>106</v>
      </c>
      <c r="G84" s="5" t="s">
        <v>107</v>
      </c>
      <c r="H84" s="5" t="s">
        <v>108</v>
      </c>
      <c r="I84" s="5" t="s">
        <v>109</v>
      </c>
      <c r="J84" s="5" t="s">
        <v>118</v>
      </c>
      <c r="K84" s="5" t="s">
        <v>119</v>
      </c>
      <c r="L84" s="5" t="s">
        <v>120</v>
      </c>
      <c r="M84" s="5"/>
    </row>
    <row r="85" spans="2:13" x14ac:dyDescent="0.2">
      <c r="B85" s="13" t="s">
        <v>331</v>
      </c>
      <c r="C85" s="6" t="s">
        <v>1092</v>
      </c>
      <c r="D85" s="6"/>
      <c r="E85" s="5"/>
      <c r="F85" s="5"/>
      <c r="G85" s="5"/>
      <c r="H85" s="5"/>
      <c r="I85" s="5"/>
      <c r="J85" s="5"/>
      <c r="K85" s="5"/>
      <c r="L85" s="5"/>
      <c r="M85" s="5"/>
    </row>
    <row r="86" spans="2:13" x14ac:dyDescent="0.2">
      <c r="B86" s="13" t="s">
        <v>332</v>
      </c>
      <c r="C86" s="6" t="s">
        <v>1076</v>
      </c>
      <c r="D86" s="6"/>
      <c r="E86" s="5"/>
      <c r="F86" s="5"/>
      <c r="G86" s="5"/>
      <c r="H86" s="5"/>
      <c r="I86" s="5"/>
      <c r="J86" s="5"/>
      <c r="K86" s="5"/>
      <c r="L86" s="5"/>
      <c r="M86" s="5"/>
    </row>
    <row r="87" spans="2:13" x14ac:dyDescent="0.2">
      <c r="B87" s="13" t="s">
        <v>333</v>
      </c>
      <c r="C87" s="6" t="s">
        <v>1076</v>
      </c>
      <c r="D87" s="6"/>
      <c r="E87" s="5"/>
      <c r="F87" s="5"/>
      <c r="G87" s="5"/>
      <c r="H87" s="5"/>
      <c r="I87" s="5"/>
      <c r="J87" s="5"/>
      <c r="K87" s="5"/>
      <c r="L87" s="5"/>
      <c r="M87" s="5"/>
    </row>
    <row r="88" spans="2:13" x14ac:dyDescent="0.2">
      <c r="B88" s="20"/>
      <c r="C88" s="5" t="s">
        <v>517</v>
      </c>
      <c r="D88" s="5"/>
      <c r="E88" s="5"/>
      <c r="F88" s="5"/>
      <c r="G88" s="5"/>
      <c r="H88" s="5"/>
      <c r="I88" s="5"/>
      <c r="J88" s="5"/>
      <c r="K88" s="5"/>
      <c r="L88" s="5"/>
      <c r="M88" s="5"/>
    </row>
    <row r="89" spans="2:13" x14ac:dyDescent="0.2">
      <c r="B89" s="67" t="s">
        <v>329</v>
      </c>
      <c r="C89" s="5" t="s">
        <v>110</v>
      </c>
      <c r="D89" s="5" t="s">
        <v>111</v>
      </c>
      <c r="E89" s="5" t="s">
        <v>112</v>
      </c>
      <c r="F89" s="5" t="s">
        <v>113</v>
      </c>
      <c r="G89" s="5" t="s">
        <v>114</v>
      </c>
      <c r="H89" s="5" t="s">
        <v>115</v>
      </c>
      <c r="I89" s="5" t="s">
        <v>116</v>
      </c>
      <c r="J89" s="5" t="s">
        <v>117</v>
      </c>
      <c r="K89" s="5" t="s">
        <v>121</v>
      </c>
      <c r="L89" s="5" t="s">
        <v>122</v>
      </c>
      <c r="M89" s="5"/>
    </row>
    <row r="90" spans="2:13" x14ac:dyDescent="0.2">
      <c r="B90" s="13" t="s">
        <v>355</v>
      </c>
      <c r="C90" s="6" t="s">
        <v>1095</v>
      </c>
      <c r="D90" s="5"/>
      <c r="E90" s="5"/>
      <c r="F90" s="5"/>
      <c r="G90" s="5"/>
      <c r="H90" s="5"/>
      <c r="I90" s="5"/>
      <c r="J90" s="5"/>
      <c r="K90" s="5"/>
      <c r="L90" s="5"/>
      <c r="M90" s="5"/>
    </row>
    <row r="91" spans="2:13" x14ac:dyDescent="0.2">
      <c r="B91" s="13" t="s">
        <v>983</v>
      </c>
      <c r="C91" s="6" t="s">
        <v>1076</v>
      </c>
      <c r="D91" s="5"/>
      <c r="E91" s="5"/>
      <c r="F91" s="5"/>
      <c r="G91" s="5"/>
      <c r="H91" s="5"/>
      <c r="I91" s="5"/>
      <c r="J91" s="5"/>
      <c r="K91" s="5"/>
      <c r="L91" s="5"/>
      <c r="M91" s="5"/>
    </row>
    <row r="92" spans="2:13" x14ac:dyDescent="0.2">
      <c r="B92" s="13" t="s">
        <v>984</v>
      </c>
      <c r="C92" s="6" t="s">
        <v>1076</v>
      </c>
      <c r="D92" s="5"/>
      <c r="E92" s="5"/>
      <c r="F92" s="5"/>
      <c r="G92" s="5"/>
      <c r="H92" s="5"/>
      <c r="I92" s="5"/>
      <c r="J92" s="5"/>
      <c r="K92" s="5"/>
      <c r="L92" s="5"/>
      <c r="M92" s="5"/>
    </row>
    <row r="93" spans="2:13" x14ac:dyDescent="0.2">
      <c r="B93" s="13" t="s">
        <v>1395</v>
      </c>
      <c r="C93" s="6" t="s">
        <v>1092</v>
      </c>
      <c r="D93" s="5"/>
      <c r="E93" s="5"/>
      <c r="F93" s="5"/>
      <c r="G93" s="5"/>
      <c r="H93" s="5"/>
      <c r="I93" s="5"/>
      <c r="J93" s="5"/>
      <c r="K93" s="5"/>
      <c r="L93" s="5"/>
      <c r="M93" s="5"/>
    </row>
    <row r="94" spans="2:13" x14ac:dyDescent="0.2">
      <c r="B94" s="13" t="s">
        <v>350</v>
      </c>
      <c r="C94" s="6" t="s">
        <v>1076</v>
      </c>
      <c r="D94" s="5"/>
      <c r="E94" s="5"/>
      <c r="F94" s="5"/>
      <c r="G94" s="5"/>
      <c r="H94" s="5"/>
      <c r="I94" s="5"/>
      <c r="J94" s="5"/>
      <c r="K94" s="5"/>
      <c r="L94" s="5"/>
      <c r="M94" s="5"/>
    </row>
    <row r="95" spans="2:13" x14ac:dyDescent="0.2">
      <c r="B95" s="13" t="s">
        <v>351</v>
      </c>
      <c r="C95" s="6">
        <v>9.1999999999999993</v>
      </c>
      <c r="D95" s="5"/>
      <c r="E95" s="5"/>
      <c r="F95" s="5"/>
      <c r="G95" s="5"/>
      <c r="H95" s="5"/>
      <c r="I95" s="5"/>
      <c r="J95" s="5"/>
      <c r="K95" s="5"/>
      <c r="L95" s="5"/>
      <c r="M95" s="5"/>
    </row>
    <row r="96" spans="2:13" x14ac:dyDescent="0.2">
      <c r="B96" s="13" t="s">
        <v>352</v>
      </c>
      <c r="C96" s="6">
        <v>0.46</v>
      </c>
      <c r="D96" s="5"/>
      <c r="E96" s="5"/>
      <c r="F96" s="5"/>
      <c r="G96" s="5"/>
      <c r="H96" s="5"/>
      <c r="I96" s="5"/>
      <c r="J96" s="5"/>
      <c r="K96" s="5"/>
      <c r="L96" s="5"/>
      <c r="M96" s="5"/>
    </row>
    <row r="97" spans="2:13" x14ac:dyDescent="0.2">
      <c r="B97" s="13" t="s">
        <v>353</v>
      </c>
      <c r="C97" s="6">
        <v>2</v>
      </c>
      <c r="D97" s="5"/>
      <c r="E97" s="5"/>
      <c r="F97" s="5"/>
      <c r="G97" s="5"/>
      <c r="H97" s="5"/>
      <c r="I97" s="5"/>
      <c r="J97" s="5"/>
      <c r="K97" s="5"/>
      <c r="L97" s="5"/>
      <c r="M97" s="5"/>
    </row>
    <row r="98" spans="2:13" x14ac:dyDescent="0.2">
      <c r="B98" s="13" t="s">
        <v>354</v>
      </c>
      <c r="C98" s="6">
        <v>10</v>
      </c>
      <c r="D98" s="5"/>
      <c r="E98" s="5"/>
      <c r="F98" s="5"/>
      <c r="G98" s="5"/>
      <c r="H98" s="5"/>
      <c r="I98" s="5"/>
      <c r="J98" s="5"/>
      <c r="K98" s="5"/>
      <c r="L98" s="5"/>
      <c r="M98" s="5"/>
    </row>
    <row r="99" spans="2:13" x14ac:dyDescent="0.2">
      <c r="B99" s="20"/>
      <c r="C99" s="5" t="s">
        <v>517</v>
      </c>
      <c r="D99" s="5"/>
      <c r="E99" s="5"/>
      <c r="F99" s="5"/>
      <c r="G99" s="5"/>
      <c r="H99" s="5"/>
      <c r="I99" s="5"/>
      <c r="J99" s="5"/>
      <c r="K99" s="5"/>
      <c r="L99" s="5"/>
      <c r="M99" s="5"/>
    </row>
    <row r="100" spans="2:13" x14ac:dyDescent="0.2">
      <c r="B100" s="13" t="s">
        <v>326</v>
      </c>
      <c r="C100" s="5" t="s">
        <v>110</v>
      </c>
      <c r="D100" s="5" t="s">
        <v>111</v>
      </c>
      <c r="E100" s="5" t="s">
        <v>112</v>
      </c>
      <c r="F100" s="5" t="s">
        <v>113</v>
      </c>
      <c r="G100" s="5" t="s">
        <v>114</v>
      </c>
      <c r="H100" s="5" t="s">
        <v>115</v>
      </c>
      <c r="I100" s="5" t="s">
        <v>116</v>
      </c>
      <c r="J100" s="5" t="s">
        <v>117</v>
      </c>
      <c r="K100" s="5" t="s">
        <v>121</v>
      </c>
      <c r="L100" s="5" t="s">
        <v>122</v>
      </c>
      <c r="M100" s="5"/>
    </row>
    <row r="101" spans="2:13" x14ac:dyDescent="0.2">
      <c r="B101" s="13" t="s">
        <v>2615</v>
      </c>
      <c r="C101" s="6" t="s">
        <v>1336</v>
      </c>
      <c r="D101" s="5"/>
      <c r="E101" s="5"/>
      <c r="F101" s="5"/>
      <c r="G101" s="5"/>
      <c r="H101" s="5"/>
      <c r="I101" s="5"/>
      <c r="J101" s="5"/>
      <c r="K101" s="5"/>
      <c r="L101" s="5"/>
      <c r="M101" s="5"/>
    </row>
    <row r="102" spans="2:13" x14ac:dyDescent="0.2">
      <c r="B102" s="13" t="s">
        <v>319</v>
      </c>
      <c r="C102" s="6" t="s">
        <v>1096</v>
      </c>
      <c r="D102" s="5"/>
      <c r="E102" s="5"/>
      <c r="F102" s="5"/>
      <c r="G102" s="5"/>
      <c r="H102" s="5"/>
      <c r="I102" s="5"/>
      <c r="J102" s="5"/>
      <c r="K102" s="5"/>
      <c r="L102" s="5"/>
      <c r="M102" s="5"/>
    </row>
    <row r="103" spans="2:13" x14ac:dyDescent="0.2">
      <c r="B103" s="13" t="s">
        <v>320</v>
      </c>
      <c r="C103" s="6">
        <v>0.25</v>
      </c>
      <c r="D103" s="5"/>
      <c r="E103" s="5"/>
      <c r="F103" s="5"/>
      <c r="G103" s="5"/>
      <c r="H103" s="5"/>
      <c r="I103" s="5"/>
      <c r="J103" s="5"/>
      <c r="K103" s="5"/>
      <c r="L103" s="5"/>
      <c r="M103" s="5"/>
    </row>
    <row r="104" spans="2:13" x14ac:dyDescent="0.2">
      <c r="B104" s="13" t="s">
        <v>321</v>
      </c>
      <c r="C104" s="6">
        <v>10</v>
      </c>
      <c r="D104" s="5"/>
      <c r="E104" s="5"/>
      <c r="F104" s="5"/>
      <c r="G104" s="5"/>
      <c r="H104" s="5"/>
      <c r="I104" s="5"/>
      <c r="J104" s="5"/>
      <c r="K104" s="5"/>
      <c r="L104" s="5"/>
      <c r="M104" s="5"/>
    </row>
    <row r="105" spans="2:13" x14ac:dyDescent="0.2">
      <c r="B105" s="13" t="s">
        <v>322</v>
      </c>
      <c r="C105" s="6">
        <v>0.6</v>
      </c>
      <c r="D105" s="5"/>
      <c r="E105" s="5"/>
      <c r="F105" s="5"/>
      <c r="G105" s="5"/>
      <c r="H105" s="5"/>
      <c r="I105" s="5"/>
      <c r="J105" s="5"/>
      <c r="K105" s="5"/>
      <c r="L105" s="5"/>
      <c r="M105" s="5"/>
    </row>
    <row r="106" spans="2:13" x14ac:dyDescent="0.2">
      <c r="B106" s="13" t="s">
        <v>323</v>
      </c>
      <c r="C106" s="6">
        <v>7.0000000000000007E-2</v>
      </c>
      <c r="D106" s="5"/>
      <c r="E106" s="5"/>
      <c r="F106" s="5"/>
      <c r="G106" s="5"/>
      <c r="H106" s="5"/>
      <c r="I106" s="5"/>
      <c r="J106" s="5"/>
      <c r="K106" s="5"/>
      <c r="L106" s="5"/>
      <c r="M106" s="5"/>
    </row>
    <row r="107" spans="2:13" x14ac:dyDescent="0.2">
      <c r="B107" s="13" t="s">
        <v>324</v>
      </c>
      <c r="C107" s="6">
        <v>0.05</v>
      </c>
      <c r="D107" s="5"/>
      <c r="E107" s="5"/>
      <c r="F107" s="5"/>
      <c r="G107" s="5"/>
      <c r="H107" s="5"/>
      <c r="I107" s="5"/>
      <c r="J107" s="5"/>
      <c r="K107" s="5"/>
      <c r="L107" s="5"/>
      <c r="M107" s="5"/>
    </row>
    <row r="108" spans="2:13" x14ac:dyDescent="0.2">
      <c r="B108" s="13" t="s">
        <v>325</v>
      </c>
      <c r="C108" s="6">
        <v>3</v>
      </c>
      <c r="D108" s="5"/>
      <c r="E108" s="5"/>
      <c r="F108" s="5"/>
      <c r="G108" s="5"/>
      <c r="H108" s="5"/>
      <c r="I108" s="5"/>
      <c r="J108" s="5"/>
      <c r="K108" s="5"/>
      <c r="L108" s="5"/>
      <c r="M108" s="5"/>
    </row>
    <row r="109" spans="2:13" x14ac:dyDescent="0.2">
      <c r="B109" s="20"/>
      <c r="C109" s="5" t="s">
        <v>517</v>
      </c>
      <c r="D109" s="5"/>
      <c r="E109" s="5"/>
      <c r="F109" s="5"/>
      <c r="G109" s="5"/>
      <c r="H109" s="5"/>
      <c r="I109" s="5"/>
      <c r="J109" s="5"/>
      <c r="K109" s="5"/>
      <c r="L109" s="5"/>
      <c r="M109" s="5"/>
    </row>
    <row r="110" spans="2:13" x14ac:dyDescent="0.2">
      <c r="B110" s="67" t="s">
        <v>327</v>
      </c>
      <c r="C110" s="5" t="s">
        <v>110</v>
      </c>
      <c r="D110" s="5" t="s">
        <v>111</v>
      </c>
      <c r="E110" s="5" t="s">
        <v>112</v>
      </c>
      <c r="F110" s="5" t="s">
        <v>113</v>
      </c>
      <c r="G110" s="5" t="s">
        <v>114</v>
      </c>
      <c r="H110" s="5" t="s">
        <v>115</v>
      </c>
      <c r="I110" s="5" t="s">
        <v>116</v>
      </c>
      <c r="J110" s="5" t="s">
        <v>117</v>
      </c>
      <c r="K110" s="5" t="s">
        <v>121</v>
      </c>
      <c r="L110" s="5" t="s">
        <v>122</v>
      </c>
      <c r="M110" s="5"/>
    </row>
    <row r="111" spans="2:13" x14ac:dyDescent="0.2">
      <c r="B111" s="13" t="s">
        <v>318</v>
      </c>
      <c r="C111" s="6" t="s">
        <v>1337</v>
      </c>
      <c r="D111" s="5"/>
      <c r="E111" s="5"/>
      <c r="F111" s="5"/>
      <c r="G111" s="5"/>
      <c r="H111" s="5"/>
      <c r="I111" s="5"/>
      <c r="J111" s="5"/>
      <c r="K111" s="5"/>
      <c r="L111" s="5"/>
      <c r="M111" s="5"/>
    </row>
    <row r="112" spans="2:13" x14ac:dyDescent="0.2">
      <c r="B112" s="13" t="s">
        <v>1396</v>
      </c>
      <c r="C112" s="6">
        <v>0.55000000000000004</v>
      </c>
      <c r="D112" s="5"/>
      <c r="E112" s="5"/>
      <c r="F112" s="5"/>
      <c r="G112" s="5"/>
      <c r="H112" s="5"/>
      <c r="I112" s="5"/>
      <c r="J112" s="5"/>
      <c r="K112" s="5"/>
      <c r="L112" s="5"/>
      <c r="M112" s="5"/>
    </row>
    <row r="113" spans="2:13" x14ac:dyDescent="0.2">
      <c r="B113" s="20"/>
      <c r="C113" s="5" t="s">
        <v>517</v>
      </c>
      <c r="D113" s="5"/>
      <c r="E113" s="5"/>
      <c r="F113" s="5"/>
      <c r="G113" s="5"/>
      <c r="H113" s="5"/>
      <c r="I113" s="5"/>
      <c r="J113" s="5"/>
      <c r="K113" s="5"/>
      <c r="L113" s="5"/>
      <c r="M113" s="5"/>
    </row>
    <row r="114" spans="2:13" x14ac:dyDescent="0.2">
      <c r="B114" s="67" t="s">
        <v>328</v>
      </c>
      <c r="C114" s="5" t="s">
        <v>110</v>
      </c>
      <c r="D114" s="5" t="s">
        <v>111</v>
      </c>
      <c r="E114" s="5" t="s">
        <v>112</v>
      </c>
      <c r="F114" s="5" t="s">
        <v>113</v>
      </c>
      <c r="G114" s="5" t="s">
        <v>114</v>
      </c>
      <c r="H114" s="5" t="s">
        <v>115</v>
      </c>
      <c r="I114" s="5" t="s">
        <v>116</v>
      </c>
      <c r="J114" s="5" t="s">
        <v>117</v>
      </c>
      <c r="K114" s="5" t="s">
        <v>121</v>
      </c>
      <c r="L114" s="5" t="s">
        <v>122</v>
      </c>
      <c r="M114" s="5"/>
    </row>
    <row r="115" spans="2:13" x14ac:dyDescent="0.2">
      <c r="B115" s="13" t="s">
        <v>270</v>
      </c>
      <c r="C115" s="6">
        <v>1</v>
      </c>
      <c r="D115" s="5"/>
      <c r="E115" s="5"/>
      <c r="F115" s="5"/>
      <c r="G115" s="5"/>
      <c r="H115" s="5"/>
      <c r="I115" s="5"/>
      <c r="J115" s="5"/>
      <c r="K115" s="5"/>
      <c r="L115" s="5"/>
      <c r="M115" s="5"/>
    </row>
    <row r="116" spans="2:13" x14ac:dyDescent="0.2">
      <c r="B116" s="13" t="s">
        <v>271</v>
      </c>
      <c r="C116" s="6">
        <v>1</v>
      </c>
      <c r="D116" s="5"/>
      <c r="E116" s="5"/>
      <c r="F116" s="5"/>
      <c r="G116" s="5"/>
      <c r="H116" s="5"/>
      <c r="I116" s="5"/>
      <c r="J116" s="5"/>
      <c r="K116" s="5"/>
      <c r="L116" s="5"/>
      <c r="M116" s="5"/>
    </row>
    <row r="117" spans="2:13" x14ac:dyDescent="0.2">
      <c r="B117" s="13" t="s">
        <v>1397</v>
      </c>
      <c r="C117" s="6">
        <v>0.3</v>
      </c>
      <c r="D117" s="5"/>
      <c r="E117" s="5"/>
      <c r="F117" s="5"/>
      <c r="G117" s="5"/>
      <c r="H117" s="5"/>
      <c r="I117" s="5"/>
      <c r="J117" s="5"/>
      <c r="K117" s="5"/>
      <c r="L117" s="5"/>
      <c r="M117" s="5"/>
    </row>
    <row r="118" spans="2:13" x14ac:dyDescent="0.2">
      <c r="B118" s="13" t="s">
        <v>1398</v>
      </c>
      <c r="C118" s="6">
        <v>14</v>
      </c>
      <c r="D118" s="5"/>
      <c r="E118" s="5"/>
      <c r="F118" s="5"/>
      <c r="G118" s="5"/>
      <c r="H118" s="5"/>
      <c r="I118" s="5"/>
      <c r="J118" s="5"/>
      <c r="K118" s="5"/>
      <c r="L118" s="5"/>
      <c r="M118" s="5"/>
    </row>
    <row r="119" spans="2:13" x14ac:dyDescent="0.2">
      <c r="B119" s="13" t="s">
        <v>272</v>
      </c>
      <c r="C119" s="6">
        <v>0</v>
      </c>
      <c r="D119" s="5"/>
      <c r="E119" s="5"/>
      <c r="F119" s="5"/>
      <c r="G119" s="5"/>
      <c r="H119" s="5"/>
      <c r="I119" s="5"/>
      <c r="J119" s="5"/>
      <c r="K119" s="5"/>
      <c r="L119" s="5"/>
      <c r="M119" s="5"/>
    </row>
    <row r="120" spans="2:13" x14ac:dyDescent="0.2">
      <c r="B120" s="13" t="s">
        <v>982</v>
      </c>
      <c r="C120" s="6">
        <v>0</v>
      </c>
      <c r="D120" s="5"/>
      <c r="E120" s="5"/>
      <c r="F120" s="5"/>
      <c r="G120" s="5"/>
      <c r="H120" s="5"/>
      <c r="I120" s="5"/>
      <c r="J120" s="5"/>
      <c r="K120" s="5"/>
      <c r="L120" s="5"/>
      <c r="M120" s="5"/>
    </row>
    <row r="121" spans="2:13" x14ac:dyDescent="0.2">
      <c r="B121" s="13" t="s">
        <v>981</v>
      </c>
      <c r="C121" s="6" t="s">
        <v>1097</v>
      </c>
      <c r="D121" s="5"/>
      <c r="E121" s="5"/>
      <c r="F121" s="5"/>
      <c r="G121" s="5"/>
      <c r="H121" s="5"/>
      <c r="I121" s="5"/>
      <c r="J121" s="5"/>
      <c r="K121" s="5"/>
      <c r="L121" s="5"/>
      <c r="M121" s="5"/>
    </row>
    <row r="122" spans="2:13" x14ac:dyDescent="0.2">
      <c r="B122" s="13" t="s">
        <v>980</v>
      </c>
      <c r="C122" s="6">
        <v>1E-3</v>
      </c>
      <c r="D122" s="5"/>
      <c r="E122" s="5"/>
      <c r="F122" s="5"/>
      <c r="G122" s="5"/>
      <c r="H122" s="5"/>
      <c r="I122" s="5"/>
      <c r="J122" s="5"/>
      <c r="K122" s="5"/>
      <c r="L122" s="5"/>
      <c r="M122" s="5"/>
    </row>
    <row r="123" spans="2:13" x14ac:dyDescent="0.2">
      <c r="B123" s="20"/>
      <c r="C123" s="5" t="s">
        <v>517</v>
      </c>
      <c r="D123" s="5"/>
      <c r="E123" s="5"/>
      <c r="F123" s="5"/>
      <c r="G123" s="5"/>
      <c r="H123" s="5"/>
      <c r="I123" s="5"/>
      <c r="J123" s="5"/>
      <c r="K123" s="5"/>
      <c r="L123" s="5"/>
      <c r="M123" s="5"/>
    </row>
    <row r="124" spans="2:13" x14ac:dyDescent="0.2">
      <c r="B124" s="67" t="s">
        <v>269</v>
      </c>
      <c r="C124" s="5" t="s">
        <v>110</v>
      </c>
      <c r="D124" s="5" t="s">
        <v>111</v>
      </c>
      <c r="E124" s="5" t="s">
        <v>112</v>
      </c>
      <c r="F124" s="5" t="s">
        <v>113</v>
      </c>
      <c r="G124" s="5" t="s">
        <v>114</v>
      </c>
      <c r="H124" s="5" t="s">
        <v>115</v>
      </c>
      <c r="I124" s="5" t="s">
        <v>116</v>
      </c>
      <c r="J124" s="5" t="s">
        <v>117</v>
      </c>
      <c r="K124" s="5" t="s">
        <v>121</v>
      </c>
      <c r="L124" s="5" t="s">
        <v>122</v>
      </c>
      <c r="M124" s="5"/>
    </row>
    <row r="125" spans="2:13" x14ac:dyDescent="0.2">
      <c r="B125" s="13" t="s">
        <v>974</v>
      </c>
      <c r="C125" s="6" t="s">
        <v>1098</v>
      </c>
      <c r="D125" s="5"/>
      <c r="E125" s="5"/>
      <c r="F125" s="5"/>
      <c r="G125" s="5"/>
      <c r="H125" s="5"/>
      <c r="I125" s="5"/>
      <c r="J125" s="5"/>
      <c r="K125" s="5"/>
      <c r="L125" s="5"/>
      <c r="M125" s="5"/>
    </row>
    <row r="126" spans="2:13" x14ac:dyDescent="0.2">
      <c r="B126" s="13" t="s">
        <v>973</v>
      </c>
      <c r="C126" s="6" t="s">
        <v>1099</v>
      </c>
      <c r="D126" s="5"/>
      <c r="E126" s="5"/>
      <c r="F126" s="5"/>
      <c r="G126" s="5"/>
      <c r="H126" s="5"/>
      <c r="I126" s="5"/>
      <c r="J126" s="5"/>
      <c r="K126" s="5"/>
      <c r="L126" s="5"/>
      <c r="M126" s="5"/>
    </row>
    <row r="127" spans="2:13" x14ac:dyDescent="0.2">
      <c r="B127" s="13" t="s">
        <v>972</v>
      </c>
      <c r="C127" s="6">
        <v>1</v>
      </c>
      <c r="D127" s="5"/>
      <c r="E127" s="5"/>
      <c r="F127" s="5"/>
      <c r="G127" s="5"/>
      <c r="H127" s="5"/>
      <c r="I127" s="5"/>
      <c r="J127" s="5"/>
      <c r="K127" s="5"/>
      <c r="L127" s="5"/>
      <c r="M127" s="5"/>
    </row>
    <row r="128" spans="2:13" x14ac:dyDescent="0.2">
      <c r="B128" s="13" t="s">
        <v>1399</v>
      </c>
      <c r="C128" s="6">
        <v>3</v>
      </c>
      <c r="D128" s="5"/>
      <c r="E128" s="5"/>
      <c r="F128" s="5"/>
      <c r="G128" s="5"/>
      <c r="H128" s="5"/>
      <c r="I128" s="5"/>
      <c r="J128" s="5"/>
      <c r="K128" s="5"/>
      <c r="L128" s="5"/>
      <c r="M128" s="5"/>
    </row>
    <row r="129" spans="1:17" x14ac:dyDescent="0.2">
      <c r="B129" s="13" t="s">
        <v>975</v>
      </c>
      <c r="C129" s="6">
        <v>9.5350000000000001</v>
      </c>
      <c r="D129" s="5"/>
      <c r="E129" s="5"/>
      <c r="F129" s="5"/>
      <c r="G129" s="5"/>
      <c r="H129" s="5"/>
      <c r="I129" s="5"/>
      <c r="J129" s="5"/>
      <c r="K129" s="5"/>
      <c r="L129" s="5"/>
      <c r="M129" s="5"/>
    </row>
    <row r="130" spans="1:17" x14ac:dyDescent="0.2">
      <c r="B130" s="13" t="s">
        <v>976</v>
      </c>
      <c r="C130" s="6">
        <v>0.43</v>
      </c>
      <c r="D130" s="5"/>
      <c r="E130" s="5"/>
      <c r="F130" s="5"/>
      <c r="G130" s="5"/>
      <c r="H130" s="5"/>
      <c r="I130" s="5"/>
      <c r="J130" s="5"/>
      <c r="K130" s="5"/>
      <c r="L130" s="5"/>
      <c r="M130" s="5"/>
    </row>
    <row r="131" spans="1:17" x14ac:dyDescent="0.2">
      <c r="B131" s="13" t="s">
        <v>977</v>
      </c>
      <c r="C131" s="6">
        <v>24</v>
      </c>
      <c r="D131" s="5"/>
      <c r="E131" s="5"/>
      <c r="F131" s="5"/>
      <c r="G131" s="5"/>
      <c r="H131" s="5"/>
      <c r="I131" s="5"/>
      <c r="J131" s="5"/>
      <c r="K131" s="5"/>
      <c r="L131" s="5"/>
      <c r="M131" s="5"/>
    </row>
    <row r="132" spans="1:17" x14ac:dyDescent="0.2">
      <c r="B132" s="13" t="s">
        <v>978</v>
      </c>
      <c r="C132" s="6">
        <v>10</v>
      </c>
      <c r="D132" s="5"/>
      <c r="E132" s="5"/>
      <c r="F132" s="5"/>
      <c r="G132" s="5"/>
      <c r="H132" s="5"/>
      <c r="I132" s="5"/>
      <c r="J132" s="5"/>
      <c r="K132" s="5"/>
      <c r="L132" s="5"/>
      <c r="M132" s="5"/>
    </row>
    <row r="133" spans="1:17" x14ac:dyDescent="0.2">
      <c r="B133" s="13" t="s">
        <v>979</v>
      </c>
      <c r="C133" s="6" t="s">
        <v>1099</v>
      </c>
      <c r="D133" s="5"/>
      <c r="E133" s="5"/>
      <c r="F133" s="5"/>
      <c r="G133" s="5"/>
      <c r="H133" s="5"/>
      <c r="I133" s="5"/>
      <c r="J133" s="5"/>
      <c r="K133" s="5"/>
      <c r="L133" s="5"/>
      <c r="M133" s="5"/>
    </row>
    <row r="134" spans="1:17" x14ac:dyDescent="0.2">
      <c r="B134" s="20"/>
      <c r="C134" s="5" t="s">
        <v>517</v>
      </c>
      <c r="D134" s="5"/>
      <c r="E134" s="5"/>
      <c r="F134" s="5"/>
      <c r="G134" s="5"/>
      <c r="H134" s="5"/>
      <c r="I134" s="5"/>
      <c r="J134" s="5"/>
      <c r="K134" s="5"/>
      <c r="L134" s="5"/>
      <c r="M134" s="5"/>
    </row>
    <row r="135" spans="1:17" x14ac:dyDescent="0.2">
      <c r="B135" s="67" t="s">
        <v>971</v>
      </c>
      <c r="C135" s="5" t="s">
        <v>29</v>
      </c>
      <c r="D135" s="5" t="s">
        <v>104</v>
      </c>
      <c r="E135" s="5" t="s">
        <v>105</v>
      </c>
      <c r="F135" s="5" t="s">
        <v>106</v>
      </c>
      <c r="G135" s="5" t="s">
        <v>107</v>
      </c>
      <c r="H135" s="5" t="s">
        <v>108</v>
      </c>
      <c r="I135" s="5" t="s">
        <v>109</v>
      </c>
      <c r="J135" s="5" t="s">
        <v>118</v>
      </c>
      <c r="K135" s="5" t="s">
        <v>119</v>
      </c>
      <c r="L135" s="5" t="s">
        <v>120</v>
      </c>
      <c r="M135" s="5"/>
    </row>
    <row r="136" spans="1:17" x14ac:dyDescent="0.2">
      <c r="A136" s="28" t="s">
        <v>1792</v>
      </c>
      <c r="B136" s="13" t="s">
        <v>970</v>
      </c>
      <c r="C136" s="6">
        <v>1</v>
      </c>
      <c r="D136" s="6"/>
      <c r="E136" s="5"/>
      <c r="F136" s="5"/>
      <c r="G136" s="5"/>
      <c r="H136" s="5"/>
      <c r="I136" s="5"/>
      <c r="J136" s="5"/>
      <c r="K136" s="5"/>
      <c r="L136" s="5"/>
      <c r="M136" s="5"/>
    </row>
    <row r="137" spans="1:17" x14ac:dyDescent="0.2">
      <c r="A137" s="28" t="s">
        <v>1002</v>
      </c>
      <c r="B137" s="13" t="s">
        <v>1791</v>
      </c>
      <c r="C137" s="6" t="s">
        <v>1076</v>
      </c>
      <c r="D137" s="6"/>
      <c r="E137" s="5"/>
      <c r="F137" s="5"/>
      <c r="G137" s="5"/>
      <c r="H137" s="5"/>
      <c r="I137" s="5"/>
      <c r="J137" s="5"/>
      <c r="K137" s="5"/>
      <c r="L137" s="5"/>
      <c r="M137" s="5"/>
    </row>
    <row r="138" spans="1:17" x14ac:dyDescent="0.2">
      <c r="A138" s="28" t="s">
        <v>1003</v>
      </c>
      <c r="B138" s="13" t="s">
        <v>965</v>
      </c>
      <c r="C138" s="6" t="s">
        <v>1092</v>
      </c>
      <c r="D138" s="6"/>
      <c r="E138" s="5"/>
      <c r="F138" s="5"/>
      <c r="G138" s="5"/>
      <c r="H138" s="5"/>
      <c r="I138" s="5"/>
      <c r="J138" s="5"/>
      <c r="K138" s="5"/>
      <c r="L138" s="5"/>
      <c r="M138" s="5"/>
    </row>
    <row r="139" spans="1:17" x14ac:dyDescent="0.2">
      <c r="B139" s="13" t="s">
        <v>966</v>
      </c>
      <c r="C139" s="6" t="s">
        <v>517</v>
      </c>
      <c r="D139" s="6"/>
      <c r="E139" s="5"/>
      <c r="F139" s="5"/>
      <c r="G139" s="5"/>
      <c r="H139" s="5"/>
      <c r="I139" s="5"/>
      <c r="J139" s="5"/>
      <c r="K139" s="5"/>
      <c r="L139" s="5"/>
      <c r="M139" s="5"/>
    </row>
    <row r="140" spans="1:17" x14ac:dyDescent="0.2">
      <c r="B140" s="13" t="s">
        <v>967</v>
      </c>
      <c r="C140" s="6" t="s">
        <v>517</v>
      </c>
      <c r="D140" s="6"/>
      <c r="E140" s="5"/>
      <c r="F140" s="5"/>
      <c r="G140" s="5"/>
      <c r="H140" s="5"/>
      <c r="I140" s="5"/>
      <c r="J140" s="5"/>
      <c r="K140" s="5"/>
      <c r="L140" s="5"/>
      <c r="M140" s="5"/>
    </row>
    <row r="141" spans="1:17" x14ac:dyDescent="0.2">
      <c r="B141" s="13" t="s">
        <v>968</v>
      </c>
      <c r="C141" s="6" t="s">
        <v>517</v>
      </c>
      <c r="D141" s="6"/>
      <c r="E141" s="5"/>
      <c r="F141" s="5"/>
      <c r="G141" s="5"/>
      <c r="H141" s="5"/>
      <c r="I141" s="5"/>
      <c r="J141" s="5"/>
      <c r="K141" s="5"/>
      <c r="L141" s="5"/>
      <c r="M141" s="5"/>
    </row>
    <row r="142" spans="1:17" x14ac:dyDescent="0.2">
      <c r="A142" s="25" t="s">
        <v>1067</v>
      </c>
      <c r="B142" s="13" t="s">
        <v>969</v>
      </c>
      <c r="C142" s="6" t="s">
        <v>517</v>
      </c>
      <c r="D142" s="6"/>
      <c r="E142" s="5"/>
      <c r="F142" s="5"/>
      <c r="G142" s="5"/>
      <c r="H142" s="5"/>
      <c r="I142" s="5"/>
      <c r="J142" s="5"/>
      <c r="K142" s="5"/>
      <c r="L142" s="5"/>
      <c r="M142" s="5"/>
      <c r="O142" s="1"/>
      <c r="P142" s="1"/>
      <c r="Q142" s="1"/>
    </row>
    <row r="143" spans="1:17" x14ac:dyDescent="0.2">
      <c r="A143" t="s">
        <v>243</v>
      </c>
      <c r="B143" s="13" t="s">
        <v>960</v>
      </c>
      <c r="C143" s="6">
        <v>2</v>
      </c>
      <c r="D143" s="6"/>
      <c r="E143" s="5"/>
      <c r="F143" s="5"/>
      <c r="G143" s="5"/>
      <c r="H143" s="5"/>
      <c r="I143" s="5"/>
      <c r="J143" s="5"/>
      <c r="K143" s="5"/>
      <c r="L143" s="5"/>
      <c r="M143" s="5"/>
    </row>
    <row r="144" spans="1:17" x14ac:dyDescent="0.2">
      <c r="B144" s="13" t="s">
        <v>961</v>
      </c>
      <c r="C144" s="6" t="s">
        <v>517</v>
      </c>
      <c r="D144" s="6"/>
      <c r="E144" s="5"/>
      <c r="F144" s="5"/>
      <c r="G144" s="5"/>
      <c r="H144" s="5"/>
      <c r="I144" s="5"/>
      <c r="J144" s="5"/>
      <c r="K144" s="5"/>
      <c r="L144" s="5"/>
      <c r="M144" s="5"/>
    </row>
    <row r="145" spans="1:13" x14ac:dyDescent="0.2">
      <c r="B145" s="13" t="s">
        <v>962</v>
      </c>
      <c r="C145" s="6" t="s">
        <v>517</v>
      </c>
      <c r="D145" s="6"/>
      <c r="E145" s="5"/>
      <c r="F145" s="5"/>
      <c r="G145" s="5"/>
      <c r="H145" s="5"/>
      <c r="I145" s="5"/>
      <c r="J145" s="5"/>
      <c r="K145" s="5"/>
      <c r="L145" s="5"/>
      <c r="M145" s="5"/>
    </row>
    <row r="146" spans="1:13" x14ac:dyDescent="0.2">
      <c r="B146" s="13" t="s">
        <v>963</v>
      </c>
      <c r="C146" s="6" t="s">
        <v>517</v>
      </c>
      <c r="D146" s="6"/>
      <c r="E146" s="5"/>
      <c r="F146" s="5"/>
      <c r="G146" s="5"/>
      <c r="H146" s="5"/>
      <c r="I146" s="5"/>
      <c r="J146" s="5"/>
      <c r="K146" s="5"/>
      <c r="L146" s="5"/>
      <c r="M146" s="5"/>
    </row>
    <row r="147" spans="1:13" x14ac:dyDescent="0.2">
      <c r="A147" s="25" t="s">
        <v>1067</v>
      </c>
      <c r="B147" s="13" t="s">
        <v>964</v>
      </c>
      <c r="C147" s="6" t="s">
        <v>517</v>
      </c>
      <c r="D147" s="6"/>
      <c r="E147" s="5"/>
      <c r="F147" s="5"/>
      <c r="G147" s="5"/>
      <c r="H147" s="5"/>
      <c r="I147" s="5"/>
      <c r="J147" s="5"/>
      <c r="K147" s="5"/>
      <c r="L147" s="5"/>
      <c r="M147" s="5"/>
    </row>
    <row r="148" spans="1:13" x14ac:dyDescent="0.2">
      <c r="B148" s="13" t="s">
        <v>955</v>
      </c>
      <c r="C148" s="6">
        <v>35</v>
      </c>
      <c r="D148" s="6"/>
      <c r="E148" s="5"/>
      <c r="F148" s="5"/>
      <c r="G148" s="5"/>
      <c r="H148" s="5"/>
      <c r="I148" s="5"/>
      <c r="J148" s="5"/>
      <c r="K148" s="5"/>
      <c r="L148" s="5"/>
      <c r="M148" s="5"/>
    </row>
    <row r="149" spans="1:13" x14ac:dyDescent="0.2">
      <c r="B149" s="13" t="s">
        <v>956</v>
      </c>
      <c r="C149" s="6" t="s">
        <v>517</v>
      </c>
      <c r="D149" s="6"/>
      <c r="E149" s="5"/>
      <c r="F149" s="5"/>
      <c r="G149" s="5"/>
      <c r="H149" s="5"/>
      <c r="I149" s="5"/>
      <c r="J149" s="5"/>
      <c r="K149" s="5"/>
      <c r="L149" s="5"/>
      <c r="M149" s="5"/>
    </row>
    <row r="150" spans="1:13" x14ac:dyDescent="0.2">
      <c r="B150" s="13" t="s">
        <v>957</v>
      </c>
      <c r="C150" s="6" t="s">
        <v>517</v>
      </c>
      <c r="D150" s="6"/>
      <c r="E150" s="5"/>
      <c r="F150" s="5"/>
      <c r="G150" s="5"/>
      <c r="H150" s="5"/>
      <c r="I150" s="5"/>
      <c r="J150" s="5"/>
      <c r="K150" s="5"/>
      <c r="L150" s="5"/>
      <c r="M150" s="5"/>
    </row>
    <row r="151" spans="1:13" x14ac:dyDescent="0.2">
      <c r="B151" s="13" t="s">
        <v>958</v>
      </c>
      <c r="C151" s="6" t="s">
        <v>517</v>
      </c>
      <c r="D151" s="6"/>
      <c r="E151" s="5"/>
      <c r="F151" s="5"/>
      <c r="G151" s="5"/>
      <c r="H151" s="5"/>
      <c r="I151" s="5"/>
      <c r="J151" s="5"/>
      <c r="K151" s="5"/>
      <c r="L151" s="5"/>
      <c r="M151" s="5"/>
    </row>
    <row r="152" spans="1:13" x14ac:dyDescent="0.2">
      <c r="A152" s="25" t="s">
        <v>1067</v>
      </c>
      <c r="B152" s="13" t="s">
        <v>959</v>
      </c>
      <c r="C152" s="6" t="s">
        <v>517</v>
      </c>
      <c r="D152" s="6"/>
      <c r="E152" s="5"/>
      <c r="F152" s="5"/>
      <c r="G152" s="5"/>
      <c r="H152" s="5"/>
      <c r="I152" s="5"/>
      <c r="J152" s="5"/>
      <c r="K152" s="5"/>
      <c r="L152" s="5"/>
      <c r="M152" s="5"/>
    </row>
    <row r="153" spans="1:13" x14ac:dyDescent="0.2">
      <c r="B153" s="13" t="s">
        <v>950</v>
      </c>
      <c r="C153" s="6" t="s">
        <v>1338</v>
      </c>
      <c r="D153" s="6"/>
      <c r="E153" s="5"/>
      <c r="F153" s="5"/>
      <c r="G153" s="5"/>
      <c r="H153" s="5"/>
      <c r="I153" s="5"/>
      <c r="J153" s="5"/>
      <c r="K153" s="5"/>
      <c r="L153" s="5"/>
      <c r="M153" s="5"/>
    </row>
    <row r="154" spans="1:13" x14ac:dyDescent="0.2">
      <c r="B154" s="13" t="s">
        <v>954</v>
      </c>
      <c r="C154" s="6" t="s">
        <v>517</v>
      </c>
      <c r="D154" s="6"/>
      <c r="E154" s="5"/>
      <c r="F154" s="5"/>
      <c r="G154" s="5"/>
      <c r="H154" s="5"/>
      <c r="I154" s="5"/>
      <c r="J154" s="5"/>
      <c r="K154" s="5"/>
      <c r="L154" s="5"/>
      <c r="M154" s="5"/>
    </row>
    <row r="155" spans="1:13" x14ac:dyDescent="0.2">
      <c r="B155" s="13" t="s">
        <v>953</v>
      </c>
      <c r="C155" s="6" t="s">
        <v>517</v>
      </c>
      <c r="D155" s="6"/>
      <c r="E155" s="5"/>
      <c r="F155" s="5"/>
      <c r="G155" s="5"/>
      <c r="H155" s="5"/>
      <c r="I155" s="5"/>
      <c r="J155" s="5"/>
      <c r="K155" s="5"/>
      <c r="L155" s="5"/>
      <c r="M155" s="5"/>
    </row>
    <row r="156" spans="1:13" x14ac:dyDescent="0.2">
      <c r="B156" s="13" t="s">
        <v>952</v>
      </c>
      <c r="C156" s="6" t="s">
        <v>517</v>
      </c>
      <c r="D156" s="6"/>
      <c r="E156" s="5"/>
      <c r="F156" s="5"/>
      <c r="G156" s="5"/>
      <c r="H156" s="5"/>
      <c r="I156" s="5"/>
      <c r="J156" s="5"/>
      <c r="K156" s="5"/>
      <c r="L156" s="5"/>
      <c r="M156" s="5"/>
    </row>
    <row r="157" spans="1:13" x14ac:dyDescent="0.2">
      <c r="A157" s="25" t="s">
        <v>1067</v>
      </c>
      <c r="B157" s="13" t="s">
        <v>951</v>
      </c>
      <c r="C157" s="6" t="s">
        <v>517</v>
      </c>
      <c r="D157" s="6"/>
      <c r="E157" s="5"/>
      <c r="F157" s="5"/>
      <c r="G157" s="5"/>
      <c r="H157" s="5"/>
      <c r="I157" s="5"/>
      <c r="J157" s="5"/>
      <c r="K157" s="5"/>
      <c r="L157" s="5"/>
      <c r="M157" s="5"/>
    </row>
    <row r="158" spans="1:13" x14ac:dyDescent="0.2">
      <c r="B158" s="13" t="s">
        <v>945</v>
      </c>
      <c r="C158" s="6">
        <v>115</v>
      </c>
      <c r="D158" s="6"/>
      <c r="E158" s="5"/>
      <c r="F158" s="5"/>
      <c r="G158" s="5"/>
      <c r="H158" s="5"/>
      <c r="I158" s="5"/>
      <c r="J158" s="5"/>
      <c r="K158" s="5"/>
      <c r="L158" s="5"/>
      <c r="M158" s="5"/>
    </row>
    <row r="159" spans="1:13" x14ac:dyDescent="0.2">
      <c r="B159" s="13" t="s">
        <v>946</v>
      </c>
      <c r="C159" s="6" t="s">
        <v>517</v>
      </c>
      <c r="D159" s="6"/>
      <c r="E159" s="5"/>
      <c r="F159" s="5"/>
      <c r="G159" s="5"/>
      <c r="H159" s="5"/>
      <c r="I159" s="5"/>
      <c r="J159" s="5"/>
      <c r="K159" s="5"/>
      <c r="L159" s="5"/>
      <c r="M159" s="5"/>
    </row>
    <row r="160" spans="1:13" x14ac:dyDescent="0.2">
      <c r="B160" s="13" t="s">
        <v>947</v>
      </c>
      <c r="C160" s="6" t="s">
        <v>517</v>
      </c>
      <c r="D160" s="6"/>
      <c r="E160" s="5"/>
      <c r="F160" s="5"/>
      <c r="G160" s="5"/>
      <c r="H160" s="5"/>
      <c r="I160" s="5"/>
      <c r="J160" s="5"/>
      <c r="K160" s="5"/>
      <c r="L160" s="5"/>
      <c r="M160" s="5"/>
    </row>
    <row r="161" spans="1:13" x14ac:dyDescent="0.2">
      <c r="B161" s="13" t="s">
        <v>948</v>
      </c>
      <c r="C161" s="6" t="s">
        <v>517</v>
      </c>
      <c r="D161" s="6"/>
      <c r="E161" s="5"/>
      <c r="F161" s="5"/>
      <c r="G161" s="5"/>
      <c r="H161" s="5"/>
      <c r="I161" s="5"/>
      <c r="J161" s="5"/>
      <c r="K161" s="5"/>
      <c r="L161" s="5"/>
      <c r="M161" s="5"/>
    </row>
    <row r="162" spans="1:13" x14ac:dyDescent="0.2">
      <c r="A162" s="25" t="s">
        <v>1067</v>
      </c>
      <c r="B162" s="13" t="s">
        <v>949</v>
      </c>
      <c r="C162" s="6" t="s">
        <v>517</v>
      </c>
      <c r="D162" s="6"/>
      <c r="E162" s="5"/>
      <c r="F162" s="5"/>
      <c r="G162" s="5"/>
      <c r="H162" s="5"/>
      <c r="I162" s="5"/>
      <c r="J162" s="5"/>
      <c r="K162" s="5"/>
      <c r="L162" s="5"/>
      <c r="M162" s="5"/>
    </row>
    <row r="163" spans="1:13" x14ac:dyDescent="0.2">
      <c r="B163" s="13" t="s">
        <v>940</v>
      </c>
      <c r="C163" s="6">
        <v>0</v>
      </c>
      <c r="D163" s="6"/>
      <c r="E163" s="5"/>
      <c r="F163" s="5"/>
      <c r="G163" s="5"/>
      <c r="H163" s="5"/>
      <c r="I163" s="5"/>
      <c r="J163" s="5"/>
      <c r="K163" s="5"/>
      <c r="L163" s="5"/>
      <c r="M163" s="5"/>
    </row>
    <row r="164" spans="1:13" x14ac:dyDescent="0.2">
      <c r="B164" s="13" t="s">
        <v>941</v>
      </c>
      <c r="C164" s="6" t="s">
        <v>517</v>
      </c>
      <c r="D164" s="6"/>
      <c r="E164" s="5"/>
      <c r="F164" s="5"/>
      <c r="G164" s="5"/>
      <c r="H164" s="5"/>
      <c r="I164" s="5"/>
      <c r="J164" s="5"/>
      <c r="K164" s="5"/>
      <c r="L164" s="5"/>
      <c r="M164" s="5"/>
    </row>
    <row r="165" spans="1:13" x14ac:dyDescent="0.2">
      <c r="B165" s="13" t="s">
        <v>942</v>
      </c>
      <c r="C165" s="6" t="s">
        <v>517</v>
      </c>
      <c r="D165" s="6"/>
      <c r="E165" s="5"/>
      <c r="F165" s="5"/>
      <c r="G165" s="5"/>
      <c r="H165" s="5"/>
      <c r="I165" s="5"/>
      <c r="J165" s="5"/>
      <c r="K165" s="5"/>
      <c r="L165" s="5"/>
      <c r="M165" s="5"/>
    </row>
    <row r="166" spans="1:13" x14ac:dyDescent="0.2">
      <c r="B166" s="13" t="s">
        <v>943</v>
      </c>
      <c r="C166" s="6" t="s">
        <v>517</v>
      </c>
      <c r="D166" s="6"/>
      <c r="E166" s="5"/>
      <c r="F166" s="5"/>
      <c r="G166" s="5"/>
      <c r="H166" s="5"/>
      <c r="I166" s="5"/>
      <c r="J166" s="5"/>
      <c r="K166" s="5"/>
      <c r="L166" s="5"/>
      <c r="M166" s="5"/>
    </row>
    <row r="167" spans="1:13" x14ac:dyDescent="0.2">
      <c r="A167" s="25" t="s">
        <v>1067</v>
      </c>
      <c r="B167" s="13" t="s">
        <v>944</v>
      </c>
      <c r="C167" s="6" t="s">
        <v>517</v>
      </c>
      <c r="D167" s="6"/>
      <c r="E167" s="5"/>
      <c r="F167" s="5"/>
      <c r="G167" s="5"/>
      <c r="H167" s="5"/>
      <c r="I167" s="5"/>
      <c r="J167" s="5"/>
      <c r="K167" s="5"/>
      <c r="L167" s="5"/>
      <c r="M167" s="5"/>
    </row>
    <row r="168" spans="1:13" x14ac:dyDescent="0.2">
      <c r="B168" s="20"/>
      <c r="C168" s="5" t="s">
        <v>517</v>
      </c>
      <c r="D168" s="5"/>
      <c r="E168" s="5"/>
      <c r="F168" s="5"/>
      <c r="G168" s="5"/>
      <c r="H168" s="5"/>
      <c r="I168" s="5"/>
      <c r="J168" s="5"/>
      <c r="K168" s="5"/>
      <c r="L168" s="5"/>
      <c r="M168" s="5"/>
    </row>
    <row r="169" spans="1:13" x14ac:dyDescent="0.2">
      <c r="B169" s="67" t="s">
        <v>32</v>
      </c>
      <c r="C169" s="24" t="s">
        <v>123</v>
      </c>
      <c r="D169" s="5" t="s">
        <v>124</v>
      </c>
      <c r="E169" s="5" t="s">
        <v>125</v>
      </c>
      <c r="F169" s="5" t="s">
        <v>126</v>
      </c>
      <c r="G169" s="5" t="s">
        <v>127</v>
      </c>
      <c r="H169" s="5" t="s">
        <v>128</v>
      </c>
      <c r="I169" s="5" t="s">
        <v>129</v>
      </c>
      <c r="J169" s="5" t="s">
        <v>130</v>
      </c>
      <c r="K169" s="5" t="s">
        <v>131</v>
      </c>
      <c r="L169" s="5" t="s">
        <v>132</v>
      </c>
      <c r="M169" s="5"/>
    </row>
    <row r="170" spans="1:13" x14ac:dyDescent="0.2">
      <c r="B170" s="13" t="s">
        <v>356</v>
      </c>
      <c r="C170" s="6"/>
      <c r="D170" s="5"/>
      <c r="E170" s="5"/>
      <c r="F170" s="5"/>
      <c r="G170" s="5"/>
      <c r="H170" s="5"/>
      <c r="I170" s="5"/>
      <c r="J170" s="5"/>
      <c r="K170" s="5"/>
      <c r="L170" s="5"/>
      <c r="M170" s="5"/>
    </row>
    <row r="171" spans="1:13" x14ac:dyDescent="0.2">
      <c r="B171" s="13" t="s">
        <v>357</v>
      </c>
      <c r="C171" s="6"/>
      <c r="D171" s="5"/>
      <c r="E171" s="5"/>
      <c r="F171" s="5"/>
      <c r="G171" s="5"/>
      <c r="H171" s="5"/>
      <c r="I171" s="5"/>
      <c r="J171" s="5"/>
      <c r="K171" s="5"/>
      <c r="L171" s="5"/>
      <c r="M171" s="5"/>
    </row>
    <row r="172" spans="1:13" x14ac:dyDescent="0.2">
      <c r="B172" s="13" t="s">
        <v>411</v>
      </c>
      <c r="C172" s="6"/>
      <c r="D172" s="5"/>
      <c r="E172" s="5"/>
      <c r="F172" s="5"/>
      <c r="G172" s="5"/>
      <c r="H172" s="5"/>
      <c r="I172" s="5"/>
      <c r="J172" s="5"/>
      <c r="K172" s="5"/>
      <c r="L172" s="5"/>
      <c r="M172" s="5"/>
    </row>
    <row r="173" spans="1:13" x14ac:dyDescent="0.2">
      <c r="B173" s="13" t="s">
        <v>412</v>
      </c>
      <c r="C173" s="6"/>
      <c r="D173" s="5"/>
      <c r="E173" s="5"/>
      <c r="F173" s="5"/>
      <c r="G173" s="5"/>
      <c r="H173" s="5"/>
      <c r="I173" s="5"/>
      <c r="J173" s="5"/>
      <c r="K173" s="5"/>
      <c r="L173" s="5"/>
      <c r="M173" s="5"/>
    </row>
    <row r="174" spans="1:13" x14ac:dyDescent="0.2">
      <c r="B174" s="13" t="s">
        <v>413</v>
      </c>
      <c r="C174" s="6"/>
      <c r="D174" s="5"/>
      <c r="E174" s="5"/>
      <c r="F174" s="5"/>
      <c r="G174" s="5"/>
      <c r="H174" s="5"/>
      <c r="I174" s="5"/>
      <c r="J174" s="5"/>
      <c r="K174" s="5"/>
      <c r="L174" s="5"/>
      <c r="M174" s="5"/>
    </row>
    <row r="175" spans="1:13" x14ac:dyDescent="0.2">
      <c r="B175" s="13" t="s">
        <v>414</v>
      </c>
      <c r="C175" s="6"/>
      <c r="D175" s="5"/>
      <c r="E175" s="5"/>
      <c r="F175" s="5"/>
      <c r="G175" s="5"/>
      <c r="H175" s="5"/>
      <c r="I175" s="5"/>
      <c r="J175" s="5"/>
      <c r="K175" s="5"/>
      <c r="L175" s="5"/>
      <c r="M175" s="5"/>
    </row>
    <row r="176" spans="1:13" x14ac:dyDescent="0.2">
      <c r="B176" s="13" t="s">
        <v>418</v>
      </c>
      <c r="C176" s="6"/>
      <c r="D176" s="5"/>
      <c r="E176" s="5"/>
      <c r="F176" s="5"/>
      <c r="G176" s="5"/>
      <c r="H176" s="5"/>
      <c r="I176" s="5"/>
      <c r="J176" s="5"/>
      <c r="K176" s="5"/>
      <c r="L176" s="5"/>
      <c r="M176" s="5"/>
    </row>
    <row r="177" spans="2:18" x14ac:dyDescent="0.2">
      <c r="B177" s="13" t="s">
        <v>417</v>
      </c>
      <c r="C177" s="6"/>
      <c r="D177" s="5"/>
      <c r="E177" s="5"/>
      <c r="F177" s="5"/>
      <c r="G177" s="5"/>
      <c r="H177" s="5"/>
      <c r="I177" s="5"/>
      <c r="J177" s="5"/>
      <c r="K177" s="5"/>
      <c r="L177" s="5"/>
      <c r="M177" s="5"/>
    </row>
    <row r="178" spans="2:18" x14ac:dyDescent="0.2">
      <c r="B178" s="13" t="s">
        <v>415</v>
      </c>
      <c r="C178" s="6"/>
      <c r="D178" s="5"/>
      <c r="E178" s="5"/>
      <c r="F178" s="5"/>
      <c r="G178" s="5"/>
      <c r="H178" s="5"/>
      <c r="I178" s="5"/>
      <c r="J178" s="5"/>
      <c r="K178" s="5"/>
      <c r="L178" s="5"/>
      <c r="M178" s="5"/>
    </row>
    <row r="179" spans="2:18" x14ac:dyDescent="0.2">
      <c r="B179" s="13" t="s">
        <v>416</v>
      </c>
      <c r="C179" s="6"/>
      <c r="D179" s="5"/>
      <c r="E179" s="5"/>
      <c r="F179" s="5"/>
      <c r="G179" s="5"/>
      <c r="H179" s="5"/>
      <c r="I179" s="5"/>
      <c r="J179" s="5"/>
      <c r="K179" s="5"/>
      <c r="L179" s="5"/>
      <c r="M179" s="5"/>
    </row>
    <row r="180" spans="2:18" x14ac:dyDescent="0.2">
      <c r="B180" s="13" t="s">
        <v>410</v>
      </c>
      <c r="C180" s="6"/>
      <c r="D180" s="5"/>
      <c r="E180" s="5"/>
      <c r="F180" s="5"/>
      <c r="G180" s="5"/>
      <c r="H180" s="5"/>
      <c r="I180" s="5"/>
      <c r="J180" s="5"/>
      <c r="K180" s="5"/>
      <c r="L180" s="5"/>
      <c r="M180" s="5"/>
    </row>
    <row r="181" spans="2:18" x14ac:dyDescent="0.2">
      <c r="B181" s="13" t="s">
        <v>405</v>
      </c>
      <c r="C181" s="6"/>
      <c r="D181" s="5"/>
      <c r="E181" s="5"/>
      <c r="F181" s="5"/>
      <c r="G181" s="5"/>
      <c r="H181" s="5"/>
      <c r="I181" s="5"/>
      <c r="J181" s="5"/>
      <c r="K181" s="5"/>
      <c r="L181" s="5"/>
      <c r="M181" s="5"/>
    </row>
    <row r="182" spans="2:18" x14ac:dyDescent="0.2">
      <c r="B182" s="13" t="s">
        <v>406</v>
      </c>
      <c r="C182" s="6"/>
      <c r="D182" s="5"/>
      <c r="E182" s="5"/>
      <c r="F182" s="5"/>
      <c r="G182" s="5"/>
      <c r="H182" s="5"/>
      <c r="I182" s="5"/>
      <c r="J182" s="5"/>
      <c r="K182" s="5"/>
      <c r="L182" s="5"/>
      <c r="M182" s="5"/>
    </row>
    <row r="183" spans="2:18" x14ac:dyDescent="0.2">
      <c r="B183" s="13" t="s">
        <v>420</v>
      </c>
      <c r="C183" s="6"/>
      <c r="D183" s="5"/>
      <c r="E183" s="5"/>
      <c r="F183" s="5"/>
      <c r="G183" s="5"/>
      <c r="H183" s="5"/>
      <c r="I183" s="5"/>
      <c r="J183" s="5"/>
      <c r="K183" s="5"/>
      <c r="L183" s="5"/>
      <c r="M183" s="5"/>
    </row>
    <row r="184" spans="2:18" x14ac:dyDescent="0.2">
      <c r="B184" s="13" t="s">
        <v>422</v>
      </c>
      <c r="C184" s="6"/>
      <c r="D184" s="5"/>
      <c r="E184" s="5"/>
      <c r="F184" s="5"/>
      <c r="G184" s="5"/>
      <c r="H184" s="5"/>
      <c r="I184" s="5"/>
      <c r="J184" s="5"/>
      <c r="K184" s="5"/>
      <c r="L184" s="5"/>
      <c r="M184" s="5"/>
    </row>
    <row r="185" spans="2:18" x14ac:dyDescent="0.2">
      <c r="B185" s="13" t="s">
        <v>409</v>
      </c>
      <c r="C185" s="6"/>
      <c r="D185" s="5"/>
      <c r="E185" s="5"/>
      <c r="F185" s="5"/>
      <c r="G185" s="5"/>
      <c r="H185" s="5"/>
      <c r="I185" s="5"/>
      <c r="J185" s="5"/>
      <c r="K185" s="5"/>
      <c r="L185" s="5"/>
      <c r="M185" s="5"/>
    </row>
    <row r="186" spans="2:18" x14ac:dyDescent="0.2">
      <c r="B186" s="13" t="s">
        <v>408</v>
      </c>
      <c r="C186" s="6"/>
      <c r="D186" s="5"/>
      <c r="E186" s="5"/>
      <c r="F186" s="5"/>
      <c r="G186" s="5"/>
      <c r="H186" s="5"/>
      <c r="I186" s="5"/>
      <c r="J186" s="5"/>
      <c r="K186" s="5"/>
      <c r="L186" s="5"/>
      <c r="M186" s="5"/>
      <c r="N186" s="8"/>
      <c r="O186" s="8"/>
      <c r="P186" s="8"/>
      <c r="Q186" s="8"/>
      <c r="R186" s="8"/>
    </row>
    <row r="187" spans="2:18" x14ac:dyDescent="0.2">
      <c r="B187" s="13" t="s">
        <v>407</v>
      </c>
      <c r="C187" s="6"/>
      <c r="D187" s="5"/>
      <c r="E187" s="5"/>
      <c r="F187" s="5"/>
      <c r="G187" s="5"/>
      <c r="H187" s="5"/>
      <c r="I187" s="5"/>
      <c r="J187" s="5"/>
      <c r="K187" s="5"/>
      <c r="L187" s="5"/>
      <c r="M187" s="5"/>
    </row>
    <row r="188" spans="2:18" x14ac:dyDescent="0.2">
      <c r="B188" s="13" t="s">
        <v>419</v>
      </c>
      <c r="C188" s="6"/>
      <c r="D188" s="5"/>
      <c r="E188" s="5"/>
      <c r="F188" s="5"/>
      <c r="G188" s="5"/>
      <c r="H188" s="5"/>
      <c r="I188" s="5"/>
      <c r="J188" s="5"/>
      <c r="K188" s="5"/>
      <c r="L188" s="5"/>
      <c r="M188" s="5"/>
    </row>
    <row r="189" spans="2:18" x14ac:dyDescent="0.2">
      <c r="B189" s="13" t="s">
        <v>421</v>
      </c>
      <c r="C189" s="6"/>
      <c r="D189" s="5"/>
      <c r="E189" s="5"/>
      <c r="F189" s="5"/>
      <c r="G189" s="5"/>
      <c r="H189" s="5"/>
      <c r="I189" s="5"/>
      <c r="J189" s="5"/>
      <c r="K189" s="5"/>
      <c r="L189" s="5"/>
      <c r="M189" s="5"/>
    </row>
    <row r="190" spans="2:18" x14ac:dyDescent="0.2">
      <c r="B190" s="20"/>
      <c r="C190" s="5" t="s">
        <v>517</v>
      </c>
      <c r="D190" s="5"/>
      <c r="E190" s="5"/>
      <c r="F190" s="5"/>
      <c r="G190" s="5"/>
      <c r="H190" s="5"/>
      <c r="I190" s="5"/>
      <c r="J190" s="5"/>
      <c r="K190" s="5"/>
      <c r="L190" s="5"/>
      <c r="M190" s="5"/>
    </row>
    <row r="191" spans="2:18" x14ac:dyDescent="0.2">
      <c r="B191" s="67" t="s">
        <v>273</v>
      </c>
      <c r="C191" s="5" t="s">
        <v>274</v>
      </c>
      <c r="D191" s="5" t="s">
        <v>275</v>
      </c>
      <c r="E191" s="5" t="s">
        <v>276</v>
      </c>
      <c r="F191" s="5" t="s">
        <v>277</v>
      </c>
      <c r="G191" s="5" t="s">
        <v>278</v>
      </c>
      <c r="H191" s="5" t="s">
        <v>279</v>
      </c>
      <c r="I191" s="5" t="s">
        <v>280</v>
      </c>
      <c r="J191" s="5" t="s">
        <v>281</v>
      </c>
      <c r="K191" s="5" t="s">
        <v>282</v>
      </c>
      <c r="L191" s="5" t="s">
        <v>283</v>
      </c>
      <c r="M191" s="5"/>
    </row>
    <row r="192" spans="2:18" x14ac:dyDescent="0.2">
      <c r="B192" s="13" t="s">
        <v>430</v>
      </c>
      <c r="C192" s="6"/>
      <c r="D192" s="5"/>
      <c r="E192" s="5"/>
      <c r="F192" s="5"/>
      <c r="G192" s="5"/>
      <c r="H192" s="5"/>
      <c r="I192" s="5"/>
      <c r="J192" s="5"/>
      <c r="K192" s="5"/>
      <c r="L192" s="5"/>
      <c r="M192" s="5"/>
    </row>
    <row r="193" spans="2:13" x14ac:dyDescent="0.2">
      <c r="B193" s="13" t="s">
        <v>429</v>
      </c>
      <c r="C193" s="6"/>
      <c r="D193" s="5"/>
      <c r="E193" s="5"/>
      <c r="F193" s="5"/>
      <c r="G193" s="5"/>
      <c r="H193" s="5"/>
      <c r="I193" s="5"/>
      <c r="J193" s="5"/>
      <c r="K193" s="5"/>
      <c r="L193" s="5"/>
      <c r="M193" s="5"/>
    </row>
    <row r="194" spans="2:13" x14ac:dyDescent="0.2">
      <c r="B194" s="13" t="s">
        <v>431</v>
      </c>
      <c r="C194" s="6"/>
      <c r="D194" s="5"/>
      <c r="E194" s="5"/>
      <c r="F194" s="5"/>
      <c r="G194" s="5"/>
      <c r="H194" s="5"/>
      <c r="I194" s="5"/>
      <c r="J194" s="5"/>
      <c r="K194" s="5"/>
      <c r="L194" s="5"/>
      <c r="M194" s="5"/>
    </row>
    <row r="195" spans="2:13" x14ac:dyDescent="0.2">
      <c r="B195" s="13" t="s">
        <v>432</v>
      </c>
      <c r="C195" s="6"/>
      <c r="D195" s="5"/>
      <c r="E195" s="5"/>
      <c r="F195" s="5"/>
      <c r="G195" s="5"/>
      <c r="H195" s="5"/>
      <c r="I195" s="5"/>
      <c r="J195" s="5"/>
      <c r="K195" s="5"/>
      <c r="L195" s="5"/>
      <c r="M195" s="5"/>
    </row>
    <row r="196" spans="2:13" x14ac:dyDescent="0.2">
      <c r="B196" s="13" t="s">
        <v>433</v>
      </c>
      <c r="C196" s="6"/>
      <c r="D196" s="5"/>
      <c r="E196" s="5"/>
      <c r="F196" s="5"/>
      <c r="G196" s="5"/>
      <c r="H196" s="5"/>
      <c r="I196" s="5"/>
      <c r="J196" s="5"/>
      <c r="K196" s="5"/>
      <c r="L196" s="5"/>
      <c r="M196" s="5"/>
    </row>
    <row r="197" spans="2:13" x14ac:dyDescent="0.2">
      <c r="B197" s="13" t="s">
        <v>434</v>
      </c>
      <c r="C197" s="6"/>
      <c r="D197" s="5"/>
      <c r="E197" s="5"/>
      <c r="F197" s="5"/>
      <c r="G197" s="5"/>
      <c r="H197" s="5"/>
      <c r="I197" s="5"/>
      <c r="J197" s="5"/>
      <c r="K197" s="5"/>
      <c r="L197" s="5"/>
      <c r="M197" s="5"/>
    </row>
    <row r="198" spans="2:13" x14ac:dyDescent="0.2">
      <c r="B198" s="13" t="s">
        <v>435</v>
      </c>
      <c r="C198" s="6"/>
      <c r="D198" s="5"/>
      <c r="E198" s="5"/>
      <c r="F198" s="5"/>
      <c r="G198" s="5"/>
      <c r="H198" s="5"/>
      <c r="I198" s="5"/>
      <c r="J198" s="5"/>
      <c r="K198" s="5"/>
      <c r="L198" s="5"/>
      <c r="M198" s="5"/>
    </row>
    <row r="199" spans="2:13" x14ac:dyDescent="0.2">
      <c r="B199" s="13" t="s">
        <v>522</v>
      </c>
      <c r="C199" s="6"/>
      <c r="D199" s="5"/>
      <c r="E199" s="5"/>
      <c r="F199" s="5"/>
      <c r="G199" s="5"/>
      <c r="H199" s="5"/>
      <c r="I199" s="5"/>
      <c r="J199" s="5"/>
      <c r="K199" s="5"/>
      <c r="L199" s="5"/>
      <c r="M199" s="5"/>
    </row>
    <row r="200" spans="2:13" x14ac:dyDescent="0.2">
      <c r="B200" s="13" t="s">
        <v>436</v>
      </c>
      <c r="C200" s="6"/>
      <c r="D200" s="5"/>
      <c r="E200" s="5"/>
      <c r="F200" s="5"/>
      <c r="G200" s="5"/>
      <c r="H200" s="5"/>
      <c r="I200" s="5"/>
      <c r="J200" s="5"/>
      <c r="K200" s="5"/>
      <c r="L200" s="5"/>
      <c r="M200" s="5"/>
    </row>
    <row r="201" spans="2:13" x14ac:dyDescent="0.2">
      <c r="B201" s="13" t="s">
        <v>437</v>
      </c>
      <c r="C201" s="6"/>
      <c r="D201" s="5"/>
      <c r="E201" s="5"/>
      <c r="F201" s="5"/>
      <c r="G201" s="5"/>
      <c r="H201" s="5"/>
      <c r="I201" s="5"/>
      <c r="J201" s="5"/>
      <c r="K201" s="5"/>
      <c r="L201" s="5"/>
      <c r="M201" s="5"/>
    </row>
    <row r="202" spans="2:13" x14ac:dyDescent="0.2">
      <c r="B202" s="13" t="s">
        <v>438</v>
      </c>
      <c r="C202" s="6"/>
      <c r="D202" s="5"/>
      <c r="E202" s="5"/>
      <c r="F202" s="5"/>
      <c r="G202" s="5"/>
      <c r="H202" s="5"/>
      <c r="I202" s="5"/>
      <c r="J202" s="5"/>
      <c r="K202" s="5"/>
      <c r="L202" s="5"/>
      <c r="M202" s="5"/>
    </row>
    <row r="203" spans="2:13" x14ac:dyDescent="0.2">
      <c r="B203" s="13" t="s">
        <v>439</v>
      </c>
      <c r="C203" s="6"/>
      <c r="D203" s="5"/>
      <c r="E203" s="5"/>
      <c r="F203" s="5"/>
      <c r="G203" s="5"/>
      <c r="H203" s="5"/>
      <c r="I203" s="5"/>
      <c r="J203" s="5"/>
      <c r="K203" s="5"/>
      <c r="L203" s="5"/>
      <c r="M203" s="5"/>
    </row>
    <row r="204" spans="2:13" x14ac:dyDescent="0.2">
      <c r="B204" s="13" t="s">
        <v>423</v>
      </c>
      <c r="C204" s="6"/>
      <c r="D204" s="5"/>
      <c r="E204" s="5"/>
      <c r="F204" s="5"/>
      <c r="G204" s="5"/>
      <c r="H204" s="5"/>
      <c r="I204" s="5"/>
      <c r="J204" s="5"/>
      <c r="K204" s="5"/>
      <c r="L204" s="5"/>
      <c r="M204" s="5"/>
    </row>
    <row r="205" spans="2:13" x14ac:dyDescent="0.2">
      <c r="B205" s="13" t="s">
        <v>440</v>
      </c>
      <c r="C205" s="6"/>
      <c r="D205" s="5"/>
      <c r="E205" s="5"/>
      <c r="F205" s="5"/>
      <c r="G205" s="5"/>
      <c r="H205" s="5"/>
      <c r="I205" s="5"/>
      <c r="J205" s="5"/>
      <c r="K205" s="5"/>
      <c r="L205" s="5"/>
      <c r="M205" s="5"/>
    </row>
    <row r="206" spans="2:13" x14ac:dyDescent="0.2">
      <c r="B206" s="13" t="s">
        <v>524</v>
      </c>
      <c r="C206" s="6"/>
      <c r="D206" s="5"/>
      <c r="E206" s="5"/>
      <c r="F206" s="5"/>
      <c r="G206" s="5"/>
      <c r="H206" s="5"/>
      <c r="I206" s="5"/>
      <c r="J206" s="5"/>
      <c r="K206" s="5"/>
      <c r="L206" s="5"/>
      <c r="M206" s="5"/>
    </row>
    <row r="207" spans="2:13" x14ac:dyDescent="0.2">
      <c r="B207" s="13" t="s">
        <v>438</v>
      </c>
      <c r="C207" s="6"/>
      <c r="D207" s="5"/>
      <c r="E207" s="5"/>
      <c r="F207" s="5"/>
      <c r="G207" s="5"/>
      <c r="H207" s="5"/>
      <c r="I207" s="5"/>
      <c r="J207" s="5"/>
      <c r="K207" s="5"/>
      <c r="L207" s="5"/>
      <c r="M207" s="5"/>
    </row>
    <row r="208" spans="2:13" x14ac:dyDescent="0.2">
      <c r="B208" s="13" t="s">
        <v>441</v>
      </c>
      <c r="C208" s="6"/>
      <c r="D208" s="5"/>
      <c r="E208" s="5"/>
      <c r="F208" s="5"/>
      <c r="G208" s="5"/>
      <c r="H208" s="5"/>
      <c r="I208" s="5"/>
      <c r="J208" s="5"/>
      <c r="K208" s="5"/>
      <c r="L208" s="5"/>
      <c r="M208" s="5"/>
    </row>
    <row r="209" spans="2:13" x14ac:dyDescent="0.2">
      <c r="B209" s="13" t="s">
        <v>523</v>
      </c>
      <c r="C209" s="6"/>
      <c r="D209" s="5"/>
      <c r="E209" s="5"/>
      <c r="F209" s="5"/>
      <c r="G209" s="5"/>
      <c r="H209" s="5"/>
      <c r="I209" s="5"/>
      <c r="J209" s="5"/>
      <c r="K209" s="5"/>
      <c r="L209" s="5"/>
      <c r="M209" s="5"/>
    </row>
    <row r="210" spans="2:13" x14ac:dyDescent="0.2">
      <c r="B210" s="13" t="s">
        <v>514</v>
      </c>
      <c r="C210" s="6"/>
      <c r="D210" s="5"/>
      <c r="E210" s="5"/>
      <c r="F210" s="5"/>
      <c r="G210" s="5"/>
      <c r="H210" s="5"/>
      <c r="I210" s="5"/>
      <c r="J210" s="5"/>
      <c r="K210" s="5"/>
      <c r="L210" s="5"/>
      <c r="M210" s="5"/>
    </row>
    <row r="211" spans="2:13" x14ac:dyDescent="0.2">
      <c r="B211" s="13" t="s">
        <v>1400</v>
      </c>
      <c r="C211" s="6"/>
      <c r="D211" s="5"/>
      <c r="E211" s="5"/>
      <c r="F211" s="5"/>
      <c r="G211" s="5"/>
      <c r="H211" s="5"/>
      <c r="I211" s="5"/>
      <c r="J211" s="5"/>
      <c r="K211" s="5"/>
      <c r="L211" s="5"/>
      <c r="M211" s="5"/>
    </row>
    <row r="212" spans="2:13" x14ac:dyDescent="0.2">
      <c r="B212" s="13" t="s">
        <v>526</v>
      </c>
      <c r="C212" s="6"/>
      <c r="D212" s="5"/>
      <c r="E212" s="5"/>
      <c r="F212" s="5"/>
      <c r="G212" s="5"/>
      <c r="H212" s="5"/>
      <c r="I212" s="5"/>
      <c r="J212" s="5"/>
      <c r="K212" s="5"/>
      <c r="L212" s="5"/>
      <c r="M212" s="5"/>
    </row>
    <row r="213" spans="2:13" x14ac:dyDescent="0.2">
      <c r="B213" s="13" t="s">
        <v>515</v>
      </c>
      <c r="C213" s="6"/>
      <c r="D213" s="5"/>
      <c r="E213" s="5"/>
      <c r="F213" s="5"/>
      <c r="G213" s="5"/>
      <c r="H213" s="5"/>
      <c r="I213" s="5"/>
      <c r="J213" s="5"/>
      <c r="K213" s="5"/>
      <c r="L213" s="5"/>
      <c r="M213" s="5"/>
    </row>
    <row r="214" spans="2:13" x14ac:dyDescent="0.2">
      <c r="B214" s="13" t="s">
        <v>516</v>
      </c>
      <c r="C214" s="6"/>
      <c r="D214" s="5"/>
      <c r="E214" s="5"/>
      <c r="F214" s="5"/>
      <c r="G214" s="5"/>
      <c r="H214" s="5"/>
      <c r="I214" s="5"/>
      <c r="J214" s="5"/>
      <c r="K214" s="5"/>
      <c r="L214" s="5"/>
      <c r="M214" s="5"/>
    </row>
    <row r="215" spans="2:13" x14ac:dyDescent="0.2">
      <c r="B215" s="20"/>
      <c r="C215" s="5" t="s">
        <v>517</v>
      </c>
      <c r="D215" s="5"/>
      <c r="E215" s="5"/>
      <c r="F215" s="5"/>
      <c r="G215" s="5"/>
      <c r="H215" s="5"/>
      <c r="I215" s="5"/>
      <c r="J215" s="5"/>
      <c r="K215" s="5"/>
      <c r="L215" s="5"/>
      <c r="M215" s="5"/>
    </row>
    <row r="216" spans="2:13" x14ac:dyDescent="0.2">
      <c r="B216" s="67" t="s">
        <v>33</v>
      </c>
      <c r="C216" s="5" t="s">
        <v>141</v>
      </c>
      <c r="D216" s="5" t="s">
        <v>133</v>
      </c>
      <c r="E216" s="5" t="s">
        <v>1100</v>
      </c>
      <c r="F216" s="5" t="s">
        <v>134</v>
      </c>
      <c r="G216" s="5" t="s">
        <v>135</v>
      </c>
      <c r="H216" s="5" t="s">
        <v>136</v>
      </c>
      <c r="I216" s="5" t="s">
        <v>137</v>
      </c>
      <c r="J216" s="5" t="s">
        <v>138</v>
      </c>
      <c r="K216" s="5" t="s">
        <v>139</v>
      </c>
      <c r="L216" s="5" t="s">
        <v>140</v>
      </c>
      <c r="M216" s="5"/>
    </row>
    <row r="217" spans="2:13" x14ac:dyDescent="0.2">
      <c r="B217" s="13" t="s">
        <v>359</v>
      </c>
      <c r="C217" s="6">
        <v>31</v>
      </c>
      <c r="D217" s="5"/>
      <c r="E217" s="5"/>
      <c r="F217" s="5"/>
      <c r="G217" s="5"/>
      <c r="H217" s="5"/>
      <c r="I217" s="5"/>
      <c r="J217" s="5"/>
      <c r="K217" s="5"/>
      <c r="L217" s="5"/>
      <c r="M217" s="5"/>
    </row>
    <row r="218" spans="2:13" x14ac:dyDescent="0.2">
      <c r="B218" s="13" t="s">
        <v>358</v>
      </c>
      <c r="C218" s="6">
        <v>0</v>
      </c>
      <c r="D218" s="5"/>
      <c r="E218" s="5"/>
      <c r="F218" s="5"/>
      <c r="G218" s="5"/>
      <c r="H218" s="5"/>
      <c r="I218" s="5"/>
      <c r="J218" s="5"/>
      <c r="K218" s="5"/>
      <c r="L218" s="5"/>
      <c r="M218" s="5"/>
    </row>
    <row r="219" spans="2:13" x14ac:dyDescent="0.2">
      <c r="B219" s="13" t="s">
        <v>518</v>
      </c>
      <c r="C219" s="6">
        <v>120</v>
      </c>
      <c r="D219" s="5"/>
      <c r="E219" s="5"/>
      <c r="F219" s="5"/>
      <c r="G219" s="5"/>
      <c r="H219" s="5"/>
      <c r="I219" s="5"/>
      <c r="J219" s="5"/>
      <c r="K219" s="5"/>
      <c r="L219" s="5"/>
      <c r="M219" s="5"/>
    </row>
    <row r="220" spans="2:13" x14ac:dyDescent="0.2">
      <c r="B220" s="13" t="s">
        <v>539</v>
      </c>
      <c r="C220" s="6">
        <v>5</v>
      </c>
      <c r="D220" s="5"/>
      <c r="E220" s="5"/>
      <c r="F220" s="5"/>
      <c r="G220" s="5"/>
      <c r="H220" s="5"/>
      <c r="I220" s="5"/>
      <c r="J220" s="5"/>
      <c r="K220" s="5"/>
      <c r="L220" s="5"/>
      <c r="M220" s="5"/>
    </row>
    <row r="221" spans="2:13" x14ac:dyDescent="0.2">
      <c r="B221" s="13" t="s">
        <v>541</v>
      </c>
      <c r="C221" s="6">
        <v>1.5</v>
      </c>
      <c r="D221" s="5"/>
      <c r="E221" s="5"/>
      <c r="F221" s="5"/>
      <c r="G221" s="5"/>
      <c r="H221" s="5"/>
      <c r="I221" s="5"/>
      <c r="J221" s="5"/>
      <c r="K221" s="5"/>
      <c r="L221" s="5"/>
      <c r="M221" s="5"/>
    </row>
    <row r="222" spans="2:13" x14ac:dyDescent="0.2">
      <c r="B222" s="13" t="s">
        <v>519</v>
      </c>
      <c r="C222" s="6">
        <v>1</v>
      </c>
      <c r="D222" s="5"/>
      <c r="E222" s="5"/>
      <c r="F222" s="5"/>
      <c r="G222" s="5"/>
      <c r="H222" s="5"/>
      <c r="I222" s="5"/>
      <c r="J222" s="5"/>
      <c r="K222" s="5"/>
      <c r="L222" s="5"/>
      <c r="M222" s="5"/>
    </row>
    <row r="223" spans="2:13" x14ac:dyDescent="0.2">
      <c r="B223" s="13" t="s">
        <v>540</v>
      </c>
      <c r="C223" s="6">
        <v>15</v>
      </c>
      <c r="D223" s="5"/>
      <c r="E223" s="5"/>
      <c r="F223" s="5"/>
      <c r="G223" s="5"/>
      <c r="H223" s="5"/>
      <c r="I223" s="5"/>
      <c r="J223" s="5"/>
      <c r="K223" s="5"/>
      <c r="L223" s="5"/>
      <c r="M223" s="5"/>
    </row>
    <row r="224" spans="2:13" x14ac:dyDescent="0.2">
      <c r="B224" s="13" t="s">
        <v>542</v>
      </c>
      <c r="C224" s="6">
        <v>1.5</v>
      </c>
      <c r="D224" s="5"/>
      <c r="E224" s="5"/>
      <c r="F224" s="5"/>
      <c r="G224" s="5"/>
      <c r="H224" s="5"/>
      <c r="I224" s="5"/>
      <c r="J224" s="5"/>
      <c r="K224" s="5"/>
      <c r="L224" s="5"/>
      <c r="M224" s="5"/>
    </row>
    <row r="225" spans="2:13" x14ac:dyDescent="0.2">
      <c r="B225" s="13" t="s">
        <v>520</v>
      </c>
      <c r="C225" s="6">
        <v>1</v>
      </c>
      <c r="D225" s="5"/>
      <c r="E225" s="5"/>
      <c r="F225" s="5"/>
      <c r="G225" s="5"/>
      <c r="H225" s="5"/>
      <c r="I225" s="5"/>
      <c r="J225" s="5"/>
      <c r="K225" s="5"/>
      <c r="L225" s="5"/>
      <c r="M225" s="5"/>
    </row>
    <row r="226" spans="2:13" x14ac:dyDescent="0.2">
      <c r="B226" s="13" t="s">
        <v>521</v>
      </c>
      <c r="C226" s="6" t="s">
        <v>1722</v>
      </c>
      <c r="D226" s="5"/>
      <c r="E226" s="5"/>
      <c r="F226" s="5"/>
      <c r="G226" s="5"/>
      <c r="H226" s="5"/>
      <c r="I226" s="5"/>
      <c r="J226" s="5"/>
      <c r="K226" s="5"/>
      <c r="L226" s="5"/>
      <c r="M226" s="5"/>
    </row>
    <row r="227" spans="2:13" x14ac:dyDescent="0.2">
      <c r="B227" s="13" t="s">
        <v>535</v>
      </c>
      <c r="C227" s="6">
        <v>10</v>
      </c>
      <c r="D227" s="5"/>
      <c r="E227" s="5"/>
      <c r="F227" s="5"/>
      <c r="G227" s="5"/>
      <c r="H227" s="5"/>
      <c r="I227" s="5"/>
      <c r="J227" s="5"/>
      <c r="K227" s="5"/>
      <c r="L227" s="5"/>
      <c r="M227" s="5"/>
    </row>
    <row r="228" spans="2:13" x14ac:dyDescent="0.2">
      <c r="B228" s="13" t="s">
        <v>536</v>
      </c>
      <c r="C228" s="6">
        <v>1.5</v>
      </c>
      <c r="D228" s="5"/>
      <c r="E228" s="5"/>
      <c r="F228" s="5"/>
      <c r="G228" s="5"/>
      <c r="H228" s="5"/>
      <c r="I228" s="5"/>
      <c r="J228" s="5"/>
      <c r="K228" s="5"/>
      <c r="L228" s="5"/>
      <c r="M228" s="5"/>
    </row>
    <row r="229" spans="2:13" x14ac:dyDescent="0.2">
      <c r="B229" s="13" t="s">
        <v>537</v>
      </c>
      <c r="C229" s="6">
        <v>30</v>
      </c>
      <c r="D229" s="5"/>
      <c r="E229" s="5"/>
      <c r="F229" s="5"/>
      <c r="G229" s="5"/>
      <c r="H229" s="5"/>
      <c r="I229" s="5"/>
      <c r="J229" s="5"/>
      <c r="K229" s="5"/>
      <c r="L229" s="5"/>
      <c r="M229" s="5"/>
    </row>
    <row r="230" spans="2:13" x14ac:dyDescent="0.2">
      <c r="B230" s="13" t="s">
        <v>538</v>
      </c>
      <c r="C230" s="6">
        <v>1.5</v>
      </c>
      <c r="D230" s="5"/>
      <c r="E230" s="5"/>
      <c r="F230" s="5"/>
      <c r="G230" s="5"/>
      <c r="H230" s="5"/>
      <c r="I230" s="5"/>
      <c r="J230" s="5"/>
      <c r="K230" s="5"/>
      <c r="L230" s="5"/>
      <c r="M230" s="5"/>
    </row>
    <row r="231" spans="2:13" x14ac:dyDescent="0.2">
      <c r="B231" s="13" t="s">
        <v>525</v>
      </c>
      <c r="C231" s="6" t="s">
        <v>1674</v>
      </c>
      <c r="D231" s="5"/>
      <c r="E231" s="5"/>
      <c r="F231" s="5"/>
      <c r="G231" s="5"/>
      <c r="H231" s="5"/>
      <c r="I231" s="5"/>
      <c r="J231" s="5"/>
      <c r="K231" s="5"/>
      <c r="L231" s="5"/>
      <c r="M231" s="5"/>
    </row>
    <row r="232" spans="2:13" x14ac:dyDescent="0.2">
      <c r="B232" s="13" t="s">
        <v>1401</v>
      </c>
      <c r="C232" s="6" t="s">
        <v>1092</v>
      </c>
      <c r="D232" s="5"/>
      <c r="E232" s="5"/>
      <c r="F232" s="5"/>
      <c r="G232" s="5"/>
      <c r="H232" s="5"/>
      <c r="I232" s="5"/>
      <c r="J232" s="5"/>
      <c r="K232" s="5"/>
      <c r="L232" s="5"/>
      <c r="M232" s="5"/>
    </row>
    <row r="233" spans="2:13" x14ac:dyDescent="0.2">
      <c r="B233" s="13" t="s">
        <v>534</v>
      </c>
      <c r="C233" s="6" t="s">
        <v>1675</v>
      </c>
      <c r="D233" s="5"/>
      <c r="E233" s="5"/>
      <c r="F233" s="5"/>
      <c r="G233" s="5"/>
      <c r="H233" s="5"/>
      <c r="I233" s="5"/>
      <c r="J233" s="5"/>
      <c r="K233" s="5"/>
      <c r="L233" s="5"/>
      <c r="M233" s="5"/>
    </row>
    <row r="234" spans="2:13" x14ac:dyDescent="0.2">
      <c r="B234" s="13" t="s">
        <v>531</v>
      </c>
      <c r="C234" s="6" t="s">
        <v>517</v>
      </c>
      <c r="D234" s="5"/>
      <c r="E234" s="5"/>
      <c r="F234" s="5"/>
      <c r="G234" s="5"/>
      <c r="H234" s="5"/>
      <c r="I234" s="5"/>
      <c r="J234" s="5"/>
      <c r="K234" s="5"/>
      <c r="L234" s="5"/>
      <c r="M234" s="5"/>
    </row>
    <row r="235" spans="2:13" x14ac:dyDescent="0.2">
      <c r="B235" s="13" t="s">
        <v>533</v>
      </c>
      <c r="C235" s="6" t="s">
        <v>517</v>
      </c>
      <c r="D235" s="5"/>
      <c r="E235" s="5"/>
      <c r="F235" s="5"/>
      <c r="G235" s="5"/>
      <c r="H235" s="5"/>
      <c r="I235" s="5"/>
      <c r="J235" s="5"/>
      <c r="K235" s="5"/>
      <c r="L235" s="5"/>
      <c r="M235" s="5"/>
    </row>
    <row r="236" spans="2:13" x14ac:dyDescent="0.2">
      <c r="B236" s="13" t="s">
        <v>532</v>
      </c>
      <c r="C236" s="6">
        <v>2</v>
      </c>
      <c r="D236" s="5"/>
      <c r="E236" s="5"/>
      <c r="F236" s="5"/>
      <c r="G236" s="5"/>
      <c r="H236" s="5"/>
      <c r="I236" s="5"/>
      <c r="J236" s="5"/>
      <c r="K236" s="5"/>
      <c r="L236" s="5"/>
      <c r="M236" s="5"/>
    </row>
    <row r="237" spans="2:13" x14ac:dyDescent="0.2">
      <c r="B237" s="13" t="s">
        <v>424</v>
      </c>
      <c r="C237" s="6">
        <v>30</v>
      </c>
      <c r="D237" s="5"/>
      <c r="E237" s="5"/>
      <c r="F237" s="5"/>
      <c r="G237" s="5"/>
      <c r="H237" s="5"/>
      <c r="I237" s="5"/>
      <c r="J237" s="5"/>
      <c r="K237" s="5"/>
      <c r="L237" s="5"/>
      <c r="M237" s="5"/>
    </row>
    <row r="238" spans="2:13" x14ac:dyDescent="0.2">
      <c r="B238" s="13" t="s">
        <v>543</v>
      </c>
      <c r="C238" s="6" t="s">
        <v>1675</v>
      </c>
      <c r="D238" s="5"/>
      <c r="E238" s="5"/>
      <c r="F238" s="5"/>
      <c r="G238" s="5"/>
      <c r="H238" s="5"/>
      <c r="I238" s="5"/>
      <c r="J238" s="5"/>
      <c r="K238" s="5"/>
      <c r="L238" s="5"/>
      <c r="M238" s="5"/>
    </row>
    <row r="239" spans="2:13" x14ac:dyDescent="0.2">
      <c r="B239" s="13" t="s">
        <v>544</v>
      </c>
      <c r="C239" s="6" t="s">
        <v>517</v>
      </c>
      <c r="D239" s="5"/>
      <c r="E239" s="5"/>
      <c r="F239" s="5"/>
      <c r="G239" s="5"/>
      <c r="H239" s="5"/>
      <c r="I239" s="5"/>
      <c r="J239" s="5"/>
      <c r="K239" s="5"/>
      <c r="L239" s="5"/>
      <c r="M239" s="5"/>
    </row>
    <row r="240" spans="2:13" x14ac:dyDescent="0.2">
      <c r="B240" s="13" t="s">
        <v>545</v>
      </c>
      <c r="C240" s="6" t="s">
        <v>517</v>
      </c>
      <c r="D240" s="5"/>
      <c r="E240" s="5"/>
      <c r="F240" s="5"/>
      <c r="G240" s="5"/>
      <c r="H240" s="5"/>
      <c r="I240" s="5"/>
      <c r="J240" s="5"/>
      <c r="K240" s="5"/>
      <c r="L240" s="5"/>
      <c r="M240" s="5"/>
    </row>
    <row r="241" spans="2:13" x14ac:dyDescent="0.2">
      <c r="B241" s="13" t="s">
        <v>546</v>
      </c>
      <c r="C241" s="6">
        <v>2</v>
      </c>
      <c r="D241" s="5"/>
      <c r="E241" s="5"/>
      <c r="F241" s="5"/>
      <c r="G241" s="5"/>
      <c r="H241" s="5"/>
      <c r="I241" s="5"/>
      <c r="J241" s="5"/>
      <c r="K241" s="5"/>
      <c r="L241" s="5"/>
      <c r="M241" s="5"/>
    </row>
    <row r="242" spans="2:13" x14ac:dyDescent="0.2">
      <c r="B242" s="13" t="s">
        <v>425</v>
      </c>
      <c r="C242" s="6">
        <v>30</v>
      </c>
      <c r="D242" s="5"/>
      <c r="E242" s="5"/>
      <c r="F242" s="5"/>
      <c r="G242" s="5"/>
      <c r="H242" s="5"/>
      <c r="I242" s="5"/>
      <c r="J242" s="5"/>
      <c r="K242" s="5"/>
      <c r="L242" s="5"/>
      <c r="M242" s="5"/>
    </row>
    <row r="243" spans="2:13" x14ac:dyDescent="0.2">
      <c r="B243" s="13" t="s">
        <v>527</v>
      </c>
      <c r="C243" s="6" t="s">
        <v>1092</v>
      </c>
      <c r="D243" s="5"/>
      <c r="E243" s="5"/>
      <c r="F243" s="5"/>
      <c r="G243" s="5"/>
      <c r="H243" s="5"/>
      <c r="I243" s="5"/>
      <c r="J243" s="5"/>
      <c r="K243" s="5"/>
      <c r="L243" s="5"/>
      <c r="M243" s="5"/>
    </row>
    <row r="244" spans="2:13" x14ac:dyDescent="0.2">
      <c r="B244" s="13" t="s">
        <v>1402</v>
      </c>
      <c r="C244" s="6">
        <v>1</v>
      </c>
      <c r="D244" s="5"/>
      <c r="E244" s="5"/>
      <c r="F244" s="5"/>
      <c r="G244" s="5"/>
      <c r="H244" s="5"/>
      <c r="I244" s="5"/>
      <c r="J244" s="5"/>
      <c r="K244" s="5"/>
      <c r="L244" s="5"/>
      <c r="M244" s="5"/>
    </row>
    <row r="245" spans="2:13" x14ac:dyDescent="0.2">
      <c r="B245" s="13" t="s">
        <v>528</v>
      </c>
      <c r="C245" s="6"/>
      <c r="D245" s="5"/>
      <c r="E245" s="5"/>
      <c r="F245" s="5"/>
      <c r="G245" s="5"/>
      <c r="H245" s="5"/>
      <c r="I245" s="5"/>
      <c r="J245" s="5"/>
      <c r="K245" s="5"/>
      <c r="L245" s="5"/>
      <c r="M245" s="5"/>
    </row>
    <row r="246" spans="2:13" x14ac:dyDescent="0.2">
      <c r="B246" s="13" t="s">
        <v>529</v>
      </c>
      <c r="C246" s="6"/>
      <c r="D246" s="5"/>
      <c r="E246" s="5"/>
      <c r="F246" s="5"/>
      <c r="G246" s="5"/>
      <c r="H246" s="5"/>
      <c r="I246" s="5"/>
      <c r="J246" s="5"/>
      <c r="K246" s="5"/>
      <c r="L246" s="5"/>
      <c r="M246" s="5"/>
    </row>
    <row r="247" spans="2:13" x14ac:dyDescent="0.2">
      <c r="B247" s="13" t="s">
        <v>530</v>
      </c>
      <c r="C247" s="6"/>
      <c r="D247" s="5"/>
      <c r="E247" s="5"/>
      <c r="F247" s="5"/>
      <c r="G247" s="5"/>
      <c r="H247" s="5"/>
      <c r="I247" s="5"/>
      <c r="J247" s="5"/>
      <c r="K247" s="5"/>
      <c r="L247" s="5"/>
      <c r="M247" s="5"/>
    </row>
    <row r="248" spans="2:13" x14ac:dyDescent="0.2">
      <c r="B248" s="20"/>
      <c r="C248" s="5" t="s">
        <v>517</v>
      </c>
      <c r="D248" s="5"/>
      <c r="E248" s="5"/>
      <c r="F248" s="5"/>
      <c r="G248" s="5"/>
      <c r="H248" s="5"/>
      <c r="I248" s="5"/>
      <c r="J248" s="5"/>
      <c r="K248" s="5"/>
      <c r="L248" s="5"/>
      <c r="M248" s="5"/>
    </row>
    <row r="249" spans="2:13" x14ac:dyDescent="0.2">
      <c r="B249" s="67" t="s">
        <v>305</v>
      </c>
      <c r="C249" s="24" t="s">
        <v>295</v>
      </c>
      <c r="D249" s="5" t="s">
        <v>296</v>
      </c>
      <c r="E249" s="5" t="s">
        <v>297</v>
      </c>
      <c r="F249" s="5" t="s">
        <v>298</v>
      </c>
      <c r="G249" s="5" t="s">
        <v>299</v>
      </c>
      <c r="H249" s="5" t="s">
        <v>300</v>
      </c>
      <c r="I249" s="5" t="s">
        <v>301</v>
      </c>
      <c r="J249" s="5" t="s">
        <v>302</v>
      </c>
      <c r="K249" s="5" t="s">
        <v>303</v>
      </c>
      <c r="L249" s="5" t="s">
        <v>304</v>
      </c>
      <c r="M249" s="5"/>
    </row>
    <row r="250" spans="2:13" x14ac:dyDescent="0.2">
      <c r="B250" s="13" t="s">
        <v>554</v>
      </c>
      <c r="C250" s="6"/>
      <c r="D250" s="6"/>
      <c r="E250" s="6"/>
      <c r="F250" s="6"/>
      <c r="G250" s="6"/>
      <c r="H250" s="6"/>
      <c r="I250" s="6"/>
      <c r="J250" s="6"/>
      <c r="K250" s="6"/>
      <c r="L250" s="6"/>
      <c r="M250" s="6"/>
    </row>
    <row r="251" spans="2:13" x14ac:dyDescent="0.2">
      <c r="B251" s="13" t="s">
        <v>555</v>
      </c>
      <c r="C251" s="6"/>
      <c r="D251" s="6"/>
      <c r="E251" s="6"/>
      <c r="F251" s="6"/>
      <c r="G251" s="6"/>
      <c r="H251" s="6"/>
      <c r="I251" s="6"/>
      <c r="J251" s="6"/>
      <c r="K251" s="6"/>
      <c r="L251" s="6"/>
      <c r="M251" s="6"/>
    </row>
    <row r="252" spans="2:13" x14ac:dyDescent="0.2">
      <c r="B252" s="13" t="s">
        <v>556</v>
      </c>
      <c r="C252" s="6"/>
      <c r="D252" s="6"/>
      <c r="E252" s="6"/>
      <c r="F252" s="6"/>
      <c r="G252" s="6"/>
      <c r="H252" s="6"/>
      <c r="I252" s="6"/>
      <c r="J252" s="6"/>
      <c r="K252" s="6"/>
      <c r="L252" s="6"/>
      <c r="M252" s="6"/>
    </row>
    <row r="253" spans="2:13" x14ac:dyDescent="0.2">
      <c r="B253" s="13" t="s">
        <v>557</v>
      </c>
      <c r="C253" s="6"/>
      <c r="D253" s="6"/>
      <c r="E253" s="6"/>
      <c r="F253" s="6"/>
      <c r="G253" s="6"/>
      <c r="H253" s="6"/>
      <c r="I253" s="6"/>
      <c r="J253" s="6"/>
      <c r="K253" s="6"/>
      <c r="L253" s="6"/>
      <c r="M253" s="6"/>
    </row>
    <row r="254" spans="2:13" x14ac:dyDescent="0.2">
      <c r="B254" s="13" t="s">
        <v>558</v>
      </c>
      <c r="C254" s="6"/>
      <c r="D254" s="6"/>
      <c r="E254" s="6"/>
      <c r="F254" s="6"/>
      <c r="G254" s="6"/>
      <c r="H254" s="6"/>
      <c r="I254" s="6"/>
      <c r="J254" s="6"/>
      <c r="K254" s="6"/>
      <c r="L254" s="6"/>
      <c r="M254" s="6"/>
    </row>
    <row r="255" spans="2:13" x14ac:dyDescent="0.2">
      <c r="B255" s="13" t="s">
        <v>559</v>
      </c>
      <c r="C255" s="6"/>
      <c r="D255" s="6"/>
      <c r="E255" s="6"/>
      <c r="F255" s="6"/>
      <c r="G255" s="6"/>
      <c r="H255" s="6"/>
      <c r="I255" s="6"/>
      <c r="J255" s="6"/>
      <c r="K255" s="6"/>
      <c r="L255" s="6"/>
      <c r="M255" s="6"/>
    </row>
    <row r="256" spans="2:13" x14ac:dyDescent="0.2">
      <c r="B256" s="13" t="s">
        <v>560</v>
      </c>
      <c r="C256" s="6"/>
      <c r="D256" s="6"/>
      <c r="E256" s="6"/>
      <c r="F256" s="6"/>
      <c r="G256" s="6"/>
      <c r="H256" s="6"/>
      <c r="I256" s="6"/>
      <c r="J256" s="6"/>
      <c r="K256" s="6"/>
      <c r="L256" s="6"/>
      <c r="M256" s="6"/>
    </row>
    <row r="257" spans="2:13" x14ac:dyDescent="0.2">
      <c r="B257" s="13" t="s">
        <v>561</v>
      </c>
      <c r="C257" s="6"/>
      <c r="D257" s="6"/>
      <c r="E257" s="6"/>
      <c r="F257" s="6"/>
      <c r="G257" s="6"/>
      <c r="H257" s="6"/>
      <c r="I257" s="6"/>
      <c r="J257" s="6"/>
      <c r="K257" s="6"/>
      <c r="L257" s="6"/>
      <c r="M257" s="6"/>
    </row>
    <row r="258" spans="2:13" x14ac:dyDescent="0.2">
      <c r="B258" s="13" t="s">
        <v>562</v>
      </c>
      <c r="C258" s="1"/>
      <c r="D258" s="6"/>
      <c r="E258" s="6"/>
      <c r="F258" s="6"/>
      <c r="G258" s="6"/>
      <c r="H258" s="6"/>
      <c r="I258" s="6"/>
      <c r="J258" s="6"/>
      <c r="K258" s="6"/>
      <c r="L258" s="6"/>
      <c r="M258" s="6"/>
    </row>
    <row r="259" spans="2:13" x14ac:dyDescent="0.2">
      <c r="B259" s="13" t="s">
        <v>563</v>
      </c>
      <c r="C259" s="6"/>
      <c r="D259" s="6"/>
      <c r="E259" s="6"/>
      <c r="F259" s="6"/>
      <c r="G259" s="6"/>
      <c r="H259" s="6"/>
      <c r="I259" s="6"/>
      <c r="J259" s="6"/>
      <c r="K259" s="6"/>
      <c r="L259" s="6"/>
      <c r="M259" s="6"/>
    </row>
    <row r="260" spans="2:13" x14ac:dyDescent="0.2">
      <c r="B260" s="13" t="s">
        <v>564</v>
      </c>
      <c r="C260" s="6"/>
      <c r="D260" s="6"/>
      <c r="E260" s="6"/>
      <c r="F260" s="6"/>
      <c r="G260" s="6"/>
      <c r="H260" s="6"/>
      <c r="I260" s="6"/>
      <c r="J260" s="6"/>
      <c r="K260" s="6"/>
      <c r="L260" s="6"/>
      <c r="M260" s="6"/>
    </row>
    <row r="261" spans="2:13" x14ac:dyDescent="0.2">
      <c r="B261" s="13" t="s">
        <v>565</v>
      </c>
      <c r="C261" s="6"/>
      <c r="D261" s="6"/>
      <c r="E261" s="6"/>
      <c r="F261" s="6"/>
      <c r="G261" s="6"/>
      <c r="H261" s="6"/>
      <c r="I261" s="6"/>
      <c r="J261" s="6"/>
      <c r="K261" s="6"/>
      <c r="L261" s="6"/>
      <c r="M261" s="6"/>
    </row>
    <row r="262" spans="2:13" x14ac:dyDescent="0.2">
      <c r="B262" s="13" t="s">
        <v>566</v>
      </c>
      <c r="C262" s="6"/>
      <c r="D262" s="6"/>
      <c r="E262" s="6"/>
      <c r="F262" s="6"/>
      <c r="G262" s="6"/>
      <c r="H262" s="6"/>
      <c r="I262" s="6"/>
      <c r="J262" s="6"/>
      <c r="K262" s="6"/>
      <c r="L262" s="6"/>
      <c r="M262" s="6"/>
    </row>
    <row r="263" spans="2:13" x14ac:dyDescent="0.2">
      <c r="B263" s="13" t="s">
        <v>567</v>
      </c>
      <c r="C263" s="6"/>
      <c r="D263" s="6"/>
      <c r="E263" s="6"/>
      <c r="F263" s="6"/>
      <c r="G263" s="6"/>
      <c r="H263" s="6"/>
      <c r="I263" s="6"/>
      <c r="J263" s="6"/>
      <c r="K263" s="6"/>
      <c r="L263" s="6"/>
      <c r="M263" s="6"/>
    </row>
    <row r="264" spans="2:13" x14ac:dyDescent="0.2">
      <c r="B264" s="13" t="s">
        <v>426</v>
      </c>
      <c r="C264" s="6"/>
      <c r="D264" s="6"/>
      <c r="E264" s="6"/>
      <c r="F264" s="6"/>
      <c r="G264" s="6"/>
      <c r="H264" s="6"/>
      <c r="I264" s="6"/>
      <c r="J264" s="6"/>
      <c r="K264" s="6"/>
      <c r="L264" s="6"/>
      <c r="M264" s="6"/>
    </row>
    <row r="265" spans="2:13" x14ac:dyDescent="0.2">
      <c r="B265" s="20"/>
      <c r="C265" s="5" t="s">
        <v>517</v>
      </c>
      <c r="D265" s="5"/>
      <c r="E265" s="5"/>
      <c r="F265" s="5"/>
      <c r="G265" s="5"/>
      <c r="H265" s="5"/>
      <c r="I265" s="5"/>
      <c r="J265" s="5"/>
      <c r="K265" s="5"/>
      <c r="L265" s="5"/>
      <c r="M265" s="5"/>
    </row>
    <row r="266" spans="2:13" x14ac:dyDescent="0.2">
      <c r="B266" s="67" t="s">
        <v>262</v>
      </c>
      <c r="C266" s="5" t="s">
        <v>263</v>
      </c>
      <c r="D266" s="5" t="s">
        <v>264</v>
      </c>
      <c r="E266" s="5" t="s">
        <v>265</v>
      </c>
      <c r="F266" s="5" t="s">
        <v>1101</v>
      </c>
      <c r="G266" s="5" t="s">
        <v>1102</v>
      </c>
      <c r="H266" s="5" t="s">
        <v>1103</v>
      </c>
      <c r="I266" s="5" t="s">
        <v>1104</v>
      </c>
      <c r="J266" s="5" t="s">
        <v>1105</v>
      </c>
      <c r="K266" s="5" t="s">
        <v>1106</v>
      </c>
      <c r="L266" s="5" t="s">
        <v>1107</v>
      </c>
      <c r="M266" s="5"/>
    </row>
    <row r="267" spans="2:13" x14ac:dyDescent="0.2">
      <c r="B267" s="13" t="s">
        <v>266</v>
      </c>
      <c r="C267" s="6"/>
      <c r="D267" s="5"/>
      <c r="E267" s="5"/>
      <c r="F267" s="5"/>
      <c r="G267" s="5"/>
      <c r="H267" s="5"/>
      <c r="I267" s="5"/>
      <c r="J267" s="5"/>
      <c r="K267" s="5"/>
      <c r="L267" s="5"/>
      <c r="M267" s="5"/>
    </row>
    <row r="268" spans="2:13" x14ac:dyDescent="0.2">
      <c r="B268" s="13" t="s">
        <v>1403</v>
      </c>
      <c r="C268" s="6"/>
      <c r="D268" s="5"/>
      <c r="E268" s="5"/>
      <c r="F268" s="5"/>
      <c r="G268" s="5"/>
      <c r="H268" s="5"/>
      <c r="I268" s="5"/>
      <c r="J268" s="5"/>
      <c r="K268" s="5"/>
      <c r="L268" s="5"/>
      <c r="M268" s="5"/>
    </row>
    <row r="269" spans="2:13" x14ac:dyDescent="0.2">
      <c r="B269" s="13" t="s">
        <v>267</v>
      </c>
      <c r="C269" s="6"/>
      <c r="D269" s="5"/>
      <c r="E269" s="5"/>
      <c r="F269" s="5"/>
      <c r="G269" s="5"/>
      <c r="H269" s="5"/>
      <c r="I269" s="5"/>
      <c r="J269" s="5"/>
      <c r="K269" s="5"/>
      <c r="L269" s="5"/>
      <c r="M269" s="5"/>
    </row>
    <row r="270" spans="2:13" x14ac:dyDescent="0.2">
      <c r="B270" s="20"/>
      <c r="C270" s="5" t="s">
        <v>517</v>
      </c>
      <c r="D270" s="5"/>
      <c r="E270" s="5"/>
      <c r="F270" s="5"/>
      <c r="G270" s="5"/>
      <c r="H270" s="5"/>
      <c r="I270" s="5"/>
      <c r="J270" s="5"/>
      <c r="K270" s="5"/>
      <c r="L270" s="5"/>
      <c r="M270" s="5"/>
    </row>
    <row r="271" spans="2:13" x14ac:dyDescent="0.2">
      <c r="B271" s="67" t="s">
        <v>250</v>
      </c>
      <c r="C271" s="5" t="s">
        <v>252</v>
      </c>
      <c r="D271" s="5" t="s">
        <v>253</v>
      </c>
      <c r="E271" s="5" t="s">
        <v>254</v>
      </c>
      <c r="F271" s="5" t="s">
        <v>255</v>
      </c>
      <c r="G271" s="5" t="s">
        <v>256</v>
      </c>
      <c r="H271" s="5" t="s">
        <v>257</v>
      </c>
      <c r="I271" s="5" t="s">
        <v>258</v>
      </c>
      <c r="J271" s="5" t="s">
        <v>259</v>
      </c>
      <c r="K271" s="5" t="s">
        <v>260</v>
      </c>
      <c r="L271" s="5" t="s">
        <v>261</v>
      </c>
      <c r="M271" s="5"/>
    </row>
    <row r="272" spans="2:13" x14ac:dyDescent="0.2">
      <c r="B272" s="13" t="s">
        <v>568</v>
      </c>
      <c r="C272" s="6"/>
      <c r="D272" s="5"/>
      <c r="E272" s="5"/>
      <c r="F272" s="5"/>
      <c r="G272" s="5"/>
      <c r="H272" s="5"/>
      <c r="I272" s="5"/>
      <c r="J272" s="5"/>
      <c r="K272" s="5"/>
      <c r="L272" s="5"/>
      <c r="M272" s="5"/>
    </row>
    <row r="273" spans="2:19" x14ac:dyDescent="0.2">
      <c r="B273" s="13" t="s">
        <v>1404</v>
      </c>
      <c r="C273" s="6"/>
      <c r="D273" s="5"/>
      <c r="E273" s="5"/>
      <c r="F273" s="5"/>
      <c r="G273" s="5"/>
      <c r="H273" s="5"/>
      <c r="I273" s="5"/>
      <c r="J273" s="5"/>
      <c r="K273" s="5"/>
      <c r="L273" s="5"/>
      <c r="M273" s="5"/>
    </row>
    <row r="274" spans="2:19" x14ac:dyDescent="0.2">
      <c r="B274" s="13" t="s">
        <v>251</v>
      </c>
      <c r="C274" s="6"/>
      <c r="D274" s="5"/>
      <c r="E274" s="5"/>
      <c r="F274" s="5"/>
      <c r="G274" s="5"/>
      <c r="H274" s="5"/>
      <c r="I274" s="5"/>
      <c r="J274" s="5"/>
      <c r="K274" s="5"/>
      <c r="L274" s="5"/>
      <c r="M274" s="5"/>
    </row>
    <row r="275" spans="2:19" x14ac:dyDescent="0.2">
      <c r="B275" s="13" t="s">
        <v>427</v>
      </c>
      <c r="C275" s="6"/>
      <c r="D275" s="5"/>
      <c r="E275" s="5"/>
      <c r="F275" s="5"/>
      <c r="G275" s="5"/>
      <c r="H275" s="5"/>
      <c r="I275" s="5"/>
      <c r="J275" s="5"/>
      <c r="K275" s="5"/>
      <c r="L275" s="5"/>
      <c r="M275" s="5"/>
    </row>
    <row r="276" spans="2:19" x14ac:dyDescent="0.2">
      <c r="B276" s="13" t="s">
        <v>428</v>
      </c>
      <c r="C276" s="6"/>
      <c r="D276" s="5"/>
      <c r="E276" s="5"/>
      <c r="F276" s="5"/>
      <c r="G276" s="5"/>
      <c r="H276" s="5"/>
      <c r="I276" s="5"/>
      <c r="J276" s="5"/>
      <c r="K276" s="5"/>
      <c r="L276" s="5"/>
      <c r="M276" s="5"/>
    </row>
    <row r="277" spans="2:19" x14ac:dyDescent="0.2">
      <c r="B277" s="20"/>
      <c r="C277" s="5" t="s">
        <v>517</v>
      </c>
      <c r="D277" s="5"/>
      <c r="E277" s="5"/>
      <c r="F277" s="5"/>
      <c r="G277" s="5"/>
      <c r="H277" s="5"/>
      <c r="I277" s="5"/>
      <c r="J277" s="5"/>
      <c r="K277" s="5"/>
      <c r="L277" s="5"/>
      <c r="M277" s="5"/>
    </row>
    <row r="278" spans="2:19" x14ac:dyDescent="0.2">
      <c r="B278" s="67" t="s">
        <v>450</v>
      </c>
      <c r="C278" s="5" t="s">
        <v>103</v>
      </c>
      <c r="D278" s="5" t="s">
        <v>217</v>
      </c>
      <c r="E278" s="5" t="s">
        <v>218</v>
      </c>
      <c r="F278" s="5" t="s">
        <v>219</v>
      </c>
      <c r="G278" s="5" t="s">
        <v>220</v>
      </c>
      <c r="H278" s="5" t="s">
        <v>221</v>
      </c>
      <c r="I278" s="5" t="s">
        <v>222</v>
      </c>
      <c r="J278" s="5" t="s">
        <v>223</v>
      </c>
      <c r="K278" s="5" t="s">
        <v>224</v>
      </c>
      <c r="L278" s="5" t="s">
        <v>225</v>
      </c>
      <c r="M278" s="5"/>
      <c r="N278" s="5"/>
      <c r="O278" s="5"/>
      <c r="P278" s="5"/>
      <c r="Q278" s="5"/>
      <c r="R278" s="5"/>
      <c r="S278" s="5"/>
    </row>
    <row r="279" spans="2:19" x14ac:dyDescent="0.2">
      <c r="B279" s="13" t="s">
        <v>245</v>
      </c>
      <c r="C279" s="6"/>
      <c r="D279" s="6"/>
      <c r="E279" s="6"/>
      <c r="F279" s="6"/>
      <c r="G279" s="6"/>
      <c r="H279" s="6"/>
      <c r="I279" s="6"/>
      <c r="J279" s="6"/>
      <c r="K279" s="6"/>
      <c r="L279" s="6"/>
      <c r="M279" s="6"/>
      <c r="N279" s="6"/>
      <c r="O279" s="6"/>
      <c r="P279" s="6"/>
      <c r="Q279" s="6"/>
      <c r="R279" s="6"/>
      <c r="S279" s="6"/>
    </row>
    <row r="280" spans="2:19" x14ac:dyDescent="0.2">
      <c r="B280" s="13" t="s">
        <v>244</v>
      </c>
      <c r="C280" s="6"/>
      <c r="D280" s="6"/>
      <c r="E280" s="6"/>
      <c r="F280" s="6"/>
      <c r="G280" s="6"/>
      <c r="H280" s="6"/>
      <c r="I280" s="6"/>
      <c r="J280" s="6"/>
      <c r="K280" s="6"/>
      <c r="L280" s="6"/>
      <c r="M280" s="6"/>
      <c r="N280" s="6"/>
      <c r="O280" s="6"/>
      <c r="P280" s="6"/>
      <c r="Q280" s="6"/>
      <c r="R280" s="6"/>
      <c r="S280" s="6"/>
    </row>
    <row r="281" spans="2:19" x14ac:dyDescent="0.2">
      <c r="B281" s="13" t="s">
        <v>246</v>
      </c>
      <c r="C281" s="6"/>
      <c r="D281" s="6"/>
      <c r="E281" s="6"/>
      <c r="F281" s="6"/>
      <c r="G281" s="6"/>
      <c r="H281" s="6"/>
      <c r="I281" s="6"/>
      <c r="J281" s="6"/>
      <c r="K281" s="6"/>
      <c r="L281" s="6"/>
      <c r="M281" s="6"/>
      <c r="N281" s="6"/>
      <c r="O281" s="6"/>
      <c r="P281" s="6"/>
      <c r="Q281" s="6"/>
      <c r="R281" s="6"/>
      <c r="S281" s="6"/>
    </row>
    <row r="282" spans="2:19" x14ac:dyDescent="0.2">
      <c r="B282" s="13" t="s">
        <v>247</v>
      </c>
      <c r="C282" s="6"/>
      <c r="D282" s="6"/>
      <c r="E282" s="6"/>
      <c r="F282" s="6"/>
      <c r="G282" s="6"/>
      <c r="H282" s="6"/>
      <c r="I282" s="6"/>
      <c r="J282" s="6"/>
      <c r="K282" s="6"/>
      <c r="L282" s="6"/>
      <c r="M282" s="6"/>
      <c r="N282" s="6"/>
      <c r="O282" s="6"/>
      <c r="P282" s="6"/>
      <c r="Q282" s="6"/>
      <c r="R282" s="6"/>
      <c r="S282" s="6"/>
    </row>
    <row r="283" spans="2:19" x14ac:dyDescent="0.2">
      <c r="B283" s="13" t="s">
        <v>248</v>
      </c>
      <c r="C283" s="6"/>
      <c r="D283" s="6"/>
      <c r="E283" s="6"/>
      <c r="F283" s="6"/>
      <c r="G283" s="6"/>
      <c r="H283" s="6"/>
      <c r="I283" s="6"/>
      <c r="J283" s="6"/>
      <c r="K283" s="6"/>
      <c r="L283" s="6"/>
      <c r="M283" s="6"/>
      <c r="N283" s="6"/>
      <c r="O283" s="6"/>
      <c r="P283" s="6"/>
      <c r="Q283" s="6"/>
      <c r="R283" s="6"/>
      <c r="S283" s="6"/>
    </row>
    <row r="284" spans="2:19" x14ac:dyDescent="0.2">
      <c r="B284" s="13" t="s">
        <v>469</v>
      </c>
      <c r="C284" s="6"/>
      <c r="D284" s="6"/>
      <c r="E284" s="6"/>
      <c r="F284" s="6"/>
      <c r="G284" s="6"/>
      <c r="H284" s="6"/>
      <c r="I284" s="6"/>
      <c r="J284" s="6"/>
      <c r="K284" s="6"/>
      <c r="L284" s="6"/>
      <c r="M284" s="6"/>
      <c r="N284" s="6"/>
      <c r="O284" s="6"/>
      <c r="P284" s="6"/>
      <c r="Q284" s="6"/>
      <c r="R284" s="6"/>
      <c r="S284" s="6"/>
    </row>
    <row r="285" spans="2:19" x14ac:dyDescent="0.2">
      <c r="B285" s="13" t="s">
        <v>1405</v>
      </c>
      <c r="C285" s="6"/>
      <c r="D285" s="6"/>
      <c r="E285" s="6"/>
      <c r="F285" s="6"/>
      <c r="G285" s="6"/>
      <c r="H285" s="6"/>
      <c r="I285" s="6"/>
      <c r="J285" s="6"/>
      <c r="K285" s="6"/>
      <c r="L285" s="6"/>
      <c r="M285" s="6"/>
      <c r="N285" s="6"/>
      <c r="O285" s="6"/>
      <c r="P285" s="6"/>
      <c r="Q285" s="6"/>
      <c r="R285" s="6"/>
      <c r="S285" s="6"/>
    </row>
    <row r="286" spans="2:19" x14ac:dyDescent="0.2">
      <c r="B286" s="13" t="s">
        <v>470</v>
      </c>
      <c r="C286" s="6"/>
      <c r="D286" s="6"/>
      <c r="E286" s="6"/>
      <c r="F286" s="6"/>
      <c r="G286" s="6"/>
      <c r="H286" s="6"/>
      <c r="I286" s="6"/>
      <c r="J286" s="6"/>
      <c r="K286" s="6"/>
      <c r="L286" s="6"/>
      <c r="M286" s="6"/>
      <c r="N286" s="6"/>
      <c r="O286" s="6"/>
      <c r="P286" s="6"/>
      <c r="Q286" s="6"/>
      <c r="R286" s="6"/>
      <c r="S286" s="6"/>
    </row>
    <row r="287" spans="2:19" x14ac:dyDescent="0.2">
      <c r="B287" s="20"/>
      <c r="C287" s="5" t="s">
        <v>517</v>
      </c>
      <c r="D287" s="5"/>
      <c r="E287" s="5"/>
      <c r="F287" s="5"/>
      <c r="G287" s="5"/>
      <c r="H287" s="5"/>
      <c r="I287" s="5"/>
      <c r="J287" s="5"/>
      <c r="K287" s="5"/>
      <c r="L287" s="5"/>
      <c r="M287" s="5"/>
    </row>
    <row r="288" spans="2:19" x14ac:dyDescent="0.2">
      <c r="B288" s="67" t="s">
        <v>451</v>
      </c>
      <c r="C288" s="5" t="s">
        <v>29</v>
      </c>
      <c r="D288" s="5" t="s">
        <v>104</v>
      </c>
      <c r="E288" s="5" t="s">
        <v>105</v>
      </c>
      <c r="F288" s="5" t="s">
        <v>106</v>
      </c>
      <c r="G288" s="5" t="s">
        <v>107</v>
      </c>
      <c r="H288" s="5" t="s">
        <v>108</v>
      </c>
      <c r="I288" s="5" t="s">
        <v>109</v>
      </c>
      <c r="J288" s="5" t="s">
        <v>118</v>
      </c>
      <c r="K288" s="5" t="s">
        <v>119</v>
      </c>
      <c r="L288" s="5" t="s">
        <v>120</v>
      </c>
      <c r="M288" s="5"/>
    </row>
    <row r="289" spans="1:20" x14ac:dyDescent="0.2">
      <c r="B289" s="13" t="s">
        <v>249</v>
      </c>
      <c r="C289" s="6" t="s">
        <v>1076</v>
      </c>
      <c r="D289" s="6"/>
      <c r="E289" s="5"/>
      <c r="F289" s="5"/>
      <c r="G289" s="5"/>
      <c r="H289" s="5"/>
      <c r="I289" s="5"/>
      <c r="J289" s="5"/>
      <c r="K289" s="5"/>
      <c r="L289" s="5"/>
      <c r="M289" s="5"/>
    </row>
    <row r="290" spans="1:20" x14ac:dyDescent="0.2">
      <c r="A290" s="3" t="s">
        <v>1005</v>
      </c>
      <c r="B290" s="20"/>
      <c r="C290" s="5" t="s">
        <v>517</v>
      </c>
      <c r="D290" s="5"/>
      <c r="E290" s="5"/>
      <c r="F290" s="5"/>
      <c r="G290" s="5"/>
      <c r="H290" s="5"/>
      <c r="I290" s="5"/>
      <c r="J290" s="5"/>
      <c r="K290" s="5"/>
      <c r="L290" s="5"/>
      <c r="M290" s="5"/>
    </row>
    <row r="291" spans="1:20" x14ac:dyDescent="0.2">
      <c r="A291" s="29" t="s">
        <v>1006</v>
      </c>
      <c r="B291" s="67" t="s">
        <v>452</v>
      </c>
      <c r="C291" s="24" t="s">
        <v>156</v>
      </c>
      <c r="D291" s="5" t="s">
        <v>151</v>
      </c>
      <c r="E291" s="5" t="s">
        <v>152</v>
      </c>
      <c r="F291" s="5" t="s">
        <v>1108</v>
      </c>
      <c r="G291" s="5" t="s">
        <v>142</v>
      </c>
      <c r="H291" s="5" t="s">
        <v>143</v>
      </c>
      <c r="I291" s="5" t="s">
        <v>150</v>
      </c>
      <c r="J291" s="5" t="s">
        <v>149</v>
      </c>
      <c r="K291" s="5" t="s">
        <v>148</v>
      </c>
      <c r="L291" s="5" t="s">
        <v>147</v>
      </c>
      <c r="M291" s="5" t="s">
        <v>146</v>
      </c>
      <c r="N291" s="5" t="s">
        <v>145</v>
      </c>
      <c r="O291" s="5" t="s">
        <v>144</v>
      </c>
    </row>
    <row r="292" spans="1:20" x14ac:dyDescent="0.2">
      <c r="A292" t="s">
        <v>569</v>
      </c>
      <c r="B292" s="13" t="s">
        <v>268</v>
      </c>
      <c r="C292" s="1" t="s">
        <v>1291</v>
      </c>
      <c r="D292" s="6" t="s">
        <v>1110</v>
      </c>
      <c r="E292" s="6">
        <v>1</v>
      </c>
      <c r="F292" s="6" t="s">
        <v>1092</v>
      </c>
      <c r="G292" s="5"/>
      <c r="H292" s="5"/>
      <c r="I292" s="5"/>
      <c r="J292" s="5"/>
      <c r="K292" s="5"/>
      <c r="L292" s="5"/>
      <c r="M292" s="5"/>
      <c r="N292" s="5"/>
      <c r="O292" s="5"/>
      <c r="P292" s="6"/>
      <c r="Q292" s="1" t="s">
        <v>1109</v>
      </c>
      <c r="T292" t="str">
        <f>CHAR(34)&amp;Q292&amp;R292&amp;CHAR(34)</f>
        <v>"Timestep violations [NVIOL]                "</v>
      </c>
    </row>
    <row r="293" spans="1:20" x14ac:dyDescent="0.2">
      <c r="A293" t="s">
        <v>570</v>
      </c>
      <c r="B293" s="13" t="s">
        <v>34</v>
      </c>
      <c r="C293" s="1" t="s">
        <v>1375</v>
      </c>
      <c r="D293" s="6" t="s">
        <v>1341</v>
      </c>
      <c r="E293" s="6">
        <v>1</v>
      </c>
      <c r="F293" s="6" t="s">
        <v>1092</v>
      </c>
      <c r="G293" s="5"/>
      <c r="H293" s="5"/>
      <c r="I293" s="5"/>
      <c r="J293" s="5"/>
      <c r="K293" s="5"/>
      <c r="L293" s="5"/>
      <c r="M293" s="5"/>
      <c r="N293" s="5"/>
      <c r="O293" s="5"/>
      <c r="P293" s="6"/>
      <c r="Q293" s="1" t="s">
        <v>1339</v>
      </c>
      <c r="R293" s="6" t="s">
        <v>1340</v>
      </c>
      <c r="T293" t="str">
        <f t="shared" ref="T293:T306" si="0">CHAR(34)&amp;Q293&amp;R293&amp;CHAR(34)</f>
        <v>"Horizontal velocity [U] m/s               "</v>
      </c>
    </row>
    <row r="294" spans="1:20" x14ac:dyDescent="0.2">
      <c r="A294" t="s">
        <v>571</v>
      </c>
      <c r="B294" s="13" t="s">
        <v>35</v>
      </c>
      <c r="C294" s="1" t="s">
        <v>1376</v>
      </c>
      <c r="D294" s="6" t="s">
        <v>1341</v>
      </c>
      <c r="E294" s="6">
        <v>1</v>
      </c>
      <c r="F294" s="6" t="s">
        <v>1880</v>
      </c>
      <c r="G294" s="5"/>
      <c r="H294" s="5"/>
      <c r="I294" s="5"/>
      <c r="J294" s="5"/>
      <c r="K294" s="5"/>
      <c r="L294" s="5"/>
      <c r="M294" s="5"/>
      <c r="N294" s="5"/>
      <c r="O294" s="5"/>
      <c r="P294" s="6"/>
      <c r="Q294" s="1" t="s">
        <v>1342</v>
      </c>
      <c r="R294" s="6" t="s">
        <v>1343</v>
      </c>
      <c r="T294" t="str">
        <f t="shared" si="0"/>
        <v>"Vertical velocity [W] m/s                 "</v>
      </c>
    </row>
    <row r="295" spans="1:20" x14ac:dyDescent="0.2">
      <c r="A295" t="s">
        <v>572</v>
      </c>
      <c r="B295" s="13" t="s">
        <v>36</v>
      </c>
      <c r="C295" s="1" t="s">
        <v>1377</v>
      </c>
      <c r="D295" s="6" t="s">
        <v>1341</v>
      </c>
      <c r="E295" s="6">
        <v>1</v>
      </c>
      <c r="F295" s="6" t="s">
        <v>1092</v>
      </c>
      <c r="G295" s="5"/>
      <c r="H295" s="5"/>
      <c r="I295" s="5"/>
      <c r="J295" s="5"/>
      <c r="K295" s="5"/>
      <c r="L295" s="5"/>
      <c r="M295" s="5"/>
      <c r="N295" s="5"/>
      <c r="O295" s="5"/>
      <c r="P295" s="6"/>
      <c r="Q295" s="1" t="s">
        <v>1344</v>
      </c>
      <c r="R295" s="6" t="s">
        <v>1345</v>
      </c>
      <c r="T295" t="str">
        <f t="shared" si="0"/>
        <v>"Temperature [T1] &lt;o/&gt;C                    "</v>
      </c>
    </row>
    <row r="296" spans="1:20" x14ac:dyDescent="0.2">
      <c r="A296"/>
      <c r="B296" s="13" t="s">
        <v>37</v>
      </c>
      <c r="C296" s="1" t="s">
        <v>1378</v>
      </c>
      <c r="D296" s="6" t="s">
        <v>1341</v>
      </c>
      <c r="E296" s="6">
        <v>1</v>
      </c>
      <c r="F296" s="6" t="s">
        <v>17</v>
      </c>
      <c r="G296" s="5"/>
      <c r="H296" s="5"/>
      <c r="I296" s="5"/>
      <c r="J296" s="5"/>
      <c r="K296" s="5"/>
      <c r="L296" s="5"/>
      <c r="M296" s="5"/>
      <c r="N296" s="5"/>
      <c r="O296" s="5"/>
      <c r="P296" s="6"/>
      <c r="Q296" s="1" t="s">
        <v>1346</v>
      </c>
      <c r="R296" s="6" t="s">
        <v>1347</v>
      </c>
      <c r="T296" t="str">
        <f t="shared" si="0"/>
        <v>"Density [RHO] g/m^3                       "</v>
      </c>
    </row>
    <row r="297" spans="1:20" x14ac:dyDescent="0.2">
      <c r="A297" t="s">
        <v>573</v>
      </c>
      <c r="B297" s="13" t="s">
        <v>38</v>
      </c>
      <c r="C297" s="1" t="s">
        <v>1379</v>
      </c>
      <c r="D297" s="6" t="s">
        <v>1341</v>
      </c>
      <c r="E297" s="6">
        <v>1</v>
      </c>
      <c r="F297" s="6" t="s">
        <v>17</v>
      </c>
      <c r="G297" s="5"/>
      <c r="H297" s="5"/>
      <c r="I297" s="5"/>
      <c r="J297" s="5"/>
      <c r="K297" s="5"/>
      <c r="L297" s="5"/>
      <c r="M297" s="5"/>
      <c r="N297" s="5"/>
      <c r="O297" s="5"/>
      <c r="P297" s="6"/>
      <c r="Q297" s="1" t="s">
        <v>1348</v>
      </c>
      <c r="R297" s="6" t="s">
        <v>1349</v>
      </c>
      <c r="T297" t="str">
        <f t="shared" si="0"/>
        <v>"Vertical eddy viscosity [AZ] m^2/s        "</v>
      </c>
    </row>
    <row r="298" spans="1:20" x14ac:dyDescent="0.2">
      <c r="B298" s="13" t="s">
        <v>39</v>
      </c>
      <c r="C298" s="1" t="s">
        <v>1380</v>
      </c>
      <c r="D298" s="6" t="s">
        <v>1341</v>
      </c>
      <c r="E298" s="6">
        <v>1</v>
      </c>
      <c r="F298" s="6" t="s">
        <v>17</v>
      </c>
      <c r="G298" s="5"/>
      <c r="H298" s="5"/>
      <c r="I298" s="5"/>
      <c r="J298" s="5"/>
      <c r="K298" s="5"/>
      <c r="L298" s="5"/>
      <c r="M298" s="5"/>
      <c r="N298" s="5"/>
      <c r="O298" s="5"/>
      <c r="P298" s="6"/>
      <c r="Q298" s="1" t="s">
        <v>1350</v>
      </c>
      <c r="R298" s="6" t="s">
        <v>1351</v>
      </c>
      <c r="T298" t="str">
        <f t="shared" si="0"/>
        <v>"Velocity shear stress [SHEAR] 1/s^2       "</v>
      </c>
    </row>
    <row r="299" spans="1:20" x14ac:dyDescent="0.2">
      <c r="B299" s="13" t="s">
        <v>40</v>
      </c>
      <c r="C299" s="1" t="s">
        <v>1381</v>
      </c>
      <c r="D299" s="6" t="s">
        <v>1341</v>
      </c>
      <c r="E299" s="6">
        <v>1</v>
      </c>
      <c r="F299" s="6" t="s">
        <v>17</v>
      </c>
      <c r="G299" s="5"/>
      <c r="H299" s="5"/>
      <c r="I299" s="5"/>
      <c r="J299" s="5"/>
      <c r="K299" s="5"/>
      <c r="L299" s="5"/>
      <c r="M299" s="5"/>
      <c r="N299" s="5"/>
      <c r="O299" s="5"/>
      <c r="P299" s="6"/>
      <c r="Q299" s="1" t="s">
        <v>1352</v>
      </c>
      <c r="R299" s="6" t="s">
        <v>1353</v>
      </c>
      <c r="T299" t="str">
        <f t="shared" si="0"/>
        <v>"Internal shear [ST] m^3/s                 "</v>
      </c>
    </row>
    <row r="300" spans="1:20" x14ac:dyDescent="0.2">
      <c r="B300" s="13" t="s">
        <v>41</v>
      </c>
      <c r="C300" s="1" t="s">
        <v>1382</v>
      </c>
      <c r="D300" s="6" t="s">
        <v>1341</v>
      </c>
      <c r="E300" s="6">
        <v>1</v>
      </c>
      <c r="F300" s="6" t="s">
        <v>17</v>
      </c>
      <c r="G300" s="5"/>
      <c r="H300" s="5"/>
      <c r="I300" s="5"/>
      <c r="J300" s="5"/>
      <c r="K300" s="5"/>
      <c r="L300" s="5"/>
      <c r="M300" s="5"/>
      <c r="N300" s="5"/>
      <c r="O300" s="5"/>
      <c r="P300" s="6"/>
      <c r="Q300" s="1" t="s">
        <v>1354</v>
      </c>
      <c r="R300" s="6" t="s">
        <v>1355</v>
      </c>
      <c r="T300" t="str">
        <f t="shared" si="0"/>
        <v>"Bottom shear [SB] m^3/s                   "</v>
      </c>
    </row>
    <row r="301" spans="1:20" x14ac:dyDescent="0.2">
      <c r="B301" s="13" t="s">
        <v>42</v>
      </c>
      <c r="C301" s="1" t="s">
        <v>1383</v>
      </c>
      <c r="D301" s="6" t="s">
        <v>1341</v>
      </c>
      <c r="E301" s="6">
        <v>1</v>
      </c>
      <c r="F301" s="6" t="s">
        <v>17</v>
      </c>
      <c r="G301" s="5"/>
      <c r="H301" s="5"/>
      <c r="I301" s="5"/>
      <c r="J301" s="5"/>
      <c r="K301" s="5"/>
      <c r="L301" s="5"/>
      <c r="M301" s="5"/>
      <c r="N301" s="5"/>
      <c r="O301" s="5"/>
      <c r="P301" s="6"/>
      <c r="Q301" s="1" t="s">
        <v>1356</v>
      </c>
      <c r="R301" s="6" t="s">
        <v>1357</v>
      </c>
      <c r="T301" t="str">
        <f t="shared" si="0"/>
        <v>"Longitudinal momentum [ADMX] m^3/s        "</v>
      </c>
    </row>
    <row r="302" spans="1:20" x14ac:dyDescent="0.2">
      <c r="B302" s="13" t="s">
        <v>43</v>
      </c>
      <c r="C302" s="1" t="s">
        <v>1384</v>
      </c>
      <c r="D302" s="6" t="s">
        <v>1341</v>
      </c>
      <c r="E302" s="6">
        <v>1</v>
      </c>
      <c r="F302" s="6" t="s">
        <v>17</v>
      </c>
      <c r="G302" s="5"/>
      <c r="H302" s="5"/>
      <c r="I302" s="5"/>
      <c r="J302" s="5"/>
      <c r="K302" s="5"/>
      <c r="L302" s="5"/>
      <c r="M302" s="5"/>
      <c r="N302" s="5"/>
      <c r="O302" s="5"/>
      <c r="P302" s="6"/>
      <c r="Q302" s="1" t="s">
        <v>1358</v>
      </c>
      <c r="R302" s="6" t="s">
        <v>1359</v>
      </c>
      <c r="T302" t="str">
        <f t="shared" si="0"/>
        <v>"Longitudinal momentum [DM] m^3/s          "</v>
      </c>
    </row>
    <row r="303" spans="1:20" x14ac:dyDescent="0.2">
      <c r="B303" s="13" t="s">
        <v>44</v>
      </c>
      <c r="C303" s="1" t="s">
        <v>1385</v>
      </c>
      <c r="D303" s="6" t="s">
        <v>1341</v>
      </c>
      <c r="E303" s="6">
        <v>1</v>
      </c>
      <c r="F303" s="6" t="s">
        <v>17</v>
      </c>
      <c r="G303" s="5"/>
      <c r="H303" s="5"/>
      <c r="I303" s="5"/>
      <c r="J303" s="5"/>
      <c r="K303" s="5"/>
      <c r="L303" s="5"/>
      <c r="M303" s="5"/>
      <c r="N303" s="5"/>
      <c r="O303" s="5"/>
      <c r="P303" s="6"/>
      <c r="Q303" s="1" t="s">
        <v>1360</v>
      </c>
      <c r="R303" s="6" t="s">
        <v>1361</v>
      </c>
      <c r="T303" t="str">
        <f t="shared" si="0"/>
        <v>"Horizontal density gradient [HDG] m^3/s   "</v>
      </c>
    </row>
    <row r="304" spans="1:20" x14ac:dyDescent="0.2">
      <c r="B304" s="13" t="s">
        <v>45</v>
      </c>
      <c r="C304" s="1" t="s">
        <v>1386</v>
      </c>
      <c r="D304" s="6" t="s">
        <v>1341</v>
      </c>
      <c r="E304" s="6">
        <v>1</v>
      </c>
      <c r="F304" s="6" t="s">
        <v>17</v>
      </c>
      <c r="G304" s="5"/>
      <c r="H304" s="5"/>
      <c r="I304" s="5"/>
      <c r="J304" s="5"/>
      <c r="K304" s="5"/>
      <c r="L304" s="5"/>
      <c r="M304" s="5"/>
      <c r="N304" s="5"/>
      <c r="O304" s="5"/>
      <c r="P304" s="6"/>
      <c r="Q304" s="1" t="s">
        <v>1362</v>
      </c>
      <c r="R304" s="6" t="s">
        <v>1363</v>
      </c>
      <c r="T304" t="str">
        <f t="shared" si="0"/>
        <v>"Vertical momentum [ADMZ] m^3/s            "</v>
      </c>
    </row>
    <row r="305" spans="1:23" x14ac:dyDescent="0.2">
      <c r="B305" s="13" t="s">
        <v>46</v>
      </c>
      <c r="C305" s="1" t="s">
        <v>1387</v>
      </c>
      <c r="D305" s="6" t="s">
        <v>1341</v>
      </c>
      <c r="E305" s="6">
        <v>1</v>
      </c>
      <c r="F305" s="6" t="s">
        <v>17</v>
      </c>
      <c r="G305" s="5"/>
      <c r="H305" s="5"/>
      <c r="I305" s="5"/>
      <c r="J305" s="5"/>
      <c r="K305" s="5"/>
      <c r="L305" s="5"/>
      <c r="M305" s="5"/>
      <c r="N305" s="5"/>
      <c r="O305" s="5"/>
      <c r="P305" s="6"/>
      <c r="Q305" s="1" t="s">
        <v>1364</v>
      </c>
      <c r="R305" s="6" t="s">
        <v>1365</v>
      </c>
      <c r="T305" t="str">
        <f t="shared" si="0"/>
        <v>"Horizontal pressure gradient [HPG] m^3/s  "</v>
      </c>
    </row>
    <row r="306" spans="1:23" x14ac:dyDescent="0.2">
      <c r="B306" s="13" t="s">
        <v>47</v>
      </c>
      <c r="C306" s="1" t="s">
        <v>1388</v>
      </c>
      <c r="D306" s="6" t="s">
        <v>1341</v>
      </c>
      <c r="E306" s="6">
        <v>1</v>
      </c>
      <c r="F306" s="6" t="s">
        <v>17</v>
      </c>
      <c r="G306" s="5"/>
      <c r="H306" s="5"/>
      <c r="I306" s="5"/>
      <c r="J306" s="5"/>
      <c r="K306" s="5"/>
      <c r="L306" s="5"/>
      <c r="M306" s="5"/>
      <c r="N306" s="5"/>
      <c r="O306" s="5"/>
      <c r="P306" s="6"/>
      <c r="Q306" s="1" t="s">
        <v>1366</v>
      </c>
      <c r="R306" s="6" t="s">
        <v>1361</v>
      </c>
      <c r="T306" t="str">
        <f t="shared" si="0"/>
        <v>"Gravity term channel slope [GRAV] m^3/s   "</v>
      </c>
    </row>
    <row r="307" spans="1:23" x14ac:dyDescent="0.2">
      <c r="B307" s="20"/>
      <c r="C307" s="5" t="s">
        <v>517</v>
      </c>
      <c r="D307" s="5"/>
      <c r="E307" s="5"/>
      <c r="F307" s="5"/>
      <c r="G307" s="5"/>
      <c r="H307" s="5"/>
      <c r="I307" s="5"/>
      <c r="J307" s="5"/>
      <c r="K307" s="5"/>
      <c r="L307" s="5"/>
      <c r="M307" s="5"/>
    </row>
    <row r="308" spans="1:23" x14ac:dyDescent="0.2">
      <c r="A308" t="s">
        <v>1007</v>
      </c>
      <c r="B308" s="67" t="s">
        <v>453</v>
      </c>
      <c r="C308" s="5" t="s">
        <v>1112</v>
      </c>
      <c r="D308" s="5"/>
      <c r="E308" s="5"/>
      <c r="F308" s="5"/>
      <c r="G308" s="5"/>
      <c r="H308" s="5"/>
      <c r="I308" s="5"/>
      <c r="J308" s="5"/>
      <c r="K308" s="5"/>
      <c r="L308" s="5"/>
      <c r="M308" s="5"/>
      <c r="P308" s="2"/>
      <c r="Q308" s="2"/>
    </row>
    <row r="309" spans="1:23" x14ac:dyDescent="0.2">
      <c r="B309" s="13" t="s">
        <v>445</v>
      </c>
      <c r="C309" s="6" t="s">
        <v>1092</v>
      </c>
      <c r="D309" s="5"/>
      <c r="E309" s="5"/>
      <c r="F309" s="5"/>
      <c r="G309" s="5"/>
      <c r="H309" s="5"/>
      <c r="I309" s="5"/>
      <c r="J309" s="5"/>
      <c r="K309" s="5"/>
      <c r="L309" s="5"/>
      <c r="M309" s="5"/>
    </row>
    <row r="310" spans="1:23" x14ac:dyDescent="0.2">
      <c r="B310" s="13" t="s">
        <v>444</v>
      </c>
      <c r="C310" s="6">
        <v>2</v>
      </c>
      <c r="D310" s="5"/>
      <c r="E310" s="5"/>
      <c r="F310" s="5"/>
      <c r="G310" s="5"/>
      <c r="H310" s="5"/>
      <c r="I310" s="5"/>
      <c r="J310" s="5"/>
      <c r="K310" s="5"/>
      <c r="L310" s="5"/>
      <c r="M310" s="5"/>
    </row>
    <row r="311" spans="1:23" x14ac:dyDescent="0.2">
      <c r="B311" s="13" t="s">
        <v>929</v>
      </c>
      <c r="C311" s="6">
        <v>64.5</v>
      </c>
      <c r="D311" s="6">
        <v>64.7</v>
      </c>
      <c r="E311" s="6">
        <v>92.7</v>
      </c>
      <c r="F311" s="5">
        <v>106.7</v>
      </c>
      <c r="G311" s="5">
        <v>120.7</v>
      </c>
      <c r="H311" s="5">
        <v>136.69999999999999</v>
      </c>
      <c r="I311" s="5">
        <v>148.69999999999999</v>
      </c>
      <c r="J311" s="5">
        <v>162.69999999999999</v>
      </c>
      <c r="K311" s="5">
        <v>176.7</v>
      </c>
      <c r="L311" s="5">
        <v>204.7</v>
      </c>
      <c r="M311" s="5">
        <v>218.7</v>
      </c>
      <c r="N311">
        <v>232.7</v>
      </c>
      <c r="O311">
        <v>246.7</v>
      </c>
      <c r="P311">
        <v>260.7</v>
      </c>
      <c r="Q311">
        <v>274.7</v>
      </c>
      <c r="R311">
        <v>288.7</v>
      </c>
      <c r="S311">
        <v>302.7</v>
      </c>
      <c r="T311">
        <v>316.7</v>
      </c>
      <c r="U311">
        <v>330.7</v>
      </c>
      <c r="V311">
        <v>344.7</v>
      </c>
      <c r="W311">
        <v>358.7</v>
      </c>
    </row>
    <row r="312" spans="1:23" x14ac:dyDescent="0.2">
      <c r="B312" s="13" t="s">
        <v>928</v>
      </c>
      <c r="C312" s="6">
        <v>0.05</v>
      </c>
      <c r="D312" s="6">
        <v>7</v>
      </c>
      <c r="E312" s="6">
        <v>100</v>
      </c>
      <c r="F312" s="5">
        <v>100</v>
      </c>
      <c r="G312" s="5">
        <v>100</v>
      </c>
      <c r="H312" s="5">
        <v>100</v>
      </c>
      <c r="I312" s="5">
        <v>100</v>
      </c>
      <c r="J312" s="5">
        <v>100</v>
      </c>
      <c r="K312" s="5">
        <v>100</v>
      </c>
      <c r="L312" s="5">
        <v>100</v>
      </c>
      <c r="M312" s="5">
        <v>100</v>
      </c>
      <c r="N312">
        <v>100</v>
      </c>
      <c r="O312">
        <v>100</v>
      </c>
      <c r="P312">
        <v>100</v>
      </c>
      <c r="Q312">
        <v>100</v>
      </c>
      <c r="R312">
        <v>100</v>
      </c>
      <c r="S312">
        <v>100</v>
      </c>
      <c r="T312">
        <v>100</v>
      </c>
      <c r="U312">
        <v>100</v>
      </c>
      <c r="V312">
        <v>100</v>
      </c>
      <c r="W312">
        <v>100</v>
      </c>
    </row>
    <row r="313" spans="1:23" x14ac:dyDescent="0.2">
      <c r="B313" s="20"/>
      <c r="C313" s="5" t="s">
        <v>517</v>
      </c>
      <c r="D313" s="5"/>
      <c r="E313" s="5"/>
      <c r="F313" s="5"/>
      <c r="G313" s="5"/>
      <c r="H313" s="5"/>
      <c r="I313" s="5"/>
      <c r="J313" s="5"/>
      <c r="K313" s="5"/>
      <c r="L313" s="5"/>
      <c r="M313" s="5"/>
    </row>
    <row r="314" spans="1:23" x14ac:dyDescent="0.2">
      <c r="B314" s="67" t="s">
        <v>454</v>
      </c>
      <c r="C314" s="5" t="s">
        <v>1029</v>
      </c>
      <c r="D314" s="5"/>
      <c r="E314" s="5"/>
      <c r="F314" s="5"/>
      <c r="G314" s="5"/>
      <c r="H314" s="5"/>
      <c r="I314" s="5"/>
      <c r="J314" s="5"/>
      <c r="K314" s="5"/>
      <c r="L314" s="5"/>
      <c r="M314" s="5"/>
      <c r="N314" s="3"/>
    </row>
    <row r="315" spans="1:23" x14ac:dyDescent="0.2">
      <c r="B315" s="14" t="s">
        <v>926</v>
      </c>
      <c r="C315" s="6" t="s">
        <v>1092</v>
      </c>
      <c r="D315" s="5"/>
      <c r="E315" s="5"/>
      <c r="F315" s="5"/>
      <c r="G315" s="5"/>
      <c r="H315" s="5"/>
      <c r="I315" s="5"/>
      <c r="J315" s="5"/>
      <c r="K315" s="5"/>
      <c r="L315" s="5"/>
      <c r="M315" s="5"/>
    </row>
    <row r="316" spans="1:23" x14ac:dyDescent="0.2">
      <c r="B316" s="13" t="s">
        <v>471</v>
      </c>
      <c r="C316" s="6">
        <v>1</v>
      </c>
      <c r="D316" s="5"/>
      <c r="E316" s="5"/>
      <c r="F316" s="5"/>
      <c r="G316" s="5"/>
      <c r="H316" s="5"/>
      <c r="I316" s="5"/>
      <c r="J316" s="5"/>
      <c r="K316" s="5"/>
      <c r="L316" s="5"/>
      <c r="M316" s="5"/>
    </row>
    <row r="317" spans="1:23" x14ac:dyDescent="0.2">
      <c r="B317" s="13" t="s">
        <v>930</v>
      </c>
      <c r="C317" s="6">
        <v>64.5</v>
      </c>
      <c r="D317" s="6"/>
      <c r="E317" s="6"/>
      <c r="F317" s="6"/>
      <c r="G317" s="5"/>
      <c r="H317" s="5"/>
      <c r="I317" s="5"/>
      <c r="J317" s="5"/>
      <c r="K317" s="5"/>
      <c r="L317" s="5"/>
      <c r="M317" s="5"/>
    </row>
    <row r="318" spans="1:23" x14ac:dyDescent="0.2">
      <c r="B318" s="13" t="s">
        <v>927</v>
      </c>
      <c r="C318" s="6">
        <v>0.25</v>
      </c>
      <c r="D318" s="6"/>
      <c r="E318" s="6"/>
      <c r="F318" s="6"/>
      <c r="G318" s="5"/>
      <c r="H318" s="5"/>
      <c r="I318" s="5"/>
      <c r="J318" s="5"/>
      <c r="K318" s="5"/>
      <c r="L318" s="5"/>
      <c r="M318" s="5"/>
    </row>
    <row r="319" spans="1:23" x14ac:dyDescent="0.2">
      <c r="B319" s="20"/>
      <c r="C319" s="5" t="s">
        <v>517</v>
      </c>
      <c r="D319" s="5"/>
      <c r="E319" s="5"/>
      <c r="F319" s="5"/>
      <c r="G319" s="5"/>
      <c r="H319" s="5"/>
      <c r="I319" s="5"/>
      <c r="J319" s="5"/>
      <c r="K319" s="5"/>
      <c r="L319" s="5"/>
      <c r="M319" s="5"/>
    </row>
    <row r="320" spans="1:23" x14ac:dyDescent="0.2">
      <c r="A320" s="28" t="s">
        <v>1008</v>
      </c>
      <c r="B320" s="67" t="s">
        <v>455</v>
      </c>
      <c r="C320" s="5" t="s">
        <v>48</v>
      </c>
      <c r="D320" s="5"/>
      <c r="E320" s="11"/>
      <c r="F320" s="5"/>
      <c r="G320" s="5"/>
      <c r="H320" s="5"/>
      <c r="I320" s="5"/>
      <c r="J320" s="5"/>
      <c r="K320" s="5"/>
      <c r="L320" s="5"/>
      <c r="M320" s="5"/>
    </row>
    <row r="321" spans="1:16" x14ac:dyDescent="0.2">
      <c r="A321" s="28" t="s">
        <v>1009</v>
      </c>
      <c r="B321" s="13" t="s">
        <v>921</v>
      </c>
      <c r="C321" s="6" t="s">
        <v>1092</v>
      </c>
      <c r="D321" s="5"/>
      <c r="E321" s="5"/>
      <c r="F321" s="5"/>
      <c r="G321" s="5"/>
      <c r="H321" s="5"/>
      <c r="I321" s="5"/>
      <c r="J321" s="5"/>
      <c r="K321" s="5"/>
      <c r="L321" s="5"/>
      <c r="M321" s="5"/>
    </row>
    <row r="322" spans="1:16" x14ac:dyDescent="0.2">
      <c r="A322" t="s">
        <v>1010</v>
      </c>
      <c r="B322" s="13" t="s">
        <v>922</v>
      </c>
      <c r="C322" s="6">
        <v>1</v>
      </c>
      <c r="D322" s="5"/>
      <c r="E322" s="5"/>
      <c r="F322" s="5"/>
      <c r="G322" s="5"/>
      <c r="H322" s="5"/>
      <c r="I322" s="5"/>
      <c r="J322" s="5"/>
      <c r="K322" s="5"/>
      <c r="L322" s="5"/>
      <c r="M322" s="5"/>
    </row>
    <row r="323" spans="1:16" x14ac:dyDescent="0.2">
      <c r="B323" s="13" t="s">
        <v>923</v>
      </c>
      <c r="C323" s="6">
        <v>3</v>
      </c>
      <c r="D323" s="5"/>
      <c r="E323" s="5"/>
      <c r="F323" s="5"/>
      <c r="G323" s="5"/>
      <c r="H323" s="5"/>
      <c r="I323" s="5"/>
      <c r="J323" s="5"/>
      <c r="K323" s="5"/>
      <c r="L323" s="5"/>
      <c r="M323" s="5"/>
    </row>
    <row r="324" spans="1:16" x14ac:dyDescent="0.2">
      <c r="B324" s="13" t="s">
        <v>931</v>
      </c>
      <c r="C324" s="6">
        <v>64.7</v>
      </c>
      <c r="D324" s="6"/>
      <c r="E324" s="6"/>
      <c r="F324" s="6"/>
      <c r="G324" s="5"/>
      <c r="H324" s="5"/>
      <c r="I324" s="5"/>
      <c r="J324" s="5"/>
      <c r="K324" s="5"/>
      <c r="L324" s="5"/>
      <c r="M324" s="5"/>
    </row>
    <row r="325" spans="1:16" x14ac:dyDescent="0.2">
      <c r="B325" s="13" t="s">
        <v>925</v>
      </c>
      <c r="C325" s="6">
        <v>1</v>
      </c>
      <c r="D325" s="6"/>
      <c r="E325" s="6"/>
      <c r="F325" s="6"/>
      <c r="G325" s="5"/>
      <c r="H325" s="5"/>
      <c r="I325" s="5"/>
      <c r="J325" s="5"/>
      <c r="K325" s="5"/>
      <c r="L325" s="5"/>
      <c r="M325" s="5"/>
      <c r="P325" s="12"/>
    </row>
    <row r="326" spans="1:16" x14ac:dyDescent="0.2">
      <c r="B326" s="13" t="s">
        <v>924</v>
      </c>
      <c r="C326" s="6">
        <v>10</v>
      </c>
      <c r="D326" s="6">
        <v>18</v>
      </c>
      <c r="E326" s="6">
        <v>26</v>
      </c>
      <c r="F326" s="6"/>
      <c r="G326" s="5"/>
      <c r="H326" s="5"/>
      <c r="I326" s="5"/>
      <c r="J326" s="5"/>
      <c r="K326" s="5"/>
      <c r="L326" s="5"/>
      <c r="M326" s="5"/>
    </row>
    <row r="327" spans="1:16" x14ac:dyDescent="0.2">
      <c r="B327" s="20"/>
      <c r="C327" s="5" t="s">
        <v>517</v>
      </c>
      <c r="D327" s="5"/>
      <c r="E327" s="5"/>
      <c r="F327" s="5"/>
      <c r="G327" s="5"/>
      <c r="H327" s="5"/>
      <c r="I327" s="5"/>
      <c r="J327" s="5"/>
      <c r="K327" s="5"/>
      <c r="L327" s="5"/>
      <c r="M327" s="5"/>
    </row>
    <row r="328" spans="1:16" x14ac:dyDescent="0.2">
      <c r="A328" t="s">
        <v>442</v>
      </c>
      <c r="B328" s="67" t="s">
        <v>294</v>
      </c>
      <c r="C328" s="5" t="s">
        <v>1030</v>
      </c>
      <c r="D328" s="5"/>
      <c r="E328" s="5"/>
      <c r="F328" s="5"/>
      <c r="G328" s="5"/>
      <c r="H328" s="5"/>
      <c r="I328" s="5"/>
      <c r="J328" s="5"/>
      <c r="K328" s="5"/>
      <c r="L328" s="5"/>
      <c r="M328" s="5"/>
    </row>
    <row r="329" spans="1:16" x14ac:dyDescent="0.2">
      <c r="A329" t="s">
        <v>443</v>
      </c>
      <c r="B329" s="14" t="s">
        <v>920</v>
      </c>
      <c r="C329" s="6" t="s">
        <v>1723</v>
      </c>
      <c r="D329" s="5"/>
      <c r="E329" s="5"/>
      <c r="F329" s="5"/>
      <c r="G329" s="5"/>
      <c r="H329" s="5"/>
      <c r="I329" s="5"/>
      <c r="J329" s="5"/>
      <c r="K329" s="5"/>
      <c r="L329" s="5"/>
      <c r="M329" s="5"/>
    </row>
    <row r="330" spans="1:16" x14ac:dyDescent="0.2">
      <c r="B330" s="13" t="s">
        <v>472</v>
      </c>
      <c r="C330" s="6">
        <v>1</v>
      </c>
      <c r="D330" s="5"/>
      <c r="E330" s="5"/>
      <c r="F330" s="5"/>
      <c r="G330" s="5"/>
      <c r="H330" s="5"/>
      <c r="I330" s="5"/>
      <c r="J330" s="5"/>
      <c r="K330" s="5"/>
      <c r="L330" s="5"/>
      <c r="M330" s="5"/>
    </row>
    <row r="331" spans="1:16" x14ac:dyDescent="0.2">
      <c r="B331" s="13" t="s">
        <v>473</v>
      </c>
      <c r="C331" s="6">
        <v>1</v>
      </c>
      <c r="D331" s="5"/>
      <c r="E331" s="5"/>
      <c r="F331" s="5"/>
      <c r="G331" s="5"/>
      <c r="H331" s="5"/>
      <c r="I331" s="5"/>
      <c r="J331" s="5"/>
      <c r="K331" s="5"/>
      <c r="L331" s="5"/>
      <c r="M331" s="5"/>
    </row>
    <row r="332" spans="1:16" x14ac:dyDescent="0.2">
      <c r="B332" s="13" t="s">
        <v>932</v>
      </c>
      <c r="C332" s="6">
        <v>100.7</v>
      </c>
      <c r="D332" s="6"/>
      <c r="E332" s="6"/>
      <c r="F332" s="6"/>
      <c r="G332" s="5"/>
      <c r="H332" s="5"/>
      <c r="I332" s="5"/>
      <c r="J332" s="5"/>
      <c r="K332" s="5"/>
      <c r="L332" s="5"/>
      <c r="M332" s="5"/>
    </row>
    <row r="333" spans="1:16" x14ac:dyDescent="0.2">
      <c r="B333" s="13" t="s">
        <v>474</v>
      </c>
      <c r="C333" s="6">
        <v>10</v>
      </c>
      <c r="D333" s="6"/>
      <c r="E333" s="6"/>
      <c r="F333" s="6"/>
      <c r="G333" s="5"/>
      <c r="H333" s="5"/>
      <c r="I333" s="5"/>
      <c r="J333" s="5"/>
      <c r="K333" s="5"/>
      <c r="L333" s="5"/>
      <c r="M333" s="5"/>
    </row>
    <row r="334" spans="1:16" x14ac:dyDescent="0.2">
      <c r="B334" s="13" t="s">
        <v>933</v>
      </c>
      <c r="C334" s="6">
        <v>26</v>
      </c>
      <c r="D334" s="6"/>
      <c r="E334" s="6"/>
      <c r="F334" s="6"/>
      <c r="G334" s="5"/>
      <c r="H334" s="5"/>
      <c r="I334" s="5"/>
      <c r="J334" s="5"/>
      <c r="K334" s="5"/>
      <c r="L334" s="5"/>
      <c r="M334" s="5"/>
    </row>
    <row r="335" spans="1:16" x14ac:dyDescent="0.2">
      <c r="B335" s="20"/>
      <c r="C335" s="5" t="s">
        <v>517</v>
      </c>
      <c r="D335" s="5"/>
      <c r="E335" s="5"/>
      <c r="F335" s="5"/>
      <c r="G335" s="5"/>
      <c r="H335" s="5"/>
      <c r="I335" s="5"/>
      <c r="J335" s="5"/>
      <c r="K335" s="5"/>
      <c r="L335" s="5"/>
      <c r="M335" s="5"/>
    </row>
    <row r="336" spans="1:16" x14ac:dyDescent="0.2">
      <c r="A336" s="28" t="s">
        <v>1450</v>
      </c>
      <c r="B336" s="67" t="s">
        <v>1452</v>
      </c>
      <c r="C336" s="5" t="s">
        <v>1031</v>
      </c>
      <c r="D336" s="5"/>
      <c r="E336" s="5"/>
      <c r="F336" s="5"/>
      <c r="G336" s="5"/>
      <c r="H336" s="5"/>
      <c r="I336" s="5"/>
      <c r="J336" s="5"/>
      <c r="K336" s="5"/>
      <c r="L336" s="5"/>
      <c r="M336" s="5"/>
    </row>
    <row r="337" spans="1:34" x14ac:dyDescent="0.2">
      <c r="A337" s="28" t="s">
        <v>1451</v>
      </c>
      <c r="B337" s="13" t="s">
        <v>919</v>
      </c>
      <c r="C337" s="6" t="s">
        <v>1092</v>
      </c>
      <c r="D337" s="5"/>
      <c r="E337" s="5"/>
      <c r="F337" s="5"/>
      <c r="G337" s="5"/>
      <c r="H337" s="5"/>
      <c r="I337" s="5"/>
      <c r="J337" s="5"/>
      <c r="K337" s="5"/>
      <c r="L337" s="5"/>
      <c r="M337" s="5"/>
      <c r="AH337" s="3"/>
    </row>
    <row r="338" spans="1:34" x14ac:dyDescent="0.2">
      <c r="B338" s="13" t="s">
        <v>475</v>
      </c>
      <c r="C338" s="6">
        <v>1</v>
      </c>
      <c r="D338" s="5"/>
      <c r="E338" s="5"/>
      <c r="F338" s="5"/>
      <c r="G338" s="5"/>
      <c r="H338" s="5"/>
      <c r="I338" s="5"/>
      <c r="J338" s="5"/>
      <c r="K338" s="5"/>
      <c r="L338" s="5"/>
      <c r="M338" s="5"/>
    </row>
    <row r="339" spans="1:34" x14ac:dyDescent="0.2">
      <c r="B339" s="13" t="s">
        <v>934</v>
      </c>
      <c r="C339" s="6">
        <v>1</v>
      </c>
      <c r="D339" s="5"/>
      <c r="E339" s="5"/>
      <c r="F339" s="5"/>
      <c r="G339" s="5"/>
      <c r="H339" s="5"/>
      <c r="I339" s="5"/>
      <c r="J339" s="5"/>
      <c r="K339" s="5"/>
      <c r="L339" s="5"/>
      <c r="M339" s="5"/>
    </row>
    <row r="340" spans="1:34" x14ac:dyDescent="0.2">
      <c r="B340" s="13" t="s">
        <v>476</v>
      </c>
      <c r="C340" s="6">
        <v>0.5</v>
      </c>
      <c r="D340" s="5"/>
      <c r="E340" s="5"/>
      <c r="F340" s="5"/>
      <c r="G340" s="5"/>
      <c r="H340" s="5"/>
      <c r="I340" s="5"/>
      <c r="J340" s="5"/>
      <c r="K340" s="5"/>
      <c r="L340" s="5"/>
      <c r="M340" s="5"/>
    </row>
    <row r="341" spans="1:34" x14ac:dyDescent="0.2">
      <c r="B341" s="20"/>
      <c r="C341" s="5" t="s">
        <v>517</v>
      </c>
      <c r="D341" s="5"/>
      <c r="E341" s="5"/>
      <c r="F341" s="5"/>
      <c r="G341" s="5"/>
      <c r="H341" s="5"/>
      <c r="I341" s="5"/>
      <c r="J341" s="5"/>
      <c r="K341" s="5"/>
      <c r="L341" s="5"/>
      <c r="M341" s="5"/>
    </row>
    <row r="342" spans="1:34" x14ac:dyDescent="0.2">
      <c r="A342" t="s">
        <v>446</v>
      </c>
      <c r="B342" s="67" t="s">
        <v>456</v>
      </c>
      <c r="C342" s="5" t="s">
        <v>1032</v>
      </c>
      <c r="D342" s="5"/>
      <c r="E342" s="5"/>
      <c r="F342" s="5"/>
      <c r="G342" s="5"/>
      <c r="H342" s="5"/>
      <c r="I342" s="5"/>
      <c r="J342" s="5"/>
      <c r="K342" s="5"/>
      <c r="L342" s="5"/>
      <c r="M342" s="5"/>
    </row>
    <row r="343" spans="1:34" x14ac:dyDescent="0.2">
      <c r="A343" t="s">
        <v>443</v>
      </c>
      <c r="B343" s="13" t="s">
        <v>913</v>
      </c>
      <c r="C343" s="6" t="s">
        <v>1092</v>
      </c>
      <c r="D343" s="5"/>
      <c r="E343" s="5"/>
      <c r="F343" s="5"/>
      <c r="G343" s="5"/>
      <c r="H343" s="5"/>
      <c r="I343" s="5"/>
      <c r="J343" s="5"/>
      <c r="K343" s="5"/>
      <c r="L343" s="5"/>
      <c r="M343" s="5"/>
    </row>
    <row r="344" spans="1:34" x14ac:dyDescent="0.2">
      <c r="B344" s="13" t="s">
        <v>914</v>
      </c>
      <c r="C344" s="6">
        <v>1</v>
      </c>
      <c r="D344" s="5"/>
      <c r="E344" s="5"/>
      <c r="F344" s="5"/>
      <c r="G344" s="5"/>
      <c r="H344" s="5"/>
      <c r="I344" s="5"/>
      <c r="J344" s="5"/>
      <c r="K344" s="5"/>
      <c r="L344" s="5"/>
      <c r="M344" s="5"/>
    </row>
    <row r="345" spans="1:34" x14ac:dyDescent="0.2">
      <c r="B345" s="13" t="s">
        <v>915</v>
      </c>
      <c r="C345" s="6" t="s">
        <v>1092</v>
      </c>
      <c r="D345" s="5"/>
      <c r="E345" s="5"/>
      <c r="F345" s="5"/>
      <c r="G345" s="5"/>
      <c r="H345" s="5"/>
      <c r="I345" s="5"/>
      <c r="J345" s="5"/>
      <c r="K345" s="5"/>
      <c r="L345" s="5"/>
      <c r="M345" s="5"/>
    </row>
    <row r="346" spans="1:34" x14ac:dyDescent="0.2">
      <c r="B346" s="13" t="s">
        <v>916</v>
      </c>
      <c r="C346" s="6">
        <v>1</v>
      </c>
      <c r="D346" s="6"/>
      <c r="E346" s="6"/>
      <c r="F346" s="6"/>
      <c r="G346" s="6"/>
      <c r="H346" s="6"/>
      <c r="I346" s="6"/>
      <c r="J346" s="6"/>
      <c r="K346" s="6"/>
      <c r="L346" s="6"/>
      <c r="M346" s="6"/>
      <c r="N346" s="1"/>
      <c r="O346" s="1"/>
      <c r="P346" s="1"/>
      <c r="Q346" s="1"/>
      <c r="R346" s="1"/>
      <c r="S346" s="1"/>
      <c r="T346" s="1"/>
      <c r="U346" s="1"/>
      <c r="V346" s="1"/>
      <c r="W346" s="1"/>
      <c r="X346" s="1"/>
      <c r="Y346" s="1"/>
      <c r="Z346" s="1"/>
    </row>
    <row r="347" spans="1:34" x14ac:dyDescent="0.2">
      <c r="B347" s="13" t="s">
        <v>477</v>
      </c>
      <c r="C347" s="6">
        <v>7</v>
      </c>
      <c r="D347" s="6"/>
      <c r="E347" s="6"/>
      <c r="F347" s="6"/>
      <c r="G347" s="6"/>
      <c r="H347" s="6"/>
      <c r="I347" s="6"/>
      <c r="J347" s="6"/>
      <c r="K347" s="6"/>
      <c r="L347" s="6"/>
      <c r="M347" s="6"/>
      <c r="N347" s="1"/>
      <c r="O347" s="1"/>
      <c r="P347" s="1"/>
      <c r="Q347" s="1"/>
      <c r="R347" s="1"/>
      <c r="S347" s="1"/>
      <c r="T347" s="1"/>
      <c r="U347" s="1"/>
      <c r="V347" s="1"/>
      <c r="W347" s="1"/>
      <c r="X347" s="1"/>
      <c r="Y347" s="1"/>
      <c r="Z347" s="1"/>
    </row>
    <row r="348" spans="1:34" x14ac:dyDescent="0.2">
      <c r="B348" s="20"/>
      <c r="C348" s="5" t="s">
        <v>517</v>
      </c>
      <c r="D348" s="5"/>
      <c r="E348" s="5"/>
      <c r="F348" s="5"/>
      <c r="G348" s="5"/>
      <c r="H348" s="5"/>
      <c r="I348" s="5"/>
      <c r="J348" s="5"/>
      <c r="K348" s="5"/>
      <c r="L348" s="5"/>
      <c r="M348" s="5"/>
    </row>
    <row r="349" spans="1:34" x14ac:dyDescent="0.2">
      <c r="A349" t="s">
        <v>447</v>
      </c>
      <c r="B349" s="67" t="s">
        <v>478</v>
      </c>
      <c r="C349" s="5" t="s">
        <v>1033</v>
      </c>
      <c r="D349" s="5"/>
      <c r="E349" s="5"/>
      <c r="F349" s="5"/>
      <c r="G349" s="5"/>
      <c r="H349" s="5"/>
      <c r="I349" s="5"/>
      <c r="J349" s="5"/>
      <c r="K349" s="5"/>
      <c r="L349" s="5"/>
      <c r="M349" s="5"/>
    </row>
    <row r="350" spans="1:34" x14ac:dyDescent="0.2">
      <c r="A350" t="s">
        <v>443</v>
      </c>
      <c r="B350" s="13" t="s">
        <v>917</v>
      </c>
      <c r="C350" s="6" t="s">
        <v>1092</v>
      </c>
      <c r="D350" s="5"/>
      <c r="E350" s="5"/>
      <c r="F350" s="5"/>
      <c r="G350" s="5"/>
      <c r="H350" s="5"/>
      <c r="I350" s="5"/>
      <c r="J350" s="5"/>
      <c r="K350" s="5"/>
      <c r="L350" s="5"/>
      <c r="M350" s="5"/>
    </row>
    <row r="351" spans="1:34" x14ac:dyDescent="0.2">
      <c r="B351" s="13" t="s">
        <v>918</v>
      </c>
      <c r="C351" s="6">
        <v>1</v>
      </c>
      <c r="D351" s="5"/>
      <c r="E351" s="5"/>
      <c r="F351" s="5"/>
      <c r="G351" s="5"/>
      <c r="H351" s="5"/>
      <c r="I351" s="5"/>
      <c r="J351" s="5"/>
      <c r="K351" s="5"/>
      <c r="L351" s="5"/>
      <c r="M351" s="5"/>
    </row>
    <row r="352" spans="1:34" x14ac:dyDescent="0.2">
      <c r="B352" s="13" t="s">
        <v>935</v>
      </c>
      <c r="C352" s="6">
        <v>1</v>
      </c>
      <c r="D352" s="6"/>
      <c r="E352" s="6"/>
      <c r="F352" s="6"/>
      <c r="G352" s="6"/>
      <c r="H352" s="5"/>
      <c r="I352" s="5"/>
      <c r="J352" s="5"/>
      <c r="K352" s="5"/>
      <c r="L352" s="5"/>
      <c r="M352" s="5"/>
    </row>
    <row r="353" spans="1:13" x14ac:dyDescent="0.2">
      <c r="B353" s="13" t="s">
        <v>479</v>
      </c>
      <c r="C353" s="6">
        <v>60</v>
      </c>
      <c r="D353" s="6"/>
      <c r="E353" s="6"/>
      <c r="F353" s="6"/>
      <c r="G353" s="6"/>
      <c r="H353" s="5"/>
      <c r="I353" s="5"/>
      <c r="J353" s="5"/>
      <c r="K353" s="5"/>
      <c r="L353" s="5"/>
      <c r="M353" s="5"/>
    </row>
    <row r="354" spans="1:13" x14ac:dyDescent="0.2">
      <c r="B354" s="20"/>
      <c r="C354" s="5" t="s">
        <v>517</v>
      </c>
      <c r="D354" s="5"/>
      <c r="E354" s="5"/>
      <c r="F354" s="5"/>
      <c r="G354" s="5"/>
      <c r="H354" s="5"/>
      <c r="I354" s="5"/>
      <c r="J354" s="5"/>
      <c r="K354" s="5"/>
      <c r="L354" s="5"/>
      <c r="M354" s="5"/>
    </row>
    <row r="355" spans="1:13" x14ac:dyDescent="0.2">
      <c r="B355" s="67" t="s">
        <v>480</v>
      </c>
      <c r="C355" s="5" t="s">
        <v>1034</v>
      </c>
      <c r="D355" s="5"/>
      <c r="E355" s="5"/>
      <c r="F355" s="5"/>
      <c r="G355" s="5"/>
      <c r="H355" s="5"/>
      <c r="I355" s="5"/>
      <c r="J355" s="5"/>
      <c r="K355" s="5"/>
      <c r="L355" s="5"/>
      <c r="M355" s="5"/>
    </row>
    <row r="356" spans="1:13" x14ac:dyDescent="0.2">
      <c r="B356" s="13" t="s">
        <v>481</v>
      </c>
      <c r="C356" s="6" t="s">
        <v>1092</v>
      </c>
      <c r="D356" s="5"/>
      <c r="E356" s="5"/>
      <c r="F356" s="5"/>
      <c r="G356" s="5"/>
      <c r="H356" s="5"/>
      <c r="I356" s="5"/>
      <c r="J356" s="5"/>
      <c r="K356" s="5"/>
      <c r="L356" s="5"/>
      <c r="M356" s="5"/>
    </row>
    <row r="357" spans="1:13" x14ac:dyDescent="0.2">
      <c r="B357" s="13" t="s">
        <v>482</v>
      </c>
      <c r="C357" s="6">
        <v>1</v>
      </c>
      <c r="D357" s="5"/>
      <c r="E357" s="5"/>
      <c r="F357" s="5"/>
      <c r="G357" s="5"/>
      <c r="H357" s="5"/>
      <c r="I357" s="5"/>
      <c r="J357" s="5"/>
      <c r="K357" s="5"/>
      <c r="L357" s="5"/>
      <c r="M357" s="5"/>
    </row>
    <row r="358" spans="1:13" x14ac:dyDescent="0.2">
      <c r="B358" s="13" t="s">
        <v>483</v>
      </c>
      <c r="C358" s="6">
        <v>1</v>
      </c>
      <c r="D358" s="5"/>
      <c r="E358" s="5"/>
      <c r="F358" s="5"/>
      <c r="G358" s="5"/>
      <c r="H358" s="5"/>
      <c r="I358" s="5"/>
      <c r="J358" s="5"/>
      <c r="K358" s="5"/>
      <c r="L358" s="5"/>
      <c r="M358" s="5"/>
    </row>
    <row r="359" spans="1:13" x14ac:dyDescent="0.2">
      <c r="B359" s="13" t="s">
        <v>448</v>
      </c>
      <c r="C359" s="6" t="s">
        <v>1113</v>
      </c>
      <c r="D359" s="5"/>
      <c r="E359" s="5"/>
      <c r="F359" s="5"/>
      <c r="G359" s="5"/>
      <c r="H359" s="5"/>
      <c r="I359" s="5"/>
      <c r="J359" s="5"/>
      <c r="K359" s="5"/>
      <c r="L359" s="5"/>
      <c r="M359" s="5"/>
    </row>
    <row r="360" spans="1:13" x14ac:dyDescent="0.2">
      <c r="B360" s="13" t="s">
        <v>936</v>
      </c>
      <c r="C360" s="6">
        <v>1</v>
      </c>
      <c r="D360" s="5"/>
      <c r="E360" s="5"/>
      <c r="F360" s="5"/>
      <c r="G360" s="5"/>
      <c r="H360" s="5"/>
      <c r="I360" s="5"/>
      <c r="J360" s="5"/>
      <c r="K360" s="5"/>
      <c r="L360" s="5"/>
      <c r="M360" s="5"/>
    </row>
    <row r="361" spans="1:13" x14ac:dyDescent="0.2">
      <c r="B361" s="13" t="s">
        <v>484</v>
      </c>
      <c r="C361" s="6">
        <v>0.1</v>
      </c>
      <c r="D361" s="5"/>
      <c r="E361" s="5"/>
      <c r="F361" s="5"/>
      <c r="G361" s="5"/>
      <c r="H361" s="5"/>
      <c r="I361" s="5"/>
      <c r="J361" s="5"/>
      <c r="K361" s="5"/>
      <c r="L361" s="5"/>
      <c r="M361" s="5"/>
    </row>
    <row r="362" spans="1:13" x14ac:dyDescent="0.2">
      <c r="B362" s="13" t="s">
        <v>485</v>
      </c>
      <c r="C362" s="6">
        <v>31</v>
      </c>
      <c r="D362" s="6"/>
      <c r="E362" s="6"/>
      <c r="F362" s="6"/>
      <c r="G362" s="6"/>
      <c r="H362" s="6"/>
      <c r="I362" s="6"/>
      <c r="J362" s="6"/>
      <c r="K362" s="6"/>
      <c r="L362" s="5"/>
      <c r="M362" s="5"/>
    </row>
    <row r="363" spans="1:13" x14ac:dyDescent="0.2">
      <c r="B363" s="13" t="s">
        <v>486</v>
      </c>
      <c r="C363" s="6">
        <v>0</v>
      </c>
      <c r="D363" s="6"/>
      <c r="E363" s="6"/>
      <c r="F363" s="6"/>
      <c r="G363" s="6"/>
      <c r="H363" s="6"/>
      <c r="I363" s="6"/>
      <c r="J363" s="6"/>
      <c r="K363" s="6"/>
      <c r="L363" s="5"/>
      <c r="M363" s="5"/>
    </row>
    <row r="364" spans="1:13" x14ac:dyDescent="0.2">
      <c r="B364" s="20"/>
      <c r="C364" s="5" t="s">
        <v>517</v>
      </c>
      <c r="D364" s="5"/>
      <c r="E364" s="5"/>
      <c r="F364" s="5"/>
      <c r="G364" s="5"/>
      <c r="H364" s="5"/>
      <c r="I364" s="5"/>
      <c r="J364" s="5"/>
      <c r="K364" s="5"/>
      <c r="L364" s="5"/>
      <c r="M364" s="5"/>
    </row>
    <row r="365" spans="1:13" x14ac:dyDescent="0.2">
      <c r="A365" s="28" t="s">
        <v>1444</v>
      </c>
      <c r="B365" s="67" t="s">
        <v>1437</v>
      </c>
      <c r="C365" s="39" t="s">
        <v>1453</v>
      </c>
      <c r="D365" s="5"/>
      <c r="E365" s="5"/>
      <c r="F365" s="5"/>
      <c r="G365" s="5"/>
      <c r="H365" s="5"/>
      <c r="I365" s="5"/>
      <c r="J365" s="5"/>
      <c r="K365" s="5"/>
      <c r="L365" s="5"/>
      <c r="M365" s="5"/>
    </row>
    <row r="366" spans="1:13" x14ac:dyDescent="0.2">
      <c r="A366" s="28" t="s">
        <v>1445</v>
      </c>
      <c r="B366" s="13" t="s">
        <v>1438</v>
      </c>
      <c r="C366" s="6" t="s">
        <v>1092</v>
      </c>
      <c r="D366" s="5"/>
      <c r="E366" s="5"/>
      <c r="F366" s="5"/>
      <c r="G366" s="5"/>
      <c r="H366" s="5"/>
      <c r="I366" s="5"/>
      <c r="J366" s="5"/>
      <c r="K366" s="5"/>
      <c r="L366" s="5"/>
      <c r="M366" s="5"/>
    </row>
    <row r="367" spans="1:13" x14ac:dyDescent="0.2">
      <c r="B367" s="13" t="s">
        <v>1455</v>
      </c>
      <c r="C367" s="6">
        <v>0.1</v>
      </c>
      <c r="D367" s="5"/>
      <c r="E367" s="5"/>
      <c r="F367" s="5"/>
      <c r="G367" s="5"/>
      <c r="H367" s="5"/>
      <c r="I367" s="5"/>
      <c r="J367" s="5"/>
      <c r="K367" s="5"/>
      <c r="L367" s="5"/>
      <c r="M367" s="5"/>
    </row>
    <row r="368" spans="1:13" x14ac:dyDescent="0.2">
      <c r="B368" s="20"/>
      <c r="C368" s="5" t="s">
        <v>517</v>
      </c>
      <c r="D368" s="5"/>
      <c r="E368" s="5"/>
      <c r="F368" s="5"/>
      <c r="G368" s="5"/>
      <c r="H368" s="5"/>
      <c r="I368" s="5"/>
      <c r="J368" s="5"/>
      <c r="K368" s="5"/>
      <c r="L368" s="5"/>
      <c r="M368" s="5"/>
    </row>
    <row r="369" spans="1:13" x14ac:dyDescent="0.2">
      <c r="A369" s="28" t="s">
        <v>1446</v>
      </c>
      <c r="B369" s="67" t="s">
        <v>1439</v>
      </c>
      <c r="C369" s="39" t="s">
        <v>1440</v>
      </c>
      <c r="D369" s="5"/>
      <c r="E369" s="5"/>
      <c r="F369" s="5"/>
      <c r="G369" s="5"/>
      <c r="H369" s="5"/>
      <c r="I369" s="5"/>
      <c r="J369" s="5"/>
      <c r="K369" s="5"/>
      <c r="L369" s="5"/>
      <c r="M369" s="5"/>
    </row>
    <row r="370" spans="1:13" x14ac:dyDescent="0.2">
      <c r="A370" s="28" t="s">
        <v>1447</v>
      </c>
      <c r="B370" s="13" t="s">
        <v>1988</v>
      </c>
      <c r="C370" s="6" t="s">
        <v>1092</v>
      </c>
      <c r="D370" s="5"/>
      <c r="E370" s="5"/>
      <c r="F370" s="5"/>
      <c r="G370" s="5"/>
      <c r="H370" s="5"/>
      <c r="I370" s="5"/>
      <c r="J370" s="5"/>
      <c r="K370" s="5"/>
      <c r="L370" s="5"/>
      <c r="M370" s="5"/>
    </row>
    <row r="371" spans="1:13" x14ac:dyDescent="0.2">
      <c r="B371" s="13" t="s">
        <v>1441</v>
      </c>
      <c r="C371" s="6">
        <v>7</v>
      </c>
      <c r="D371" s="5"/>
      <c r="E371" s="5"/>
      <c r="F371" s="5"/>
      <c r="G371" s="5"/>
      <c r="H371" s="5"/>
      <c r="I371" s="5"/>
      <c r="J371" s="5"/>
      <c r="K371" s="5"/>
      <c r="L371" s="5"/>
      <c r="M371" s="5"/>
    </row>
    <row r="372" spans="1:13" x14ac:dyDescent="0.2">
      <c r="B372" s="20"/>
      <c r="C372" s="5" t="s">
        <v>517</v>
      </c>
      <c r="D372" s="5"/>
      <c r="E372" s="5"/>
      <c r="F372" s="5"/>
      <c r="G372" s="5"/>
      <c r="H372" s="5"/>
      <c r="I372" s="5"/>
      <c r="J372" s="5"/>
      <c r="K372" s="5"/>
      <c r="L372" s="5"/>
      <c r="M372" s="5"/>
    </row>
    <row r="373" spans="1:13" x14ac:dyDescent="0.2">
      <c r="A373" s="28" t="s">
        <v>1448</v>
      </c>
      <c r="B373" s="67" t="s">
        <v>1454</v>
      </c>
      <c r="C373" s="39" t="s">
        <v>1442</v>
      </c>
      <c r="D373" s="5"/>
      <c r="E373" s="5"/>
      <c r="F373" s="5"/>
      <c r="G373" s="5"/>
      <c r="H373" s="5"/>
      <c r="I373" s="5"/>
      <c r="J373" s="5"/>
      <c r="K373" s="5"/>
      <c r="L373" s="5"/>
      <c r="M373" s="5"/>
    </row>
    <row r="374" spans="1:13" x14ac:dyDescent="0.2">
      <c r="A374" s="28" t="s">
        <v>1447</v>
      </c>
      <c r="B374" s="13" t="s">
        <v>1989</v>
      </c>
      <c r="C374" s="6" t="s">
        <v>1092</v>
      </c>
      <c r="D374" s="5"/>
      <c r="E374" s="5"/>
      <c r="F374" s="5"/>
      <c r="G374" s="5"/>
      <c r="H374" s="5"/>
      <c r="I374" s="5"/>
      <c r="J374" s="5"/>
      <c r="K374" s="5"/>
      <c r="L374" s="5"/>
      <c r="M374" s="5"/>
    </row>
    <row r="375" spans="1:13" x14ac:dyDescent="0.2">
      <c r="A375" s="28" t="s">
        <v>1449</v>
      </c>
      <c r="B375" s="13" t="s">
        <v>1443</v>
      </c>
      <c r="C375" s="6">
        <v>7</v>
      </c>
      <c r="D375" s="5"/>
      <c r="E375" s="5"/>
      <c r="F375" s="5"/>
      <c r="G375" s="5"/>
      <c r="H375" s="5"/>
      <c r="I375" s="5"/>
      <c r="J375" s="5"/>
      <c r="K375" s="5"/>
      <c r="L375" s="5"/>
      <c r="M375" s="5"/>
    </row>
    <row r="376" spans="1:13" x14ac:dyDescent="0.2">
      <c r="B376" s="20"/>
      <c r="C376" s="5" t="s">
        <v>517</v>
      </c>
      <c r="D376" s="5"/>
      <c r="E376" s="5"/>
      <c r="F376" s="5"/>
      <c r="G376" s="5"/>
      <c r="H376" s="5"/>
      <c r="I376" s="5"/>
      <c r="J376" s="5"/>
      <c r="K376" s="5"/>
      <c r="L376" s="5"/>
      <c r="M376" s="5"/>
    </row>
    <row r="377" spans="1:13" x14ac:dyDescent="0.2">
      <c r="B377" s="67" t="s">
        <v>487</v>
      </c>
      <c r="C377" s="39" t="s">
        <v>1035</v>
      </c>
      <c r="D377" s="5"/>
      <c r="E377" s="5"/>
      <c r="F377" s="5"/>
      <c r="G377" s="5"/>
      <c r="H377" s="5"/>
      <c r="I377" s="5"/>
      <c r="J377" s="5"/>
      <c r="K377" s="5"/>
      <c r="L377" s="5"/>
      <c r="M377" s="5"/>
    </row>
    <row r="378" spans="1:13" x14ac:dyDescent="0.2">
      <c r="B378" s="13" t="s">
        <v>488</v>
      </c>
      <c r="C378" s="6" t="s">
        <v>1092</v>
      </c>
      <c r="D378" s="5"/>
      <c r="E378" s="5"/>
      <c r="F378" s="5"/>
      <c r="G378" s="5"/>
      <c r="H378" s="5"/>
      <c r="I378" s="5"/>
      <c r="J378" s="5"/>
      <c r="K378" s="5"/>
      <c r="L378" s="5"/>
      <c r="M378" s="5"/>
    </row>
    <row r="379" spans="1:13" x14ac:dyDescent="0.2">
      <c r="B379" s="13" t="s">
        <v>489</v>
      </c>
      <c r="C379" s="6">
        <v>1</v>
      </c>
      <c r="D379" s="5"/>
      <c r="E379" s="5"/>
      <c r="F379" s="5"/>
      <c r="G379" s="5"/>
      <c r="H379" s="5"/>
      <c r="I379" s="5"/>
      <c r="J379" s="5"/>
      <c r="K379" s="5"/>
      <c r="L379" s="5"/>
      <c r="M379" s="5"/>
    </row>
    <row r="380" spans="1:13" x14ac:dyDescent="0.2">
      <c r="B380" s="13" t="s">
        <v>490</v>
      </c>
      <c r="C380" s="6">
        <v>1</v>
      </c>
      <c r="D380" s="5"/>
      <c r="E380" s="5"/>
      <c r="F380" s="5"/>
      <c r="G380" s="5"/>
      <c r="H380" s="5"/>
      <c r="I380" s="5"/>
      <c r="J380" s="5"/>
      <c r="K380" s="5"/>
      <c r="L380" s="5"/>
      <c r="M380" s="5"/>
    </row>
    <row r="381" spans="1:13" x14ac:dyDescent="0.2">
      <c r="B381" s="13" t="s">
        <v>449</v>
      </c>
      <c r="C381" s="6" t="s">
        <v>1114</v>
      </c>
      <c r="D381" s="5"/>
      <c r="E381" s="5"/>
      <c r="F381" s="5"/>
      <c r="G381" s="5"/>
      <c r="H381" s="5"/>
      <c r="I381" s="5"/>
      <c r="J381" s="5"/>
      <c r="K381" s="5"/>
      <c r="L381" s="5"/>
      <c r="M381" s="5"/>
    </row>
    <row r="382" spans="1:13" x14ac:dyDescent="0.2">
      <c r="B382" s="13" t="s">
        <v>937</v>
      </c>
      <c r="C382" s="6">
        <v>1</v>
      </c>
      <c r="D382" s="6"/>
      <c r="E382" s="6"/>
      <c r="F382" s="6"/>
      <c r="G382" s="6"/>
      <c r="H382" s="5"/>
      <c r="I382" s="5"/>
      <c r="J382" s="5"/>
      <c r="K382" s="5"/>
      <c r="L382" s="5"/>
      <c r="M382" s="5"/>
    </row>
    <row r="383" spans="1:13" x14ac:dyDescent="0.2">
      <c r="B383" s="13" t="s">
        <v>491</v>
      </c>
      <c r="C383" s="6">
        <v>0.1</v>
      </c>
      <c r="D383" s="6"/>
      <c r="E383" s="6"/>
      <c r="F383" s="6"/>
      <c r="G383" s="6"/>
      <c r="H383" s="5"/>
      <c r="I383" s="5"/>
      <c r="J383" s="5"/>
      <c r="K383" s="5"/>
      <c r="L383" s="5"/>
      <c r="M383" s="5"/>
    </row>
    <row r="384" spans="1:13" x14ac:dyDescent="0.2">
      <c r="B384" s="13" t="s">
        <v>492</v>
      </c>
      <c r="C384" s="6">
        <v>31</v>
      </c>
      <c r="D384" s="6"/>
      <c r="E384" s="6"/>
      <c r="F384" s="6"/>
      <c r="G384" s="6"/>
      <c r="H384" s="5"/>
      <c r="I384" s="5"/>
      <c r="J384" s="5"/>
      <c r="K384" s="5"/>
      <c r="L384" s="5"/>
      <c r="M384" s="5"/>
    </row>
    <row r="385" spans="1:27" x14ac:dyDescent="0.2">
      <c r="B385" s="20"/>
      <c r="C385" s="5" t="s">
        <v>517</v>
      </c>
      <c r="D385" s="5"/>
      <c r="E385" s="5"/>
      <c r="F385" s="5"/>
      <c r="G385" s="5"/>
      <c r="H385" s="5"/>
      <c r="I385" s="5"/>
      <c r="J385" s="5"/>
      <c r="K385" s="5"/>
      <c r="L385" s="5"/>
      <c r="M385" s="5"/>
    </row>
    <row r="386" spans="1:27" x14ac:dyDescent="0.2">
      <c r="B386" s="67" t="s">
        <v>49</v>
      </c>
      <c r="C386" s="39" t="s">
        <v>49</v>
      </c>
      <c r="D386" s="5"/>
      <c r="E386" s="5"/>
      <c r="F386" s="5"/>
      <c r="G386" s="5"/>
      <c r="H386" s="5"/>
      <c r="I386" s="5"/>
      <c r="J386" s="5"/>
      <c r="K386" s="5"/>
      <c r="L386" s="5"/>
      <c r="M386" s="5"/>
    </row>
    <row r="387" spans="1:27" x14ac:dyDescent="0.2">
      <c r="B387" s="13" t="s">
        <v>493</v>
      </c>
      <c r="C387" s="6" t="s">
        <v>1076</v>
      </c>
      <c r="D387" s="5"/>
      <c r="E387" s="5"/>
      <c r="F387" s="5"/>
      <c r="G387" s="5"/>
      <c r="H387" s="5"/>
      <c r="I387" s="5"/>
      <c r="J387" s="5"/>
      <c r="K387" s="5"/>
      <c r="L387" s="5"/>
      <c r="M387" s="5"/>
    </row>
    <row r="388" spans="1:27" x14ac:dyDescent="0.2">
      <c r="B388" s="13" t="s">
        <v>494</v>
      </c>
      <c r="C388" s="6">
        <v>0</v>
      </c>
      <c r="D388" s="5"/>
      <c r="E388" s="5"/>
      <c r="F388" s="5"/>
      <c r="G388" s="5"/>
      <c r="H388" s="5"/>
      <c r="I388" s="5"/>
      <c r="J388" s="5"/>
      <c r="K388" s="5"/>
      <c r="L388" s="5"/>
      <c r="M388" s="5"/>
    </row>
    <row r="389" spans="1:27" x14ac:dyDescent="0.2">
      <c r="B389" s="13" t="s">
        <v>578</v>
      </c>
      <c r="C389" s="6" t="s">
        <v>1076</v>
      </c>
      <c r="D389" s="5"/>
      <c r="E389" s="5"/>
      <c r="F389" s="5"/>
      <c r="G389" s="5"/>
      <c r="H389" s="5"/>
      <c r="I389" s="5"/>
      <c r="J389" s="5"/>
      <c r="K389" s="5"/>
      <c r="L389" s="5"/>
      <c r="M389" s="5"/>
    </row>
    <row r="390" spans="1:27" x14ac:dyDescent="0.2">
      <c r="B390" s="13" t="s">
        <v>495</v>
      </c>
      <c r="C390" s="6" t="s">
        <v>1790</v>
      </c>
      <c r="D390" s="5"/>
      <c r="E390" s="5"/>
      <c r="F390" s="5"/>
      <c r="G390" s="5"/>
      <c r="H390" s="5"/>
      <c r="I390" s="5"/>
      <c r="J390" s="5"/>
      <c r="K390" s="5"/>
      <c r="L390" s="5"/>
      <c r="M390" s="5"/>
    </row>
    <row r="391" spans="1:27" x14ac:dyDescent="0.2">
      <c r="B391" s="13" t="s">
        <v>938</v>
      </c>
      <c r="C391" s="6">
        <v>1</v>
      </c>
      <c r="D391" s="6"/>
      <c r="E391" s="6"/>
      <c r="F391" s="6"/>
      <c r="G391" s="5"/>
      <c r="H391" s="5"/>
      <c r="I391" s="5"/>
      <c r="J391" s="5"/>
      <c r="K391" s="5"/>
      <c r="L391" s="5"/>
      <c r="M391" s="5"/>
      <c r="AA391" s="3"/>
    </row>
    <row r="392" spans="1:27" x14ac:dyDescent="0.2">
      <c r="B392" s="13" t="s">
        <v>939</v>
      </c>
      <c r="C392" s="6">
        <v>50</v>
      </c>
      <c r="D392" s="6"/>
      <c r="E392" s="6"/>
      <c r="F392" s="6"/>
      <c r="G392" s="5"/>
      <c r="H392" s="5"/>
      <c r="I392" s="5"/>
      <c r="J392" s="5"/>
      <c r="K392" s="5"/>
      <c r="L392" s="5"/>
      <c r="M392" s="5"/>
    </row>
    <row r="393" spans="1:27" x14ac:dyDescent="0.2">
      <c r="B393" s="20"/>
      <c r="C393" s="5" t="s">
        <v>517</v>
      </c>
      <c r="D393" s="5"/>
      <c r="E393" s="5"/>
      <c r="F393" s="5"/>
      <c r="G393" s="5"/>
      <c r="H393" s="5"/>
      <c r="I393" s="5"/>
      <c r="J393" s="5"/>
      <c r="K393" s="5"/>
      <c r="L393" s="5"/>
      <c r="M393" s="5"/>
    </row>
    <row r="394" spans="1:27" x14ac:dyDescent="0.2">
      <c r="A394" s="8" t="s">
        <v>1684</v>
      </c>
      <c r="B394" s="67" t="s">
        <v>576</v>
      </c>
      <c r="C394" s="39" t="s">
        <v>50</v>
      </c>
      <c r="D394" s="5" t="s">
        <v>51</v>
      </c>
      <c r="E394" s="5" t="s">
        <v>52</v>
      </c>
      <c r="F394" s="5" t="s">
        <v>1683</v>
      </c>
      <c r="G394" s="5" t="s">
        <v>1682</v>
      </c>
      <c r="H394" s="5"/>
      <c r="I394" s="5"/>
      <c r="J394" s="5"/>
      <c r="K394" s="5"/>
      <c r="L394" s="5"/>
      <c r="M394" s="5"/>
    </row>
    <row r="395" spans="1:27" x14ac:dyDescent="0.2">
      <c r="A395" s="63" t="s">
        <v>1685</v>
      </c>
      <c r="B395" s="13" t="s">
        <v>1686</v>
      </c>
      <c r="C395" s="6" t="s">
        <v>2</v>
      </c>
      <c r="D395" s="6" t="s">
        <v>1092</v>
      </c>
      <c r="E395" s="6">
        <v>1</v>
      </c>
      <c r="F395" s="6">
        <v>400</v>
      </c>
      <c r="G395" s="6" t="s">
        <v>1681</v>
      </c>
    </row>
    <row r="396" spans="1:27" x14ac:dyDescent="0.2">
      <c r="B396" s="20"/>
      <c r="C396" s="5" t="s">
        <v>517</v>
      </c>
      <c r="D396" s="5"/>
      <c r="E396" s="5"/>
      <c r="F396" s="5"/>
      <c r="G396" s="5"/>
      <c r="H396" s="5"/>
      <c r="I396" s="5"/>
      <c r="J396" s="5"/>
      <c r="K396" s="5"/>
      <c r="L396" s="5"/>
    </row>
    <row r="397" spans="1:27" x14ac:dyDescent="0.2">
      <c r="B397" s="67" t="s">
        <v>1421</v>
      </c>
      <c r="C397" s="5" t="s">
        <v>110</v>
      </c>
      <c r="D397" s="5" t="s">
        <v>111</v>
      </c>
      <c r="E397" s="5" t="s">
        <v>112</v>
      </c>
      <c r="F397" s="5" t="s">
        <v>113</v>
      </c>
      <c r="G397" s="5" t="s">
        <v>114</v>
      </c>
      <c r="H397" s="5" t="s">
        <v>115</v>
      </c>
      <c r="I397" s="5" t="s">
        <v>116</v>
      </c>
      <c r="J397" s="5" t="s">
        <v>117</v>
      </c>
      <c r="K397" s="5" t="s">
        <v>121</v>
      </c>
      <c r="L397" s="5" t="s">
        <v>122</v>
      </c>
    </row>
    <row r="398" spans="1:27" x14ac:dyDescent="0.2">
      <c r="B398" s="13" t="s">
        <v>1434</v>
      </c>
      <c r="C398" s="6" t="s">
        <v>2</v>
      </c>
      <c r="D398" s="6"/>
      <c r="E398" s="6"/>
      <c r="F398" s="6"/>
      <c r="G398" s="6"/>
      <c r="H398" s="6"/>
      <c r="I398" s="6"/>
      <c r="J398" s="6"/>
      <c r="K398" s="6"/>
      <c r="L398" s="6"/>
    </row>
    <row r="399" spans="1:27" x14ac:dyDescent="0.2">
      <c r="B399" s="13" t="s">
        <v>1433</v>
      </c>
      <c r="C399" s="6" t="s">
        <v>1092</v>
      </c>
      <c r="D399" s="6"/>
      <c r="E399" s="6"/>
      <c r="F399" s="6"/>
      <c r="G399" s="6"/>
      <c r="H399" s="6"/>
      <c r="I399" s="6"/>
      <c r="J399" s="6"/>
      <c r="K399" s="6"/>
      <c r="L399" s="6"/>
    </row>
    <row r="400" spans="1:27" ht="16" x14ac:dyDescent="0.2">
      <c r="A400" s="32" t="s">
        <v>1011</v>
      </c>
      <c r="B400" s="113">
        <f>C22+D22+NAL+G22*3+32+I22+4</f>
        <v>42</v>
      </c>
      <c r="C400" s="5"/>
      <c r="D400" s="5"/>
      <c r="E400" s="5"/>
      <c r="F400" s="37"/>
      <c r="G400" s="5"/>
      <c r="H400" s="5" t="s">
        <v>1068</v>
      </c>
      <c r="I400" s="5"/>
      <c r="J400" s="5"/>
      <c r="K400" s="5"/>
      <c r="L400" s="5"/>
      <c r="M400" s="7"/>
    </row>
    <row r="401" spans="1:34" x14ac:dyDescent="0.2">
      <c r="B401" s="67" t="s">
        <v>577</v>
      </c>
      <c r="C401" s="5" t="s">
        <v>574</v>
      </c>
      <c r="D401" s="4" t="s">
        <v>1115</v>
      </c>
      <c r="E401" s="5" t="s">
        <v>1116</v>
      </c>
      <c r="F401" s="5" t="s">
        <v>1117</v>
      </c>
      <c r="G401" s="5" t="s">
        <v>1118</v>
      </c>
      <c r="H401" s="5" t="s">
        <v>1119</v>
      </c>
      <c r="I401" s="5" t="s">
        <v>1120</v>
      </c>
      <c r="J401" s="42" t="s">
        <v>1422</v>
      </c>
      <c r="K401" s="5" t="s">
        <v>1121</v>
      </c>
      <c r="L401" s="5" t="s">
        <v>1289</v>
      </c>
      <c r="M401" s="5" t="s">
        <v>1290</v>
      </c>
      <c r="N401" s="5" t="s">
        <v>1406</v>
      </c>
      <c r="O401" s="5"/>
      <c r="P401" s="5"/>
      <c r="Q401" s="5"/>
      <c r="R401" s="5"/>
      <c r="S401" s="5"/>
      <c r="T401" s="5"/>
      <c r="U401" s="5"/>
      <c r="V401" s="5"/>
      <c r="W401" s="5"/>
      <c r="X401" s="5"/>
      <c r="Y401" s="5"/>
      <c r="Z401" s="5"/>
      <c r="AA401" s="5"/>
      <c r="AB401" s="5"/>
      <c r="AC401" s="5"/>
      <c r="AD401" s="5"/>
      <c r="AE401" s="5"/>
      <c r="AF401" s="5"/>
    </row>
    <row r="402" spans="1:34" x14ac:dyDescent="0.2">
      <c r="A402" t="s">
        <v>663</v>
      </c>
      <c r="B402" s="14">
        <v>1</v>
      </c>
      <c r="C402" s="6" t="s">
        <v>1122</v>
      </c>
      <c r="D402" s="6" t="s">
        <v>1389</v>
      </c>
      <c r="E402" s="6" t="s">
        <v>1092</v>
      </c>
      <c r="F402" s="6" t="s">
        <v>1341</v>
      </c>
      <c r="G402" s="6">
        <v>1</v>
      </c>
      <c r="H402" s="6">
        <v>51</v>
      </c>
      <c r="I402" s="6" t="s">
        <v>1092</v>
      </c>
      <c r="J402" s="38" t="s">
        <v>17</v>
      </c>
      <c r="K402" s="6" t="s">
        <v>1092</v>
      </c>
      <c r="L402" s="6" t="s">
        <v>1076</v>
      </c>
      <c r="M402" s="6" t="s">
        <v>1076</v>
      </c>
      <c r="N402" s="6" t="s">
        <v>1076</v>
      </c>
      <c r="O402" s="6"/>
      <c r="P402" s="6"/>
      <c r="Q402" s="6"/>
      <c r="R402" s="6"/>
      <c r="S402" s="6"/>
      <c r="T402" s="6"/>
      <c r="U402" s="6"/>
      <c r="W402" s="6"/>
      <c r="X402" s="6"/>
      <c r="Y402" s="6"/>
      <c r="Z402" s="6"/>
      <c r="AA402" s="6"/>
      <c r="AB402" s="6"/>
      <c r="AC402" s="6"/>
      <c r="AD402" s="6"/>
      <c r="AE402" s="6"/>
      <c r="AF402" s="6"/>
      <c r="AH402" s="6"/>
    </row>
    <row r="403" spans="1:34" x14ac:dyDescent="0.2">
      <c r="A403" s="29" t="s">
        <v>1012</v>
      </c>
      <c r="B403" s="13">
        <v>2</v>
      </c>
      <c r="C403" s="6" t="s">
        <v>1123</v>
      </c>
      <c r="D403" s="6" t="s">
        <v>1390</v>
      </c>
      <c r="E403" s="6" t="s">
        <v>1092</v>
      </c>
      <c r="F403" s="6" t="s">
        <v>1341</v>
      </c>
      <c r="G403" s="6">
        <v>1</v>
      </c>
      <c r="H403" s="6">
        <v>100</v>
      </c>
      <c r="I403" s="6" t="s">
        <v>1092</v>
      </c>
      <c r="J403" s="38" t="s">
        <v>17</v>
      </c>
      <c r="K403" s="6" t="s">
        <v>1092</v>
      </c>
      <c r="L403" s="6" t="s">
        <v>1076</v>
      </c>
      <c r="M403" s="6" t="s">
        <v>1076</v>
      </c>
      <c r="N403" s="6" t="s">
        <v>1076</v>
      </c>
      <c r="O403" s="6"/>
      <c r="P403" s="6"/>
      <c r="Q403" s="6"/>
      <c r="R403" s="6"/>
      <c r="S403" s="6"/>
      <c r="T403" s="6"/>
      <c r="U403" s="6"/>
      <c r="W403" s="6"/>
      <c r="X403" s="6"/>
      <c r="Y403" s="6"/>
      <c r="Z403" s="6"/>
      <c r="AA403" s="6"/>
      <c r="AB403" s="6"/>
      <c r="AC403" s="6"/>
      <c r="AD403" s="6"/>
      <c r="AE403" s="6"/>
      <c r="AF403" s="6"/>
      <c r="AH403" s="6"/>
    </row>
    <row r="404" spans="1:34" x14ac:dyDescent="0.2">
      <c r="B404" s="14">
        <v>3</v>
      </c>
      <c r="C404" s="6" t="s">
        <v>1124</v>
      </c>
      <c r="D404" s="6" t="s">
        <v>2572</v>
      </c>
      <c r="E404" s="6" t="s">
        <v>1076</v>
      </c>
      <c r="F404" s="6" t="s">
        <v>1341</v>
      </c>
      <c r="G404" s="6">
        <v>1</v>
      </c>
      <c r="H404" s="6">
        <v>0</v>
      </c>
      <c r="I404" s="6" t="s">
        <v>1076</v>
      </c>
      <c r="J404" s="38" t="s">
        <v>17</v>
      </c>
      <c r="K404" s="6" t="s">
        <v>1076</v>
      </c>
      <c r="L404" s="6" t="s">
        <v>1076</v>
      </c>
      <c r="M404" s="6" t="s">
        <v>1076</v>
      </c>
      <c r="N404" s="6" t="s">
        <v>1076</v>
      </c>
      <c r="O404" s="6"/>
      <c r="P404" s="6"/>
      <c r="Q404" s="6"/>
      <c r="R404" s="6"/>
      <c r="S404" s="6"/>
      <c r="T404" s="6"/>
      <c r="U404" s="6"/>
      <c r="W404" s="6"/>
      <c r="X404" s="6"/>
      <c r="Y404" s="6"/>
      <c r="Z404" s="6"/>
      <c r="AA404" s="6"/>
      <c r="AB404" s="6"/>
      <c r="AC404" s="6"/>
      <c r="AD404" s="6"/>
      <c r="AE404" s="6"/>
      <c r="AF404" s="6"/>
      <c r="AH404" s="6"/>
    </row>
    <row r="405" spans="1:34" x14ac:dyDescent="0.2">
      <c r="A405" s="3" t="s">
        <v>702</v>
      </c>
      <c r="B405" s="13">
        <v>4</v>
      </c>
      <c r="C405" s="6" t="s">
        <v>1125</v>
      </c>
      <c r="D405" s="6" t="s">
        <v>1391</v>
      </c>
      <c r="E405" s="6" t="s">
        <v>1092</v>
      </c>
      <c r="F405" s="6" t="s">
        <v>1341</v>
      </c>
      <c r="G405" s="6">
        <v>1</v>
      </c>
      <c r="H405" s="6">
        <v>10</v>
      </c>
      <c r="I405" s="6" t="s">
        <v>1076</v>
      </c>
      <c r="J405" s="38" t="s">
        <v>17</v>
      </c>
      <c r="K405" s="6" t="s">
        <v>1092</v>
      </c>
      <c r="L405" s="6" t="s">
        <v>1076</v>
      </c>
      <c r="M405" s="6" t="s">
        <v>1076</v>
      </c>
      <c r="N405" s="6" t="s">
        <v>1076</v>
      </c>
      <c r="O405" s="6"/>
      <c r="P405" s="6"/>
      <c r="Q405" s="6"/>
      <c r="R405" s="6"/>
      <c r="S405" s="6"/>
      <c r="T405" s="6"/>
      <c r="U405" s="6"/>
      <c r="W405" s="6"/>
      <c r="X405" s="6"/>
      <c r="Y405" s="6"/>
      <c r="Z405" s="6"/>
      <c r="AA405" s="6"/>
      <c r="AB405" s="6"/>
      <c r="AC405" s="6"/>
      <c r="AD405" s="6"/>
      <c r="AE405" s="6"/>
      <c r="AF405" s="6"/>
      <c r="AH405" s="6"/>
    </row>
    <row r="406" spans="1:34" x14ac:dyDescent="0.2">
      <c r="B406" s="14">
        <v>5</v>
      </c>
      <c r="C406" s="6" t="s">
        <v>1126</v>
      </c>
      <c r="D406" s="6" t="s">
        <v>1293</v>
      </c>
      <c r="E406" s="70" t="s">
        <v>1092</v>
      </c>
      <c r="F406" s="70" t="s">
        <v>1341</v>
      </c>
      <c r="G406" s="70">
        <v>1</v>
      </c>
      <c r="H406" s="70">
        <v>2</v>
      </c>
      <c r="I406" s="70" t="s">
        <v>1092</v>
      </c>
      <c r="J406" s="38" t="s">
        <v>17</v>
      </c>
      <c r="K406" s="70" t="s">
        <v>1092</v>
      </c>
      <c r="L406" s="70" t="s">
        <v>1076</v>
      </c>
      <c r="M406" s="70" t="s">
        <v>1076</v>
      </c>
      <c r="N406" s="70" t="s">
        <v>1076</v>
      </c>
      <c r="O406" s="6"/>
      <c r="P406" s="6"/>
      <c r="Q406" s="6"/>
      <c r="R406" s="6"/>
      <c r="S406" s="6"/>
      <c r="T406" s="6"/>
      <c r="U406" s="6"/>
      <c r="W406" s="6"/>
      <c r="X406" s="6"/>
      <c r="Y406" s="6"/>
      <c r="Z406" s="6"/>
      <c r="AA406" s="6"/>
      <c r="AB406" s="6"/>
      <c r="AC406" s="6"/>
      <c r="AD406" s="6"/>
      <c r="AE406" s="6"/>
      <c r="AF406" s="6"/>
      <c r="AH406" s="6"/>
    </row>
    <row r="407" spans="1:34" x14ac:dyDescent="0.2">
      <c r="B407" s="13">
        <v>6</v>
      </c>
      <c r="C407" s="15" t="s">
        <v>1754</v>
      </c>
      <c r="D407" s="69" t="s">
        <v>794</v>
      </c>
      <c r="E407" s="70" t="s">
        <v>1076</v>
      </c>
      <c r="F407" s="70" t="s">
        <v>1341</v>
      </c>
      <c r="G407" s="70">
        <v>1</v>
      </c>
      <c r="H407" s="6">
        <v>0</v>
      </c>
      <c r="I407" s="6" t="s">
        <v>1092</v>
      </c>
      <c r="J407" s="6" t="s">
        <v>1076</v>
      </c>
      <c r="K407" s="6" t="s">
        <v>1076</v>
      </c>
      <c r="L407" s="6" t="s">
        <v>1076</v>
      </c>
      <c r="M407" s="6" t="s">
        <v>1076</v>
      </c>
      <c r="N407" s="6" t="s">
        <v>1076</v>
      </c>
      <c r="O407" s="6"/>
      <c r="P407" s="6"/>
      <c r="Q407" s="6"/>
      <c r="R407" s="6"/>
      <c r="S407" s="6"/>
      <c r="T407" s="6"/>
      <c r="U407" s="6"/>
      <c r="W407" s="6"/>
      <c r="X407" s="6"/>
      <c r="Y407" s="6"/>
      <c r="Z407" s="6"/>
      <c r="AA407" s="6"/>
      <c r="AB407" s="6"/>
      <c r="AC407" s="6"/>
      <c r="AD407" s="6"/>
      <c r="AE407" s="6"/>
      <c r="AF407" s="6"/>
      <c r="AH407" s="6"/>
    </row>
    <row r="408" spans="1:34" x14ac:dyDescent="0.2">
      <c r="A408" s="40" t="s">
        <v>1418</v>
      </c>
      <c r="B408" s="14">
        <v>7</v>
      </c>
      <c r="C408" s="15" t="s">
        <v>1755</v>
      </c>
      <c r="D408" s="69" t="s">
        <v>796</v>
      </c>
      <c r="E408" s="6" t="s">
        <v>1076</v>
      </c>
      <c r="F408" s="70" t="s">
        <v>1341</v>
      </c>
      <c r="G408" s="70">
        <v>1</v>
      </c>
      <c r="H408" s="6">
        <v>0</v>
      </c>
      <c r="I408" s="6" t="s">
        <v>1076</v>
      </c>
      <c r="J408" s="6" t="s">
        <v>1076</v>
      </c>
      <c r="K408" s="6" t="s">
        <v>1076</v>
      </c>
      <c r="L408" s="6" t="s">
        <v>1076</v>
      </c>
      <c r="M408" s="6" t="s">
        <v>1076</v>
      </c>
      <c r="N408" s="6" t="s">
        <v>1076</v>
      </c>
      <c r="O408" s="6"/>
      <c r="P408" s="6"/>
      <c r="Q408" s="6"/>
      <c r="R408" s="6"/>
      <c r="S408" s="6"/>
      <c r="T408" s="6"/>
      <c r="U408" s="6"/>
      <c r="W408" s="6"/>
      <c r="X408" s="6"/>
      <c r="Y408" s="6"/>
      <c r="Z408" s="6"/>
      <c r="AA408" s="6"/>
      <c r="AB408" s="6"/>
      <c r="AC408" s="6"/>
      <c r="AD408" s="6"/>
      <c r="AE408" s="6"/>
      <c r="AF408" s="6"/>
      <c r="AH408" s="6"/>
    </row>
    <row r="409" spans="1:34" x14ac:dyDescent="0.2">
      <c r="A409" s="28" t="s">
        <v>1419</v>
      </c>
      <c r="B409" s="71">
        <v>8</v>
      </c>
      <c r="C409" s="6" t="s">
        <v>1756</v>
      </c>
      <c r="D409" s="6" t="s">
        <v>1757</v>
      </c>
      <c r="E409" s="6" t="s">
        <v>1076</v>
      </c>
      <c r="F409" s="70" t="s">
        <v>1341</v>
      </c>
      <c r="G409" s="70">
        <v>1</v>
      </c>
      <c r="H409" s="6">
        <v>0</v>
      </c>
      <c r="I409" s="6" t="s">
        <v>1076</v>
      </c>
      <c r="J409" s="6" t="s">
        <v>1076</v>
      </c>
      <c r="K409" s="6" t="s">
        <v>1076</v>
      </c>
      <c r="L409" s="6" t="s">
        <v>1076</v>
      </c>
      <c r="M409" s="6" t="s">
        <v>1076</v>
      </c>
      <c r="N409" s="6" t="s">
        <v>1076</v>
      </c>
      <c r="O409" s="6"/>
      <c r="P409" s="6"/>
      <c r="Q409" s="6"/>
      <c r="R409" s="6"/>
      <c r="S409" s="6"/>
      <c r="T409" s="6"/>
      <c r="U409" s="6"/>
      <c r="W409" s="6"/>
      <c r="X409" s="6"/>
      <c r="Y409" s="6"/>
      <c r="Z409" s="6"/>
      <c r="AA409" s="6"/>
      <c r="AB409" s="6"/>
      <c r="AC409" s="6"/>
      <c r="AD409" s="6"/>
      <c r="AE409" s="6"/>
      <c r="AF409" s="6"/>
      <c r="AH409" s="6"/>
    </row>
    <row r="410" spans="1:34" x14ac:dyDescent="0.2">
      <c r="A410" s="28" t="s">
        <v>1853</v>
      </c>
      <c r="B410" s="14">
        <v>9</v>
      </c>
      <c r="C410" s="6" t="s">
        <v>1758</v>
      </c>
      <c r="D410" s="6" t="s">
        <v>1759</v>
      </c>
      <c r="E410" s="6" t="s">
        <v>1092</v>
      </c>
      <c r="F410" s="70" t="s">
        <v>1341</v>
      </c>
      <c r="G410" s="70">
        <v>1</v>
      </c>
      <c r="H410" s="6">
        <v>20</v>
      </c>
      <c r="I410" s="6" t="s">
        <v>1076</v>
      </c>
      <c r="J410" s="6" t="s">
        <v>1076</v>
      </c>
      <c r="K410" s="6" t="s">
        <v>1076</v>
      </c>
      <c r="L410" s="6" t="s">
        <v>1076</v>
      </c>
      <c r="M410" s="6" t="s">
        <v>1076</v>
      </c>
      <c r="N410" s="6" t="s">
        <v>1076</v>
      </c>
      <c r="O410" s="6"/>
      <c r="P410" s="6"/>
      <c r="Q410" s="6"/>
      <c r="R410" s="6"/>
      <c r="S410" s="6"/>
      <c r="T410" s="6"/>
      <c r="U410" s="6"/>
      <c r="W410" s="6"/>
      <c r="X410" s="6"/>
      <c r="Y410" s="6"/>
      <c r="Z410" s="6"/>
      <c r="AA410" s="6"/>
      <c r="AB410" s="6"/>
      <c r="AC410" s="6"/>
      <c r="AD410" s="6"/>
      <c r="AE410" s="6"/>
      <c r="AF410" s="6"/>
      <c r="AH410" s="6"/>
    </row>
    <row r="411" spans="1:34" x14ac:dyDescent="0.2">
      <c r="A411" s="28" t="s">
        <v>1852</v>
      </c>
      <c r="B411" s="71">
        <v>10</v>
      </c>
      <c r="C411" s="6" t="s">
        <v>1731</v>
      </c>
      <c r="D411" s="6" t="s">
        <v>1760</v>
      </c>
      <c r="E411" s="6" t="s">
        <v>1076</v>
      </c>
      <c r="F411" s="70" t="s">
        <v>1341</v>
      </c>
      <c r="G411" s="70">
        <v>1</v>
      </c>
      <c r="H411" s="6">
        <v>0</v>
      </c>
      <c r="I411" s="6" t="s">
        <v>1076</v>
      </c>
      <c r="J411" s="6" t="s">
        <v>1076</v>
      </c>
      <c r="K411" s="6" t="s">
        <v>1076</v>
      </c>
      <c r="L411" s="6" t="s">
        <v>1076</v>
      </c>
      <c r="M411" s="6" t="s">
        <v>1076</v>
      </c>
      <c r="N411" s="6" t="s">
        <v>1076</v>
      </c>
      <c r="O411" s="6"/>
      <c r="P411" s="6"/>
      <c r="Q411" s="6"/>
      <c r="R411" s="6"/>
      <c r="S411" s="6"/>
      <c r="T411" s="6"/>
      <c r="U411" s="6"/>
      <c r="W411" s="6"/>
      <c r="X411" s="6"/>
      <c r="Y411" s="6"/>
      <c r="Z411" s="6"/>
      <c r="AA411" s="6"/>
      <c r="AB411" s="6"/>
      <c r="AC411" s="6"/>
      <c r="AD411" s="6"/>
      <c r="AE411" s="6"/>
      <c r="AF411" s="6"/>
      <c r="AH411" s="6"/>
    </row>
    <row r="412" spans="1:34" x14ac:dyDescent="0.2">
      <c r="A412" s="28" t="s">
        <v>1854</v>
      </c>
      <c r="B412" s="14">
        <v>11</v>
      </c>
      <c r="C412" s="6" t="s">
        <v>1732</v>
      </c>
      <c r="D412" s="6" t="s">
        <v>1761</v>
      </c>
      <c r="E412" s="6" t="s">
        <v>1076</v>
      </c>
      <c r="F412" s="70" t="s">
        <v>1341</v>
      </c>
      <c r="G412" s="70">
        <v>1</v>
      </c>
      <c r="H412" s="6">
        <v>0</v>
      </c>
      <c r="I412" s="6" t="s">
        <v>1076</v>
      </c>
      <c r="J412" s="6" t="s">
        <v>1076</v>
      </c>
      <c r="K412" s="6" t="s">
        <v>1076</v>
      </c>
      <c r="L412" s="6" t="s">
        <v>1076</v>
      </c>
      <c r="M412" s="6" t="s">
        <v>1076</v>
      </c>
      <c r="N412" s="6" t="s">
        <v>1076</v>
      </c>
      <c r="O412" s="6"/>
      <c r="P412" s="18"/>
      <c r="Q412" s="6"/>
      <c r="R412" s="6"/>
      <c r="S412" s="6"/>
      <c r="T412" s="6"/>
      <c r="U412" s="6"/>
      <c r="W412" s="6"/>
      <c r="X412" s="6"/>
      <c r="Y412" s="6"/>
      <c r="Z412" s="6"/>
      <c r="AA412" s="6"/>
      <c r="AB412" s="6"/>
      <c r="AC412" s="6"/>
      <c r="AD412" s="6"/>
      <c r="AE412" s="6"/>
      <c r="AF412" s="6"/>
      <c r="AH412" s="6"/>
    </row>
    <row r="413" spans="1:34" x14ac:dyDescent="0.2">
      <c r="A413" s="28" t="s">
        <v>1855</v>
      </c>
      <c r="B413" s="71">
        <v>12</v>
      </c>
      <c r="C413" s="6" t="s">
        <v>1762</v>
      </c>
      <c r="D413" s="6" t="s">
        <v>1763</v>
      </c>
      <c r="E413" s="6" t="s">
        <v>1076</v>
      </c>
      <c r="F413" s="70" t="s">
        <v>1341</v>
      </c>
      <c r="G413" s="70">
        <v>1</v>
      </c>
      <c r="H413" s="6">
        <v>0</v>
      </c>
      <c r="I413" s="6" t="s">
        <v>1076</v>
      </c>
      <c r="J413" s="6" t="s">
        <v>1076</v>
      </c>
      <c r="K413" s="6" t="s">
        <v>1076</v>
      </c>
      <c r="L413" s="6" t="s">
        <v>1076</v>
      </c>
      <c r="M413" s="6" t="s">
        <v>1076</v>
      </c>
      <c r="N413" s="6" t="s">
        <v>1076</v>
      </c>
      <c r="O413" s="6"/>
      <c r="P413" s="6"/>
      <c r="Q413" s="6"/>
      <c r="R413" s="6"/>
      <c r="S413" s="6"/>
      <c r="T413" s="6"/>
      <c r="U413" s="6"/>
      <c r="W413" s="6"/>
      <c r="X413" s="6"/>
      <c r="Y413" s="6"/>
      <c r="Z413" s="6"/>
      <c r="AA413" s="6"/>
      <c r="AB413" s="6"/>
      <c r="AC413" s="6"/>
      <c r="AD413" s="6"/>
      <c r="AE413" s="6"/>
      <c r="AF413" s="6"/>
      <c r="AH413" s="6"/>
    </row>
    <row r="414" spans="1:34" x14ac:dyDescent="0.2">
      <c r="A414" s="28" t="s">
        <v>1856</v>
      </c>
      <c r="B414" s="14">
        <v>13</v>
      </c>
      <c r="C414" s="6" t="s">
        <v>1764</v>
      </c>
      <c r="D414" s="6" t="s">
        <v>1765</v>
      </c>
      <c r="E414" s="6" t="s">
        <v>1076</v>
      </c>
      <c r="F414" s="70" t="s">
        <v>1341</v>
      </c>
      <c r="G414" s="70">
        <v>1</v>
      </c>
      <c r="H414" s="6">
        <v>0</v>
      </c>
      <c r="I414" s="6" t="s">
        <v>1076</v>
      </c>
      <c r="J414" s="6" t="s">
        <v>1076</v>
      </c>
      <c r="K414" s="6" t="s">
        <v>1076</v>
      </c>
      <c r="L414" s="6" t="s">
        <v>1076</v>
      </c>
      <c r="M414" s="6" t="s">
        <v>1076</v>
      </c>
      <c r="N414" s="6" t="s">
        <v>1076</v>
      </c>
      <c r="O414" s="6"/>
      <c r="P414" s="6"/>
      <c r="Q414" s="6"/>
      <c r="R414" s="6"/>
      <c r="S414" s="6"/>
      <c r="T414" s="6"/>
      <c r="U414" s="6"/>
      <c r="W414" s="6"/>
      <c r="X414" s="6"/>
      <c r="Y414" s="6"/>
      <c r="Z414" s="6"/>
      <c r="AA414" s="6"/>
      <c r="AB414" s="6"/>
      <c r="AC414" s="6"/>
      <c r="AD414" s="6"/>
      <c r="AE414" s="6"/>
      <c r="AF414" s="6"/>
      <c r="AH414" s="6"/>
    </row>
    <row r="415" spans="1:34" x14ac:dyDescent="0.2">
      <c r="A415" s="28" t="s">
        <v>1857</v>
      </c>
      <c r="B415" s="71">
        <v>14</v>
      </c>
      <c r="C415" s="6" t="s">
        <v>1766</v>
      </c>
      <c r="D415" s="6" t="s">
        <v>1767</v>
      </c>
      <c r="E415" s="6" t="s">
        <v>1076</v>
      </c>
      <c r="F415" s="70" t="s">
        <v>1341</v>
      </c>
      <c r="G415" s="70">
        <v>1</v>
      </c>
      <c r="H415" s="6">
        <v>0</v>
      </c>
      <c r="I415" s="6" t="s">
        <v>1076</v>
      </c>
      <c r="J415" s="6" t="s">
        <v>1076</v>
      </c>
      <c r="K415" s="6" t="s">
        <v>1076</v>
      </c>
      <c r="L415" s="6" t="s">
        <v>1076</v>
      </c>
      <c r="M415" s="6" t="s">
        <v>1076</v>
      </c>
      <c r="N415" s="6" t="s">
        <v>1076</v>
      </c>
      <c r="O415" s="6"/>
      <c r="P415" s="6"/>
      <c r="Q415" s="6"/>
      <c r="R415" s="6"/>
      <c r="S415" s="6"/>
      <c r="T415" s="6"/>
      <c r="U415" s="6"/>
      <c r="W415" s="6"/>
      <c r="X415" s="6"/>
      <c r="Y415" s="6"/>
      <c r="Z415" s="6"/>
      <c r="AA415" s="6"/>
      <c r="AB415" s="6"/>
      <c r="AC415" s="6"/>
      <c r="AD415" s="6"/>
      <c r="AE415" s="6"/>
      <c r="AF415" s="6"/>
      <c r="AH415" s="6"/>
    </row>
    <row r="416" spans="1:34" x14ac:dyDescent="0.2">
      <c r="A416" s="28" t="s">
        <v>1858</v>
      </c>
      <c r="B416" s="14">
        <v>15</v>
      </c>
      <c r="C416" s="6" t="s">
        <v>1768</v>
      </c>
      <c r="D416" s="6" t="s">
        <v>1769</v>
      </c>
      <c r="E416" s="6" t="s">
        <v>1076</v>
      </c>
      <c r="F416" s="70" t="s">
        <v>1341</v>
      </c>
      <c r="G416" s="70">
        <v>1</v>
      </c>
      <c r="H416" s="6">
        <v>0</v>
      </c>
      <c r="I416" s="6" t="s">
        <v>1076</v>
      </c>
      <c r="J416" s="6" t="s">
        <v>1076</v>
      </c>
      <c r="K416" s="6" t="s">
        <v>1076</v>
      </c>
      <c r="L416" s="6" t="s">
        <v>1076</v>
      </c>
      <c r="M416" s="6" t="s">
        <v>1076</v>
      </c>
      <c r="N416" s="6" t="s">
        <v>1076</v>
      </c>
      <c r="O416" s="6"/>
      <c r="P416" s="6"/>
      <c r="Q416" s="6"/>
      <c r="R416" s="6"/>
      <c r="S416" s="6"/>
      <c r="T416" s="6"/>
      <c r="U416" s="6"/>
      <c r="W416" s="6"/>
      <c r="X416" s="6"/>
      <c r="Y416" s="6"/>
      <c r="Z416" s="6"/>
      <c r="AA416" s="6"/>
      <c r="AB416" s="6"/>
      <c r="AC416" s="6"/>
      <c r="AD416" s="6"/>
      <c r="AE416" s="6"/>
      <c r="AF416" s="6"/>
      <c r="AH416" s="6"/>
    </row>
    <row r="417" spans="1:34" x14ac:dyDescent="0.2">
      <c r="A417" s="28" t="s">
        <v>1420</v>
      </c>
      <c r="B417" s="71">
        <v>16</v>
      </c>
      <c r="C417" s="6" t="s">
        <v>1770</v>
      </c>
      <c r="D417" s="6" t="s">
        <v>1771</v>
      </c>
      <c r="E417" s="6" t="s">
        <v>1076</v>
      </c>
      <c r="F417" s="6" t="s">
        <v>1341</v>
      </c>
      <c r="G417" s="6">
        <v>1</v>
      </c>
      <c r="H417" s="6">
        <v>0</v>
      </c>
      <c r="I417" s="6" t="s">
        <v>1076</v>
      </c>
      <c r="J417" s="6" t="s">
        <v>1076</v>
      </c>
      <c r="K417" s="6" t="s">
        <v>1076</v>
      </c>
      <c r="L417" s="6" t="s">
        <v>1076</v>
      </c>
      <c r="M417" s="6" t="s">
        <v>1076</v>
      </c>
      <c r="N417" s="6" t="s">
        <v>1076</v>
      </c>
      <c r="O417" s="6"/>
      <c r="P417" s="6"/>
      <c r="Q417" s="6"/>
      <c r="R417" s="6"/>
      <c r="S417" s="6"/>
      <c r="T417" s="6"/>
      <c r="U417" s="6"/>
      <c r="W417" s="6"/>
      <c r="X417" s="6"/>
      <c r="Y417" s="6"/>
      <c r="Z417" s="6"/>
      <c r="AA417" s="6"/>
      <c r="AB417" s="6"/>
      <c r="AC417" s="6"/>
      <c r="AD417" s="6"/>
      <c r="AE417" s="6"/>
      <c r="AF417" s="6"/>
      <c r="AH417" s="6"/>
    </row>
    <row r="418" spans="1:34" ht="16" x14ac:dyDescent="0.2">
      <c r="A418" s="41" t="str">
        <f>IF((A419+2)&gt;=26,CHAR(65)&amp;CHAR(65+1+A419-26),CHAR(65+1+A419))</f>
        <v>N</v>
      </c>
      <c r="B418" s="14">
        <v>17</v>
      </c>
      <c r="C418" s="6" t="s">
        <v>1127</v>
      </c>
      <c r="D418" s="6" t="s">
        <v>1392</v>
      </c>
      <c r="E418" s="18" t="s">
        <v>1092</v>
      </c>
      <c r="F418" s="6" t="s">
        <v>1341</v>
      </c>
      <c r="G418" s="6">
        <v>1</v>
      </c>
      <c r="H418" s="18">
        <v>0.01</v>
      </c>
      <c r="I418" s="18" t="s">
        <v>1092</v>
      </c>
      <c r="J418" s="6" t="s">
        <v>2</v>
      </c>
      <c r="K418" s="18" t="s">
        <v>1092</v>
      </c>
      <c r="L418" s="18" t="s">
        <v>1076</v>
      </c>
      <c r="M418" s="18" t="s">
        <v>1076</v>
      </c>
      <c r="N418" s="18" t="s">
        <v>1076</v>
      </c>
      <c r="O418" s="6"/>
      <c r="P418" s="6"/>
      <c r="Q418" s="6"/>
      <c r="R418" s="6"/>
      <c r="S418" s="6"/>
      <c r="T418" s="6"/>
      <c r="U418" s="6"/>
      <c r="W418" s="6"/>
      <c r="X418" s="6"/>
      <c r="Y418" s="6"/>
      <c r="Z418" s="6"/>
      <c r="AA418" s="6"/>
      <c r="AB418" s="6"/>
      <c r="AC418" s="6"/>
      <c r="AD418" s="6"/>
      <c r="AE418" s="6"/>
      <c r="AF418" s="6"/>
      <c r="AH418" s="6"/>
    </row>
    <row r="419" spans="1:34" x14ac:dyDescent="0.2">
      <c r="A419" s="28">
        <f>IF($C$19=0,5+3*$C$16+3*$D$16+1,5+3*$C$16+3*$D$16+$C$19)</f>
        <v>12</v>
      </c>
      <c r="B419" s="13">
        <v>18</v>
      </c>
      <c r="C419" s="6" t="s">
        <v>1128</v>
      </c>
      <c r="D419" s="6" t="s">
        <v>1697</v>
      </c>
      <c r="E419" s="6" t="s">
        <v>1092</v>
      </c>
      <c r="F419" s="6" t="s">
        <v>1341</v>
      </c>
      <c r="G419" s="6">
        <v>1</v>
      </c>
      <c r="H419" s="6">
        <v>0.14000000000000001</v>
      </c>
      <c r="I419" s="6" t="s">
        <v>1092</v>
      </c>
      <c r="J419" s="6" t="s">
        <v>2</v>
      </c>
      <c r="K419" s="6" t="s">
        <v>1092</v>
      </c>
      <c r="L419" s="6" t="s">
        <v>1076</v>
      </c>
      <c r="M419" s="6" t="s">
        <v>1076</v>
      </c>
      <c r="N419" s="6" t="s">
        <v>1076</v>
      </c>
      <c r="O419" s="6"/>
      <c r="P419" s="6"/>
      <c r="Q419" s="6"/>
      <c r="R419" s="6"/>
      <c r="S419" s="6"/>
      <c r="T419" s="6"/>
      <c r="U419" s="6"/>
      <c r="W419" s="6"/>
      <c r="X419" s="6"/>
      <c r="Y419" s="6"/>
      <c r="Z419" s="6"/>
      <c r="AA419" s="6"/>
      <c r="AB419" s="6"/>
      <c r="AC419" s="6"/>
      <c r="AD419" s="6"/>
      <c r="AE419" s="6"/>
      <c r="AF419" s="6"/>
      <c r="AH419" s="6"/>
    </row>
    <row r="420" spans="1:34" x14ac:dyDescent="0.2">
      <c r="B420" s="14">
        <v>19</v>
      </c>
      <c r="C420" s="6" t="s">
        <v>1129</v>
      </c>
      <c r="D420" s="6" t="s">
        <v>1294</v>
      </c>
      <c r="E420" s="6" t="s">
        <v>1092</v>
      </c>
      <c r="F420" s="6" t="s">
        <v>1341</v>
      </c>
      <c r="G420" s="6">
        <v>1</v>
      </c>
      <c r="H420" s="6">
        <v>0.14000000000000001</v>
      </c>
      <c r="I420" s="6" t="s">
        <v>1092</v>
      </c>
      <c r="J420" s="6" t="s">
        <v>2</v>
      </c>
      <c r="K420" s="6" t="s">
        <v>1092</v>
      </c>
      <c r="L420" s="6" t="s">
        <v>1076</v>
      </c>
      <c r="M420" s="6" t="s">
        <v>1076</v>
      </c>
      <c r="N420" s="6" t="s">
        <v>1076</v>
      </c>
      <c r="O420" s="6"/>
      <c r="P420" s="6"/>
      <c r="Q420" s="6"/>
      <c r="R420" s="6"/>
      <c r="S420" s="6"/>
      <c r="T420" s="6"/>
      <c r="U420" s="6"/>
      <c r="W420" s="6"/>
      <c r="X420" s="6"/>
      <c r="Y420" s="6"/>
      <c r="Z420" s="6"/>
      <c r="AA420" s="6"/>
      <c r="AB420" s="6"/>
      <c r="AC420" s="6"/>
      <c r="AD420" s="6"/>
      <c r="AE420" s="6"/>
      <c r="AF420" s="6"/>
      <c r="AH420" s="6"/>
    </row>
    <row r="421" spans="1:34" x14ac:dyDescent="0.2">
      <c r="B421" s="13">
        <v>20</v>
      </c>
      <c r="C421" s="6" t="s">
        <v>1130</v>
      </c>
      <c r="D421" s="6" t="s">
        <v>1295</v>
      </c>
      <c r="E421" s="6" t="s">
        <v>1076</v>
      </c>
      <c r="F421" s="6" t="s">
        <v>1341</v>
      </c>
      <c r="G421" s="6">
        <v>1</v>
      </c>
      <c r="H421" s="6">
        <v>0</v>
      </c>
      <c r="I421" s="6" t="s">
        <v>1076</v>
      </c>
      <c r="J421" s="6" t="s">
        <v>17</v>
      </c>
      <c r="K421" s="6" t="s">
        <v>1076</v>
      </c>
      <c r="L421" s="6" t="s">
        <v>1076</v>
      </c>
      <c r="M421" s="6" t="s">
        <v>1076</v>
      </c>
      <c r="N421" s="6" t="s">
        <v>1076</v>
      </c>
      <c r="O421" s="6"/>
      <c r="P421" s="6"/>
      <c r="Q421" s="6"/>
      <c r="R421" s="6"/>
      <c r="S421" s="6"/>
      <c r="T421" s="6"/>
      <c r="U421" s="6"/>
      <c r="W421" s="6"/>
      <c r="X421" s="6"/>
      <c r="Y421" s="6"/>
      <c r="Z421" s="6"/>
      <c r="AA421" s="6"/>
      <c r="AB421" s="6"/>
      <c r="AC421" s="6"/>
      <c r="AD421" s="6"/>
      <c r="AE421" s="6"/>
      <c r="AF421" s="6"/>
      <c r="AH421" s="6"/>
    </row>
    <row r="422" spans="1:34" x14ac:dyDescent="0.2">
      <c r="B422" s="14">
        <v>21</v>
      </c>
      <c r="C422" s="6" t="s">
        <v>1131</v>
      </c>
      <c r="D422" s="6" t="s">
        <v>1296</v>
      </c>
      <c r="E422" s="6" t="s">
        <v>1076</v>
      </c>
      <c r="F422" s="6" t="s">
        <v>1341</v>
      </c>
      <c r="G422" s="6">
        <v>1</v>
      </c>
      <c r="H422" s="6">
        <v>0</v>
      </c>
      <c r="I422" s="6" t="s">
        <v>1076</v>
      </c>
      <c r="J422" s="6" t="s">
        <v>17</v>
      </c>
      <c r="K422" s="6" t="s">
        <v>1076</v>
      </c>
      <c r="L422" s="6" t="s">
        <v>1076</v>
      </c>
      <c r="M422" s="6" t="s">
        <v>1076</v>
      </c>
      <c r="N422" s="6" t="s">
        <v>1076</v>
      </c>
      <c r="O422" s="6"/>
      <c r="P422" s="6"/>
      <c r="Q422" s="6"/>
      <c r="R422" s="6"/>
      <c r="S422" s="6"/>
      <c r="T422" s="6"/>
      <c r="U422" s="6"/>
      <c r="W422" s="6"/>
      <c r="X422" s="6"/>
      <c r="Y422" s="6"/>
      <c r="Z422" s="6"/>
      <c r="AA422" s="6"/>
      <c r="AB422" s="6"/>
      <c r="AC422" s="6"/>
      <c r="AD422" s="6"/>
      <c r="AE422" s="6"/>
      <c r="AF422" s="6"/>
      <c r="AH422" s="6"/>
    </row>
    <row r="423" spans="1:34" x14ac:dyDescent="0.2">
      <c r="B423" s="13">
        <v>22</v>
      </c>
      <c r="C423" s="6" t="s">
        <v>1133</v>
      </c>
      <c r="D423" s="6" t="s">
        <v>1298</v>
      </c>
      <c r="E423" s="6" t="s">
        <v>1092</v>
      </c>
      <c r="F423" s="6" t="s">
        <v>1341</v>
      </c>
      <c r="G423" s="6">
        <v>1</v>
      </c>
      <c r="H423" s="6">
        <v>0.7</v>
      </c>
      <c r="I423" s="6" t="s">
        <v>1092</v>
      </c>
      <c r="J423" s="6" t="s">
        <v>17</v>
      </c>
      <c r="K423" s="6" t="s">
        <v>1092</v>
      </c>
      <c r="L423" s="6" t="s">
        <v>1076</v>
      </c>
      <c r="M423" s="6" t="s">
        <v>1076</v>
      </c>
      <c r="N423" s="6" t="s">
        <v>1076</v>
      </c>
      <c r="O423" s="6"/>
      <c r="P423" s="6"/>
      <c r="Q423" s="6"/>
      <c r="R423" s="6"/>
      <c r="S423" s="6"/>
      <c r="T423" s="6"/>
      <c r="U423" s="6"/>
      <c r="W423" s="6"/>
      <c r="X423" s="6"/>
      <c r="Y423" s="6"/>
      <c r="Z423" s="6"/>
      <c r="AA423" s="6"/>
      <c r="AB423" s="6"/>
      <c r="AC423" s="6"/>
      <c r="AD423" s="6"/>
      <c r="AE423" s="6"/>
      <c r="AF423" s="6"/>
      <c r="AH423" s="6"/>
    </row>
    <row r="424" spans="1:34" x14ac:dyDescent="0.2">
      <c r="B424" s="14">
        <v>23</v>
      </c>
      <c r="C424" s="6" t="s">
        <v>1134</v>
      </c>
      <c r="D424" s="6" t="s">
        <v>1299</v>
      </c>
      <c r="E424" s="6" t="s">
        <v>1092</v>
      </c>
      <c r="F424" s="6" t="s">
        <v>1341</v>
      </c>
      <c r="G424" s="6">
        <v>1</v>
      </c>
      <c r="H424" s="6">
        <v>2.0219999999999998</v>
      </c>
      <c r="I424" s="6" t="s">
        <v>1092</v>
      </c>
      <c r="J424" s="6" t="s">
        <v>17</v>
      </c>
      <c r="K424" s="6" t="s">
        <v>1092</v>
      </c>
      <c r="L424" s="6" t="s">
        <v>1076</v>
      </c>
      <c r="M424" s="6" t="s">
        <v>1076</v>
      </c>
      <c r="N424" s="6" t="s">
        <v>1076</v>
      </c>
      <c r="O424" s="6"/>
      <c r="P424" s="6"/>
      <c r="Q424" s="6"/>
      <c r="R424" s="6"/>
      <c r="S424" s="6"/>
      <c r="T424" s="6"/>
      <c r="U424" s="6"/>
      <c r="W424" s="6"/>
      <c r="X424" s="6"/>
      <c r="Y424" s="6"/>
      <c r="Z424" s="6"/>
      <c r="AA424" s="6"/>
      <c r="AB424" s="6"/>
      <c r="AC424" s="6"/>
      <c r="AD424" s="6"/>
      <c r="AE424" s="6"/>
      <c r="AF424" s="6"/>
      <c r="AH424" s="6"/>
    </row>
    <row r="425" spans="1:34" x14ac:dyDescent="0.2">
      <c r="B425" s="13">
        <v>24</v>
      </c>
      <c r="C425" s="6" t="s">
        <v>1135</v>
      </c>
      <c r="D425" s="6" t="s">
        <v>1300</v>
      </c>
      <c r="E425" s="6" t="s">
        <v>1092</v>
      </c>
      <c r="F425" s="6" t="s">
        <v>1341</v>
      </c>
      <c r="G425" s="6">
        <v>1</v>
      </c>
      <c r="H425" s="6">
        <v>0.1</v>
      </c>
      <c r="I425" s="6" t="s">
        <v>1092</v>
      </c>
      <c r="J425" s="6" t="s">
        <v>17</v>
      </c>
      <c r="K425" s="6" t="s">
        <v>1092</v>
      </c>
      <c r="L425" s="6" t="s">
        <v>1076</v>
      </c>
      <c r="M425" s="6" t="s">
        <v>1076</v>
      </c>
      <c r="N425" s="6" t="s">
        <v>1076</v>
      </c>
      <c r="O425" s="6"/>
      <c r="P425" s="6"/>
      <c r="Q425" s="6"/>
      <c r="R425" s="6"/>
      <c r="S425" s="6"/>
      <c r="T425" s="6"/>
      <c r="U425" s="6"/>
      <c r="W425" s="6"/>
      <c r="X425" s="6"/>
      <c r="Y425" s="6"/>
      <c r="Z425" s="6"/>
      <c r="AA425" s="6"/>
      <c r="AB425" s="6"/>
      <c r="AC425" s="6"/>
      <c r="AD425" s="6"/>
      <c r="AE425" s="6"/>
      <c r="AF425" s="6"/>
      <c r="AH425" s="6"/>
    </row>
    <row r="426" spans="1:34" x14ac:dyDescent="0.2">
      <c r="B426" s="14">
        <v>25</v>
      </c>
      <c r="C426" s="6" t="s">
        <v>1136</v>
      </c>
      <c r="D426" s="6" t="s">
        <v>1301</v>
      </c>
      <c r="E426" s="6" t="s">
        <v>1076</v>
      </c>
      <c r="F426" s="6" t="s">
        <v>1341</v>
      </c>
      <c r="G426" s="6">
        <v>1</v>
      </c>
      <c r="H426" s="6">
        <v>0</v>
      </c>
      <c r="I426" s="6" t="s">
        <v>1076</v>
      </c>
      <c r="J426" s="6" t="s">
        <v>17</v>
      </c>
      <c r="K426" s="6" t="s">
        <v>1076</v>
      </c>
      <c r="L426" s="6" t="s">
        <v>1076</v>
      </c>
      <c r="M426" s="6" t="s">
        <v>1076</v>
      </c>
      <c r="N426" s="6" t="s">
        <v>1076</v>
      </c>
      <c r="O426" s="6"/>
      <c r="P426" s="6"/>
      <c r="Q426" s="6"/>
      <c r="R426" s="6"/>
      <c r="S426" s="6"/>
      <c r="T426" s="6"/>
      <c r="U426" s="6"/>
      <c r="W426" s="6"/>
      <c r="X426" s="6"/>
      <c r="Y426" s="6"/>
      <c r="Z426" s="6"/>
      <c r="AA426" s="6"/>
      <c r="AB426" s="6"/>
      <c r="AC426" s="6"/>
      <c r="AD426" s="6"/>
      <c r="AE426" s="6"/>
      <c r="AF426" s="6"/>
      <c r="AH426" s="6"/>
    </row>
    <row r="427" spans="1:34" x14ac:dyDescent="0.2">
      <c r="B427" s="13">
        <v>26</v>
      </c>
      <c r="C427" s="6" t="s">
        <v>1137</v>
      </c>
      <c r="D427" s="6" t="s">
        <v>1302</v>
      </c>
      <c r="E427" s="6" t="s">
        <v>1092</v>
      </c>
      <c r="F427" s="6" t="s">
        <v>1341</v>
      </c>
      <c r="G427" s="6">
        <v>1</v>
      </c>
      <c r="H427" s="6">
        <v>-1</v>
      </c>
      <c r="I427" s="6" t="s">
        <v>1092</v>
      </c>
      <c r="J427" s="6" t="s">
        <v>17</v>
      </c>
      <c r="K427" s="6" t="s">
        <v>1092</v>
      </c>
      <c r="L427" s="6" t="s">
        <v>1076</v>
      </c>
      <c r="M427" s="6" t="s">
        <v>1076</v>
      </c>
      <c r="N427" s="6" t="s">
        <v>1076</v>
      </c>
      <c r="O427" s="6"/>
      <c r="P427" s="6"/>
      <c r="Q427" s="6"/>
      <c r="R427" s="6"/>
      <c r="S427" s="6"/>
      <c r="T427" s="6"/>
      <c r="U427" s="6"/>
      <c r="W427" s="6"/>
      <c r="X427" s="6"/>
      <c r="Y427" s="6"/>
      <c r="Z427" s="6"/>
      <c r="AA427" s="6"/>
      <c r="AB427" s="6"/>
      <c r="AC427" s="6"/>
      <c r="AD427" s="6"/>
      <c r="AE427" s="6"/>
      <c r="AF427" s="6"/>
      <c r="AH427" s="6"/>
    </row>
    <row r="428" spans="1:34" x14ac:dyDescent="0.2">
      <c r="B428" s="14">
        <v>27</v>
      </c>
      <c r="C428" s="6" t="s">
        <v>1138</v>
      </c>
      <c r="D428" s="6" t="s">
        <v>1303</v>
      </c>
      <c r="E428" s="6" t="s">
        <v>1092</v>
      </c>
      <c r="F428" s="6" t="s">
        <v>1341</v>
      </c>
      <c r="G428" s="6">
        <v>1</v>
      </c>
      <c r="H428" s="6">
        <v>-1</v>
      </c>
      <c r="I428" s="6" t="s">
        <v>1092</v>
      </c>
      <c r="J428" s="6" t="s">
        <v>17</v>
      </c>
      <c r="K428" s="6" t="s">
        <v>1092</v>
      </c>
      <c r="L428" s="6" t="s">
        <v>1076</v>
      </c>
      <c r="M428" s="6" t="s">
        <v>1076</v>
      </c>
      <c r="N428" s="6" t="s">
        <v>1076</v>
      </c>
      <c r="O428" s="6"/>
      <c r="P428" s="6"/>
      <c r="Q428" s="6"/>
      <c r="R428" s="6"/>
      <c r="S428" s="6"/>
      <c r="T428" s="6"/>
      <c r="U428" s="6"/>
      <c r="W428" s="6"/>
      <c r="X428" s="6"/>
      <c r="Y428" s="6"/>
      <c r="Z428" s="6"/>
      <c r="AA428" s="6"/>
      <c r="AB428" s="6"/>
      <c r="AC428" s="6"/>
      <c r="AD428" s="6"/>
      <c r="AE428" s="6"/>
      <c r="AF428" s="6"/>
      <c r="AH428" s="6"/>
    </row>
    <row r="429" spans="1:34" x14ac:dyDescent="0.2">
      <c r="B429" s="13">
        <v>28</v>
      </c>
      <c r="C429" s="6" t="s">
        <v>1139</v>
      </c>
      <c r="D429" s="6" t="s">
        <v>1304</v>
      </c>
      <c r="E429" s="6" t="s">
        <v>1092</v>
      </c>
      <c r="F429" s="6" t="s">
        <v>1341</v>
      </c>
      <c r="G429" s="6">
        <v>1</v>
      </c>
      <c r="H429" s="6">
        <v>11.91</v>
      </c>
      <c r="I429" s="6" t="s">
        <v>1076</v>
      </c>
      <c r="J429" s="6" t="s">
        <v>17</v>
      </c>
      <c r="K429" s="6" t="s">
        <v>1092</v>
      </c>
      <c r="L429" s="6" t="s">
        <v>1076</v>
      </c>
      <c r="M429" s="6" t="s">
        <v>1076</v>
      </c>
      <c r="N429" s="6" t="s">
        <v>1076</v>
      </c>
      <c r="O429" s="6"/>
      <c r="P429" s="6"/>
      <c r="Q429" s="6"/>
      <c r="R429" s="6"/>
      <c r="S429" s="6"/>
      <c r="T429" s="6"/>
      <c r="U429" s="6"/>
      <c r="W429" s="6"/>
      <c r="X429" s="6"/>
      <c r="Y429" s="6"/>
      <c r="Z429" s="6"/>
      <c r="AA429" s="6"/>
      <c r="AB429" s="6"/>
      <c r="AC429" s="6"/>
      <c r="AD429" s="6"/>
      <c r="AE429" s="6"/>
      <c r="AF429" s="6"/>
      <c r="AH429" s="6"/>
    </row>
    <row r="430" spans="1:34" x14ac:dyDescent="0.2">
      <c r="B430" s="14">
        <v>29</v>
      </c>
      <c r="C430" s="6" t="s">
        <v>1140</v>
      </c>
      <c r="D430" s="6" t="s">
        <v>1305</v>
      </c>
      <c r="E430" s="6" t="s">
        <v>1092</v>
      </c>
      <c r="F430" s="6" t="s">
        <v>1341</v>
      </c>
      <c r="G430" s="6">
        <v>1</v>
      </c>
      <c r="H430" s="6">
        <v>31</v>
      </c>
      <c r="I430" s="6" t="s">
        <v>1076</v>
      </c>
      <c r="J430" s="6" t="s">
        <v>17</v>
      </c>
      <c r="K430" s="6" t="s">
        <v>1092</v>
      </c>
      <c r="L430" s="6" t="s">
        <v>1076</v>
      </c>
      <c r="M430" s="6" t="s">
        <v>1076</v>
      </c>
      <c r="N430" s="6" t="s">
        <v>1076</v>
      </c>
      <c r="O430" s="6"/>
      <c r="P430" s="6"/>
      <c r="Q430" s="6"/>
      <c r="R430" s="6"/>
      <c r="S430" s="6"/>
      <c r="T430" s="6"/>
      <c r="U430" s="6"/>
      <c r="W430" s="6"/>
      <c r="X430" s="6"/>
      <c r="Y430" s="6"/>
      <c r="Z430" s="6"/>
      <c r="AA430" s="6"/>
      <c r="AB430" s="6"/>
      <c r="AC430" s="6"/>
      <c r="AD430" s="6"/>
      <c r="AE430" s="6"/>
      <c r="AF430" s="6"/>
      <c r="AH430" s="6"/>
    </row>
    <row r="431" spans="1:34" x14ac:dyDescent="0.2">
      <c r="B431" s="13">
        <v>30</v>
      </c>
      <c r="C431" s="6" t="s">
        <v>1141</v>
      </c>
      <c r="D431" s="6" t="s">
        <v>1306</v>
      </c>
      <c r="E431" s="6" t="s">
        <v>1076</v>
      </c>
      <c r="F431" s="6" t="s">
        <v>1111</v>
      </c>
      <c r="G431" s="6">
        <v>1</v>
      </c>
      <c r="H431" s="6">
        <v>0.1</v>
      </c>
      <c r="I431" s="6" t="s">
        <v>1076</v>
      </c>
      <c r="J431" s="6" t="s">
        <v>17</v>
      </c>
      <c r="K431" s="6" t="s">
        <v>1076</v>
      </c>
      <c r="L431" s="6" t="s">
        <v>1076</v>
      </c>
      <c r="M431" s="6" t="s">
        <v>1076</v>
      </c>
      <c r="N431" s="6" t="s">
        <v>1076</v>
      </c>
      <c r="O431" s="6"/>
      <c r="P431" s="6"/>
      <c r="Q431" s="6"/>
      <c r="R431" s="6"/>
      <c r="S431" s="6"/>
      <c r="T431" s="6"/>
      <c r="U431" s="6"/>
      <c r="W431" s="6"/>
      <c r="X431" s="6"/>
      <c r="Y431" s="6"/>
      <c r="Z431" s="6"/>
      <c r="AA431" s="6"/>
      <c r="AB431" s="6"/>
      <c r="AC431" s="6"/>
      <c r="AD431" s="6"/>
      <c r="AE431" s="6"/>
      <c r="AF431" s="6"/>
      <c r="AH431" s="6"/>
    </row>
    <row r="432" spans="1:34" x14ac:dyDescent="0.2">
      <c r="B432" s="14">
        <v>31</v>
      </c>
      <c r="C432" s="6" t="s">
        <v>1142</v>
      </c>
      <c r="D432" s="6" t="s">
        <v>1307</v>
      </c>
      <c r="E432" s="6" t="s">
        <v>1076</v>
      </c>
      <c r="F432" s="6" t="s">
        <v>1111</v>
      </c>
      <c r="G432" s="6">
        <v>1</v>
      </c>
      <c r="H432" s="6">
        <v>5.0000000000000001E-4</v>
      </c>
      <c r="I432" s="6" t="s">
        <v>1076</v>
      </c>
      <c r="J432" s="6" t="s">
        <v>17</v>
      </c>
      <c r="K432" s="6" t="s">
        <v>1076</v>
      </c>
      <c r="L432" s="6" t="s">
        <v>1076</v>
      </c>
      <c r="M432" s="6" t="s">
        <v>1076</v>
      </c>
      <c r="N432" s="6" t="s">
        <v>1076</v>
      </c>
      <c r="O432" s="6"/>
      <c r="P432" s="6"/>
      <c r="Q432" s="6"/>
      <c r="R432" s="6"/>
      <c r="S432" s="6"/>
      <c r="T432" s="6"/>
      <c r="U432" s="6"/>
      <c r="W432" s="6"/>
      <c r="X432" s="6"/>
      <c r="Y432" s="6"/>
      <c r="Z432" s="6"/>
      <c r="AA432" s="6"/>
      <c r="AB432" s="6"/>
      <c r="AC432" s="6"/>
      <c r="AD432" s="6"/>
      <c r="AE432" s="6"/>
      <c r="AF432" s="6"/>
      <c r="AH432" s="6"/>
    </row>
    <row r="433" spans="1:34" x14ac:dyDescent="0.2">
      <c r="B433" s="13">
        <v>32</v>
      </c>
      <c r="C433" s="6" t="s">
        <v>1143</v>
      </c>
      <c r="D433" s="6" t="s">
        <v>1308</v>
      </c>
      <c r="E433" s="6" t="s">
        <v>1076</v>
      </c>
      <c r="F433" s="6" t="s">
        <v>1111</v>
      </c>
      <c r="G433" s="6">
        <v>1</v>
      </c>
      <c r="H433" s="6">
        <v>5.0000000000000001E-4</v>
      </c>
      <c r="I433" s="6" t="s">
        <v>1076</v>
      </c>
      <c r="J433" s="6" t="s">
        <v>17</v>
      </c>
      <c r="K433" s="6" t="s">
        <v>1076</v>
      </c>
      <c r="L433" s="6" t="s">
        <v>1076</v>
      </c>
      <c r="M433" s="6" t="s">
        <v>1076</v>
      </c>
      <c r="N433" s="6" t="s">
        <v>1076</v>
      </c>
      <c r="O433" s="6"/>
      <c r="P433" s="6"/>
      <c r="Q433" s="6"/>
      <c r="R433" s="6"/>
      <c r="S433" s="6"/>
      <c r="T433" s="6"/>
      <c r="U433" s="6"/>
      <c r="W433" s="6"/>
      <c r="X433" s="6"/>
      <c r="Y433" s="6"/>
      <c r="Z433" s="6"/>
      <c r="AA433" s="6"/>
      <c r="AB433" s="6"/>
      <c r="AC433" s="6"/>
      <c r="AD433" s="6"/>
      <c r="AE433" s="6"/>
      <c r="AF433" s="6"/>
      <c r="AH433" s="6"/>
    </row>
    <row r="434" spans="1:34" x14ac:dyDescent="0.2">
      <c r="B434" s="14">
        <v>33</v>
      </c>
      <c r="C434" s="6" t="s">
        <v>1144</v>
      </c>
      <c r="D434" s="6" t="s">
        <v>1309</v>
      </c>
      <c r="E434" s="6" t="s">
        <v>1076</v>
      </c>
      <c r="F434" s="6" t="s">
        <v>1111</v>
      </c>
      <c r="G434" s="6">
        <v>1</v>
      </c>
      <c r="H434" s="6">
        <v>5.0000000000000001E-4</v>
      </c>
      <c r="I434" s="6" t="s">
        <v>1076</v>
      </c>
      <c r="J434" s="6" t="s">
        <v>2</v>
      </c>
      <c r="K434" s="6" t="s">
        <v>1076</v>
      </c>
      <c r="L434" s="6" t="s">
        <v>1076</v>
      </c>
      <c r="M434" s="6" t="s">
        <v>1076</v>
      </c>
      <c r="N434" s="6" t="s">
        <v>1076</v>
      </c>
      <c r="O434" s="6"/>
      <c r="P434" s="6"/>
      <c r="Q434" s="6"/>
      <c r="R434" s="6"/>
      <c r="S434" s="6"/>
      <c r="T434" s="6"/>
      <c r="U434" s="6"/>
      <c r="W434" s="6"/>
      <c r="X434" s="6"/>
      <c r="Y434" s="6"/>
      <c r="Z434" s="6"/>
      <c r="AA434" s="6"/>
      <c r="AB434" s="6"/>
      <c r="AC434" s="6"/>
      <c r="AD434" s="6"/>
      <c r="AE434" s="6"/>
      <c r="AF434" s="6"/>
      <c r="AH434" s="6"/>
    </row>
    <row r="435" spans="1:34" x14ac:dyDescent="0.2">
      <c r="B435" s="13">
        <v>34</v>
      </c>
      <c r="C435" s="6" t="s">
        <v>1145</v>
      </c>
      <c r="D435" s="6" t="s">
        <v>1310</v>
      </c>
      <c r="E435" s="6" t="s">
        <v>1076</v>
      </c>
      <c r="F435" s="6" t="s">
        <v>1111</v>
      </c>
      <c r="G435" s="6">
        <v>1</v>
      </c>
      <c r="H435" s="6">
        <v>5.0000000000000001E-4</v>
      </c>
      <c r="I435" s="6" t="s">
        <v>1076</v>
      </c>
      <c r="J435" s="6" t="s">
        <v>2</v>
      </c>
      <c r="K435" s="6" t="s">
        <v>1076</v>
      </c>
      <c r="L435" s="6" t="s">
        <v>1076</v>
      </c>
      <c r="M435" s="6" t="s">
        <v>1076</v>
      </c>
      <c r="N435" s="6" t="s">
        <v>1076</v>
      </c>
      <c r="O435" s="6"/>
      <c r="P435" s="6"/>
      <c r="Q435" s="6"/>
      <c r="R435" s="6"/>
      <c r="S435" s="6"/>
      <c r="T435" s="6"/>
      <c r="U435" s="6"/>
      <c r="W435" s="6"/>
      <c r="X435" s="6"/>
      <c r="Y435" s="6"/>
      <c r="Z435" s="6"/>
      <c r="AA435" s="6"/>
      <c r="AB435" s="6"/>
      <c r="AC435" s="6"/>
      <c r="AD435" s="6"/>
      <c r="AE435" s="6"/>
      <c r="AF435" s="6"/>
      <c r="AH435" s="6"/>
    </row>
    <row r="436" spans="1:34" x14ac:dyDescent="0.2">
      <c r="B436" s="14">
        <v>35</v>
      </c>
      <c r="C436" s="6" t="s">
        <v>1146</v>
      </c>
      <c r="D436" s="6" t="s">
        <v>1311</v>
      </c>
      <c r="E436" s="6" t="s">
        <v>1076</v>
      </c>
      <c r="F436" s="6" t="s">
        <v>1111</v>
      </c>
      <c r="G436" s="6">
        <v>1</v>
      </c>
      <c r="H436" s="6">
        <v>8.0000000000000002E-3</v>
      </c>
      <c r="I436" s="6" t="s">
        <v>1076</v>
      </c>
      <c r="J436" s="6" t="s">
        <v>17</v>
      </c>
      <c r="K436" s="6" t="s">
        <v>1076</v>
      </c>
      <c r="L436" s="6" t="s">
        <v>1076</v>
      </c>
      <c r="M436" s="6" t="s">
        <v>1076</v>
      </c>
      <c r="N436" s="6" t="s">
        <v>1076</v>
      </c>
      <c r="O436" s="6"/>
      <c r="P436" s="6"/>
      <c r="Q436" s="6"/>
      <c r="R436" s="6"/>
      <c r="S436" s="6"/>
      <c r="T436" s="6"/>
      <c r="U436" s="6"/>
      <c r="W436" s="6"/>
      <c r="X436" s="6"/>
      <c r="Y436" s="6"/>
      <c r="Z436" s="6"/>
      <c r="AA436" s="6"/>
      <c r="AB436" s="6"/>
      <c r="AC436" s="6"/>
      <c r="AD436" s="6"/>
      <c r="AE436" s="6"/>
      <c r="AF436" s="6"/>
      <c r="AH436" s="6"/>
    </row>
    <row r="437" spans="1:34" x14ac:dyDescent="0.2">
      <c r="B437" s="13">
        <v>36</v>
      </c>
      <c r="C437" s="6" t="s">
        <v>1147</v>
      </c>
      <c r="D437" s="6" t="s">
        <v>1312</v>
      </c>
      <c r="E437" s="6" t="s">
        <v>1076</v>
      </c>
      <c r="F437" s="6" t="s">
        <v>1111</v>
      </c>
      <c r="G437" s="6">
        <v>1</v>
      </c>
      <c r="H437" s="6">
        <v>8.0000000000000002E-3</v>
      </c>
      <c r="I437" s="6" t="s">
        <v>1076</v>
      </c>
      <c r="J437" s="6" t="s">
        <v>17</v>
      </c>
      <c r="K437" s="6" t="s">
        <v>1076</v>
      </c>
      <c r="L437" s="6" t="s">
        <v>1076</v>
      </c>
      <c r="M437" s="6" t="s">
        <v>1076</v>
      </c>
      <c r="N437" s="6" t="s">
        <v>1076</v>
      </c>
      <c r="O437" s="6"/>
      <c r="P437" s="6"/>
      <c r="Q437" s="6"/>
      <c r="R437" s="6"/>
      <c r="S437" s="6"/>
      <c r="T437" s="6"/>
      <c r="U437" s="6"/>
      <c r="W437" s="6"/>
      <c r="X437" s="6"/>
      <c r="Y437" s="6"/>
      <c r="Z437" s="6"/>
      <c r="AA437" s="6"/>
      <c r="AB437" s="6"/>
      <c r="AC437" s="6"/>
      <c r="AD437" s="6"/>
      <c r="AE437" s="6"/>
      <c r="AF437" s="6"/>
      <c r="AH437" s="6"/>
    </row>
    <row r="438" spans="1:34" x14ac:dyDescent="0.2">
      <c r="B438" s="14">
        <v>37</v>
      </c>
      <c r="C438" s="6" t="s">
        <v>1148</v>
      </c>
      <c r="D438" s="6" t="s">
        <v>1313</v>
      </c>
      <c r="E438" s="6" t="s">
        <v>1076</v>
      </c>
      <c r="F438" s="6" t="s">
        <v>1111</v>
      </c>
      <c r="G438" s="6">
        <v>1</v>
      </c>
      <c r="H438" s="6">
        <v>8.0000000000000002E-3</v>
      </c>
      <c r="I438" s="6" t="s">
        <v>1076</v>
      </c>
      <c r="J438" s="6" t="s">
        <v>17</v>
      </c>
      <c r="K438" s="6" t="s">
        <v>1076</v>
      </c>
      <c r="L438" s="6" t="s">
        <v>1076</v>
      </c>
      <c r="M438" s="6" t="s">
        <v>1076</v>
      </c>
      <c r="N438" s="6" t="s">
        <v>1076</v>
      </c>
      <c r="O438" s="6"/>
      <c r="P438" s="6"/>
      <c r="Q438" s="6"/>
      <c r="R438" s="6"/>
      <c r="S438" s="6"/>
      <c r="T438" s="6"/>
      <c r="U438" s="6"/>
      <c r="W438" s="6"/>
      <c r="X438" s="6"/>
      <c r="Y438" s="6"/>
      <c r="Z438" s="6"/>
      <c r="AA438" s="6"/>
      <c r="AB438" s="6"/>
      <c r="AC438" s="6"/>
      <c r="AD438" s="6"/>
      <c r="AE438" s="6"/>
      <c r="AF438" s="6"/>
      <c r="AH438" s="6"/>
    </row>
    <row r="439" spans="1:34" x14ac:dyDescent="0.2">
      <c r="B439" s="13">
        <v>38</v>
      </c>
      <c r="C439" s="6" t="s">
        <v>1149</v>
      </c>
      <c r="D439" s="6" t="s">
        <v>1314</v>
      </c>
      <c r="E439" s="6" t="s">
        <v>1076</v>
      </c>
      <c r="F439" s="6" t="s">
        <v>1111</v>
      </c>
      <c r="G439" s="6">
        <v>1</v>
      </c>
      <c r="H439" s="6">
        <v>8.0000000000000002E-3</v>
      </c>
      <c r="I439" s="6" t="s">
        <v>1076</v>
      </c>
      <c r="J439" s="6" t="s">
        <v>17</v>
      </c>
      <c r="K439" s="6" t="s">
        <v>1076</v>
      </c>
      <c r="L439" s="6" t="s">
        <v>1076</v>
      </c>
      <c r="M439" s="6" t="s">
        <v>1076</v>
      </c>
      <c r="N439" s="6" t="s">
        <v>1076</v>
      </c>
      <c r="O439" s="6"/>
      <c r="P439" s="6"/>
      <c r="Q439" s="6"/>
      <c r="R439" s="6"/>
      <c r="S439" s="6"/>
      <c r="T439" s="6"/>
      <c r="U439" s="6"/>
      <c r="W439" s="6"/>
      <c r="X439" s="6"/>
      <c r="Y439" s="6"/>
      <c r="Z439" s="6"/>
      <c r="AA439" s="6"/>
      <c r="AB439" s="6"/>
      <c r="AC439" s="6"/>
      <c r="AD439" s="6"/>
      <c r="AE439" s="6"/>
      <c r="AF439" s="6"/>
      <c r="AH439" s="6"/>
    </row>
    <row r="440" spans="1:34" x14ac:dyDescent="0.2">
      <c r="A440" s="28" t="s">
        <v>2587</v>
      </c>
      <c r="B440" s="14">
        <v>39</v>
      </c>
      <c r="C440" s="6" t="s">
        <v>1865</v>
      </c>
      <c r="D440" s="6" t="s">
        <v>2571</v>
      </c>
      <c r="E440" s="6" t="s">
        <v>1092</v>
      </c>
      <c r="F440" s="6" t="s">
        <v>1111</v>
      </c>
      <c r="G440" s="6">
        <v>1</v>
      </c>
      <c r="H440" s="6">
        <v>0</v>
      </c>
      <c r="I440" s="6" t="s">
        <v>1076</v>
      </c>
      <c r="J440" s="6" t="s">
        <v>17</v>
      </c>
      <c r="K440" s="6" t="s">
        <v>1076</v>
      </c>
      <c r="L440" s="6" t="s">
        <v>1076</v>
      </c>
      <c r="M440" s="6" t="s">
        <v>1076</v>
      </c>
      <c r="N440" s="6" t="s">
        <v>1076</v>
      </c>
      <c r="O440" s="6"/>
      <c r="P440" s="6"/>
      <c r="Q440" s="6"/>
      <c r="R440" s="6"/>
      <c r="S440" s="6"/>
      <c r="T440" s="6"/>
      <c r="U440" s="6"/>
      <c r="W440" s="6"/>
      <c r="X440" s="6"/>
      <c r="Y440" s="6"/>
      <c r="Z440" s="6"/>
      <c r="AA440" s="6"/>
      <c r="AB440" s="6"/>
      <c r="AC440" s="6"/>
      <c r="AD440" s="6"/>
      <c r="AE440" s="6"/>
      <c r="AF440" s="6"/>
      <c r="AH440" s="6"/>
    </row>
    <row r="441" spans="1:34" x14ac:dyDescent="0.2">
      <c r="B441" s="13">
        <v>40</v>
      </c>
      <c r="C441" s="6" t="s">
        <v>1866</v>
      </c>
      <c r="D441" s="6" t="s">
        <v>2563</v>
      </c>
      <c r="E441" s="6" t="s">
        <v>1076</v>
      </c>
      <c r="F441" s="6" t="s">
        <v>1111</v>
      </c>
      <c r="G441" s="6">
        <v>1</v>
      </c>
      <c r="H441" s="6">
        <v>0</v>
      </c>
      <c r="I441" s="6" t="s">
        <v>1076</v>
      </c>
      <c r="J441" s="6" t="s">
        <v>17</v>
      </c>
      <c r="K441" s="6" t="s">
        <v>1076</v>
      </c>
      <c r="L441" s="6" t="s">
        <v>1076</v>
      </c>
      <c r="M441" s="6" t="s">
        <v>1076</v>
      </c>
      <c r="N441" s="6" t="s">
        <v>1076</v>
      </c>
      <c r="O441" s="6"/>
      <c r="P441" s="6"/>
      <c r="Q441" s="6"/>
      <c r="R441" s="6"/>
      <c r="S441" s="6"/>
      <c r="T441" s="6"/>
      <c r="U441" s="6"/>
      <c r="W441" s="6"/>
      <c r="X441" s="6"/>
      <c r="Y441" s="6"/>
      <c r="Z441" s="6"/>
      <c r="AA441" s="6"/>
      <c r="AB441" s="6"/>
      <c r="AC441" s="6"/>
      <c r="AD441" s="6"/>
      <c r="AE441" s="6"/>
      <c r="AF441" s="6"/>
      <c r="AH441" s="6"/>
    </row>
    <row r="442" spans="1:34" x14ac:dyDescent="0.2">
      <c r="B442" s="14">
        <v>41</v>
      </c>
      <c r="C442" s="6" t="s">
        <v>1867</v>
      </c>
      <c r="D442" s="6" t="s">
        <v>2564</v>
      </c>
      <c r="E442" s="6" t="s">
        <v>1076</v>
      </c>
      <c r="F442" s="6" t="s">
        <v>1111</v>
      </c>
      <c r="G442" s="6">
        <v>1</v>
      </c>
      <c r="H442" s="6">
        <v>0</v>
      </c>
      <c r="I442" s="6" t="s">
        <v>1076</v>
      </c>
      <c r="J442" s="6" t="s">
        <v>17</v>
      </c>
      <c r="K442" s="6" t="s">
        <v>1076</v>
      </c>
      <c r="L442" s="6" t="s">
        <v>1076</v>
      </c>
      <c r="M442" s="6" t="s">
        <v>1076</v>
      </c>
      <c r="N442" s="6" t="s">
        <v>1076</v>
      </c>
      <c r="O442" s="6"/>
      <c r="P442" s="6"/>
      <c r="Q442" s="6"/>
      <c r="R442" s="6"/>
      <c r="S442" s="6"/>
      <c r="T442" s="6"/>
      <c r="U442" s="6"/>
      <c r="W442" s="6"/>
      <c r="X442" s="6"/>
      <c r="Y442" s="6"/>
      <c r="Z442" s="6"/>
      <c r="AA442" s="6"/>
      <c r="AB442" s="6"/>
      <c r="AC442" s="6"/>
      <c r="AD442" s="6"/>
      <c r="AE442" s="6"/>
      <c r="AF442" s="6"/>
      <c r="AH442" s="6"/>
    </row>
    <row r="443" spans="1:34" x14ac:dyDescent="0.2">
      <c r="B443" s="13">
        <v>42</v>
      </c>
      <c r="C443" s="6" t="s">
        <v>1868</v>
      </c>
      <c r="D443" s="6" t="s">
        <v>2565</v>
      </c>
      <c r="E443" s="6" t="s">
        <v>1076</v>
      </c>
      <c r="F443" s="6" t="s">
        <v>1111</v>
      </c>
      <c r="G443" s="6">
        <v>1</v>
      </c>
      <c r="H443" s="6">
        <v>0</v>
      </c>
      <c r="I443" s="6" t="s">
        <v>1076</v>
      </c>
      <c r="J443" s="6" t="s">
        <v>17</v>
      </c>
      <c r="K443" s="6" t="s">
        <v>1076</v>
      </c>
      <c r="L443" s="6" t="s">
        <v>1076</v>
      </c>
      <c r="M443" s="6" t="s">
        <v>1076</v>
      </c>
      <c r="N443" s="6" t="s">
        <v>1076</v>
      </c>
      <c r="O443" s="6"/>
      <c r="P443" s="6"/>
      <c r="Q443" s="6"/>
      <c r="R443" s="6"/>
      <c r="S443" s="6"/>
      <c r="T443" s="6"/>
      <c r="U443" s="6"/>
      <c r="W443" s="6"/>
      <c r="X443" s="6"/>
      <c r="Y443" s="6"/>
      <c r="Z443" s="6"/>
      <c r="AA443" s="6"/>
      <c r="AB443" s="6"/>
      <c r="AC443" s="6"/>
      <c r="AD443" s="6"/>
      <c r="AE443" s="6"/>
      <c r="AF443" s="6"/>
      <c r="AH443" s="6"/>
    </row>
    <row r="444" spans="1:34" x14ac:dyDescent="0.2">
      <c r="B444" s="20"/>
      <c r="C444" s="5" t="s">
        <v>517</v>
      </c>
      <c r="D444" s="5"/>
      <c r="E444" s="5"/>
      <c r="F444" s="5"/>
      <c r="G444" s="5"/>
      <c r="H444" s="5"/>
      <c r="I444" s="5"/>
      <c r="J444" s="5"/>
      <c r="K444" s="5"/>
      <c r="L444" s="5"/>
      <c r="M444" s="5"/>
      <c r="N444" s="5"/>
      <c r="O444" s="5"/>
      <c r="P444" s="5"/>
      <c r="Q444" s="5"/>
      <c r="R444" s="5"/>
      <c r="S444" s="5"/>
      <c r="T444" s="36"/>
    </row>
    <row r="445" spans="1:34" x14ac:dyDescent="0.2">
      <c r="B445" s="67" t="s">
        <v>1832</v>
      </c>
      <c r="C445" s="5" t="s">
        <v>579</v>
      </c>
      <c r="D445" s="5" t="s">
        <v>166</v>
      </c>
      <c r="E445" s="5" t="s">
        <v>154</v>
      </c>
      <c r="F445" s="5" t="s">
        <v>155</v>
      </c>
      <c r="G445" s="5" t="s">
        <v>157</v>
      </c>
      <c r="H445" s="5" t="s">
        <v>158</v>
      </c>
      <c r="I445" s="5" t="s">
        <v>159</v>
      </c>
      <c r="J445" s="5" t="s">
        <v>160</v>
      </c>
      <c r="K445" s="5" t="s">
        <v>161</v>
      </c>
      <c r="L445" s="5" t="s">
        <v>162</v>
      </c>
      <c r="M445" s="5" t="s">
        <v>163</v>
      </c>
      <c r="N445" s="5" t="s">
        <v>164</v>
      </c>
      <c r="O445" s="5" t="s">
        <v>165</v>
      </c>
      <c r="P445" s="5"/>
      <c r="Q445" s="5"/>
      <c r="R445" s="5"/>
      <c r="S445" s="5"/>
      <c r="T445" s="5"/>
    </row>
    <row r="446" spans="1:34" x14ac:dyDescent="0.2">
      <c r="A446" s="28">
        <v>1</v>
      </c>
      <c r="B446" s="13"/>
      <c r="C446" s="6" t="s">
        <v>1150</v>
      </c>
      <c r="D446" s="6" t="s">
        <v>1315</v>
      </c>
      <c r="E446" s="6" t="s">
        <v>1367</v>
      </c>
      <c r="F446" s="6">
        <v>1</v>
      </c>
      <c r="G446" s="6" t="s">
        <v>1076</v>
      </c>
      <c r="H446" s="6"/>
      <c r="I446" s="5"/>
      <c r="J446" s="5"/>
      <c r="K446" s="5"/>
      <c r="L446" s="5"/>
      <c r="M446" s="5"/>
      <c r="N446" s="5"/>
      <c r="O446" s="5"/>
      <c r="P446" s="5"/>
      <c r="Q446" s="5"/>
      <c r="R446" s="5"/>
      <c r="S446" s="5"/>
      <c r="T446" s="5"/>
      <c r="V446" s="6" t="s">
        <v>1151</v>
      </c>
      <c r="Y446" t="str">
        <f>CHAR(34)&amp;V446&amp;CHAR(34)</f>
        <v>"Dissolved organic carbon, g/m^3            "</v>
      </c>
    </row>
    <row r="447" spans="1:34" x14ac:dyDescent="0.2">
      <c r="A447" s="28">
        <v>2</v>
      </c>
      <c r="B447" s="13"/>
      <c r="C447" s="6" t="s">
        <v>1152</v>
      </c>
      <c r="D447" s="6" t="s">
        <v>1316</v>
      </c>
      <c r="E447" s="6" t="s">
        <v>1367</v>
      </c>
      <c r="F447" s="6">
        <v>1</v>
      </c>
      <c r="G447" s="6" t="s">
        <v>1076</v>
      </c>
      <c r="H447" s="6"/>
      <c r="I447" s="5"/>
      <c r="J447" s="5"/>
      <c r="K447" s="5"/>
      <c r="L447" s="5"/>
      <c r="M447" s="5"/>
      <c r="N447" s="5"/>
      <c r="O447" s="5"/>
      <c r="P447" s="5"/>
      <c r="Q447" s="5"/>
      <c r="R447" s="5"/>
      <c r="S447" s="5"/>
      <c r="T447" s="5"/>
      <c r="V447" s="6" t="s">
        <v>1153</v>
      </c>
      <c r="Y447" t="str">
        <f t="shared" ref="Y447:Y472" si="1">CHAR(34)&amp;V447&amp;CHAR(34)</f>
        <v>"Particulate organic carbon, g/m^3          "</v>
      </c>
    </row>
    <row r="448" spans="1:34" x14ac:dyDescent="0.2">
      <c r="A448" s="28">
        <v>3</v>
      </c>
      <c r="B448" s="13"/>
      <c r="C448" s="6" t="s">
        <v>1154</v>
      </c>
      <c r="D448" s="6" t="s">
        <v>1317</v>
      </c>
      <c r="E448" s="6" t="s">
        <v>1367</v>
      </c>
      <c r="F448" s="6">
        <v>1</v>
      </c>
      <c r="G448" s="6" t="s">
        <v>1076</v>
      </c>
      <c r="H448" s="6"/>
      <c r="I448" s="5"/>
      <c r="J448" s="5"/>
      <c r="K448" s="5"/>
      <c r="L448" s="5"/>
      <c r="M448" s="5"/>
      <c r="N448" s="5"/>
      <c r="O448" s="5"/>
      <c r="P448" s="5"/>
      <c r="Q448" s="5"/>
      <c r="R448" s="5"/>
      <c r="S448" s="5"/>
      <c r="T448" s="5"/>
      <c r="V448" s="6" t="s">
        <v>1155</v>
      </c>
      <c r="Y448" t="str">
        <f t="shared" si="1"/>
        <v>"Total organic carbon, g/m^3                "</v>
      </c>
    </row>
    <row r="449" spans="1:25" x14ac:dyDescent="0.2">
      <c r="A449" s="28">
        <v>4</v>
      </c>
      <c r="B449" s="13"/>
      <c r="C449" s="6" t="s">
        <v>1156</v>
      </c>
      <c r="D449" s="6" t="s">
        <v>1318</v>
      </c>
      <c r="E449" s="6" t="s">
        <v>1702</v>
      </c>
      <c r="F449" s="6">
        <v>1</v>
      </c>
      <c r="G449" s="6" t="s">
        <v>1076</v>
      </c>
      <c r="H449" s="6"/>
      <c r="I449" s="5"/>
      <c r="J449" s="5"/>
      <c r="K449" s="5"/>
      <c r="L449" s="5"/>
      <c r="M449" s="5"/>
      <c r="N449" s="5"/>
      <c r="O449" s="5"/>
      <c r="P449" s="5"/>
      <c r="Q449" s="5"/>
      <c r="R449" s="5"/>
      <c r="S449" s="5"/>
      <c r="T449" s="5"/>
      <c r="V449" s="6" t="s">
        <v>1157</v>
      </c>
      <c r="Y449" t="str">
        <f t="shared" si="1"/>
        <v>"Dissolved organic nitrogen, g/m^3          "</v>
      </c>
    </row>
    <row r="450" spans="1:25" x14ac:dyDescent="0.2">
      <c r="A450" s="28">
        <v>5</v>
      </c>
      <c r="B450" s="13"/>
      <c r="C450" s="6" t="s">
        <v>1158</v>
      </c>
      <c r="D450" s="6" t="s">
        <v>1319</v>
      </c>
      <c r="E450" s="6" t="s">
        <v>1702</v>
      </c>
      <c r="F450" s="6">
        <v>1</v>
      </c>
      <c r="G450" s="6" t="s">
        <v>1076</v>
      </c>
      <c r="H450" s="6"/>
      <c r="I450" s="5"/>
      <c r="J450" s="5"/>
      <c r="K450" s="5"/>
      <c r="L450" s="5"/>
      <c r="M450" s="5"/>
      <c r="N450" s="5"/>
      <c r="O450" s="5"/>
      <c r="P450" s="5"/>
      <c r="Q450" s="5"/>
      <c r="R450" s="5"/>
      <c r="S450" s="5"/>
      <c r="T450" s="5"/>
      <c r="V450" s="6" t="s">
        <v>1159</v>
      </c>
      <c r="Y450" t="str">
        <f t="shared" si="1"/>
        <v>"Particulate organic nitrogen, g/m^3        "</v>
      </c>
    </row>
    <row r="451" spans="1:25" x14ac:dyDescent="0.2">
      <c r="A451" s="28">
        <v>6</v>
      </c>
      <c r="B451" s="13"/>
      <c r="C451" s="6" t="s">
        <v>1160</v>
      </c>
      <c r="D451" s="6" t="s">
        <v>1694</v>
      </c>
      <c r="E451" s="6" t="s">
        <v>1702</v>
      </c>
      <c r="F451" s="6">
        <v>1</v>
      </c>
      <c r="G451" s="6" t="s">
        <v>1076</v>
      </c>
      <c r="H451" s="6"/>
      <c r="I451" s="5"/>
      <c r="J451" s="5"/>
      <c r="K451" s="5"/>
      <c r="L451" s="5"/>
      <c r="M451" s="5"/>
      <c r="N451" s="5"/>
      <c r="O451" s="5"/>
      <c r="P451" s="5"/>
      <c r="Q451" s="5"/>
      <c r="R451" s="5"/>
      <c r="S451" s="5"/>
      <c r="T451" s="5"/>
      <c r="V451" s="6" t="s">
        <v>1161</v>
      </c>
      <c r="Y451" t="str">
        <f t="shared" si="1"/>
        <v>"Total organic nitrogen, g/m^3              "</v>
      </c>
    </row>
    <row r="452" spans="1:25" x14ac:dyDescent="0.2">
      <c r="A452" s="28">
        <v>7</v>
      </c>
      <c r="B452" s="13"/>
      <c r="C452" s="6" t="s">
        <v>1162</v>
      </c>
      <c r="D452" s="6" t="s">
        <v>1693</v>
      </c>
      <c r="E452" s="6" t="s">
        <v>1702</v>
      </c>
      <c r="F452" s="6">
        <v>1</v>
      </c>
      <c r="G452" s="6" t="s">
        <v>1076</v>
      </c>
      <c r="H452" s="6"/>
      <c r="I452" s="5"/>
      <c r="J452" s="5"/>
      <c r="K452" s="5"/>
      <c r="L452" s="5"/>
      <c r="M452" s="5"/>
      <c r="N452" s="5"/>
      <c r="O452" s="5"/>
      <c r="P452" s="5"/>
      <c r="Q452" s="5"/>
      <c r="R452" s="5"/>
      <c r="S452" s="5"/>
      <c r="T452" s="5"/>
      <c r="V452" s="6" t="s">
        <v>1163</v>
      </c>
      <c r="Y452" t="str">
        <f t="shared" si="1"/>
        <v>"Total Kheldahl Nitrogen, g/m^3             "</v>
      </c>
    </row>
    <row r="453" spans="1:25" x14ac:dyDescent="0.2">
      <c r="A453" s="28">
        <v>8</v>
      </c>
      <c r="B453" s="13"/>
      <c r="C453" s="6" t="s">
        <v>1164</v>
      </c>
      <c r="D453" s="6" t="s">
        <v>1692</v>
      </c>
      <c r="E453" s="6" t="s">
        <v>1695</v>
      </c>
      <c r="F453" s="6">
        <v>1</v>
      </c>
      <c r="G453" s="6" t="s">
        <v>2</v>
      </c>
      <c r="H453" s="6"/>
      <c r="I453" s="5"/>
      <c r="J453" s="5"/>
      <c r="K453" s="5"/>
      <c r="L453" s="5"/>
      <c r="M453" s="5"/>
      <c r="N453" s="5"/>
      <c r="O453" s="5"/>
      <c r="P453" s="5"/>
      <c r="Q453" s="5"/>
      <c r="R453" s="5"/>
      <c r="S453" s="5"/>
      <c r="T453" s="5"/>
      <c r="V453" s="6" t="s">
        <v>1165</v>
      </c>
      <c r="Y453" t="str">
        <f t="shared" si="1"/>
        <v>"Total nitrogen, g/m^3                      "</v>
      </c>
    </row>
    <row r="454" spans="1:25" x14ac:dyDescent="0.2">
      <c r="A454" s="28">
        <v>9</v>
      </c>
      <c r="B454" s="13" t="s">
        <v>1696</v>
      </c>
      <c r="C454" s="6" t="s">
        <v>1690</v>
      </c>
      <c r="D454" s="6" t="s">
        <v>1691</v>
      </c>
      <c r="E454" s="6" t="s">
        <v>1695</v>
      </c>
      <c r="F454" s="6">
        <v>1</v>
      </c>
      <c r="G454" s="6" t="s">
        <v>1884</v>
      </c>
      <c r="H454" s="6"/>
      <c r="I454" s="5"/>
      <c r="J454" s="5"/>
      <c r="K454" s="5"/>
      <c r="L454" s="5"/>
      <c r="M454" s="5"/>
      <c r="N454" s="5"/>
      <c r="O454" s="5"/>
      <c r="P454" s="5"/>
      <c r="Q454" s="5"/>
      <c r="R454" s="5"/>
      <c r="S454" s="5"/>
      <c r="T454" s="5"/>
      <c r="V454" s="6"/>
    </row>
    <row r="455" spans="1:25" x14ac:dyDescent="0.2">
      <c r="A455" s="28">
        <v>10</v>
      </c>
      <c r="B455" s="13"/>
      <c r="C455" s="6" t="s">
        <v>1166</v>
      </c>
      <c r="D455" s="6" t="s">
        <v>1320</v>
      </c>
      <c r="E455" s="6" t="s">
        <v>1695</v>
      </c>
      <c r="F455" s="6">
        <v>1</v>
      </c>
      <c r="G455" s="6" t="s">
        <v>1076</v>
      </c>
      <c r="H455" s="6"/>
      <c r="I455" s="5"/>
      <c r="J455" s="5"/>
      <c r="K455" s="5"/>
      <c r="L455" s="5"/>
      <c r="M455" s="5"/>
      <c r="N455" s="5"/>
      <c r="O455" s="5"/>
      <c r="P455" s="5"/>
      <c r="Q455" s="5"/>
      <c r="R455" s="5"/>
      <c r="S455" s="5"/>
      <c r="T455" s="5"/>
      <c r="V455" s="6" t="s">
        <v>1167</v>
      </c>
      <c r="Y455" t="str">
        <f t="shared" si="1"/>
        <v>"Dissolved organic phosphorus, mg/m^3       "</v>
      </c>
    </row>
    <row r="456" spans="1:25" x14ac:dyDescent="0.2">
      <c r="A456" s="28">
        <v>11</v>
      </c>
      <c r="B456" s="13"/>
      <c r="C456" s="6" t="s">
        <v>1168</v>
      </c>
      <c r="D456" s="6" t="s">
        <v>1321</v>
      </c>
      <c r="E456" s="6" t="s">
        <v>1695</v>
      </c>
      <c r="F456" s="6">
        <v>1</v>
      </c>
      <c r="G456" s="6" t="s">
        <v>1076</v>
      </c>
      <c r="H456" s="6"/>
      <c r="I456" s="5"/>
      <c r="J456" s="5"/>
      <c r="K456" s="5"/>
      <c r="L456" s="5"/>
      <c r="M456" s="5"/>
      <c r="N456" s="5"/>
      <c r="O456" s="5"/>
      <c r="P456" s="5"/>
      <c r="Q456" s="5"/>
      <c r="R456" s="5"/>
      <c r="S456" s="5"/>
      <c r="T456" s="5"/>
      <c r="V456" s="6" t="s">
        <v>1169</v>
      </c>
      <c r="Y456" t="str">
        <f t="shared" si="1"/>
        <v>"Particulate organic phosphorus, mg/m^3     "</v>
      </c>
    </row>
    <row r="457" spans="1:25" x14ac:dyDescent="0.2">
      <c r="A457" s="28">
        <v>12</v>
      </c>
      <c r="B457" s="13"/>
      <c r="C457" s="6" t="s">
        <v>1170</v>
      </c>
      <c r="D457" s="6" t="s">
        <v>1322</v>
      </c>
      <c r="E457" s="6" t="s">
        <v>1695</v>
      </c>
      <c r="F457" s="6">
        <v>1</v>
      </c>
      <c r="G457" s="6" t="s">
        <v>1076</v>
      </c>
      <c r="H457" s="6"/>
      <c r="I457" s="5"/>
      <c r="J457" s="5"/>
      <c r="K457" s="5"/>
      <c r="L457" s="5"/>
      <c r="M457" s="5"/>
      <c r="N457" s="5"/>
      <c r="O457" s="5"/>
      <c r="P457" s="5"/>
      <c r="Q457" s="5"/>
      <c r="R457" s="5"/>
      <c r="S457" s="5"/>
      <c r="T457" s="5"/>
      <c r="V457" s="6" t="s">
        <v>1171</v>
      </c>
      <c r="Y457" t="str">
        <f t="shared" si="1"/>
        <v>"Total organic phosphorus, mg/m^3           "</v>
      </c>
    </row>
    <row r="458" spans="1:25" x14ac:dyDescent="0.2">
      <c r="A458" s="28">
        <v>13</v>
      </c>
      <c r="B458" s="13"/>
      <c r="C458" s="6" t="s">
        <v>1172</v>
      </c>
      <c r="D458" s="6" t="s">
        <v>1323</v>
      </c>
      <c r="E458" s="6" t="s">
        <v>1695</v>
      </c>
      <c r="F458" s="6">
        <v>1</v>
      </c>
      <c r="G458" s="6" t="s">
        <v>2</v>
      </c>
      <c r="H458" s="6"/>
      <c r="I458" s="5"/>
      <c r="J458" s="5"/>
      <c r="K458" s="5"/>
      <c r="L458" s="5"/>
      <c r="M458" s="5"/>
      <c r="N458" s="5"/>
      <c r="O458" s="5"/>
      <c r="P458" s="5"/>
      <c r="Q458" s="5"/>
      <c r="R458" s="5"/>
      <c r="S458" s="5"/>
      <c r="T458" s="5"/>
      <c r="V458" s="6" t="s">
        <v>1173</v>
      </c>
      <c r="Y458" t="str">
        <f t="shared" si="1"/>
        <v>"Total phosphorus, mg/m^3                   "</v>
      </c>
    </row>
    <row r="459" spans="1:25" x14ac:dyDescent="0.2">
      <c r="A459" s="28">
        <v>14</v>
      </c>
      <c r="B459" s="13"/>
      <c r="C459" s="6" t="s">
        <v>1174</v>
      </c>
      <c r="D459" s="6" t="s">
        <v>1324</v>
      </c>
      <c r="E459" s="6" t="s">
        <v>1367</v>
      </c>
      <c r="F459" s="6">
        <v>1</v>
      </c>
      <c r="G459" s="6" t="s">
        <v>1076</v>
      </c>
      <c r="H459" s="6"/>
      <c r="I459" s="5"/>
      <c r="J459" s="5"/>
      <c r="K459" s="5"/>
      <c r="L459" s="5"/>
      <c r="M459" s="5"/>
      <c r="N459" s="5"/>
      <c r="O459" s="5"/>
      <c r="P459" s="5"/>
      <c r="Q459" s="5"/>
      <c r="R459" s="5"/>
      <c r="S459" s="5"/>
      <c r="T459" s="5"/>
      <c r="V459" s="6" t="s">
        <v>1175</v>
      </c>
      <c r="Y459" t="str">
        <f t="shared" si="1"/>
        <v>"Algal production, g/m^2/day                "</v>
      </c>
    </row>
    <row r="460" spans="1:25" x14ac:dyDescent="0.2">
      <c r="A460" s="28">
        <v>15</v>
      </c>
      <c r="B460" s="13"/>
      <c r="C460" s="6" t="s">
        <v>1176</v>
      </c>
      <c r="D460" s="6" t="s">
        <v>1325</v>
      </c>
      <c r="E460" s="6" t="s">
        <v>1367</v>
      </c>
      <c r="F460" s="6">
        <v>1</v>
      </c>
      <c r="G460" s="6" t="s">
        <v>1076</v>
      </c>
      <c r="H460" s="6"/>
      <c r="I460" s="5"/>
      <c r="J460" s="5"/>
      <c r="K460" s="5"/>
      <c r="L460" s="5"/>
      <c r="M460" s="5"/>
      <c r="N460" s="5"/>
      <c r="O460" s="5"/>
      <c r="P460" s="5"/>
      <c r="Q460" s="5"/>
      <c r="R460" s="5"/>
      <c r="S460" s="5"/>
      <c r="T460" s="5"/>
      <c r="V460" s="6" t="s">
        <v>1177</v>
      </c>
      <c r="Y460" t="str">
        <f t="shared" si="1"/>
        <v>"Chlorophyll a, mg/m^3                      "</v>
      </c>
    </row>
    <row r="461" spans="1:25" x14ac:dyDescent="0.2">
      <c r="A461" s="28">
        <v>16</v>
      </c>
      <c r="B461" s="13"/>
      <c r="C461" s="6" t="s">
        <v>1178</v>
      </c>
      <c r="D461" s="6" t="s">
        <v>1326</v>
      </c>
      <c r="E461" s="6" t="s">
        <v>1367</v>
      </c>
      <c r="F461" s="6">
        <v>1</v>
      </c>
      <c r="G461" s="6" t="s">
        <v>1076</v>
      </c>
      <c r="H461" s="6"/>
      <c r="I461" s="5"/>
      <c r="J461" s="5"/>
      <c r="K461" s="5"/>
      <c r="L461" s="5"/>
      <c r="M461" s="5"/>
      <c r="N461" s="5"/>
      <c r="O461" s="5"/>
      <c r="P461" s="5"/>
      <c r="Q461" s="5"/>
      <c r="R461" s="5"/>
      <c r="S461" s="5"/>
      <c r="T461" s="5"/>
      <c r="V461" s="6" t="s">
        <v>1179</v>
      </c>
      <c r="Y461" t="str">
        <f t="shared" si="1"/>
        <v>"Total algae, g/m^3                         "</v>
      </c>
    </row>
    <row r="462" spans="1:25" x14ac:dyDescent="0.2">
      <c r="A462" s="28">
        <v>17</v>
      </c>
      <c r="B462" s="13"/>
      <c r="C462" s="6" t="s">
        <v>1180</v>
      </c>
      <c r="D462" s="6" t="s">
        <v>1327</v>
      </c>
      <c r="E462" s="6" t="s">
        <v>1367</v>
      </c>
      <c r="F462" s="6">
        <v>1</v>
      </c>
      <c r="G462" s="6" t="s">
        <v>1076</v>
      </c>
      <c r="H462" s="6"/>
      <c r="I462" s="5"/>
      <c r="J462" s="5"/>
      <c r="K462" s="5"/>
      <c r="L462" s="5"/>
      <c r="M462" s="5"/>
      <c r="N462" s="5"/>
      <c r="O462" s="5"/>
      <c r="P462" s="5"/>
      <c r="Q462" s="5"/>
      <c r="R462" s="5"/>
      <c r="S462" s="5"/>
      <c r="T462" s="5"/>
      <c r="V462" s="6" t="s">
        <v>1181</v>
      </c>
      <c r="Y462" t="str">
        <f t="shared" si="1"/>
        <v>"Oxygen % Gas Saturation                    "</v>
      </c>
    </row>
    <row r="463" spans="1:25" x14ac:dyDescent="0.2">
      <c r="A463" s="28">
        <v>18</v>
      </c>
      <c r="B463" s="13" t="s">
        <v>2588</v>
      </c>
      <c r="C463" s="6" t="s">
        <v>1773</v>
      </c>
      <c r="D463" s="6" t="s">
        <v>1881</v>
      </c>
      <c r="E463" s="6" t="s">
        <v>1367</v>
      </c>
      <c r="F463" s="6">
        <v>1</v>
      </c>
      <c r="G463" s="6" t="s">
        <v>1076</v>
      </c>
      <c r="H463" s="6"/>
      <c r="I463" s="5"/>
      <c r="J463" s="5"/>
      <c r="K463" s="5"/>
      <c r="L463" s="5"/>
      <c r="M463" s="5"/>
      <c r="N463" s="5"/>
      <c r="O463" s="5"/>
      <c r="P463" s="5"/>
      <c r="Q463" s="5"/>
      <c r="R463" s="5"/>
      <c r="S463" s="5"/>
      <c r="T463" s="5"/>
      <c r="V463" s="6" t="s">
        <v>1183</v>
      </c>
      <c r="Y463" t="str">
        <f t="shared" si="1"/>
        <v>"Total suspended Solids, g/m^3              "</v>
      </c>
    </row>
    <row r="464" spans="1:25" x14ac:dyDescent="0.2">
      <c r="A464" s="28">
        <v>19</v>
      </c>
      <c r="B464" s="13" t="s">
        <v>1993</v>
      </c>
      <c r="C464" s="38" t="s">
        <v>1774</v>
      </c>
      <c r="D464" s="38" t="s">
        <v>1775</v>
      </c>
      <c r="E464" s="6" t="s">
        <v>1367</v>
      </c>
      <c r="F464" s="6">
        <v>1</v>
      </c>
      <c r="G464" s="6" t="s">
        <v>1859</v>
      </c>
      <c r="H464" s="6"/>
      <c r="I464" s="5"/>
      <c r="J464" s="5"/>
      <c r="K464" s="5"/>
      <c r="L464" s="5"/>
      <c r="M464" s="5"/>
      <c r="N464" s="5"/>
      <c r="O464" s="5"/>
      <c r="P464" s="5"/>
      <c r="Q464" s="5"/>
      <c r="R464" s="5"/>
      <c r="S464" s="5"/>
      <c r="T464" s="5"/>
      <c r="V464" s="6" t="s">
        <v>1185</v>
      </c>
      <c r="Y464" t="str">
        <f t="shared" si="1"/>
        <v>"Total Inorganic Suspended Solids,g/m^3     "</v>
      </c>
    </row>
    <row r="465" spans="1:25" x14ac:dyDescent="0.2">
      <c r="A465" s="28">
        <v>20</v>
      </c>
      <c r="B465" s="13"/>
      <c r="C465" s="6" t="s">
        <v>1182</v>
      </c>
      <c r="D465" s="6" t="s">
        <v>1328</v>
      </c>
      <c r="E465" s="6" t="s">
        <v>1367</v>
      </c>
      <c r="F465" s="6">
        <v>1</v>
      </c>
      <c r="G465" s="6" t="s">
        <v>2</v>
      </c>
      <c r="H465" s="6"/>
      <c r="I465" s="5"/>
      <c r="J465" s="5"/>
      <c r="K465" s="5"/>
      <c r="L465" s="5"/>
      <c r="M465" s="5"/>
      <c r="N465" s="5"/>
      <c r="O465" s="5"/>
      <c r="P465" s="5"/>
      <c r="Q465" s="5"/>
      <c r="R465" s="5"/>
      <c r="S465" s="5"/>
      <c r="T465" s="5"/>
      <c r="V465" s="6" t="s">
        <v>1187</v>
      </c>
      <c r="Y465" t="str">
        <f t="shared" si="1"/>
        <v>"Carbonaceous Ultimate BOD, g/m^3           "</v>
      </c>
    </row>
    <row r="466" spans="1:25" x14ac:dyDescent="0.2">
      <c r="A466" s="28">
        <v>21</v>
      </c>
      <c r="B466" s="13"/>
      <c r="C466" s="6" t="s">
        <v>1184</v>
      </c>
      <c r="D466" s="6" t="s">
        <v>1329</v>
      </c>
      <c r="E466" s="6" t="s">
        <v>1367</v>
      </c>
      <c r="F466" s="6">
        <v>1</v>
      </c>
      <c r="G466" s="6" t="s">
        <v>1076</v>
      </c>
      <c r="H466" s="6"/>
      <c r="I466" s="5"/>
      <c r="J466" s="5"/>
      <c r="K466" s="5"/>
      <c r="L466" s="5"/>
      <c r="M466" s="5"/>
      <c r="N466" s="5"/>
      <c r="O466" s="5"/>
      <c r="P466" s="5"/>
      <c r="Q466" s="5"/>
      <c r="R466" s="5"/>
      <c r="S466" s="5"/>
      <c r="T466" s="5"/>
      <c r="V466" s="6" t="s">
        <v>1189</v>
      </c>
      <c r="Y466" t="str">
        <f t="shared" si="1"/>
        <v>"pH                                         "</v>
      </c>
    </row>
    <row r="467" spans="1:25" x14ac:dyDescent="0.2">
      <c r="A467" s="28">
        <v>22</v>
      </c>
      <c r="B467" s="13"/>
      <c r="C467" s="6" t="s">
        <v>1186</v>
      </c>
      <c r="D467" s="6" t="s">
        <v>1330</v>
      </c>
      <c r="E467" s="6" t="s">
        <v>1367</v>
      </c>
      <c r="F467" s="6">
        <v>1</v>
      </c>
      <c r="G467" s="6" t="s">
        <v>1076</v>
      </c>
      <c r="H467" s="6"/>
      <c r="I467" s="5"/>
      <c r="J467" s="5"/>
      <c r="K467" s="5"/>
      <c r="L467" s="5"/>
      <c r="M467" s="5"/>
      <c r="N467" s="5"/>
      <c r="O467" s="5"/>
      <c r="P467" s="5"/>
      <c r="Q467" s="5"/>
      <c r="R467" s="5"/>
      <c r="S467" s="5"/>
      <c r="T467" s="5"/>
      <c r="V467" s="6" t="s">
        <v>1191</v>
      </c>
      <c r="Y467" t="str">
        <f t="shared" si="1"/>
        <v>"CO2                                        "</v>
      </c>
    </row>
    <row r="468" spans="1:25" x14ac:dyDescent="0.2">
      <c r="A468" s="28">
        <v>23</v>
      </c>
      <c r="B468" s="13"/>
      <c r="C468" s="6" t="s">
        <v>1188</v>
      </c>
      <c r="D468" s="6" t="s">
        <v>1331</v>
      </c>
      <c r="E468" s="6" t="s">
        <v>1367</v>
      </c>
      <c r="F468" s="6">
        <v>1</v>
      </c>
      <c r="G468" s="6" t="s">
        <v>2</v>
      </c>
      <c r="H468" s="6"/>
      <c r="I468" s="5"/>
      <c r="J468" s="5"/>
      <c r="K468" s="5"/>
      <c r="L468" s="5"/>
      <c r="M468" s="5"/>
      <c r="N468" s="5"/>
      <c r="O468" s="5"/>
      <c r="P468" s="5"/>
      <c r="Q468" s="5"/>
      <c r="R468" s="5"/>
      <c r="S468" s="5"/>
      <c r="T468" s="5"/>
      <c r="V468" s="6" t="s">
        <v>1193</v>
      </c>
      <c r="Y468" t="str">
        <f t="shared" si="1"/>
        <v>"HCO3                                       "</v>
      </c>
    </row>
    <row r="469" spans="1:25" x14ac:dyDescent="0.2">
      <c r="A469" s="28">
        <v>24</v>
      </c>
      <c r="B469" s="13"/>
      <c r="C469" s="6" t="s">
        <v>1190</v>
      </c>
      <c r="D469" s="6" t="s">
        <v>1332</v>
      </c>
      <c r="E469" s="6" t="s">
        <v>1367</v>
      </c>
      <c r="F469" s="6">
        <v>1</v>
      </c>
      <c r="G469" s="6" t="s">
        <v>1076</v>
      </c>
      <c r="H469" s="6"/>
      <c r="I469" s="5"/>
      <c r="J469" s="5"/>
      <c r="K469" s="5"/>
      <c r="L469" s="5"/>
      <c r="M469" s="5"/>
      <c r="N469" s="5"/>
      <c r="O469" s="5"/>
      <c r="P469" s="5"/>
      <c r="Q469" s="5"/>
      <c r="R469" s="5"/>
      <c r="S469" s="5"/>
      <c r="T469" s="5"/>
      <c r="V469" s="6" t="s">
        <v>1195</v>
      </c>
      <c r="Y469" t="str">
        <f t="shared" ref="Y469" si="2">CHAR(34)&amp;V469&amp;CHAR(34)</f>
        <v>"CO3                                        "</v>
      </c>
    </row>
    <row r="470" spans="1:25" x14ac:dyDescent="0.2">
      <c r="A470" s="28">
        <v>25</v>
      </c>
      <c r="B470" s="13"/>
      <c r="C470" s="6" t="s">
        <v>1192</v>
      </c>
      <c r="D470" s="6" t="s">
        <v>1333</v>
      </c>
      <c r="E470" s="6" t="s">
        <v>1367</v>
      </c>
      <c r="F470" s="6">
        <v>1</v>
      </c>
      <c r="G470" s="6" t="s">
        <v>1076</v>
      </c>
      <c r="H470" s="6"/>
      <c r="I470" s="5"/>
      <c r="J470" s="5"/>
      <c r="K470" s="5"/>
      <c r="L470" s="5"/>
      <c r="M470" s="5"/>
      <c r="N470" s="5"/>
      <c r="O470" s="5"/>
      <c r="P470" s="5"/>
      <c r="Q470" s="5"/>
      <c r="R470" s="5"/>
      <c r="S470" s="5"/>
      <c r="T470" s="5"/>
      <c r="V470" s="6"/>
    </row>
    <row r="471" spans="1:25" x14ac:dyDescent="0.2">
      <c r="A471" s="28">
        <v>26</v>
      </c>
      <c r="B471" s="13"/>
      <c r="C471" s="6" t="s">
        <v>1194</v>
      </c>
      <c r="D471" s="6" t="s">
        <v>1334</v>
      </c>
      <c r="E471" s="6" t="s">
        <v>1367</v>
      </c>
      <c r="F471" s="6">
        <v>1</v>
      </c>
      <c r="G471" s="6" t="s">
        <v>1076</v>
      </c>
      <c r="H471" s="6"/>
      <c r="I471" s="5"/>
      <c r="J471" s="5"/>
      <c r="K471" s="5"/>
      <c r="L471" s="5"/>
      <c r="M471" s="5"/>
      <c r="N471" s="5"/>
      <c r="O471" s="5"/>
      <c r="P471" s="5"/>
      <c r="Q471" s="5"/>
      <c r="R471" s="5"/>
      <c r="S471" s="5"/>
      <c r="T471" s="5"/>
      <c r="V471" s="6"/>
    </row>
    <row r="472" spans="1:25" x14ac:dyDescent="0.2">
      <c r="A472" s="28">
        <v>27</v>
      </c>
      <c r="B472" s="13" t="s">
        <v>1776</v>
      </c>
      <c r="C472" s="6" t="s">
        <v>1777</v>
      </c>
      <c r="D472" s="6" t="s">
        <v>1778</v>
      </c>
      <c r="E472" s="6" t="s">
        <v>1367</v>
      </c>
      <c r="F472" s="6">
        <v>1</v>
      </c>
      <c r="G472" s="6" t="s">
        <v>1703</v>
      </c>
      <c r="H472" s="6"/>
      <c r="I472" s="5"/>
      <c r="J472" s="5"/>
      <c r="K472" s="5"/>
      <c r="L472" s="5"/>
      <c r="M472" s="5"/>
      <c r="N472" s="5"/>
      <c r="O472" s="5"/>
      <c r="P472" s="5"/>
      <c r="Q472" s="5"/>
      <c r="R472" s="5"/>
      <c r="S472" s="5"/>
      <c r="T472" s="5"/>
      <c r="V472" s="6" t="s">
        <v>1195</v>
      </c>
      <c r="Y472" t="str">
        <f t="shared" si="1"/>
        <v>"CO3                                        "</v>
      </c>
    </row>
    <row r="473" spans="1:25" x14ac:dyDescent="0.2">
      <c r="B473" s="20"/>
      <c r="C473" s="5" t="s">
        <v>517</v>
      </c>
      <c r="D473" s="5"/>
      <c r="E473" s="5"/>
      <c r="F473" s="5"/>
      <c r="G473" s="5"/>
      <c r="H473" s="5"/>
      <c r="I473" s="5"/>
      <c r="J473" s="5"/>
      <c r="K473" s="5"/>
      <c r="L473" s="5"/>
      <c r="M473" s="5"/>
      <c r="N473" s="5"/>
      <c r="O473" s="5"/>
      <c r="P473" s="5"/>
      <c r="Q473" s="5"/>
      <c r="R473" s="5"/>
      <c r="S473" s="5"/>
      <c r="T473" s="5"/>
    </row>
    <row r="474" spans="1:25" x14ac:dyDescent="0.2">
      <c r="B474" s="67" t="s">
        <v>1833</v>
      </c>
      <c r="C474" s="5" t="s">
        <v>591</v>
      </c>
      <c r="D474" s="5" t="s">
        <v>1036</v>
      </c>
      <c r="E474" s="5" t="s">
        <v>1037</v>
      </c>
      <c r="F474" s="5" t="s">
        <v>1038</v>
      </c>
      <c r="G474" s="5" t="s">
        <v>1039</v>
      </c>
      <c r="H474" s="5" t="s">
        <v>1040</v>
      </c>
      <c r="I474" s="5" t="s">
        <v>1041</v>
      </c>
      <c r="J474" s="5" t="s">
        <v>1042</v>
      </c>
      <c r="K474" s="5" t="s">
        <v>1043</v>
      </c>
      <c r="L474" s="5"/>
      <c r="M474" s="5"/>
      <c r="N474" s="5"/>
      <c r="O474" s="5"/>
      <c r="P474" s="5"/>
      <c r="Q474" s="5"/>
      <c r="R474" s="5"/>
      <c r="S474" s="5"/>
      <c r="T474" s="5"/>
    </row>
    <row r="475" spans="1:25" x14ac:dyDescent="0.2">
      <c r="A475" s="28">
        <v>1</v>
      </c>
      <c r="B475" s="16" t="s">
        <v>592</v>
      </c>
      <c r="C475" s="6" t="s">
        <v>1196</v>
      </c>
      <c r="D475" s="6" t="s">
        <v>1076</v>
      </c>
      <c r="E475" s="5"/>
      <c r="F475" s="5"/>
      <c r="G475" s="5"/>
      <c r="H475" s="5"/>
      <c r="I475" s="5"/>
      <c r="J475" s="5"/>
      <c r="K475" s="5"/>
      <c r="L475" s="5"/>
      <c r="M475" s="5"/>
      <c r="N475" s="5"/>
      <c r="O475" s="5"/>
      <c r="P475" s="5"/>
      <c r="Q475" s="5"/>
      <c r="R475" s="5"/>
      <c r="S475" s="5"/>
      <c r="T475" s="5"/>
    </row>
    <row r="476" spans="1:25" x14ac:dyDescent="0.2">
      <c r="A476" s="28">
        <v>2</v>
      </c>
      <c r="B476" s="16" t="s">
        <v>593</v>
      </c>
      <c r="C476" s="6" t="s">
        <v>1197</v>
      </c>
      <c r="D476" s="6" t="s">
        <v>1076</v>
      </c>
      <c r="E476" s="5"/>
      <c r="F476" s="5"/>
      <c r="G476" s="5"/>
      <c r="H476" s="5"/>
      <c r="I476" s="5"/>
      <c r="J476" s="5"/>
      <c r="K476" s="5"/>
      <c r="L476" s="5"/>
      <c r="M476" s="5"/>
      <c r="N476" s="5"/>
      <c r="O476" s="5"/>
      <c r="P476" s="5"/>
      <c r="Q476" s="5"/>
      <c r="R476" s="5"/>
      <c r="S476" s="5"/>
      <c r="T476" s="5"/>
    </row>
    <row r="477" spans="1:25" x14ac:dyDescent="0.2">
      <c r="A477" s="28">
        <v>3</v>
      </c>
      <c r="B477" s="16" t="s">
        <v>594</v>
      </c>
      <c r="C477" s="6" t="s">
        <v>1198</v>
      </c>
      <c r="D477" s="6" t="s">
        <v>1076</v>
      </c>
      <c r="E477" s="5"/>
      <c r="F477" s="5"/>
      <c r="G477" s="5"/>
      <c r="H477" s="5"/>
      <c r="I477" s="5"/>
      <c r="J477" s="5"/>
      <c r="K477" s="5"/>
      <c r="L477" s="5"/>
      <c r="M477" s="5"/>
      <c r="N477" s="5"/>
      <c r="O477" s="5"/>
      <c r="P477" s="5"/>
      <c r="Q477" s="5"/>
      <c r="R477" s="5"/>
      <c r="S477" s="5"/>
      <c r="T477" s="5"/>
    </row>
    <row r="478" spans="1:25" x14ac:dyDescent="0.2">
      <c r="A478" s="28">
        <v>4</v>
      </c>
      <c r="B478" s="16" t="s">
        <v>595</v>
      </c>
      <c r="C478" s="6" t="s">
        <v>1199</v>
      </c>
      <c r="D478" s="6" t="s">
        <v>1076</v>
      </c>
      <c r="E478" s="5"/>
      <c r="F478" s="5"/>
      <c r="G478" s="5"/>
      <c r="H478" s="5"/>
      <c r="I478" s="5"/>
      <c r="J478" s="5"/>
      <c r="K478" s="5"/>
      <c r="L478" s="5"/>
      <c r="M478" s="5"/>
      <c r="N478" s="5"/>
      <c r="O478" s="5"/>
      <c r="P478" s="5"/>
      <c r="Q478" s="5"/>
      <c r="R478" s="5"/>
      <c r="S478" s="5"/>
      <c r="T478" s="5"/>
    </row>
    <row r="479" spans="1:25" x14ac:dyDescent="0.2">
      <c r="A479" s="28">
        <v>5</v>
      </c>
      <c r="B479" s="16" t="s">
        <v>596</v>
      </c>
      <c r="C479" s="6" t="s">
        <v>1200</v>
      </c>
      <c r="D479" s="6" t="s">
        <v>1076</v>
      </c>
      <c r="E479" s="5"/>
      <c r="F479" s="5"/>
      <c r="G479" s="5"/>
      <c r="H479" s="5"/>
      <c r="I479" s="5"/>
      <c r="J479" s="5"/>
      <c r="K479" s="5"/>
      <c r="L479" s="5"/>
      <c r="M479" s="5"/>
      <c r="N479" s="5"/>
      <c r="O479" s="5"/>
      <c r="P479" s="5"/>
      <c r="Q479" s="5"/>
      <c r="R479" s="5"/>
      <c r="S479" s="5"/>
      <c r="T479" s="5"/>
    </row>
    <row r="480" spans="1:25" x14ac:dyDescent="0.2">
      <c r="A480" s="28">
        <v>6</v>
      </c>
      <c r="B480" s="16" t="s">
        <v>597</v>
      </c>
      <c r="C480" s="6" t="s">
        <v>1201</v>
      </c>
      <c r="D480" s="6" t="s">
        <v>1076</v>
      </c>
      <c r="E480" s="5"/>
      <c r="F480" s="5"/>
      <c r="G480" s="5"/>
      <c r="H480" s="5"/>
      <c r="I480" s="5"/>
      <c r="J480" s="5"/>
      <c r="K480" s="5"/>
      <c r="L480" s="5"/>
      <c r="M480" s="5"/>
      <c r="N480" s="5"/>
      <c r="O480" s="5"/>
      <c r="P480" s="5"/>
      <c r="Q480" s="5"/>
      <c r="R480" s="5"/>
      <c r="S480" s="5"/>
      <c r="T480" s="5"/>
    </row>
    <row r="481" spans="1:20" x14ac:dyDescent="0.2">
      <c r="A481" s="28">
        <v>7</v>
      </c>
      <c r="B481" s="16" t="s">
        <v>598</v>
      </c>
      <c r="C481" s="6" t="s">
        <v>1202</v>
      </c>
      <c r="D481" s="6" t="s">
        <v>1076</v>
      </c>
      <c r="E481" s="5"/>
      <c r="F481" s="5"/>
      <c r="G481" s="5"/>
      <c r="H481" s="5"/>
      <c r="I481" s="5"/>
      <c r="J481" s="5"/>
      <c r="K481" s="5"/>
      <c r="L481" s="5"/>
      <c r="M481" s="5"/>
      <c r="N481" s="5"/>
      <c r="O481" s="5"/>
      <c r="P481" s="5"/>
      <c r="Q481" s="5"/>
      <c r="R481" s="5"/>
      <c r="S481" s="5"/>
      <c r="T481" s="5"/>
    </row>
    <row r="482" spans="1:20" x14ac:dyDescent="0.2">
      <c r="A482" s="28">
        <v>8</v>
      </c>
      <c r="B482" s="16" t="s">
        <v>599</v>
      </c>
      <c r="C482" s="6" t="s">
        <v>1203</v>
      </c>
      <c r="D482" s="6" t="s">
        <v>1076</v>
      </c>
      <c r="E482" s="5"/>
      <c r="F482" s="5"/>
      <c r="G482" s="5"/>
      <c r="H482" s="5"/>
      <c r="I482" s="5"/>
      <c r="J482" s="5"/>
      <c r="K482" s="5"/>
      <c r="L482" s="5"/>
      <c r="M482" s="5"/>
      <c r="N482" s="5"/>
      <c r="O482" s="5"/>
      <c r="P482" s="5"/>
      <c r="Q482" s="4"/>
      <c r="R482" s="4"/>
      <c r="S482" s="4"/>
      <c r="T482" s="4"/>
    </row>
    <row r="483" spans="1:20" x14ac:dyDescent="0.2">
      <c r="A483" s="28">
        <v>9</v>
      </c>
      <c r="B483" s="16" t="s">
        <v>600</v>
      </c>
      <c r="C483" s="38" t="s">
        <v>1204</v>
      </c>
      <c r="D483" s="38" t="s">
        <v>1076</v>
      </c>
      <c r="E483" s="4"/>
      <c r="F483" s="4"/>
      <c r="G483" s="5"/>
      <c r="H483" s="5"/>
      <c r="I483" s="5"/>
      <c r="J483" s="5"/>
      <c r="K483" s="5"/>
      <c r="L483" s="5"/>
      <c r="M483" s="5"/>
      <c r="N483" s="5"/>
      <c r="O483" s="5"/>
      <c r="P483" s="5"/>
      <c r="Q483" s="4"/>
      <c r="R483" s="4"/>
      <c r="S483" s="4"/>
      <c r="T483" s="4"/>
    </row>
    <row r="484" spans="1:20" x14ac:dyDescent="0.2">
      <c r="A484" s="28">
        <v>10</v>
      </c>
      <c r="B484" s="16" t="s">
        <v>601</v>
      </c>
      <c r="C484" s="6" t="s">
        <v>1205</v>
      </c>
      <c r="D484" s="6" t="s">
        <v>1076</v>
      </c>
      <c r="E484" s="5"/>
      <c r="F484" s="5"/>
      <c r="G484" s="5"/>
      <c r="H484" s="5"/>
      <c r="I484" s="5"/>
      <c r="J484" s="5"/>
      <c r="K484" s="5"/>
      <c r="L484" s="5"/>
      <c r="M484" s="5"/>
      <c r="N484" s="5"/>
      <c r="O484" s="5"/>
      <c r="P484" s="5"/>
      <c r="Q484" s="4"/>
      <c r="R484" s="4"/>
      <c r="S484" s="4"/>
      <c r="T484" s="4"/>
    </row>
    <row r="485" spans="1:20" x14ac:dyDescent="0.2">
      <c r="A485" s="28">
        <v>11</v>
      </c>
      <c r="B485" s="16" t="s">
        <v>602</v>
      </c>
      <c r="C485" s="6" t="s">
        <v>1206</v>
      </c>
      <c r="D485" s="6" t="s">
        <v>1076</v>
      </c>
      <c r="E485" s="5"/>
      <c r="F485" s="5"/>
      <c r="G485" s="5"/>
      <c r="H485" s="5"/>
      <c r="I485" s="5"/>
      <c r="J485" s="5"/>
      <c r="K485" s="5"/>
      <c r="L485" s="5"/>
      <c r="M485" s="5"/>
      <c r="N485" s="5"/>
      <c r="O485" s="5"/>
      <c r="P485" s="5"/>
      <c r="Q485" s="4"/>
      <c r="R485" s="4"/>
      <c r="S485" s="4"/>
      <c r="T485" s="4"/>
    </row>
    <row r="486" spans="1:20" x14ac:dyDescent="0.2">
      <c r="A486" s="28">
        <v>12</v>
      </c>
      <c r="B486" s="16" t="s">
        <v>603</v>
      </c>
      <c r="C486" s="6" t="s">
        <v>1207</v>
      </c>
      <c r="D486" s="6" t="s">
        <v>1076</v>
      </c>
      <c r="E486" s="5"/>
      <c r="F486" s="5"/>
      <c r="G486" s="5"/>
      <c r="H486" s="5"/>
      <c r="I486" s="5"/>
      <c r="J486" s="5"/>
      <c r="K486" s="5"/>
      <c r="L486" s="5"/>
      <c r="M486" s="5"/>
      <c r="N486" s="5"/>
      <c r="O486" s="5"/>
      <c r="P486" s="5"/>
      <c r="Q486" s="4"/>
      <c r="R486" s="4"/>
      <c r="S486" s="4"/>
      <c r="T486" s="4"/>
    </row>
    <row r="487" spans="1:20" x14ac:dyDescent="0.2">
      <c r="A487" s="28">
        <v>13</v>
      </c>
      <c r="B487" s="16" t="s">
        <v>604</v>
      </c>
      <c r="C487" s="6" t="s">
        <v>1208</v>
      </c>
      <c r="D487" s="6" t="s">
        <v>1076</v>
      </c>
      <c r="E487" s="5"/>
      <c r="F487" s="5"/>
      <c r="G487" s="5"/>
      <c r="H487" s="5"/>
      <c r="I487" s="5"/>
      <c r="J487" s="5"/>
      <c r="K487" s="5"/>
      <c r="L487" s="5"/>
      <c r="M487" s="5"/>
      <c r="N487" s="5"/>
      <c r="O487" s="5"/>
      <c r="P487" s="5"/>
      <c r="Q487" s="4"/>
      <c r="R487" s="4"/>
      <c r="S487" s="4"/>
      <c r="T487" s="4"/>
    </row>
    <row r="488" spans="1:20" x14ac:dyDescent="0.2">
      <c r="A488" s="28">
        <v>14</v>
      </c>
      <c r="B488" s="16" t="s">
        <v>605</v>
      </c>
      <c r="C488" s="6" t="s">
        <v>1209</v>
      </c>
      <c r="D488" s="6" t="s">
        <v>1076</v>
      </c>
      <c r="E488" s="5"/>
      <c r="F488" s="5"/>
      <c r="G488" s="5"/>
      <c r="H488" s="5"/>
      <c r="I488" s="5"/>
      <c r="J488" s="5"/>
      <c r="K488" s="5"/>
      <c r="L488" s="5"/>
      <c r="M488" s="5"/>
      <c r="N488" s="5"/>
      <c r="O488" s="5"/>
      <c r="P488" s="5"/>
      <c r="Q488" s="4"/>
      <c r="R488" s="4"/>
      <c r="S488" s="4"/>
      <c r="T488" s="4"/>
    </row>
    <row r="489" spans="1:20" x14ac:dyDescent="0.2">
      <c r="A489" s="28">
        <v>15</v>
      </c>
      <c r="B489" s="16" t="s">
        <v>606</v>
      </c>
      <c r="C489" s="6" t="s">
        <v>1210</v>
      </c>
      <c r="D489" s="6" t="s">
        <v>1703</v>
      </c>
      <c r="E489" s="5"/>
      <c r="F489" s="5"/>
      <c r="G489" s="5"/>
      <c r="H489" s="5"/>
      <c r="I489" s="5"/>
      <c r="J489" s="5"/>
      <c r="K489" s="5"/>
      <c r="L489" s="5"/>
      <c r="M489" s="5"/>
      <c r="N489" s="5"/>
      <c r="O489" s="5"/>
      <c r="P489" s="5"/>
      <c r="Q489" s="4"/>
      <c r="R489" s="4"/>
      <c r="S489" s="4"/>
      <c r="T489" s="4"/>
    </row>
    <row r="490" spans="1:20" x14ac:dyDescent="0.2">
      <c r="A490" s="28">
        <v>16</v>
      </c>
      <c r="B490" s="16" t="s">
        <v>607</v>
      </c>
      <c r="C490" s="6" t="s">
        <v>1211</v>
      </c>
      <c r="D490" s="6" t="s">
        <v>1703</v>
      </c>
      <c r="E490" s="5"/>
      <c r="F490" s="5"/>
      <c r="G490" s="5"/>
      <c r="H490" s="5"/>
      <c r="I490" s="5"/>
      <c r="J490" s="5"/>
      <c r="K490" s="5"/>
      <c r="L490" s="5"/>
      <c r="M490" s="5"/>
      <c r="N490" s="5"/>
      <c r="O490" s="5"/>
      <c r="P490" s="5"/>
      <c r="Q490" s="4"/>
      <c r="R490" s="4"/>
      <c r="S490" s="4"/>
      <c r="T490" s="4"/>
    </row>
    <row r="491" spans="1:20" x14ac:dyDescent="0.2">
      <c r="A491" s="28">
        <v>17</v>
      </c>
      <c r="B491" s="16" t="s">
        <v>608</v>
      </c>
      <c r="C491" s="6" t="s">
        <v>1212</v>
      </c>
      <c r="D491" s="6" t="s">
        <v>1703</v>
      </c>
      <c r="E491" s="5"/>
      <c r="F491" s="5"/>
      <c r="G491" s="5"/>
      <c r="H491" s="5"/>
      <c r="I491" s="5"/>
      <c r="J491" s="5"/>
      <c r="K491" s="5"/>
      <c r="L491" s="5"/>
      <c r="M491" s="5"/>
      <c r="N491" s="5"/>
      <c r="O491" s="5"/>
      <c r="P491" s="5"/>
      <c r="Q491" s="4"/>
      <c r="R491" s="4"/>
      <c r="S491" s="4"/>
      <c r="T491" s="4"/>
    </row>
    <row r="492" spans="1:20" x14ac:dyDescent="0.2">
      <c r="A492" s="28">
        <v>18</v>
      </c>
      <c r="B492" s="16" t="s">
        <v>609</v>
      </c>
      <c r="C492" s="6" t="s">
        <v>1213</v>
      </c>
      <c r="D492" s="6" t="s">
        <v>1703</v>
      </c>
      <c r="E492" s="5"/>
      <c r="F492" s="5"/>
      <c r="G492" s="5"/>
      <c r="H492" s="5"/>
      <c r="I492" s="5"/>
      <c r="J492" s="5"/>
      <c r="K492" s="5"/>
      <c r="L492" s="5"/>
      <c r="M492" s="5"/>
      <c r="N492" s="5"/>
      <c r="O492" s="5"/>
      <c r="P492" s="5"/>
      <c r="Q492" s="4"/>
      <c r="R492" s="4"/>
      <c r="S492" s="4"/>
      <c r="T492" s="4"/>
    </row>
    <row r="493" spans="1:20" x14ac:dyDescent="0.2">
      <c r="A493" s="28">
        <v>19</v>
      </c>
      <c r="B493" s="16" t="s">
        <v>610</v>
      </c>
      <c r="C493" s="6" t="s">
        <v>1214</v>
      </c>
      <c r="D493" s="6" t="s">
        <v>1703</v>
      </c>
      <c r="E493" s="5"/>
      <c r="F493" s="5"/>
      <c r="G493" s="5"/>
      <c r="H493" s="5"/>
      <c r="I493" s="5"/>
      <c r="J493" s="5"/>
      <c r="K493" s="5"/>
      <c r="L493" s="5"/>
      <c r="M493" s="5"/>
      <c r="N493" s="5"/>
      <c r="O493" s="5"/>
      <c r="P493" s="5"/>
      <c r="Q493" s="4"/>
      <c r="R493" s="4"/>
      <c r="S493" s="4"/>
      <c r="T493" s="4"/>
    </row>
    <row r="494" spans="1:20" x14ac:dyDescent="0.2">
      <c r="A494" s="28">
        <v>20</v>
      </c>
      <c r="B494" s="16" t="s">
        <v>611</v>
      </c>
      <c r="C494" s="6" t="s">
        <v>1215</v>
      </c>
      <c r="D494" s="6" t="s">
        <v>1703</v>
      </c>
      <c r="E494" s="5"/>
      <c r="F494" s="5"/>
      <c r="G494" s="5"/>
      <c r="H494" s="5"/>
      <c r="I494" s="5"/>
      <c r="J494" s="5"/>
      <c r="K494" s="5"/>
      <c r="L494" s="5"/>
      <c r="M494" s="5"/>
      <c r="N494" s="5"/>
      <c r="O494" s="5"/>
      <c r="P494" s="5"/>
      <c r="Q494" s="4"/>
      <c r="R494" s="4"/>
      <c r="S494" s="4"/>
      <c r="T494" s="4"/>
    </row>
    <row r="495" spans="1:20" x14ac:dyDescent="0.2">
      <c r="A495" s="28">
        <v>21</v>
      </c>
      <c r="B495" s="16" t="s">
        <v>612</v>
      </c>
      <c r="C495" s="6" t="s">
        <v>1216</v>
      </c>
      <c r="D495" s="6" t="s">
        <v>1703</v>
      </c>
      <c r="E495" s="5"/>
      <c r="F495" s="5"/>
      <c r="G495" s="5"/>
      <c r="H495" s="5"/>
      <c r="I495" s="5"/>
      <c r="J495" s="5"/>
      <c r="K495" s="5"/>
      <c r="L495" s="5"/>
      <c r="M495" s="5"/>
      <c r="N495" s="5"/>
      <c r="O495" s="5"/>
      <c r="P495" s="5"/>
      <c r="Q495" s="4"/>
      <c r="R495" s="4"/>
      <c r="S495" s="4"/>
      <c r="T495" s="4"/>
    </row>
    <row r="496" spans="1:20" x14ac:dyDescent="0.2">
      <c r="A496" s="28">
        <v>22</v>
      </c>
      <c r="B496" s="16" t="s">
        <v>613</v>
      </c>
      <c r="C496" s="6" t="s">
        <v>1217</v>
      </c>
      <c r="D496" s="6" t="s">
        <v>1703</v>
      </c>
      <c r="E496" s="5"/>
      <c r="F496" s="5"/>
      <c r="G496" s="5"/>
      <c r="H496" s="5"/>
      <c r="I496" s="5"/>
      <c r="J496" s="5"/>
      <c r="K496" s="5"/>
      <c r="L496" s="5"/>
      <c r="M496" s="5"/>
      <c r="N496" s="5"/>
      <c r="O496" s="5"/>
      <c r="P496" s="5"/>
      <c r="Q496" s="4"/>
      <c r="R496" s="4"/>
      <c r="S496" s="4"/>
      <c r="T496" s="4"/>
    </row>
    <row r="497" spans="1:20" x14ac:dyDescent="0.2">
      <c r="A497" s="28">
        <v>23</v>
      </c>
      <c r="B497" s="16" t="s">
        <v>614</v>
      </c>
      <c r="C497" s="6" t="s">
        <v>1218</v>
      </c>
      <c r="D497" s="6" t="s">
        <v>1703</v>
      </c>
      <c r="E497" s="5"/>
      <c r="F497" s="5"/>
      <c r="G497" s="5"/>
      <c r="H497" s="5"/>
      <c r="I497" s="5"/>
      <c r="J497" s="5"/>
      <c r="K497" s="5"/>
      <c r="L497" s="5"/>
      <c r="M497" s="5"/>
      <c r="N497" s="5"/>
      <c r="O497" s="5"/>
      <c r="P497" s="5"/>
      <c r="Q497" s="4"/>
      <c r="R497" s="4"/>
      <c r="S497" s="4"/>
      <c r="T497" s="4"/>
    </row>
    <row r="498" spans="1:20" x14ac:dyDescent="0.2">
      <c r="A498" s="28">
        <v>24</v>
      </c>
      <c r="B498" s="16" t="s">
        <v>615</v>
      </c>
      <c r="C498" s="6" t="s">
        <v>1219</v>
      </c>
      <c r="D498" s="6" t="s">
        <v>1703</v>
      </c>
      <c r="E498" s="5"/>
      <c r="F498" s="5"/>
      <c r="G498" s="5"/>
      <c r="H498" s="5"/>
      <c r="I498" s="5"/>
      <c r="J498" s="5"/>
      <c r="K498" s="5"/>
      <c r="L498" s="5"/>
      <c r="M498" s="5"/>
      <c r="N498" s="5"/>
      <c r="O498" s="5"/>
      <c r="P498" s="5"/>
      <c r="Q498" s="4"/>
      <c r="R498" s="4"/>
      <c r="S498" s="4"/>
      <c r="T498" s="4"/>
    </row>
    <row r="499" spans="1:20" x14ac:dyDescent="0.2">
      <c r="A499" s="28">
        <v>25</v>
      </c>
      <c r="B499" s="16" t="s">
        <v>616</v>
      </c>
      <c r="C499" s="6" t="s">
        <v>1220</v>
      </c>
      <c r="D499" s="6" t="s">
        <v>1703</v>
      </c>
      <c r="E499" s="5"/>
      <c r="F499" s="5"/>
      <c r="G499" s="5"/>
      <c r="H499" s="5"/>
      <c r="I499" s="5"/>
      <c r="J499" s="5"/>
      <c r="K499" s="5"/>
      <c r="L499" s="5"/>
      <c r="M499" s="5"/>
      <c r="N499" s="5"/>
      <c r="O499" s="5"/>
      <c r="P499" s="5"/>
      <c r="Q499" s="4"/>
      <c r="R499" s="4"/>
      <c r="S499" s="4"/>
      <c r="T499" s="4"/>
    </row>
    <row r="500" spans="1:20" x14ac:dyDescent="0.2">
      <c r="A500" s="28">
        <v>26</v>
      </c>
      <c r="B500" s="16" t="s">
        <v>617</v>
      </c>
      <c r="C500" s="6" t="s">
        <v>1221</v>
      </c>
      <c r="D500" s="6" t="s">
        <v>1703</v>
      </c>
      <c r="E500" s="5"/>
      <c r="F500" s="5"/>
      <c r="G500" s="5"/>
      <c r="H500" s="5"/>
      <c r="I500" s="5"/>
      <c r="J500" s="5"/>
      <c r="K500" s="5"/>
      <c r="L500" s="5"/>
      <c r="M500" s="5"/>
      <c r="N500" s="5"/>
      <c r="O500" s="5"/>
      <c r="P500" s="5"/>
      <c r="Q500" s="4"/>
      <c r="R500" s="4"/>
      <c r="S500" s="4"/>
      <c r="T500" s="4"/>
    </row>
    <row r="501" spans="1:20" x14ac:dyDescent="0.2">
      <c r="A501" s="28">
        <v>27</v>
      </c>
      <c r="B501" s="16" t="s">
        <v>1700</v>
      </c>
      <c r="C501" s="6" t="s">
        <v>1701</v>
      </c>
      <c r="D501" s="6" t="s">
        <v>1092</v>
      </c>
      <c r="E501" s="5"/>
      <c r="F501" s="5"/>
      <c r="G501" s="5"/>
      <c r="H501" s="5"/>
      <c r="I501" s="5"/>
      <c r="J501" s="5"/>
      <c r="K501" s="5"/>
      <c r="L501" s="5"/>
      <c r="M501" s="5"/>
      <c r="N501" s="5"/>
      <c r="O501" s="5"/>
      <c r="P501" s="5"/>
      <c r="Q501" s="4"/>
      <c r="R501" s="4"/>
      <c r="S501" s="4"/>
      <c r="T501" s="4"/>
    </row>
    <row r="502" spans="1:20" x14ac:dyDescent="0.2">
      <c r="A502" s="28">
        <v>28</v>
      </c>
      <c r="B502" s="16" t="s">
        <v>618</v>
      </c>
      <c r="C502" s="6" t="s">
        <v>1222</v>
      </c>
      <c r="D502" s="6" t="s">
        <v>1092</v>
      </c>
      <c r="E502" s="5"/>
      <c r="F502" s="5"/>
      <c r="G502" s="5"/>
      <c r="H502" s="5"/>
      <c r="I502" s="5"/>
      <c r="J502" s="5"/>
      <c r="K502" s="5"/>
      <c r="L502" s="5"/>
      <c r="M502" s="5"/>
      <c r="N502" s="5"/>
      <c r="O502" s="5"/>
      <c r="P502" s="5"/>
      <c r="Q502" s="4"/>
      <c r="R502" s="4"/>
      <c r="S502" s="4"/>
      <c r="T502" s="4"/>
    </row>
    <row r="503" spans="1:20" x14ac:dyDescent="0.2">
      <c r="A503" s="28">
        <v>29</v>
      </c>
      <c r="B503" s="16" t="s">
        <v>619</v>
      </c>
      <c r="C503" s="6" t="s">
        <v>1223</v>
      </c>
      <c r="D503" s="6" t="s">
        <v>1092</v>
      </c>
      <c r="E503" s="5"/>
      <c r="F503" s="5"/>
      <c r="G503" s="5"/>
      <c r="H503" s="5"/>
      <c r="I503" s="5"/>
      <c r="J503" s="5"/>
      <c r="K503" s="5"/>
      <c r="L503" s="5"/>
      <c r="M503" s="5"/>
      <c r="N503" s="5"/>
      <c r="O503" s="5"/>
      <c r="P503" s="5"/>
      <c r="Q503" s="4"/>
      <c r="R503" s="4"/>
      <c r="S503" s="4"/>
      <c r="T503" s="4"/>
    </row>
    <row r="504" spans="1:20" x14ac:dyDescent="0.2">
      <c r="A504" s="28">
        <v>30</v>
      </c>
      <c r="B504" s="16" t="s">
        <v>620</v>
      </c>
      <c r="C504" s="6" t="s">
        <v>1224</v>
      </c>
      <c r="D504" s="6" t="s">
        <v>1092</v>
      </c>
      <c r="E504" s="5"/>
      <c r="F504" s="5"/>
      <c r="G504" s="5"/>
      <c r="H504" s="5"/>
      <c r="I504" s="5"/>
      <c r="J504" s="5"/>
      <c r="K504" s="5"/>
      <c r="L504" s="5"/>
      <c r="M504" s="5"/>
      <c r="N504" s="5"/>
      <c r="O504" s="5"/>
      <c r="P504" s="5"/>
      <c r="Q504" s="4"/>
      <c r="R504" s="4"/>
      <c r="S504" s="4"/>
      <c r="T504" s="4"/>
    </row>
    <row r="505" spans="1:20" x14ac:dyDescent="0.2">
      <c r="A505" s="28">
        <v>31</v>
      </c>
      <c r="B505" s="16" t="s">
        <v>621</v>
      </c>
      <c r="C505" s="6" t="s">
        <v>1225</v>
      </c>
      <c r="D505" s="6" t="s">
        <v>1092</v>
      </c>
      <c r="E505" s="5"/>
      <c r="F505" s="5"/>
      <c r="G505" s="5"/>
      <c r="H505" s="5"/>
      <c r="I505" s="5"/>
      <c r="J505" s="5"/>
      <c r="K505" s="5"/>
      <c r="L505" s="5"/>
      <c r="M505" s="5"/>
      <c r="N505" s="5"/>
      <c r="O505" s="5"/>
      <c r="P505" s="5"/>
      <c r="Q505" s="4"/>
      <c r="R505" s="4"/>
      <c r="S505" s="4"/>
      <c r="T505" s="4"/>
    </row>
    <row r="506" spans="1:20" x14ac:dyDescent="0.2">
      <c r="A506" s="28">
        <v>32</v>
      </c>
      <c r="B506" s="16" t="s">
        <v>622</v>
      </c>
      <c r="C506" s="6" t="s">
        <v>1226</v>
      </c>
      <c r="D506" s="6" t="s">
        <v>1076</v>
      </c>
      <c r="E506" s="5"/>
      <c r="F506" s="5"/>
      <c r="G506" s="5"/>
      <c r="H506" s="5"/>
      <c r="I506" s="5"/>
      <c r="J506" s="5"/>
      <c r="K506" s="5"/>
      <c r="L506" s="5"/>
      <c r="M506" s="5"/>
      <c r="N506" s="5"/>
      <c r="O506" s="5"/>
      <c r="P506" s="5"/>
      <c r="Q506" s="4"/>
      <c r="R506" s="4"/>
      <c r="S506" s="4"/>
      <c r="T506" s="4"/>
    </row>
    <row r="507" spans="1:20" x14ac:dyDescent="0.2">
      <c r="A507" s="28">
        <v>33</v>
      </c>
      <c r="B507" s="16" t="s">
        <v>623</v>
      </c>
      <c r="C507" s="6" t="s">
        <v>1227</v>
      </c>
      <c r="D507" s="6" t="s">
        <v>1076</v>
      </c>
      <c r="E507" s="5"/>
      <c r="F507" s="5"/>
      <c r="G507" s="5"/>
      <c r="H507" s="5"/>
      <c r="I507" s="5"/>
      <c r="J507" s="5"/>
      <c r="K507" s="5"/>
      <c r="L507" s="5"/>
      <c r="M507" s="5"/>
      <c r="N507" s="5"/>
      <c r="O507" s="5"/>
      <c r="P507" s="5"/>
      <c r="Q507" s="4"/>
      <c r="R507" s="4"/>
      <c r="S507" s="4"/>
      <c r="T507" s="4"/>
    </row>
    <row r="508" spans="1:20" x14ac:dyDescent="0.2">
      <c r="A508" s="28">
        <v>34</v>
      </c>
      <c r="B508" s="16" t="s">
        <v>624</v>
      </c>
      <c r="C508" s="6" t="s">
        <v>1228</v>
      </c>
      <c r="D508" s="6" t="s">
        <v>1076</v>
      </c>
      <c r="E508" s="5"/>
      <c r="F508" s="5"/>
      <c r="G508" s="5"/>
      <c r="H508" s="5"/>
      <c r="I508" s="5"/>
      <c r="J508" s="5"/>
      <c r="K508" s="5"/>
      <c r="L508" s="5"/>
      <c r="M508" s="5"/>
      <c r="N508" s="5"/>
      <c r="O508" s="5"/>
      <c r="P508" s="5"/>
      <c r="Q508" s="4"/>
      <c r="R508" s="4"/>
      <c r="S508" s="4"/>
      <c r="T508" s="4"/>
    </row>
    <row r="509" spans="1:20" x14ac:dyDescent="0.2">
      <c r="A509" s="28">
        <v>35</v>
      </c>
      <c r="B509" s="16" t="s">
        <v>625</v>
      </c>
      <c r="C509" s="38" t="s">
        <v>1229</v>
      </c>
      <c r="D509" s="6" t="s">
        <v>1076</v>
      </c>
      <c r="E509" s="5"/>
      <c r="F509" s="5"/>
      <c r="G509" s="5"/>
      <c r="H509" s="5"/>
      <c r="I509" s="5"/>
      <c r="J509" s="5"/>
      <c r="K509" s="5"/>
      <c r="L509" s="5"/>
      <c r="M509" s="5"/>
      <c r="N509" s="5"/>
      <c r="O509" s="5"/>
      <c r="P509" s="5"/>
      <c r="Q509" s="4"/>
      <c r="R509" s="4"/>
      <c r="S509" s="4"/>
      <c r="T509" s="4"/>
    </row>
    <row r="510" spans="1:20" x14ac:dyDescent="0.2">
      <c r="A510" s="28">
        <v>36</v>
      </c>
      <c r="B510" s="16" t="s">
        <v>626</v>
      </c>
      <c r="C510" s="6" t="s">
        <v>1230</v>
      </c>
      <c r="D510" s="6" t="s">
        <v>1076</v>
      </c>
      <c r="E510" s="5"/>
      <c r="F510" s="5"/>
      <c r="G510" s="5"/>
      <c r="H510" s="5"/>
      <c r="I510" s="5"/>
      <c r="J510" s="5"/>
      <c r="K510" s="5"/>
      <c r="L510" s="5"/>
      <c r="M510" s="5"/>
      <c r="N510" s="5"/>
      <c r="O510" s="5"/>
      <c r="P510" s="5"/>
      <c r="Q510" s="4"/>
      <c r="R510" s="4"/>
      <c r="S510" s="4"/>
      <c r="T510" s="4"/>
    </row>
    <row r="511" spans="1:20" x14ac:dyDescent="0.2">
      <c r="A511" s="28">
        <v>37</v>
      </c>
      <c r="B511" s="16" t="s">
        <v>627</v>
      </c>
      <c r="C511" s="6" t="s">
        <v>1231</v>
      </c>
      <c r="D511" s="6" t="s">
        <v>1076</v>
      </c>
      <c r="E511" s="5"/>
      <c r="F511" s="5"/>
      <c r="G511" s="5"/>
      <c r="H511" s="5"/>
      <c r="I511" s="5"/>
      <c r="J511" s="5"/>
      <c r="K511" s="5"/>
      <c r="L511" s="5"/>
      <c r="M511" s="5"/>
      <c r="N511" s="5"/>
      <c r="O511" s="5"/>
      <c r="P511" s="5"/>
      <c r="Q511" s="4"/>
      <c r="R511" s="4"/>
      <c r="S511" s="4"/>
      <c r="T511" s="4"/>
    </row>
    <row r="512" spans="1:20" x14ac:dyDescent="0.2">
      <c r="A512" s="28">
        <v>38</v>
      </c>
      <c r="B512" s="16" t="s">
        <v>628</v>
      </c>
      <c r="C512" s="6" t="s">
        <v>1232</v>
      </c>
      <c r="D512" s="6" t="s">
        <v>1076</v>
      </c>
      <c r="E512" s="5"/>
      <c r="F512" s="5"/>
      <c r="G512" s="5"/>
      <c r="H512" s="5"/>
      <c r="I512" s="5"/>
      <c r="J512" s="5"/>
      <c r="K512" s="5"/>
      <c r="L512" s="5"/>
      <c r="M512" s="5"/>
      <c r="N512" s="5"/>
      <c r="O512" s="5"/>
      <c r="P512" s="5"/>
      <c r="Q512" s="4"/>
      <c r="R512" s="4"/>
      <c r="S512" s="4"/>
      <c r="T512" s="4"/>
    </row>
    <row r="513" spans="1:20" x14ac:dyDescent="0.2">
      <c r="A513" s="28">
        <v>39</v>
      </c>
      <c r="B513" s="16" t="s">
        <v>629</v>
      </c>
      <c r="C513" s="6" t="s">
        <v>1233</v>
      </c>
      <c r="D513" s="6" t="s">
        <v>1076</v>
      </c>
      <c r="E513" s="5"/>
      <c r="F513" s="5"/>
      <c r="G513" s="5"/>
      <c r="H513" s="5"/>
      <c r="I513" s="5"/>
      <c r="J513" s="5"/>
      <c r="K513" s="5"/>
      <c r="L513" s="5"/>
      <c r="M513" s="5"/>
      <c r="N513" s="5"/>
      <c r="O513" s="5"/>
      <c r="P513" s="5"/>
      <c r="Q513" s="4"/>
      <c r="R513" s="4"/>
      <c r="S513" s="4"/>
      <c r="T513" s="4"/>
    </row>
    <row r="514" spans="1:20" x14ac:dyDescent="0.2">
      <c r="A514" s="28">
        <v>40</v>
      </c>
      <c r="B514" s="16" t="s">
        <v>630</v>
      </c>
      <c r="C514" s="6" t="s">
        <v>1234</v>
      </c>
      <c r="D514" s="6" t="s">
        <v>1076</v>
      </c>
      <c r="E514" s="5"/>
      <c r="F514" s="5"/>
      <c r="G514" s="5"/>
      <c r="H514" s="5"/>
      <c r="I514" s="5"/>
      <c r="J514" s="5"/>
      <c r="K514" s="5"/>
      <c r="L514" s="5"/>
      <c r="M514" s="5"/>
      <c r="N514" s="5"/>
      <c r="O514" s="5"/>
      <c r="P514" s="5"/>
      <c r="Q514" s="4"/>
      <c r="R514" s="4"/>
      <c r="S514" s="4"/>
      <c r="T514" s="4"/>
    </row>
    <row r="515" spans="1:20" x14ac:dyDescent="0.2">
      <c r="A515" s="28">
        <v>41</v>
      </c>
      <c r="B515" s="16" t="s">
        <v>631</v>
      </c>
      <c r="C515" s="6" t="s">
        <v>1235</v>
      </c>
      <c r="D515" s="6" t="s">
        <v>1092</v>
      </c>
      <c r="E515" s="5"/>
      <c r="F515" s="5"/>
      <c r="G515" s="5"/>
      <c r="H515" s="5"/>
      <c r="I515" s="5"/>
      <c r="J515" s="5"/>
      <c r="K515" s="5"/>
      <c r="L515" s="5"/>
      <c r="M515" s="5"/>
      <c r="N515" s="5"/>
      <c r="O515" s="5"/>
      <c r="P515" s="5"/>
      <c r="Q515" s="4"/>
      <c r="R515" s="4"/>
      <c r="S515" s="4"/>
      <c r="T515" s="4"/>
    </row>
    <row r="516" spans="1:20" x14ac:dyDescent="0.2">
      <c r="A516" s="28">
        <v>42</v>
      </c>
      <c r="B516" s="16" t="s">
        <v>632</v>
      </c>
      <c r="C516" s="6" t="s">
        <v>1236</v>
      </c>
      <c r="D516" s="6" t="s">
        <v>1092</v>
      </c>
      <c r="E516" s="5"/>
      <c r="F516" s="5"/>
      <c r="G516" s="5"/>
      <c r="H516" s="5"/>
      <c r="I516" s="5"/>
      <c r="J516" s="5"/>
      <c r="K516" s="5"/>
      <c r="L516" s="5"/>
      <c r="M516" s="5"/>
      <c r="N516" s="5"/>
      <c r="O516" s="5"/>
      <c r="P516" s="5"/>
      <c r="Q516" s="4"/>
      <c r="R516" s="4"/>
      <c r="S516" s="4"/>
      <c r="T516" s="4"/>
    </row>
    <row r="517" spans="1:20" x14ac:dyDescent="0.2">
      <c r="A517" s="28">
        <v>43</v>
      </c>
      <c r="B517" s="16" t="s">
        <v>633</v>
      </c>
      <c r="C517" s="6" t="s">
        <v>1237</v>
      </c>
      <c r="D517" s="6" t="s">
        <v>1076</v>
      </c>
      <c r="E517" s="5"/>
      <c r="F517" s="5"/>
      <c r="G517" s="5"/>
      <c r="H517" s="5"/>
      <c r="I517" s="5"/>
      <c r="J517" s="5"/>
      <c r="K517" s="5"/>
      <c r="L517" s="5"/>
      <c r="M517" s="5"/>
      <c r="N517" s="5"/>
      <c r="O517" s="5"/>
      <c r="P517" s="5"/>
      <c r="Q517" s="4"/>
      <c r="R517" s="4"/>
      <c r="S517" s="4"/>
      <c r="T517" s="4"/>
    </row>
    <row r="518" spans="1:20" x14ac:dyDescent="0.2">
      <c r="A518" s="28">
        <v>44</v>
      </c>
      <c r="B518" s="16" t="s">
        <v>634</v>
      </c>
      <c r="C518" s="6" t="s">
        <v>1238</v>
      </c>
      <c r="D518" s="6" t="s">
        <v>1076</v>
      </c>
      <c r="E518" s="5"/>
      <c r="F518" s="5"/>
      <c r="G518" s="5"/>
      <c r="H518" s="5"/>
      <c r="I518" s="5"/>
      <c r="J518" s="5"/>
      <c r="K518" s="5"/>
      <c r="L518" s="5"/>
      <c r="M518" s="5"/>
      <c r="N518" s="5"/>
      <c r="O518" s="5"/>
      <c r="P518" s="5"/>
      <c r="Q518" s="4"/>
      <c r="R518" s="4"/>
      <c r="S518" s="4"/>
      <c r="T518" s="4"/>
    </row>
    <row r="519" spans="1:20" x14ac:dyDescent="0.2">
      <c r="A519" s="28">
        <v>45</v>
      </c>
      <c r="B519" s="16" t="s">
        <v>635</v>
      </c>
      <c r="C519" s="6" t="s">
        <v>1239</v>
      </c>
      <c r="D519" s="6" t="s">
        <v>1076</v>
      </c>
      <c r="E519" s="5"/>
      <c r="F519" s="5"/>
      <c r="G519" s="5"/>
      <c r="H519" s="5"/>
      <c r="I519" s="5"/>
      <c r="J519" s="5"/>
      <c r="K519" s="5"/>
      <c r="L519" s="5"/>
      <c r="M519" s="5"/>
      <c r="N519" s="5"/>
      <c r="O519" s="5"/>
      <c r="P519" s="5"/>
      <c r="Q519" s="4"/>
      <c r="R519" s="4"/>
      <c r="S519" s="4"/>
      <c r="T519" s="4"/>
    </row>
    <row r="520" spans="1:20" x14ac:dyDescent="0.2">
      <c r="A520" s="28">
        <v>46</v>
      </c>
      <c r="B520" s="16" t="s">
        <v>636</v>
      </c>
      <c r="C520" s="6" t="s">
        <v>1240</v>
      </c>
      <c r="D520" s="6" t="s">
        <v>1076</v>
      </c>
      <c r="E520" s="5"/>
      <c r="F520" s="5"/>
      <c r="G520" s="5"/>
      <c r="H520" s="5"/>
      <c r="I520" s="5"/>
      <c r="J520" s="5"/>
      <c r="K520" s="5"/>
      <c r="L520" s="5"/>
      <c r="M520" s="5"/>
      <c r="N520" s="5"/>
      <c r="O520" s="5"/>
      <c r="P520" s="5"/>
      <c r="Q520" s="4"/>
      <c r="R520" s="4"/>
      <c r="S520" s="4"/>
      <c r="T520" s="4"/>
    </row>
    <row r="521" spans="1:20" x14ac:dyDescent="0.2">
      <c r="A521" s="28">
        <v>47</v>
      </c>
      <c r="B521" s="16" t="s">
        <v>637</v>
      </c>
      <c r="C521" s="6" t="s">
        <v>1241</v>
      </c>
      <c r="D521" s="6" t="s">
        <v>1076</v>
      </c>
      <c r="E521" s="5"/>
      <c r="F521" s="5"/>
      <c r="G521" s="5"/>
      <c r="H521" s="5"/>
      <c r="I521" s="5"/>
      <c r="J521" s="5"/>
      <c r="K521" s="5"/>
      <c r="L521" s="5"/>
      <c r="M521" s="5"/>
      <c r="N521" s="5"/>
      <c r="O521" s="5"/>
      <c r="P521" s="5"/>
      <c r="Q521" s="4"/>
      <c r="R521" s="4"/>
      <c r="S521" s="4"/>
      <c r="T521" s="4"/>
    </row>
    <row r="522" spans="1:20" x14ac:dyDescent="0.2">
      <c r="A522" s="28">
        <v>48</v>
      </c>
      <c r="B522" s="16" t="s">
        <v>638</v>
      </c>
      <c r="C522" s="6" t="s">
        <v>1242</v>
      </c>
      <c r="D522" s="6" t="s">
        <v>1076</v>
      </c>
      <c r="E522" s="5"/>
      <c r="F522" s="5"/>
      <c r="G522" s="5"/>
      <c r="H522" s="5"/>
      <c r="I522" s="5"/>
      <c r="J522" s="5"/>
      <c r="K522" s="5"/>
      <c r="L522" s="5"/>
      <c r="M522" s="5"/>
      <c r="N522" s="5"/>
      <c r="O522" s="5"/>
      <c r="P522" s="5"/>
      <c r="Q522" s="4"/>
      <c r="R522" s="4"/>
      <c r="S522" s="4"/>
      <c r="T522" s="4"/>
    </row>
    <row r="523" spans="1:20" x14ac:dyDescent="0.2">
      <c r="A523" s="28">
        <v>49</v>
      </c>
      <c r="B523" s="16" t="s">
        <v>639</v>
      </c>
      <c r="C523" s="6" t="s">
        <v>1243</v>
      </c>
      <c r="D523" s="6" t="s">
        <v>1076</v>
      </c>
      <c r="E523" s="5"/>
      <c r="F523" s="5"/>
      <c r="G523" s="5"/>
      <c r="H523" s="5"/>
      <c r="I523" s="5"/>
      <c r="J523" s="5"/>
      <c r="K523" s="5"/>
      <c r="L523" s="5"/>
      <c r="M523" s="5"/>
      <c r="N523" s="5"/>
      <c r="O523" s="5"/>
      <c r="P523" s="5"/>
      <c r="Q523" s="4"/>
      <c r="R523" s="4"/>
      <c r="S523" s="4"/>
      <c r="T523" s="4"/>
    </row>
    <row r="524" spans="1:20" x14ac:dyDescent="0.2">
      <c r="A524" s="28">
        <v>50</v>
      </c>
      <c r="B524" s="16" t="s">
        <v>640</v>
      </c>
      <c r="C524" s="6" t="s">
        <v>1244</v>
      </c>
      <c r="D524" s="6" t="s">
        <v>1076</v>
      </c>
      <c r="E524" s="5"/>
      <c r="F524" s="5"/>
      <c r="G524" s="5"/>
      <c r="H524" s="5"/>
      <c r="I524" s="5"/>
      <c r="J524" s="5"/>
      <c r="K524" s="5"/>
      <c r="L524" s="5"/>
      <c r="M524" s="5"/>
      <c r="N524" s="5"/>
      <c r="O524" s="5"/>
      <c r="P524" s="5"/>
      <c r="Q524" s="4"/>
      <c r="R524" s="4"/>
      <c r="S524" s="4"/>
      <c r="T524" s="4"/>
    </row>
    <row r="525" spans="1:20" x14ac:dyDescent="0.2">
      <c r="A525" s="28">
        <v>51</v>
      </c>
      <c r="B525" s="16" t="s">
        <v>641</v>
      </c>
      <c r="C525" s="6" t="s">
        <v>1245</v>
      </c>
      <c r="D525" s="6" t="s">
        <v>1076</v>
      </c>
      <c r="E525" s="5"/>
      <c r="F525" s="5"/>
      <c r="G525" s="5"/>
      <c r="H525" s="5"/>
      <c r="I525" s="5"/>
      <c r="J525" s="5"/>
      <c r="K525" s="5"/>
      <c r="L525" s="5"/>
      <c r="M525" s="5"/>
      <c r="N525" s="5"/>
      <c r="O525" s="5"/>
      <c r="P525" s="5"/>
      <c r="Q525" s="4"/>
      <c r="R525" s="4"/>
      <c r="S525" s="4"/>
      <c r="T525" s="4"/>
    </row>
    <row r="526" spans="1:20" x14ac:dyDescent="0.2">
      <c r="A526" s="28">
        <v>52</v>
      </c>
      <c r="B526" s="16" t="s">
        <v>642</v>
      </c>
      <c r="C526" s="6" t="s">
        <v>1246</v>
      </c>
      <c r="D526" s="6" t="s">
        <v>1076</v>
      </c>
      <c r="E526" s="5"/>
      <c r="F526" s="5"/>
      <c r="G526" s="5"/>
      <c r="H526" s="5"/>
      <c r="I526" s="5"/>
      <c r="J526" s="5"/>
      <c r="K526" s="5"/>
      <c r="L526" s="5"/>
      <c r="M526" s="5"/>
      <c r="N526" s="5"/>
      <c r="O526" s="5"/>
      <c r="P526" s="5"/>
      <c r="Q526" s="4"/>
      <c r="R526" s="4"/>
      <c r="S526" s="4"/>
      <c r="T526" s="4"/>
    </row>
    <row r="527" spans="1:20" x14ac:dyDescent="0.2">
      <c r="A527" s="28">
        <v>53</v>
      </c>
      <c r="B527" s="16" t="s">
        <v>643</v>
      </c>
      <c r="C527" s="6" t="s">
        <v>1247</v>
      </c>
      <c r="D527" s="6" t="s">
        <v>1076</v>
      </c>
      <c r="E527" s="5"/>
      <c r="F527" s="5"/>
      <c r="G527" s="5"/>
      <c r="H527" s="5"/>
      <c r="I527" s="5"/>
      <c r="J527" s="5"/>
      <c r="K527" s="5"/>
      <c r="L527" s="5"/>
      <c r="M527" s="5"/>
      <c r="N527" s="5"/>
      <c r="O527" s="5"/>
      <c r="P527" s="5"/>
      <c r="Q527" s="4"/>
      <c r="R527" s="4"/>
      <c r="S527" s="4"/>
      <c r="T527" s="4"/>
    </row>
    <row r="528" spans="1:20" x14ac:dyDescent="0.2">
      <c r="A528" s="28">
        <v>54</v>
      </c>
      <c r="B528" s="16" t="s">
        <v>644</v>
      </c>
      <c r="C528" s="6" t="s">
        <v>1248</v>
      </c>
      <c r="D528" s="6" t="s">
        <v>1076</v>
      </c>
      <c r="E528" s="5"/>
      <c r="F528" s="5"/>
      <c r="G528" s="5"/>
      <c r="H528" s="5"/>
      <c r="I528" s="5"/>
      <c r="J528" s="5"/>
      <c r="K528" s="5"/>
      <c r="L528" s="5"/>
      <c r="M528" s="5"/>
      <c r="N528" s="5"/>
      <c r="O528" s="5"/>
      <c r="P528" s="5"/>
      <c r="Q528" s="4"/>
      <c r="R528" s="4"/>
      <c r="S528" s="4"/>
      <c r="T528" s="4"/>
    </row>
    <row r="529" spans="1:20" x14ac:dyDescent="0.2">
      <c r="A529" s="28">
        <v>55</v>
      </c>
      <c r="B529" s="16" t="s">
        <v>645</v>
      </c>
      <c r="C529" s="6" t="s">
        <v>1250</v>
      </c>
      <c r="D529" s="6" t="s">
        <v>1076</v>
      </c>
      <c r="E529" s="5"/>
      <c r="F529" s="5"/>
      <c r="G529" s="5"/>
      <c r="H529" s="5"/>
      <c r="I529" s="5"/>
      <c r="J529" s="5"/>
      <c r="K529" s="5"/>
      <c r="L529" s="5"/>
      <c r="M529" s="5"/>
      <c r="N529" s="5"/>
      <c r="O529" s="5"/>
      <c r="P529" s="5"/>
      <c r="Q529" s="4"/>
      <c r="R529" s="4"/>
      <c r="S529" s="4"/>
      <c r="T529" s="4"/>
    </row>
    <row r="530" spans="1:20" x14ac:dyDescent="0.2">
      <c r="A530" s="28">
        <v>56</v>
      </c>
      <c r="B530" s="16" t="s">
        <v>646</v>
      </c>
      <c r="C530" s="6" t="s">
        <v>2616</v>
      </c>
      <c r="D530" s="6" t="s">
        <v>1076</v>
      </c>
      <c r="E530" s="5"/>
      <c r="F530" s="5"/>
      <c r="G530" s="5"/>
      <c r="H530" s="5"/>
      <c r="I530" s="5"/>
      <c r="J530" s="5"/>
      <c r="K530" s="5"/>
      <c r="L530" s="5"/>
      <c r="M530" s="5"/>
      <c r="N530" s="5"/>
      <c r="O530" s="5"/>
      <c r="P530" s="5"/>
      <c r="Q530" s="4"/>
      <c r="R530" s="4"/>
      <c r="S530" s="4"/>
      <c r="T530" s="4"/>
    </row>
    <row r="531" spans="1:20" x14ac:dyDescent="0.2">
      <c r="A531" s="28">
        <v>57</v>
      </c>
      <c r="B531" s="16" t="s">
        <v>647</v>
      </c>
      <c r="C531" s="6" t="s">
        <v>1251</v>
      </c>
      <c r="D531" s="6" t="s">
        <v>1076</v>
      </c>
      <c r="E531" s="5"/>
      <c r="F531" s="5"/>
      <c r="G531" s="5"/>
      <c r="H531" s="5"/>
      <c r="I531" s="5"/>
      <c r="J531" s="5"/>
      <c r="K531" s="5"/>
      <c r="L531" s="5"/>
      <c r="M531" s="5"/>
      <c r="N531" s="5"/>
      <c r="O531" s="5"/>
      <c r="P531" s="5"/>
      <c r="Q531" s="4"/>
      <c r="R531" s="4"/>
      <c r="S531" s="4"/>
      <c r="T531" s="4"/>
    </row>
    <row r="532" spans="1:20" x14ac:dyDescent="0.2">
      <c r="A532" s="28">
        <v>58</v>
      </c>
      <c r="B532" s="16" t="s">
        <v>648</v>
      </c>
      <c r="C532" s="6" t="s">
        <v>1252</v>
      </c>
      <c r="D532" s="6" t="s">
        <v>1076</v>
      </c>
      <c r="E532" s="5"/>
      <c r="F532" s="5"/>
      <c r="G532" s="5"/>
      <c r="H532" s="5"/>
      <c r="I532" s="5"/>
      <c r="J532" s="5"/>
      <c r="K532" s="5"/>
      <c r="L532" s="5"/>
      <c r="M532" s="5"/>
      <c r="N532" s="5"/>
      <c r="O532" s="5"/>
      <c r="P532" s="5"/>
      <c r="Q532" s="4"/>
      <c r="R532" s="4"/>
      <c r="S532" s="4"/>
      <c r="T532" s="4"/>
    </row>
    <row r="533" spans="1:20" x14ac:dyDescent="0.2">
      <c r="A533" s="28">
        <v>59</v>
      </c>
      <c r="B533" s="16" t="s">
        <v>649</v>
      </c>
      <c r="C533" s="6" t="s">
        <v>1253</v>
      </c>
      <c r="D533" s="6" t="s">
        <v>1076</v>
      </c>
      <c r="E533" s="5"/>
      <c r="F533" s="5"/>
      <c r="G533" s="5"/>
      <c r="H533" s="5"/>
      <c r="I533" s="5"/>
      <c r="J533" s="5"/>
      <c r="K533" s="5"/>
      <c r="L533" s="5"/>
      <c r="M533" s="5"/>
      <c r="N533" s="5"/>
      <c r="O533" s="5"/>
      <c r="P533" s="5"/>
      <c r="Q533" s="4"/>
      <c r="R533" s="4"/>
      <c r="S533" s="4"/>
      <c r="T533" s="4"/>
    </row>
    <row r="534" spans="1:20" x14ac:dyDescent="0.2">
      <c r="A534" s="28">
        <v>60</v>
      </c>
      <c r="B534" s="16" t="s">
        <v>650</v>
      </c>
      <c r="C534" s="6" t="s">
        <v>1254</v>
      </c>
      <c r="D534" s="6" t="s">
        <v>1076</v>
      </c>
      <c r="E534" s="5"/>
      <c r="F534" s="5"/>
      <c r="G534" s="5"/>
      <c r="H534" s="5"/>
      <c r="I534" s="5"/>
      <c r="J534" s="5"/>
      <c r="K534" s="5"/>
      <c r="L534" s="5"/>
      <c r="M534" s="5"/>
      <c r="N534" s="5"/>
      <c r="O534" s="5"/>
      <c r="P534" s="5"/>
      <c r="Q534" s="4"/>
      <c r="R534" s="4"/>
      <c r="S534" s="4"/>
      <c r="T534" s="4"/>
    </row>
    <row r="535" spans="1:20" x14ac:dyDescent="0.2">
      <c r="A535" s="28">
        <v>61</v>
      </c>
      <c r="B535" s="16" t="s">
        <v>651</v>
      </c>
      <c r="C535" s="6" t="s">
        <v>1255</v>
      </c>
      <c r="D535" s="6" t="s">
        <v>1076</v>
      </c>
      <c r="E535" s="5"/>
      <c r="F535" s="5"/>
      <c r="G535" s="5"/>
      <c r="H535" s="5"/>
      <c r="I535" s="5"/>
      <c r="J535" s="5"/>
      <c r="K535" s="5"/>
      <c r="L535" s="5"/>
      <c r="M535" s="5"/>
      <c r="N535" s="5"/>
      <c r="O535" s="5"/>
      <c r="P535" s="5"/>
      <c r="Q535" s="4"/>
      <c r="R535" s="4"/>
      <c r="S535" s="4"/>
      <c r="T535" s="4"/>
    </row>
    <row r="536" spans="1:20" x14ac:dyDescent="0.2">
      <c r="A536" s="28">
        <v>62</v>
      </c>
      <c r="B536" s="16" t="s">
        <v>652</v>
      </c>
      <c r="C536" s="6" t="s">
        <v>1256</v>
      </c>
      <c r="D536" s="6" t="s">
        <v>1076</v>
      </c>
      <c r="E536" s="5"/>
      <c r="F536" s="5"/>
      <c r="G536" s="5"/>
      <c r="H536" s="5"/>
      <c r="I536" s="5"/>
      <c r="J536" s="5"/>
      <c r="K536" s="5"/>
      <c r="L536" s="5"/>
      <c r="M536" s="5"/>
      <c r="N536" s="5"/>
      <c r="O536" s="5"/>
      <c r="P536" s="5"/>
      <c r="Q536" s="4"/>
      <c r="R536" s="4"/>
      <c r="S536" s="4"/>
      <c r="T536" s="4"/>
    </row>
    <row r="537" spans="1:20" x14ac:dyDescent="0.2">
      <c r="A537" s="28">
        <v>63</v>
      </c>
      <c r="B537" s="16" t="s">
        <v>653</v>
      </c>
      <c r="C537" s="6" t="s">
        <v>1257</v>
      </c>
      <c r="D537" s="6" t="s">
        <v>1092</v>
      </c>
      <c r="E537" s="5"/>
      <c r="F537" s="5"/>
      <c r="G537" s="5"/>
      <c r="H537" s="5"/>
      <c r="I537" s="5"/>
      <c r="J537" s="5"/>
      <c r="K537" s="5"/>
      <c r="L537" s="5"/>
      <c r="M537" s="5"/>
      <c r="N537" s="5"/>
      <c r="O537" s="5"/>
      <c r="P537" s="5"/>
      <c r="Q537" s="4"/>
      <c r="R537" s="4"/>
      <c r="S537" s="4"/>
      <c r="T537" s="4"/>
    </row>
    <row r="538" spans="1:20" x14ac:dyDescent="0.2">
      <c r="A538" s="28">
        <v>64</v>
      </c>
      <c r="B538" s="16" t="s">
        <v>654</v>
      </c>
      <c r="C538" s="6" t="s">
        <v>1258</v>
      </c>
      <c r="D538" s="6" t="s">
        <v>1092</v>
      </c>
      <c r="E538" s="5"/>
      <c r="F538" s="5"/>
      <c r="G538" s="5"/>
      <c r="H538" s="5"/>
      <c r="I538" s="5"/>
      <c r="J538" s="5"/>
      <c r="K538" s="5"/>
      <c r="L538" s="5"/>
      <c r="M538" s="5"/>
      <c r="N538" s="5"/>
      <c r="O538" s="5"/>
      <c r="P538" s="5"/>
      <c r="Q538" s="4"/>
      <c r="R538" s="4"/>
      <c r="S538" s="4"/>
      <c r="T538" s="4"/>
    </row>
    <row r="539" spans="1:20" x14ac:dyDescent="0.2">
      <c r="A539" s="28">
        <v>65</v>
      </c>
      <c r="B539" s="16" t="s">
        <v>655</v>
      </c>
      <c r="C539" s="6" t="s">
        <v>1259</v>
      </c>
      <c r="D539" s="6" t="s">
        <v>1076</v>
      </c>
      <c r="E539" s="5"/>
      <c r="F539" s="5"/>
      <c r="G539" s="5"/>
      <c r="H539" s="5"/>
      <c r="I539" s="5"/>
      <c r="J539" s="5"/>
      <c r="K539" s="5"/>
      <c r="L539" s="5"/>
      <c r="M539" s="5"/>
      <c r="N539" s="5"/>
      <c r="O539" s="5"/>
      <c r="P539" s="5"/>
      <c r="Q539" s="4"/>
      <c r="R539" s="4"/>
      <c r="S539" s="4"/>
      <c r="T539" s="4"/>
    </row>
    <row r="540" spans="1:20" x14ac:dyDescent="0.2">
      <c r="A540" s="28">
        <v>66</v>
      </c>
      <c r="B540" s="16" t="s">
        <v>656</v>
      </c>
      <c r="C540" s="6" t="s">
        <v>1260</v>
      </c>
      <c r="D540" s="6" t="s">
        <v>1076</v>
      </c>
      <c r="E540" s="5"/>
      <c r="F540" s="5"/>
      <c r="G540" s="5"/>
      <c r="H540" s="5"/>
      <c r="I540" s="5"/>
      <c r="J540" s="5"/>
      <c r="K540" s="5"/>
      <c r="L540" s="5"/>
      <c r="M540" s="5"/>
      <c r="N540" s="5"/>
      <c r="O540" s="5"/>
      <c r="P540" s="5"/>
      <c r="Q540" s="4"/>
      <c r="R540" s="4"/>
      <c r="S540" s="4"/>
      <c r="T540" s="4"/>
    </row>
    <row r="541" spans="1:20" x14ac:dyDescent="0.2">
      <c r="A541" s="28">
        <v>67</v>
      </c>
      <c r="B541" s="16" t="s">
        <v>657</v>
      </c>
      <c r="C541" s="6" t="s">
        <v>1261</v>
      </c>
      <c r="D541" s="6" t="s">
        <v>1076</v>
      </c>
      <c r="E541" s="5"/>
      <c r="F541" s="5"/>
      <c r="G541" s="5"/>
      <c r="H541" s="5"/>
      <c r="I541" s="5"/>
      <c r="J541" s="5"/>
      <c r="K541" s="5"/>
      <c r="L541" s="5"/>
      <c r="M541" s="5"/>
      <c r="N541" s="5"/>
      <c r="O541" s="5"/>
      <c r="P541" s="5"/>
      <c r="Q541" s="4"/>
      <c r="R541" s="4"/>
      <c r="S541" s="4"/>
      <c r="T541" s="4"/>
    </row>
    <row r="542" spans="1:20" x14ac:dyDescent="0.2">
      <c r="A542" s="28">
        <v>68</v>
      </c>
      <c r="B542" s="16" t="s">
        <v>658</v>
      </c>
      <c r="C542" s="6" t="s">
        <v>1262</v>
      </c>
      <c r="D542" s="6" t="s">
        <v>1076</v>
      </c>
      <c r="E542" s="5"/>
      <c r="F542" s="5"/>
      <c r="G542" s="5"/>
      <c r="H542" s="5"/>
      <c r="I542" s="5"/>
      <c r="J542" s="5"/>
      <c r="K542" s="5"/>
      <c r="L542" s="5"/>
      <c r="M542" s="5"/>
      <c r="N542" s="5"/>
      <c r="O542" s="5"/>
      <c r="P542" s="5"/>
      <c r="Q542" s="4"/>
      <c r="R542" s="4"/>
      <c r="S542" s="4"/>
      <c r="T542" s="4"/>
    </row>
    <row r="543" spans="1:20" x14ac:dyDescent="0.2">
      <c r="A543" s="28">
        <v>69</v>
      </c>
      <c r="B543" s="16" t="s">
        <v>659</v>
      </c>
      <c r="C543" s="6" t="s">
        <v>1263</v>
      </c>
      <c r="D543" s="6" t="s">
        <v>1076</v>
      </c>
      <c r="E543" s="5"/>
      <c r="F543" s="5"/>
      <c r="G543" s="5"/>
      <c r="H543" s="5"/>
      <c r="I543" s="5"/>
      <c r="J543" s="5"/>
      <c r="K543" s="5"/>
      <c r="L543" s="5"/>
      <c r="M543" s="5"/>
      <c r="N543" s="5"/>
      <c r="O543" s="5"/>
      <c r="P543" s="5"/>
      <c r="Q543" s="4"/>
      <c r="R543" s="4"/>
      <c r="S543" s="4"/>
      <c r="T543" s="4"/>
    </row>
    <row r="544" spans="1:20" x14ac:dyDescent="0.2">
      <c r="A544" s="28">
        <v>70</v>
      </c>
      <c r="B544" s="16" t="s">
        <v>660</v>
      </c>
      <c r="C544" s="6" t="s">
        <v>1264</v>
      </c>
      <c r="D544" s="6" t="s">
        <v>1076</v>
      </c>
      <c r="E544" s="5"/>
      <c r="F544" s="5"/>
      <c r="G544" s="5"/>
      <c r="H544" s="5"/>
      <c r="I544" s="5"/>
      <c r="J544" s="5"/>
      <c r="K544" s="5"/>
      <c r="L544" s="5"/>
      <c r="M544" s="5"/>
      <c r="N544" s="5"/>
      <c r="O544" s="5"/>
      <c r="P544" s="5"/>
      <c r="Q544" s="4"/>
      <c r="R544" s="4"/>
      <c r="S544" s="4"/>
      <c r="T544" s="4"/>
    </row>
    <row r="545" spans="1:20" x14ac:dyDescent="0.2">
      <c r="A545" s="28">
        <v>71</v>
      </c>
      <c r="B545" s="16" t="s">
        <v>661</v>
      </c>
      <c r="C545" s="6" t="s">
        <v>1265</v>
      </c>
      <c r="D545" s="6" t="s">
        <v>1076</v>
      </c>
      <c r="E545" s="5"/>
      <c r="F545" s="5"/>
      <c r="G545" s="5"/>
      <c r="H545" s="5"/>
      <c r="I545" s="5"/>
      <c r="J545" s="5"/>
      <c r="K545" s="5"/>
      <c r="L545" s="5"/>
      <c r="M545" s="5"/>
      <c r="N545" s="5"/>
      <c r="O545" s="5"/>
      <c r="P545" s="5"/>
      <c r="Q545" s="4"/>
      <c r="R545" s="4"/>
      <c r="S545" s="4"/>
      <c r="T545" s="4"/>
    </row>
    <row r="546" spans="1:20" x14ac:dyDescent="0.2">
      <c r="A546" s="28">
        <v>72</v>
      </c>
      <c r="B546" s="16" t="s">
        <v>662</v>
      </c>
      <c r="C546" s="6" t="s">
        <v>1266</v>
      </c>
      <c r="D546" s="6" t="s">
        <v>1076</v>
      </c>
      <c r="E546" s="5"/>
      <c r="F546" s="5"/>
      <c r="G546" s="5"/>
      <c r="H546" s="5"/>
      <c r="I546" s="5"/>
      <c r="J546" s="5"/>
      <c r="K546" s="5"/>
      <c r="L546" s="5"/>
      <c r="M546" s="5"/>
      <c r="N546" s="5"/>
      <c r="O546" s="5"/>
      <c r="P546" s="5"/>
      <c r="Q546" s="4"/>
      <c r="R546" s="4"/>
      <c r="S546" s="4"/>
      <c r="T546" s="4"/>
    </row>
    <row r="547" spans="1:20" x14ac:dyDescent="0.2">
      <c r="B547" s="19"/>
      <c r="C547" s="17" t="s">
        <v>517</v>
      </c>
      <c r="D547" s="5"/>
      <c r="E547" s="5"/>
      <c r="F547" s="5"/>
      <c r="G547" s="5"/>
      <c r="H547" s="5"/>
      <c r="I547" s="5"/>
      <c r="J547" s="5"/>
      <c r="K547" s="5"/>
      <c r="L547" s="5"/>
      <c r="M547" s="5"/>
      <c r="N547" s="5"/>
      <c r="O547" s="5"/>
      <c r="P547" s="5"/>
    </row>
    <row r="548" spans="1:20" x14ac:dyDescent="0.2">
      <c r="B548" s="67" t="s">
        <v>99</v>
      </c>
      <c r="C548" s="17" t="s">
        <v>110</v>
      </c>
      <c r="D548" s="5" t="s">
        <v>111</v>
      </c>
      <c r="E548" s="5" t="s">
        <v>112</v>
      </c>
      <c r="F548" s="5" t="s">
        <v>113</v>
      </c>
      <c r="G548" s="5" t="s">
        <v>114</v>
      </c>
      <c r="H548" s="5" t="s">
        <v>115</v>
      </c>
      <c r="I548" s="5" t="s">
        <v>116</v>
      </c>
      <c r="J548" s="5" t="s">
        <v>117</v>
      </c>
      <c r="K548" s="5" t="s">
        <v>121</v>
      </c>
      <c r="L548" s="5" t="s">
        <v>122</v>
      </c>
      <c r="M548" s="5"/>
      <c r="N548" s="5"/>
      <c r="O548" s="5"/>
      <c r="P548" s="5"/>
    </row>
    <row r="549" spans="1:20" x14ac:dyDescent="0.2">
      <c r="B549" s="13" t="s">
        <v>496</v>
      </c>
      <c r="C549" s="6">
        <v>0.45</v>
      </c>
      <c r="D549" s="6"/>
      <c r="E549" s="5"/>
      <c r="F549" s="5"/>
      <c r="G549" s="5"/>
      <c r="H549" s="5"/>
      <c r="I549" s="5"/>
      <c r="J549" s="5"/>
      <c r="K549" s="5"/>
      <c r="L549" s="5"/>
      <c r="M549" s="5"/>
      <c r="N549" s="5"/>
      <c r="O549" s="5"/>
      <c r="P549" s="5"/>
    </row>
    <row r="550" spans="1:20" x14ac:dyDescent="0.2">
      <c r="B550" s="13" t="s">
        <v>497</v>
      </c>
      <c r="C550" s="6">
        <v>0.01</v>
      </c>
      <c r="D550" s="6"/>
      <c r="E550" s="5"/>
      <c r="F550" s="5"/>
      <c r="G550" s="5"/>
      <c r="H550" s="5"/>
      <c r="I550" s="5"/>
      <c r="J550" s="5"/>
      <c r="K550" s="5"/>
      <c r="L550" s="5"/>
      <c r="M550" s="5"/>
      <c r="N550" s="5"/>
      <c r="O550" s="5"/>
      <c r="P550" s="5"/>
    </row>
    <row r="551" spans="1:20" x14ac:dyDescent="0.2">
      <c r="B551" s="13" t="s">
        <v>498</v>
      </c>
      <c r="C551" s="6">
        <v>0.2</v>
      </c>
      <c r="D551" s="6"/>
      <c r="E551" s="5"/>
      <c r="F551" s="5"/>
      <c r="G551" s="5"/>
      <c r="H551" s="5"/>
      <c r="I551" s="5"/>
      <c r="J551" s="5"/>
      <c r="K551" s="5"/>
      <c r="L551" s="5"/>
      <c r="M551" s="5"/>
      <c r="N551" s="5"/>
      <c r="O551" s="5"/>
      <c r="P551" s="5"/>
    </row>
    <row r="552" spans="1:20" x14ac:dyDescent="0.2">
      <c r="B552" s="13" t="s">
        <v>311</v>
      </c>
      <c r="C552" s="6">
        <v>0.45</v>
      </c>
      <c r="D552" s="6"/>
      <c r="E552" s="5"/>
      <c r="F552" s="5"/>
      <c r="G552" s="5"/>
      <c r="H552" s="5"/>
      <c r="I552" s="5"/>
      <c r="J552" s="5"/>
      <c r="K552" s="5"/>
      <c r="L552" s="5"/>
      <c r="M552" s="5"/>
      <c r="N552" s="5"/>
      <c r="O552" s="5"/>
      <c r="P552" s="5"/>
    </row>
    <row r="553" spans="1:20" x14ac:dyDescent="0.2">
      <c r="B553" s="13" t="s">
        <v>911</v>
      </c>
      <c r="C553" s="6" t="s">
        <v>1076</v>
      </c>
      <c r="D553" s="6"/>
      <c r="E553" s="5"/>
      <c r="F553" s="5"/>
      <c r="G553" s="5"/>
      <c r="H553" s="5"/>
      <c r="I553" s="5"/>
      <c r="J553" s="5"/>
      <c r="K553" s="5"/>
      <c r="L553" s="5"/>
      <c r="M553" s="5"/>
      <c r="N553" s="5"/>
      <c r="O553" s="5"/>
      <c r="P553" s="5"/>
    </row>
    <row r="554" spans="1:20" x14ac:dyDescent="0.2">
      <c r="B554" s="13" t="s">
        <v>912</v>
      </c>
      <c r="C554" s="6" t="s">
        <v>1076</v>
      </c>
      <c r="D554" s="6"/>
      <c r="E554" s="5"/>
      <c r="F554" s="5"/>
      <c r="G554" s="5"/>
      <c r="H554" s="5"/>
      <c r="I554" s="5"/>
      <c r="J554" s="5"/>
      <c r="K554" s="5"/>
      <c r="L554" s="5"/>
      <c r="M554" s="5"/>
      <c r="N554" s="5"/>
      <c r="O554" s="5"/>
      <c r="P554" s="5"/>
    </row>
    <row r="555" spans="1:20" x14ac:dyDescent="0.2">
      <c r="B555" s="20"/>
      <c r="C555" s="17" t="s">
        <v>517</v>
      </c>
      <c r="D555" s="5"/>
      <c r="E555" s="5"/>
      <c r="F555" s="5"/>
      <c r="G555" s="5"/>
      <c r="H555" s="5"/>
      <c r="I555" s="5"/>
      <c r="J555" s="5"/>
      <c r="K555" s="5"/>
      <c r="L555" s="5"/>
      <c r="M555" s="5"/>
      <c r="N555" s="5"/>
      <c r="O555" s="5"/>
      <c r="P555" s="5"/>
    </row>
    <row r="556" spans="1:20" x14ac:dyDescent="0.2">
      <c r="B556" s="67" t="s">
        <v>306</v>
      </c>
      <c r="C556" s="17" t="s">
        <v>167</v>
      </c>
      <c r="D556" s="5" t="s">
        <v>168</v>
      </c>
      <c r="E556" s="5" t="s">
        <v>169</v>
      </c>
      <c r="F556" s="5" t="s">
        <v>170</v>
      </c>
      <c r="G556" s="5" t="s">
        <v>171</v>
      </c>
      <c r="H556" s="5" t="s">
        <v>172</v>
      </c>
      <c r="I556" s="5" t="s">
        <v>173</v>
      </c>
      <c r="J556" s="5" t="s">
        <v>174</v>
      </c>
      <c r="K556" s="5" t="s">
        <v>175</v>
      </c>
      <c r="L556" s="5" t="s">
        <v>176</v>
      </c>
      <c r="M556" s="5"/>
      <c r="N556" s="5"/>
      <c r="O556" s="5"/>
      <c r="P556" s="5"/>
    </row>
    <row r="557" spans="1:20" x14ac:dyDescent="0.2">
      <c r="B557" s="13" t="s">
        <v>499</v>
      </c>
      <c r="C557" s="6">
        <v>0.2</v>
      </c>
      <c r="D557" s="6"/>
      <c r="E557" s="6"/>
      <c r="F557" s="5"/>
      <c r="G557" s="5"/>
      <c r="H557" s="5"/>
      <c r="I557" s="5"/>
      <c r="J557" s="5"/>
      <c r="K557" s="5"/>
      <c r="L557" s="5"/>
      <c r="M557" s="5"/>
      <c r="N557" s="5"/>
      <c r="O557" s="5"/>
      <c r="P557" s="5"/>
    </row>
    <row r="558" spans="1:20" x14ac:dyDescent="0.2">
      <c r="B558" s="20"/>
      <c r="C558" s="17" t="s">
        <v>517</v>
      </c>
      <c r="D558" s="5"/>
      <c r="E558" s="5"/>
      <c r="F558" s="5"/>
      <c r="G558" s="5"/>
      <c r="H558" s="5"/>
      <c r="I558" s="5"/>
      <c r="J558" s="5"/>
      <c r="K558" s="5"/>
      <c r="L558" s="5"/>
      <c r="M558" s="5"/>
      <c r="N558" s="5"/>
      <c r="O558" s="5"/>
      <c r="P558" s="5"/>
    </row>
    <row r="559" spans="1:20" x14ac:dyDescent="0.2">
      <c r="B559" s="67" t="s">
        <v>307</v>
      </c>
      <c r="C559" s="17" t="s">
        <v>177</v>
      </c>
      <c r="D559" s="5" t="s">
        <v>1044</v>
      </c>
      <c r="E559" s="5" t="s">
        <v>1045</v>
      </c>
      <c r="F559" s="5" t="s">
        <v>1046</v>
      </c>
      <c r="G559" s="5" t="s">
        <v>1047</v>
      </c>
      <c r="H559" s="5" t="s">
        <v>1048</v>
      </c>
      <c r="I559" s="5" t="s">
        <v>1049</v>
      </c>
      <c r="J559" s="5" t="s">
        <v>1050</v>
      </c>
      <c r="K559" s="5" t="s">
        <v>1051</v>
      </c>
      <c r="L559" s="5" t="s">
        <v>1052</v>
      </c>
      <c r="M559" s="5"/>
      <c r="N559" s="5"/>
      <c r="O559" s="5"/>
      <c r="P559" s="5"/>
    </row>
    <row r="560" spans="1:20" x14ac:dyDescent="0.2">
      <c r="B560" s="13" t="s">
        <v>500</v>
      </c>
      <c r="C560" s="6">
        <v>0.2</v>
      </c>
      <c r="D560" s="6"/>
      <c r="E560" s="6"/>
      <c r="F560" s="5"/>
      <c r="G560" s="5"/>
      <c r="H560" s="5"/>
      <c r="I560" s="5"/>
      <c r="J560" s="5"/>
      <c r="K560" s="5"/>
      <c r="L560" s="5"/>
      <c r="M560" s="5"/>
      <c r="N560" s="5"/>
      <c r="O560" s="5"/>
      <c r="P560" s="5"/>
    </row>
    <row r="561" spans="1:16" x14ac:dyDescent="0.2">
      <c r="B561" s="20"/>
      <c r="C561" s="17" t="s">
        <v>517</v>
      </c>
      <c r="D561" s="5"/>
      <c r="E561" s="5"/>
      <c r="F561" s="5"/>
      <c r="G561" s="5"/>
      <c r="H561" s="5"/>
      <c r="I561" s="5"/>
      <c r="J561" s="5"/>
      <c r="K561" s="5"/>
      <c r="L561" s="5"/>
      <c r="M561" s="5"/>
      <c r="N561" s="5"/>
      <c r="O561" s="5"/>
      <c r="P561" s="5"/>
    </row>
    <row r="562" spans="1:16" x14ac:dyDescent="0.2">
      <c r="B562" s="67" t="s">
        <v>308</v>
      </c>
      <c r="C562" s="17" t="s">
        <v>178</v>
      </c>
      <c r="D562" s="5" t="s">
        <v>179</v>
      </c>
      <c r="E562" s="5" t="s">
        <v>180</v>
      </c>
      <c r="F562" s="5" t="s">
        <v>181</v>
      </c>
      <c r="G562" s="5" t="s">
        <v>182</v>
      </c>
      <c r="H562" s="5" t="s">
        <v>183</v>
      </c>
      <c r="I562" s="5" t="s">
        <v>1267</v>
      </c>
      <c r="J562" s="5"/>
      <c r="K562" s="5"/>
      <c r="L562" s="5"/>
      <c r="M562" s="5"/>
      <c r="N562" s="5"/>
      <c r="O562" s="5"/>
      <c r="P562" s="5"/>
    </row>
    <row r="563" spans="1:16" x14ac:dyDescent="0.2">
      <c r="B563" s="13" t="s">
        <v>501</v>
      </c>
      <c r="C563" s="6">
        <v>0.01</v>
      </c>
      <c r="D563" s="6"/>
      <c r="E563" s="6"/>
      <c r="F563" s="5"/>
      <c r="G563" s="5"/>
      <c r="H563" s="5"/>
      <c r="I563" s="5"/>
      <c r="J563" s="5"/>
      <c r="K563" s="5"/>
      <c r="L563" s="5"/>
      <c r="M563" s="5"/>
      <c r="N563" s="5"/>
      <c r="O563" s="5"/>
      <c r="P563" s="5"/>
    </row>
    <row r="564" spans="1:16" x14ac:dyDescent="0.2">
      <c r="B564" s="20"/>
      <c r="C564" s="17" t="s">
        <v>517</v>
      </c>
      <c r="D564" s="5"/>
      <c r="E564" s="5"/>
      <c r="F564" s="5"/>
      <c r="G564" s="5"/>
      <c r="H564" s="5"/>
      <c r="I564" s="5"/>
      <c r="J564" s="5"/>
      <c r="K564" s="5"/>
      <c r="L564" s="5"/>
      <c r="M564" s="5"/>
      <c r="N564" s="5"/>
      <c r="O564" s="5"/>
      <c r="P564" s="5"/>
    </row>
    <row r="565" spans="1:16" x14ac:dyDescent="0.2">
      <c r="B565" s="67" t="s">
        <v>309</v>
      </c>
      <c r="C565" s="17" t="s">
        <v>1268</v>
      </c>
      <c r="D565" s="5" t="s">
        <v>1269</v>
      </c>
      <c r="E565" s="5" t="s">
        <v>1270</v>
      </c>
      <c r="F565" s="5" t="s">
        <v>1271</v>
      </c>
      <c r="G565" s="5" t="s">
        <v>1272</v>
      </c>
      <c r="H565" s="5" t="s">
        <v>184</v>
      </c>
      <c r="I565" s="5" t="s">
        <v>185</v>
      </c>
      <c r="J565" s="5" t="s">
        <v>186</v>
      </c>
      <c r="K565" s="5" t="s">
        <v>187</v>
      </c>
      <c r="L565" s="5"/>
      <c r="M565" s="5"/>
      <c r="N565" s="5"/>
      <c r="O565" s="5"/>
      <c r="P565" s="5"/>
    </row>
    <row r="566" spans="1:16" x14ac:dyDescent="0.2">
      <c r="B566" s="13" t="s">
        <v>1407</v>
      </c>
      <c r="C566" s="6">
        <v>0</v>
      </c>
      <c r="D566" s="6">
        <v>0</v>
      </c>
      <c r="E566" s="6">
        <v>1.04</v>
      </c>
      <c r="F566" s="5"/>
      <c r="G566" s="5"/>
      <c r="H566" s="5"/>
      <c r="I566" s="5"/>
      <c r="J566" s="5"/>
      <c r="K566" s="5"/>
      <c r="L566" s="5"/>
      <c r="M566" s="5"/>
      <c r="N566" s="5"/>
      <c r="O566" s="5"/>
      <c r="P566" s="5"/>
    </row>
    <row r="567" spans="1:16" x14ac:dyDescent="0.2">
      <c r="B567" s="13" t="s">
        <v>903</v>
      </c>
      <c r="C567" s="6">
        <v>0</v>
      </c>
      <c r="D567" s="6">
        <v>0</v>
      </c>
      <c r="E567" s="6">
        <v>0</v>
      </c>
      <c r="F567" s="5"/>
      <c r="G567" s="5"/>
      <c r="H567" s="5"/>
      <c r="I567" s="5"/>
      <c r="J567" s="5"/>
      <c r="K567" s="5"/>
      <c r="L567" s="5"/>
      <c r="M567" s="5"/>
      <c r="N567" s="5"/>
      <c r="O567" s="5"/>
      <c r="P567" s="5"/>
    </row>
    <row r="568" spans="1:16" x14ac:dyDescent="0.2">
      <c r="B568" s="13" t="s">
        <v>904</v>
      </c>
      <c r="C568" s="6">
        <v>0</v>
      </c>
      <c r="D568" s="6">
        <v>0</v>
      </c>
      <c r="E568" s="6">
        <v>1.4</v>
      </c>
      <c r="F568" s="5"/>
      <c r="G568" s="5"/>
      <c r="H568" s="5"/>
      <c r="I568" s="5"/>
      <c r="J568" s="5"/>
      <c r="K568" s="5"/>
      <c r="L568" s="5"/>
      <c r="M568" s="5"/>
      <c r="N568" s="5"/>
      <c r="O568" s="5"/>
      <c r="P568" s="5"/>
    </row>
    <row r="569" spans="1:16" x14ac:dyDescent="0.2">
      <c r="B569" s="13" t="s">
        <v>905</v>
      </c>
      <c r="C569" s="6">
        <v>0</v>
      </c>
      <c r="D569" s="6">
        <v>0</v>
      </c>
      <c r="E569" s="6">
        <v>0</v>
      </c>
      <c r="F569" s="5"/>
      <c r="G569" s="5"/>
      <c r="H569" s="5"/>
      <c r="I569" s="5"/>
      <c r="J569" s="5"/>
      <c r="K569" s="5"/>
      <c r="L569" s="5"/>
      <c r="M569" s="5"/>
      <c r="N569" s="5"/>
      <c r="O569" s="5"/>
      <c r="P569" s="5"/>
    </row>
    <row r="570" spans="1:16" x14ac:dyDescent="0.2">
      <c r="B570" s="13" t="s">
        <v>906</v>
      </c>
      <c r="C570" s="6">
        <v>0</v>
      </c>
      <c r="D570" s="6">
        <v>0</v>
      </c>
      <c r="E570" s="6">
        <v>0</v>
      </c>
      <c r="F570" s="5"/>
      <c r="G570" s="5"/>
      <c r="H570" s="5"/>
      <c r="I570" s="5"/>
      <c r="J570" s="5"/>
      <c r="K570" s="5"/>
      <c r="L570" s="5"/>
      <c r="M570" s="5"/>
      <c r="N570" s="5"/>
      <c r="O570" s="5"/>
      <c r="P570" s="5"/>
    </row>
    <row r="571" spans="1:16" x14ac:dyDescent="0.2">
      <c r="B571" s="13" t="s">
        <v>907</v>
      </c>
      <c r="C571" s="6">
        <v>0</v>
      </c>
      <c r="D571" s="6">
        <v>0</v>
      </c>
      <c r="E571" s="6">
        <v>0</v>
      </c>
      <c r="F571" s="5"/>
      <c r="G571" s="5"/>
      <c r="H571" s="5"/>
      <c r="I571" s="5"/>
      <c r="J571" s="5"/>
      <c r="K571" s="5"/>
      <c r="L571" s="5"/>
      <c r="M571" s="5"/>
      <c r="N571" s="5"/>
      <c r="O571" s="5"/>
      <c r="P571" s="5"/>
    </row>
    <row r="572" spans="1:16" x14ac:dyDescent="0.2">
      <c r="B572" s="13" t="s">
        <v>908</v>
      </c>
      <c r="C572" s="6">
        <v>0</v>
      </c>
      <c r="D572" s="6">
        <v>0</v>
      </c>
      <c r="E572" s="6">
        <v>0</v>
      </c>
      <c r="F572" s="5"/>
      <c r="G572" s="5"/>
      <c r="H572" s="5"/>
      <c r="I572" s="5"/>
      <c r="J572" s="5"/>
      <c r="K572" s="5"/>
      <c r="L572" s="5"/>
      <c r="M572" s="5"/>
      <c r="N572" s="5"/>
      <c r="O572" s="5"/>
      <c r="P572" s="5"/>
    </row>
    <row r="573" spans="1:16" x14ac:dyDescent="0.2">
      <c r="A573" s="28" t="s">
        <v>1725</v>
      </c>
      <c r="B573" s="13" t="s">
        <v>1724</v>
      </c>
      <c r="C573" s="6">
        <v>0</v>
      </c>
      <c r="D573" s="6">
        <v>0</v>
      </c>
      <c r="E573" s="6">
        <v>0</v>
      </c>
      <c r="F573" s="5"/>
      <c r="G573" s="5"/>
      <c r="H573" s="5"/>
      <c r="I573" s="5"/>
      <c r="J573" s="5"/>
      <c r="K573" s="5"/>
      <c r="L573" s="5"/>
      <c r="M573" s="5"/>
      <c r="N573" s="5"/>
      <c r="O573" s="5"/>
      <c r="P573" s="5"/>
    </row>
    <row r="574" spans="1:16" x14ac:dyDescent="0.2">
      <c r="B574" s="20"/>
      <c r="C574" s="17" t="s">
        <v>517</v>
      </c>
      <c r="D574" s="5"/>
      <c r="E574" s="5"/>
      <c r="F574" s="5"/>
      <c r="G574" s="5"/>
      <c r="H574" s="5"/>
      <c r="I574" s="5"/>
      <c r="J574" s="5"/>
      <c r="K574" s="5"/>
      <c r="L574" s="5"/>
      <c r="M574" s="5"/>
      <c r="N574" s="5"/>
      <c r="O574" s="5"/>
      <c r="P574" s="5"/>
    </row>
    <row r="575" spans="1:16" x14ac:dyDescent="0.2">
      <c r="B575" s="67" t="s">
        <v>310</v>
      </c>
      <c r="C575" s="17" t="s">
        <v>188</v>
      </c>
      <c r="D575" s="5" t="s">
        <v>189</v>
      </c>
      <c r="E575" s="5" t="s">
        <v>190</v>
      </c>
      <c r="F575" s="5" t="s">
        <v>191</v>
      </c>
      <c r="G575" s="5" t="s">
        <v>192</v>
      </c>
      <c r="H575" s="5" t="s">
        <v>193</v>
      </c>
      <c r="I575" s="5" t="s">
        <v>194</v>
      </c>
      <c r="J575" s="5" t="s">
        <v>195</v>
      </c>
      <c r="K575" s="5"/>
      <c r="L575" s="5"/>
      <c r="M575" s="5"/>
      <c r="N575" s="5"/>
      <c r="O575" s="5"/>
      <c r="P575" s="5"/>
    </row>
    <row r="576" spans="1:16" x14ac:dyDescent="0.2">
      <c r="B576" s="13" t="s">
        <v>502</v>
      </c>
      <c r="C576" s="6">
        <v>1</v>
      </c>
      <c r="D576" s="6"/>
      <c r="E576" s="6"/>
      <c r="F576" s="5"/>
      <c r="G576" s="5"/>
      <c r="H576" s="5"/>
      <c r="I576" s="5"/>
      <c r="J576" s="5"/>
      <c r="K576" s="5"/>
      <c r="L576" s="5"/>
      <c r="M576" s="5"/>
      <c r="N576" s="5"/>
      <c r="O576" s="5"/>
      <c r="P576" s="5"/>
    </row>
    <row r="577" spans="1:16" x14ac:dyDescent="0.2">
      <c r="B577" s="13" t="s">
        <v>910</v>
      </c>
      <c r="C577" s="6" t="s">
        <v>1076</v>
      </c>
      <c r="D577" s="6"/>
      <c r="E577" s="6"/>
      <c r="F577" s="5"/>
      <c r="G577" s="5"/>
      <c r="H577" s="5"/>
      <c r="I577" s="5"/>
      <c r="J577" s="5"/>
      <c r="K577" s="5"/>
      <c r="L577" s="5"/>
      <c r="M577" s="5"/>
      <c r="N577" s="5"/>
      <c r="O577" s="5"/>
      <c r="P577" s="5"/>
    </row>
    <row r="578" spans="1:16" x14ac:dyDescent="0.2">
      <c r="B578" s="13" t="s">
        <v>909</v>
      </c>
      <c r="C578" s="6">
        <v>0</v>
      </c>
      <c r="D578" s="6"/>
      <c r="E578" s="6"/>
      <c r="F578" s="5"/>
      <c r="G578" s="5"/>
      <c r="H578" s="5"/>
      <c r="I578" s="5"/>
      <c r="J578" s="5"/>
      <c r="K578" s="5"/>
      <c r="L578" s="5"/>
      <c r="M578" s="5"/>
      <c r="N578" s="5"/>
      <c r="O578" s="5"/>
      <c r="P578" s="5"/>
    </row>
    <row r="579" spans="1:16" x14ac:dyDescent="0.2">
      <c r="A579" s="28" t="s">
        <v>1725</v>
      </c>
      <c r="B579" s="13" t="s">
        <v>1863</v>
      </c>
      <c r="C579" s="6">
        <v>0</v>
      </c>
      <c r="D579" s="6"/>
      <c r="E579" s="6"/>
      <c r="F579" s="5"/>
      <c r="G579" s="5"/>
      <c r="H579" s="5"/>
      <c r="I579" s="5"/>
      <c r="J579" s="5"/>
      <c r="K579" s="5"/>
      <c r="L579" s="5"/>
      <c r="M579" s="5"/>
      <c r="N579" s="5"/>
      <c r="O579" s="5"/>
      <c r="P579" s="5"/>
    </row>
    <row r="580" spans="1:16" x14ac:dyDescent="0.2">
      <c r="B580" s="20"/>
      <c r="C580" s="17" t="s">
        <v>517</v>
      </c>
      <c r="D580" s="5"/>
      <c r="E580" s="5"/>
      <c r="F580" s="5"/>
      <c r="G580" s="5"/>
      <c r="H580" s="5"/>
      <c r="I580" s="5"/>
      <c r="J580" s="5"/>
      <c r="K580" s="5"/>
      <c r="L580" s="5"/>
      <c r="M580" s="5"/>
      <c r="N580" s="5"/>
      <c r="O580" s="5"/>
      <c r="P580" s="5"/>
    </row>
    <row r="581" spans="1:16" x14ac:dyDescent="0.2">
      <c r="A581" s="28" t="s">
        <v>1725</v>
      </c>
      <c r="B581" s="67" t="s">
        <v>1726</v>
      </c>
      <c r="C581" s="17" t="s">
        <v>110</v>
      </c>
      <c r="D581" s="5" t="s">
        <v>111</v>
      </c>
      <c r="E581" s="5" t="s">
        <v>112</v>
      </c>
      <c r="F581" s="5" t="s">
        <v>113</v>
      </c>
      <c r="G581" s="5" t="s">
        <v>114</v>
      </c>
      <c r="H581" s="5" t="s">
        <v>115</v>
      </c>
      <c r="I581" s="5" t="s">
        <v>116</v>
      </c>
      <c r="J581" s="5" t="s">
        <v>117</v>
      </c>
      <c r="K581" s="5"/>
      <c r="L581" s="5"/>
      <c r="M581" s="5"/>
      <c r="N581" s="5"/>
      <c r="O581" s="5"/>
      <c r="P581" s="5"/>
    </row>
    <row r="582" spans="1:16" x14ac:dyDescent="0.2">
      <c r="B582" s="13" t="s">
        <v>1727</v>
      </c>
      <c r="C582" s="6">
        <v>1.04</v>
      </c>
      <c r="D582" s="6"/>
      <c r="E582" s="6"/>
      <c r="F582" s="5"/>
      <c r="G582" s="5"/>
      <c r="H582" s="5"/>
      <c r="I582" s="5"/>
      <c r="J582" s="5"/>
      <c r="K582" s="5"/>
      <c r="L582" s="5"/>
      <c r="M582" s="5"/>
      <c r="N582" s="5"/>
      <c r="O582" s="5"/>
      <c r="P582" s="5"/>
    </row>
    <row r="583" spans="1:16" x14ac:dyDescent="0.2">
      <c r="B583" s="13" t="s">
        <v>1728</v>
      </c>
      <c r="C583" s="6">
        <v>1.4</v>
      </c>
      <c r="D583" s="6"/>
      <c r="E583" s="6"/>
      <c r="F583" s="5"/>
      <c r="G583" s="5"/>
      <c r="H583" s="5"/>
      <c r="I583" s="5"/>
      <c r="J583" s="5"/>
      <c r="K583" s="5"/>
      <c r="L583" s="5"/>
      <c r="M583" s="5"/>
      <c r="N583" s="5"/>
      <c r="O583" s="5"/>
      <c r="P583" s="5"/>
    </row>
    <row r="584" spans="1:16" x14ac:dyDescent="0.2">
      <c r="B584" s="13" t="s">
        <v>1729</v>
      </c>
      <c r="C584" s="6">
        <v>0</v>
      </c>
      <c r="D584" s="6"/>
      <c r="E584" s="6"/>
      <c r="F584" s="5"/>
      <c r="G584" s="5"/>
      <c r="H584" s="5"/>
      <c r="I584" s="5"/>
      <c r="J584" s="5"/>
      <c r="K584" s="5"/>
      <c r="L584" s="5"/>
      <c r="M584" s="5"/>
      <c r="N584" s="5"/>
      <c r="O584" s="5"/>
      <c r="P584" s="5"/>
    </row>
    <row r="585" spans="1:16" x14ac:dyDescent="0.2">
      <c r="B585" s="13" t="s">
        <v>1730</v>
      </c>
      <c r="C585" s="6">
        <v>0</v>
      </c>
      <c r="D585" s="6"/>
      <c r="E585" s="6"/>
      <c r="F585" s="5"/>
      <c r="G585" s="5"/>
      <c r="H585" s="5"/>
      <c r="I585" s="5"/>
      <c r="J585" s="5"/>
      <c r="K585" s="5"/>
      <c r="L585" s="5"/>
      <c r="M585" s="5"/>
      <c r="N585" s="5"/>
      <c r="O585" s="5"/>
      <c r="P585" s="5"/>
    </row>
    <row r="586" spans="1:16" x14ac:dyDescent="0.2">
      <c r="B586" s="20"/>
      <c r="C586" s="17" t="s">
        <v>517</v>
      </c>
      <c r="D586" s="5"/>
      <c r="E586" s="5"/>
      <c r="F586" s="5"/>
      <c r="G586" s="5"/>
      <c r="H586" s="5"/>
      <c r="I586" s="5"/>
      <c r="J586" s="5"/>
      <c r="K586" s="5"/>
      <c r="L586" s="5"/>
      <c r="M586" s="5"/>
      <c r="N586" s="5"/>
      <c r="O586" s="5"/>
      <c r="P586" s="5"/>
    </row>
    <row r="587" spans="1:16" x14ac:dyDescent="0.2">
      <c r="A587" s="28" t="s">
        <v>1725</v>
      </c>
      <c r="B587" s="67" t="s">
        <v>1731</v>
      </c>
      <c r="C587" s="17" t="s">
        <v>110</v>
      </c>
      <c r="D587" s="5" t="s">
        <v>111</v>
      </c>
      <c r="E587" s="5" t="s">
        <v>112</v>
      </c>
      <c r="F587" s="5" t="s">
        <v>113</v>
      </c>
      <c r="G587" s="5" t="s">
        <v>114</v>
      </c>
      <c r="H587" s="5" t="s">
        <v>115</v>
      </c>
      <c r="I587" s="5" t="s">
        <v>116</v>
      </c>
      <c r="J587" s="5" t="s">
        <v>117</v>
      </c>
      <c r="K587" s="5"/>
      <c r="L587" s="5"/>
      <c r="M587" s="5"/>
      <c r="N587" s="5"/>
      <c r="O587" s="5"/>
      <c r="P587" s="5"/>
    </row>
    <row r="588" spans="1:16" x14ac:dyDescent="0.2">
      <c r="B588" s="13" t="s">
        <v>1733</v>
      </c>
      <c r="C588" s="6">
        <v>0.01</v>
      </c>
      <c r="D588" s="6"/>
      <c r="E588" s="6"/>
      <c r="F588" s="5"/>
      <c r="G588" s="5"/>
      <c r="H588" s="5"/>
      <c r="I588" s="5"/>
      <c r="J588" s="5"/>
      <c r="K588" s="5"/>
      <c r="L588" s="5"/>
      <c r="M588" s="5"/>
      <c r="N588" s="5"/>
      <c r="O588" s="5"/>
      <c r="P588" s="5"/>
    </row>
    <row r="589" spans="1:16" x14ac:dyDescent="0.2">
      <c r="B589" s="13" t="s">
        <v>1734</v>
      </c>
      <c r="C589" s="6">
        <v>1.04</v>
      </c>
      <c r="D589" s="6"/>
      <c r="E589" s="6"/>
      <c r="F589" s="5"/>
      <c r="G589" s="5"/>
      <c r="H589" s="5"/>
      <c r="I589" s="5"/>
      <c r="J589" s="5"/>
      <c r="K589" s="5"/>
      <c r="L589" s="5"/>
      <c r="M589" s="5"/>
      <c r="N589" s="5"/>
      <c r="O589" s="5"/>
      <c r="P589" s="5"/>
    </row>
    <row r="590" spans="1:16" x14ac:dyDescent="0.2">
      <c r="B590" s="13" t="s">
        <v>1737</v>
      </c>
      <c r="C590" s="6">
        <v>1E-3</v>
      </c>
      <c r="D590" s="6"/>
      <c r="E590" s="6"/>
      <c r="F590" s="5"/>
      <c r="G590" s="5"/>
      <c r="H590" s="5"/>
      <c r="I590" s="5"/>
      <c r="J590" s="5"/>
      <c r="K590" s="5"/>
      <c r="L590" s="5"/>
      <c r="M590" s="5"/>
      <c r="N590" s="5"/>
      <c r="O590" s="5"/>
      <c r="P590" s="5"/>
    </row>
    <row r="591" spans="1:16" x14ac:dyDescent="0.2">
      <c r="B591" s="13" t="s">
        <v>1739</v>
      </c>
      <c r="C591" s="6">
        <v>1E-3</v>
      </c>
      <c r="D591" s="6"/>
      <c r="E591" s="6"/>
      <c r="F591" s="5"/>
      <c r="G591" s="5"/>
      <c r="H591" s="5"/>
      <c r="I591" s="5"/>
      <c r="J591" s="5"/>
      <c r="K591" s="5"/>
      <c r="L591" s="5"/>
      <c r="M591" s="5"/>
      <c r="N591" s="5"/>
      <c r="O591" s="5"/>
      <c r="P591" s="5"/>
    </row>
    <row r="592" spans="1:16" x14ac:dyDescent="0.2">
      <c r="B592" s="20"/>
      <c r="C592" s="17" t="s">
        <v>517</v>
      </c>
      <c r="D592" s="5"/>
      <c r="E592" s="5"/>
      <c r="F592" s="5"/>
      <c r="G592" s="5"/>
      <c r="H592" s="5"/>
      <c r="I592" s="5"/>
      <c r="J592" s="5"/>
      <c r="K592" s="5"/>
      <c r="L592" s="5"/>
      <c r="M592" s="5"/>
      <c r="N592" s="5"/>
      <c r="O592" s="5"/>
      <c r="P592" s="5"/>
    </row>
    <row r="593" spans="1:16" x14ac:dyDescent="0.2">
      <c r="A593" s="28" t="s">
        <v>1725</v>
      </c>
      <c r="B593" s="67" t="s">
        <v>1732</v>
      </c>
      <c r="C593" s="17" t="s">
        <v>110</v>
      </c>
      <c r="D593" s="5" t="s">
        <v>111</v>
      </c>
      <c r="E593" s="5" t="s">
        <v>112</v>
      </c>
      <c r="F593" s="5" t="s">
        <v>113</v>
      </c>
      <c r="G593" s="5" t="s">
        <v>114</v>
      </c>
      <c r="H593" s="5" t="s">
        <v>115</v>
      </c>
      <c r="I593" s="5" t="s">
        <v>116</v>
      </c>
      <c r="J593" s="5" t="s">
        <v>117</v>
      </c>
      <c r="K593" s="5"/>
      <c r="L593" s="5"/>
      <c r="M593" s="5"/>
      <c r="N593" s="5"/>
      <c r="O593" s="5"/>
      <c r="P593" s="5"/>
    </row>
    <row r="594" spans="1:16" x14ac:dyDescent="0.2">
      <c r="B594" s="13" t="s">
        <v>1736</v>
      </c>
      <c r="C594" s="6">
        <v>0.01</v>
      </c>
      <c r="D594" s="6"/>
      <c r="E594" s="6"/>
      <c r="F594" s="5"/>
      <c r="G594" s="5"/>
      <c r="H594" s="5"/>
      <c r="I594" s="5"/>
      <c r="J594" s="5"/>
      <c r="K594" s="5"/>
      <c r="L594" s="5"/>
      <c r="M594" s="5"/>
      <c r="N594" s="5"/>
      <c r="O594" s="5"/>
      <c r="P594" s="5"/>
    </row>
    <row r="595" spans="1:16" x14ac:dyDescent="0.2">
      <c r="B595" s="13" t="s">
        <v>1735</v>
      </c>
      <c r="C595" s="6">
        <v>1.04</v>
      </c>
      <c r="D595" s="6"/>
      <c r="E595" s="6"/>
      <c r="F595" s="5"/>
      <c r="G595" s="5"/>
      <c r="H595" s="5"/>
      <c r="I595" s="5"/>
      <c r="J595" s="5"/>
      <c r="K595" s="5"/>
      <c r="L595" s="5"/>
      <c r="M595" s="5"/>
      <c r="N595" s="5"/>
      <c r="O595" s="5"/>
      <c r="P595" s="5"/>
    </row>
    <row r="596" spans="1:16" x14ac:dyDescent="0.2">
      <c r="B596" s="13" t="s">
        <v>1738</v>
      </c>
      <c r="C596" s="6">
        <v>0.1</v>
      </c>
      <c r="D596" s="6"/>
      <c r="E596" s="6"/>
      <c r="F596" s="5"/>
      <c r="G596" s="5"/>
      <c r="H596" s="5"/>
      <c r="I596" s="5"/>
      <c r="J596" s="5"/>
      <c r="K596" s="5"/>
      <c r="L596" s="5"/>
      <c r="M596" s="5"/>
      <c r="N596" s="5"/>
      <c r="O596" s="5"/>
      <c r="P596" s="5"/>
    </row>
    <row r="597" spans="1:16" x14ac:dyDescent="0.2">
      <c r="B597" s="20"/>
      <c r="C597" s="17" t="s">
        <v>517</v>
      </c>
      <c r="D597" s="5"/>
      <c r="E597" s="5"/>
      <c r="F597" s="5"/>
      <c r="G597" s="5"/>
      <c r="H597" s="5"/>
      <c r="I597" s="5"/>
      <c r="J597" s="5"/>
      <c r="K597" s="5"/>
      <c r="L597" s="5"/>
      <c r="M597" s="5"/>
      <c r="N597" s="5"/>
      <c r="O597" s="5"/>
      <c r="P597" s="5"/>
    </row>
    <row r="598" spans="1:16" x14ac:dyDescent="0.2">
      <c r="A598" s="28" t="s">
        <v>1725</v>
      </c>
      <c r="B598" s="67" t="s">
        <v>1741</v>
      </c>
      <c r="C598" s="17" t="s">
        <v>110</v>
      </c>
      <c r="D598" s="5" t="s">
        <v>111</v>
      </c>
      <c r="E598" s="5" t="s">
        <v>112</v>
      </c>
      <c r="F598" s="5" t="s">
        <v>113</v>
      </c>
      <c r="G598" s="5" t="s">
        <v>114</v>
      </c>
      <c r="H598" s="5" t="s">
        <v>115</v>
      </c>
      <c r="I598" s="5" t="s">
        <v>116</v>
      </c>
      <c r="J598" s="5" t="s">
        <v>117</v>
      </c>
      <c r="K598" s="5"/>
      <c r="L598" s="5"/>
      <c r="M598" s="5"/>
      <c r="N598" s="5"/>
      <c r="O598" s="5"/>
      <c r="P598" s="5"/>
    </row>
    <row r="599" spans="1:16" x14ac:dyDescent="0.2">
      <c r="B599" s="13" t="s">
        <v>2001</v>
      </c>
      <c r="C599" s="6">
        <v>1E-3</v>
      </c>
      <c r="D599" s="6"/>
      <c r="E599" s="6"/>
      <c r="F599" s="5"/>
      <c r="G599" s="5"/>
      <c r="H599" s="5"/>
      <c r="I599" s="5"/>
      <c r="J599" s="5"/>
      <c r="K599" s="5"/>
      <c r="L599" s="5"/>
      <c r="M599" s="5"/>
      <c r="N599" s="5"/>
      <c r="O599" s="5"/>
      <c r="P599" s="5"/>
    </row>
    <row r="600" spans="1:16" x14ac:dyDescent="0.2">
      <c r="B600" s="13" t="s">
        <v>2207</v>
      </c>
      <c r="C600" s="6">
        <v>1</v>
      </c>
      <c r="D600" s="6"/>
      <c r="E600" s="6"/>
      <c r="F600" s="5"/>
      <c r="G600" s="5"/>
      <c r="H600" s="5"/>
      <c r="I600" s="5"/>
      <c r="J600" s="5"/>
      <c r="K600" s="5"/>
      <c r="L600" s="5"/>
      <c r="M600" s="5"/>
      <c r="N600" s="5"/>
      <c r="O600" s="5"/>
      <c r="P600" s="5"/>
    </row>
    <row r="601" spans="1:16" x14ac:dyDescent="0.2">
      <c r="B601" s="13" t="s">
        <v>2000</v>
      </c>
      <c r="C601" s="6">
        <v>4</v>
      </c>
      <c r="D601" s="6"/>
      <c r="E601" s="6"/>
      <c r="F601" s="5"/>
      <c r="G601" s="5"/>
      <c r="H601" s="5"/>
      <c r="I601" s="5"/>
      <c r="J601" s="5"/>
      <c r="K601" s="5"/>
      <c r="L601" s="5"/>
      <c r="M601" s="5"/>
      <c r="N601" s="5"/>
      <c r="O601" s="5"/>
      <c r="P601" s="5"/>
    </row>
    <row r="602" spans="1:16" x14ac:dyDescent="0.2">
      <c r="B602" s="13" t="s">
        <v>2206</v>
      </c>
      <c r="C602" s="6">
        <v>0.2</v>
      </c>
      <c r="D602" s="6"/>
      <c r="E602" s="6"/>
      <c r="F602" s="5"/>
      <c r="G602" s="5"/>
      <c r="H602" s="5"/>
      <c r="I602" s="5"/>
      <c r="J602" s="5"/>
      <c r="K602" s="5"/>
      <c r="L602" s="5"/>
      <c r="M602" s="5"/>
      <c r="N602" s="5"/>
      <c r="O602" s="5"/>
      <c r="P602" s="5"/>
    </row>
    <row r="603" spans="1:16" x14ac:dyDescent="0.2">
      <c r="B603" s="13" t="s">
        <v>1999</v>
      </c>
      <c r="C603" s="6">
        <v>1E-3</v>
      </c>
      <c r="D603" s="6"/>
      <c r="E603" s="6"/>
      <c r="F603" s="5"/>
      <c r="G603" s="5"/>
      <c r="H603" s="5"/>
      <c r="I603" s="5"/>
      <c r="J603" s="5"/>
      <c r="K603" s="5"/>
      <c r="L603" s="5"/>
      <c r="M603" s="5"/>
      <c r="N603" s="5"/>
      <c r="O603" s="5"/>
      <c r="P603" s="5"/>
    </row>
    <row r="604" spans="1:16" x14ac:dyDescent="0.2">
      <c r="B604" s="20"/>
      <c r="C604" s="17" t="s">
        <v>517</v>
      </c>
      <c r="D604" s="5"/>
      <c r="E604" s="5"/>
      <c r="F604" s="5"/>
      <c r="G604" s="5"/>
      <c r="H604" s="5"/>
      <c r="I604" s="5"/>
      <c r="J604" s="5"/>
      <c r="K604" s="5"/>
      <c r="L604" s="5"/>
      <c r="M604" s="5"/>
      <c r="N604" s="5"/>
      <c r="O604" s="5"/>
      <c r="P604" s="5"/>
    </row>
    <row r="605" spans="1:16" x14ac:dyDescent="0.2">
      <c r="A605" s="28" t="s">
        <v>1725</v>
      </c>
      <c r="B605" s="67" t="s">
        <v>1740</v>
      </c>
      <c r="C605" s="17" t="s">
        <v>110</v>
      </c>
      <c r="D605" s="5" t="s">
        <v>111</v>
      </c>
      <c r="E605" s="5" t="s">
        <v>112</v>
      </c>
      <c r="F605" s="5" t="s">
        <v>113</v>
      </c>
      <c r="G605" s="5" t="s">
        <v>114</v>
      </c>
      <c r="H605" s="5" t="s">
        <v>115</v>
      </c>
      <c r="I605" s="5" t="s">
        <v>116</v>
      </c>
      <c r="J605" s="5" t="s">
        <v>117</v>
      </c>
      <c r="K605" s="5"/>
      <c r="L605" s="5"/>
      <c r="M605" s="5"/>
      <c r="N605" s="5"/>
      <c r="O605" s="5"/>
      <c r="P605" s="5"/>
    </row>
    <row r="606" spans="1:16" x14ac:dyDescent="0.2">
      <c r="B606" s="13" t="s">
        <v>1994</v>
      </c>
      <c r="C606" s="6">
        <v>1E-3</v>
      </c>
      <c r="D606" s="6"/>
      <c r="E606" s="6"/>
      <c r="F606" s="5"/>
      <c r="G606" s="5"/>
      <c r="H606" s="5"/>
      <c r="I606" s="5"/>
      <c r="J606" s="5"/>
      <c r="K606" s="5"/>
      <c r="L606" s="5"/>
      <c r="M606" s="5"/>
      <c r="N606" s="5"/>
      <c r="O606" s="5"/>
      <c r="P606" s="5"/>
    </row>
    <row r="607" spans="1:16" x14ac:dyDescent="0.2">
      <c r="B607" s="13" t="s">
        <v>1995</v>
      </c>
      <c r="C607" s="6">
        <v>0.01</v>
      </c>
      <c r="D607" s="6"/>
      <c r="E607" s="6"/>
      <c r="F607" s="5"/>
      <c r="G607" s="5"/>
      <c r="H607" s="5"/>
      <c r="I607" s="5"/>
      <c r="J607" s="5"/>
      <c r="K607" s="5"/>
      <c r="L607" s="5"/>
      <c r="M607" s="5"/>
      <c r="N607" s="5"/>
      <c r="O607" s="5"/>
      <c r="P607" s="5"/>
    </row>
    <row r="608" spans="1:16" x14ac:dyDescent="0.2">
      <c r="B608" s="13" t="s">
        <v>1996</v>
      </c>
      <c r="C608" s="6">
        <v>1E-3</v>
      </c>
      <c r="D608" s="6"/>
      <c r="E608" s="6"/>
      <c r="F608" s="5"/>
      <c r="G608" s="5"/>
      <c r="H608" s="5"/>
      <c r="I608" s="5"/>
      <c r="J608" s="5"/>
      <c r="K608" s="5"/>
      <c r="L608" s="5"/>
      <c r="M608" s="5"/>
      <c r="N608" s="5"/>
      <c r="O608" s="5"/>
      <c r="P608" s="5"/>
    </row>
    <row r="609" spans="2:16" x14ac:dyDescent="0.2">
      <c r="B609" s="13" t="s">
        <v>1997</v>
      </c>
      <c r="C609" s="6">
        <v>0.01</v>
      </c>
      <c r="D609" s="6"/>
      <c r="E609" s="6"/>
      <c r="F609" s="5"/>
      <c r="G609" s="5"/>
      <c r="H609" s="5"/>
      <c r="I609" s="5"/>
      <c r="J609" s="5"/>
      <c r="K609" s="5"/>
      <c r="L609" s="5"/>
      <c r="M609" s="5"/>
      <c r="N609" s="5"/>
      <c r="O609" s="5"/>
      <c r="P609" s="5"/>
    </row>
    <row r="610" spans="2:16" x14ac:dyDescent="0.2">
      <c r="B610" s="13" t="s">
        <v>1998</v>
      </c>
      <c r="C610" s="6">
        <v>0.1</v>
      </c>
      <c r="D610" s="6"/>
      <c r="E610" s="6"/>
      <c r="F610" s="5"/>
      <c r="G610" s="5"/>
      <c r="H610" s="5"/>
      <c r="I610" s="5"/>
      <c r="J610" s="5"/>
      <c r="K610" s="5"/>
      <c r="L610" s="5"/>
      <c r="M610" s="5"/>
      <c r="N610" s="5"/>
      <c r="O610" s="5"/>
      <c r="P610" s="5"/>
    </row>
    <row r="611" spans="2:16" x14ac:dyDescent="0.2">
      <c r="B611" s="20"/>
      <c r="C611" s="17" t="s">
        <v>517</v>
      </c>
      <c r="D611" s="5"/>
      <c r="E611" s="5"/>
      <c r="F611" s="5"/>
      <c r="G611" s="5"/>
      <c r="H611" s="5"/>
      <c r="I611" s="5"/>
      <c r="J611" s="5"/>
      <c r="K611" s="5"/>
      <c r="L611" s="5"/>
      <c r="M611" s="5"/>
      <c r="N611" s="5"/>
      <c r="O611" s="5"/>
      <c r="P611" s="5"/>
    </row>
    <row r="612" spans="2:16" x14ac:dyDescent="0.2">
      <c r="B612" s="67" t="s">
        <v>231</v>
      </c>
      <c r="C612" s="17" t="s">
        <v>83</v>
      </c>
      <c r="D612" s="5" t="s">
        <v>84</v>
      </c>
      <c r="E612" s="5" t="s">
        <v>85</v>
      </c>
      <c r="F612" s="5" t="s">
        <v>1053</v>
      </c>
      <c r="G612" s="5" t="s">
        <v>1054</v>
      </c>
      <c r="H612" s="5" t="s">
        <v>1055</v>
      </c>
      <c r="I612" s="5" t="s">
        <v>1056</v>
      </c>
      <c r="J612" s="5" t="s">
        <v>1057</v>
      </c>
      <c r="K612" s="5"/>
      <c r="L612" s="5"/>
      <c r="M612" s="5"/>
      <c r="N612" s="5"/>
      <c r="O612" s="5"/>
      <c r="P612" s="5"/>
    </row>
    <row r="613" spans="2:16" x14ac:dyDescent="0.2">
      <c r="B613" s="13" t="s">
        <v>503</v>
      </c>
      <c r="C613" s="6">
        <v>2</v>
      </c>
      <c r="D613" s="6"/>
      <c r="E613" s="5"/>
      <c r="F613" s="5"/>
      <c r="G613" s="5"/>
      <c r="H613" s="5"/>
      <c r="I613" s="5"/>
      <c r="J613" s="5"/>
      <c r="K613" s="5"/>
      <c r="L613" s="5"/>
      <c r="M613" s="5"/>
      <c r="N613" s="5"/>
      <c r="O613" s="5"/>
      <c r="P613" s="5"/>
    </row>
    <row r="614" spans="2:16" x14ac:dyDescent="0.2">
      <c r="B614" s="13" t="s">
        <v>1408</v>
      </c>
      <c r="C614" s="6">
        <v>0.04</v>
      </c>
      <c r="D614" s="6"/>
      <c r="E614" s="5"/>
      <c r="F614" s="5"/>
      <c r="G614" s="5"/>
      <c r="H614" s="5"/>
      <c r="I614" s="5"/>
      <c r="J614" s="5"/>
      <c r="K614" s="5"/>
      <c r="L614" s="5"/>
      <c r="M614" s="5"/>
      <c r="N614" s="4"/>
      <c r="O614" s="4"/>
      <c r="P614" s="4"/>
    </row>
    <row r="615" spans="2:16" x14ac:dyDescent="0.2">
      <c r="B615" s="13" t="s">
        <v>312</v>
      </c>
      <c r="C615" s="6">
        <v>0.04</v>
      </c>
      <c r="D615" s="6"/>
      <c r="E615" s="5"/>
      <c r="F615" s="5"/>
      <c r="G615" s="5"/>
      <c r="H615" s="5"/>
      <c r="I615" s="5"/>
      <c r="J615" s="5"/>
      <c r="K615" s="5"/>
      <c r="L615" s="5"/>
      <c r="M615" s="5"/>
    </row>
    <row r="616" spans="2:16" x14ac:dyDescent="0.2">
      <c r="B616" s="13" t="s">
        <v>313</v>
      </c>
      <c r="C616" s="6">
        <v>0.1</v>
      </c>
      <c r="D616" s="6"/>
      <c r="E616" s="5"/>
      <c r="F616" s="5"/>
      <c r="G616" s="5"/>
      <c r="H616" s="5"/>
      <c r="I616" s="5"/>
      <c r="J616" s="5"/>
      <c r="K616" s="5"/>
      <c r="L616" s="5"/>
      <c r="M616" s="5"/>
    </row>
    <row r="617" spans="2:16" x14ac:dyDescent="0.2">
      <c r="B617" s="13" t="s">
        <v>504</v>
      </c>
      <c r="C617" s="6">
        <v>0.1</v>
      </c>
      <c r="D617" s="6"/>
      <c r="E617" s="5"/>
      <c r="F617" s="5"/>
      <c r="G617" s="5"/>
      <c r="H617" s="5"/>
      <c r="I617" s="5"/>
      <c r="J617" s="5"/>
      <c r="K617" s="5"/>
      <c r="L617" s="5"/>
      <c r="M617" s="5"/>
    </row>
    <row r="618" spans="2:16" x14ac:dyDescent="0.2">
      <c r="B618" s="13" t="s">
        <v>505</v>
      </c>
      <c r="C618" s="6">
        <v>3.0000000000000001E-3</v>
      </c>
      <c r="D618" s="6"/>
      <c r="E618" s="5"/>
      <c r="F618" s="5"/>
      <c r="G618" s="5"/>
      <c r="H618" s="5"/>
      <c r="I618" s="5"/>
      <c r="J618" s="5"/>
      <c r="K618" s="5"/>
      <c r="L618" s="5"/>
      <c r="M618" s="5"/>
    </row>
    <row r="619" spans="2:16" x14ac:dyDescent="0.2">
      <c r="B619" s="13" t="s">
        <v>506</v>
      </c>
      <c r="C619" s="6">
        <v>1.4E-2</v>
      </c>
      <c r="D619" s="6"/>
      <c r="E619" s="5"/>
      <c r="F619" s="5"/>
      <c r="G619" s="5"/>
      <c r="H619" s="5"/>
      <c r="I619" s="5"/>
      <c r="J619" s="5"/>
      <c r="K619" s="5"/>
      <c r="L619" s="5"/>
      <c r="M619" s="5"/>
    </row>
    <row r="620" spans="2:16" x14ac:dyDescent="0.2">
      <c r="B620" s="13" t="s">
        <v>507</v>
      </c>
      <c r="C620" s="6">
        <v>0</v>
      </c>
      <c r="D620" s="6"/>
      <c r="E620" s="5"/>
      <c r="F620" s="5"/>
      <c r="G620" s="5"/>
      <c r="H620" s="5"/>
      <c r="I620" s="5"/>
      <c r="J620" s="5"/>
      <c r="K620" s="5"/>
      <c r="L620" s="5"/>
      <c r="M620" s="5"/>
    </row>
    <row r="621" spans="2:16" x14ac:dyDescent="0.2">
      <c r="B621" s="13" t="s">
        <v>1409</v>
      </c>
      <c r="C621" s="6">
        <v>100</v>
      </c>
      <c r="D621" s="6"/>
      <c r="E621" s="5"/>
      <c r="F621" s="5"/>
      <c r="G621" s="5"/>
      <c r="H621" s="5"/>
      <c r="I621" s="5"/>
      <c r="J621" s="5"/>
      <c r="K621" s="5"/>
      <c r="L621" s="5"/>
      <c r="M621" s="5"/>
    </row>
    <row r="622" spans="2:16" x14ac:dyDescent="0.2">
      <c r="B622" s="13" t="s">
        <v>667</v>
      </c>
      <c r="C622" s="6">
        <v>5</v>
      </c>
      <c r="D622" s="6"/>
      <c r="E622" s="5"/>
      <c r="F622" s="5"/>
      <c r="G622" s="5"/>
      <c r="H622" s="5"/>
      <c r="I622" s="5"/>
      <c r="J622" s="5"/>
      <c r="K622" s="5"/>
      <c r="L622" s="5"/>
      <c r="M622" s="5"/>
    </row>
    <row r="623" spans="2:16" x14ac:dyDescent="0.2">
      <c r="B623" s="13" t="s">
        <v>668</v>
      </c>
      <c r="C623" s="6">
        <v>30</v>
      </c>
      <c r="D623" s="6"/>
      <c r="E623" s="5"/>
      <c r="F623" s="5"/>
      <c r="G623" s="5"/>
      <c r="H623" s="5"/>
      <c r="I623" s="5"/>
      <c r="J623" s="5"/>
      <c r="K623" s="5"/>
      <c r="L623" s="5"/>
      <c r="M623" s="5"/>
    </row>
    <row r="624" spans="2:16" x14ac:dyDescent="0.2">
      <c r="B624" s="13" t="s">
        <v>669</v>
      </c>
      <c r="C624" s="6">
        <v>35</v>
      </c>
      <c r="D624" s="6"/>
      <c r="E624" s="5"/>
      <c r="F624" s="5"/>
      <c r="G624" s="5"/>
      <c r="H624" s="5"/>
      <c r="I624" s="5"/>
      <c r="J624" s="5"/>
      <c r="K624" s="5"/>
      <c r="L624" s="5"/>
      <c r="M624" s="5"/>
    </row>
    <row r="625" spans="1:13" x14ac:dyDescent="0.2">
      <c r="B625" s="13" t="s">
        <v>670</v>
      </c>
      <c r="C625" s="6">
        <v>40</v>
      </c>
      <c r="D625" s="6"/>
      <c r="E625" s="5"/>
      <c r="F625" s="5"/>
      <c r="G625" s="5"/>
      <c r="H625" s="5"/>
      <c r="I625" s="5"/>
      <c r="J625" s="5"/>
      <c r="K625" s="5"/>
      <c r="L625" s="5"/>
      <c r="M625" s="5"/>
    </row>
    <row r="626" spans="1:13" x14ac:dyDescent="0.2">
      <c r="B626" s="13" t="s">
        <v>671</v>
      </c>
      <c r="C626" s="6">
        <v>0.1</v>
      </c>
      <c r="D626" s="6"/>
      <c r="E626" s="5"/>
      <c r="F626" s="5"/>
      <c r="G626" s="5"/>
      <c r="H626" s="5"/>
      <c r="I626" s="5"/>
      <c r="J626" s="5"/>
      <c r="K626" s="5"/>
      <c r="L626" s="5"/>
      <c r="M626" s="5"/>
    </row>
    <row r="627" spans="1:13" x14ac:dyDescent="0.2">
      <c r="B627" s="13" t="s">
        <v>672</v>
      </c>
      <c r="C627" s="6">
        <v>0.99</v>
      </c>
      <c r="D627" s="6"/>
      <c r="E627" s="5"/>
      <c r="F627" s="5"/>
      <c r="G627" s="5"/>
      <c r="H627" s="5"/>
      <c r="I627" s="5"/>
      <c r="J627" s="5"/>
      <c r="K627" s="5"/>
      <c r="L627" s="5"/>
      <c r="M627" s="5"/>
    </row>
    <row r="628" spans="1:13" x14ac:dyDescent="0.2">
      <c r="B628" s="13" t="s">
        <v>673</v>
      </c>
      <c r="C628" s="6">
        <v>0.99</v>
      </c>
      <c r="D628" s="6"/>
      <c r="E628" s="5"/>
      <c r="F628" s="5"/>
      <c r="G628" s="5"/>
      <c r="H628" s="5"/>
      <c r="I628" s="5"/>
      <c r="J628" s="5"/>
      <c r="K628" s="5"/>
      <c r="L628" s="5"/>
      <c r="M628" s="5"/>
    </row>
    <row r="629" spans="1:13" x14ac:dyDescent="0.2">
      <c r="B629" s="13" t="s">
        <v>674</v>
      </c>
      <c r="C629" s="6">
        <v>0.1</v>
      </c>
      <c r="D629" s="6"/>
      <c r="E629" s="5"/>
      <c r="F629" s="5"/>
      <c r="G629" s="5"/>
      <c r="H629" s="5"/>
      <c r="I629" s="5"/>
      <c r="J629" s="5"/>
      <c r="K629" s="5"/>
      <c r="L629" s="5"/>
      <c r="M629" s="5"/>
    </row>
    <row r="630" spans="1:13" x14ac:dyDescent="0.2">
      <c r="B630" s="13" t="s">
        <v>675</v>
      </c>
      <c r="C630" s="6">
        <v>5.0000000000000001E-3</v>
      </c>
      <c r="D630" s="6"/>
      <c r="E630" s="5"/>
      <c r="F630" s="5"/>
      <c r="G630" s="5"/>
      <c r="H630" s="5"/>
      <c r="I630" s="5"/>
      <c r="J630" s="5"/>
      <c r="K630" s="5"/>
      <c r="L630" s="5"/>
      <c r="M630" s="5"/>
    </row>
    <row r="631" spans="1:13" x14ac:dyDescent="0.2">
      <c r="B631" s="13" t="s">
        <v>676</v>
      </c>
      <c r="C631" s="6">
        <v>0.08</v>
      </c>
      <c r="D631" s="6"/>
      <c r="E631" s="5"/>
      <c r="F631" s="5"/>
      <c r="G631" s="5"/>
      <c r="H631" s="5"/>
      <c r="I631" s="5"/>
      <c r="J631" s="5"/>
      <c r="K631" s="5"/>
      <c r="L631" s="5"/>
      <c r="M631" s="5"/>
    </row>
    <row r="632" spans="1:13" x14ac:dyDescent="0.2">
      <c r="B632" s="13" t="s">
        <v>677</v>
      </c>
      <c r="C632" s="6">
        <v>0.45</v>
      </c>
      <c r="D632" s="6"/>
      <c r="E632" s="5"/>
      <c r="F632" s="5"/>
      <c r="G632" s="5"/>
      <c r="H632" s="5"/>
      <c r="I632" s="5"/>
      <c r="J632" s="5"/>
      <c r="K632" s="5"/>
      <c r="L632" s="5"/>
      <c r="M632" s="5"/>
    </row>
    <row r="633" spans="1:13" x14ac:dyDescent="0.2">
      <c r="B633" s="13" t="s">
        <v>678</v>
      </c>
      <c r="C633" s="6">
        <v>0</v>
      </c>
      <c r="D633" s="6"/>
      <c r="E633" s="5"/>
      <c r="F633" s="5"/>
      <c r="G633" s="5"/>
      <c r="H633" s="5"/>
      <c r="I633" s="5"/>
      <c r="J633" s="5"/>
      <c r="K633" s="5"/>
      <c r="L633" s="5"/>
      <c r="M633" s="5"/>
    </row>
    <row r="634" spans="1:13" x14ac:dyDescent="0.2">
      <c r="B634" s="13" t="s">
        <v>679</v>
      </c>
      <c r="C634" s="6">
        <v>6.5000000000000002E-2</v>
      </c>
      <c r="D634" s="6"/>
      <c r="E634" s="5"/>
      <c r="F634" s="5"/>
      <c r="G634" s="5"/>
      <c r="H634" s="5"/>
      <c r="I634" s="5"/>
      <c r="J634" s="5"/>
      <c r="K634" s="5"/>
      <c r="L634" s="5"/>
      <c r="M634" s="5"/>
    </row>
    <row r="635" spans="1:13" x14ac:dyDescent="0.2">
      <c r="B635" s="13" t="s">
        <v>680</v>
      </c>
      <c r="C635" s="6">
        <v>0.8</v>
      </c>
      <c r="D635" s="6"/>
      <c r="E635" s="5"/>
      <c r="F635" s="5"/>
      <c r="G635" s="5"/>
      <c r="H635" s="5"/>
      <c r="I635" s="5"/>
      <c r="J635" s="5"/>
      <c r="K635" s="5"/>
      <c r="L635" s="5"/>
      <c r="M635" s="5"/>
    </row>
    <row r="636" spans="1:13" x14ac:dyDescent="0.2">
      <c r="B636" s="13" t="s">
        <v>681</v>
      </c>
      <c r="C636" s="6">
        <v>1</v>
      </c>
      <c r="D636" s="6"/>
      <c r="E636" s="5"/>
      <c r="F636" s="5"/>
      <c r="G636" s="5"/>
      <c r="H636" s="5"/>
      <c r="I636" s="5"/>
      <c r="J636" s="5"/>
      <c r="K636" s="5"/>
      <c r="L636" s="5"/>
      <c r="M636" s="5"/>
    </row>
    <row r="637" spans="1:13" x14ac:dyDescent="0.2">
      <c r="B637" s="13" t="s">
        <v>682</v>
      </c>
      <c r="C637" s="6">
        <v>1E-3</v>
      </c>
      <c r="D637" s="6"/>
      <c r="E637" s="5"/>
      <c r="F637" s="5"/>
      <c r="G637" s="5"/>
      <c r="H637" s="5"/>
      <c r="I637" s="5"/>
      <c r="J637" s="5"/>
      <c r="K637" s="5"/>
      <c r="L637" s="5"/>
      <c r="M637" s="5"/>
    </row>
    <row r="638" spans="1:13" x14ac:dyDescent="0.2">
      <c r="B638" s="13" t="s">
        <v>902</v>
      </c>
      <c r="C638" s="6">
        <v>1.1000000000000001</v>
      </c>
      <c r="D638" s="6"/>
      <c r="E638" s="5"/>
      <c r="F638" s="5"/>
      <c r="G638" s="5"/>
      <c r="H638" s="5"/>
      <c r="I638" s="5"/>
      <c r="J638" s="5"/>
      <c r="K638" s="5"/>
      <c r="L638" s="5"/>
      <c r="M638" s="5"/>
    </row>
    <row r="639" spans="1:13" x14ac:dyDescent="0.2">
      <c r="B639" s="13" t="s">
        <v>901</v>
      </c>
      <c r="C639" s="6">
        <v>1.4</v>
      </c>
      <c r="D639" s="6"/>
      <c r="E639" s="5"/>
      <c r="F639" s="5"/>
      <c r="G639" s="5"/>
      <c r="H639" s="5"/>
      <c r="I639" s="5"/>
      <c r="J639" s="5"/>
      <c r="K639" s="5"/>
      <c r="L639" s="5"/>
      <c r="M639" s="5"/>
    </row>
    <row r="640" spans="1:13" x14ac:dyDescent="0.2">
      <c r="A640" s="28" t="s">
        <v>2584</v>
      </c>
      <c r="B640" s="13" t="s">
        <v>2586</v>
      </c>
      <c r="C640" s="6" t="s">
        <v>2</v>
      </c>
      <c r="D640" s="6"/>
      <c r="E640" s="5"/>
      <c r="F640" s="5"/>
      <c r="G640" s="5"/>
      <c r="H640" s="5"/>
      <c r="I640" s="5"/>
      <c r="J640" s="5"/>
      <c r="K640" s="5"/>
      <c r="L640" s="5"/>
      <c r="M640" s="5"/>
    </row>
    <row r="641" spans="1:13" x14ac:dyDescent="0.2">
      <c r="B641" s="20"/>
      <c r="C641" s="5" t="s">
        <v>517</v>
      </c>
      <c r="D641" s="5"/>
      <c r="E641" s="5"/>
      <c r="F641" s="5"/>
      <c r="G641" s="5"/>
      <c r="H641" s="5"/>
      <c r="I641" s="5"/>
      <c r="J641" s="5"/>
      <c r="K641" s="5"/>
      <c r="L641" s="5"/>
      <c r="M641" s="5"/>
    </row>
    <row r="642" spans="1:13" x14ac:dyDescent="0.2">
      <c r="B642" s="67" t="s">
        <v>692</v>
      </c>
      <c r="C642" s="5" t="s">
        <v>110</v>
      </c>
      <c r="D642" s="5" t="s">
        <v>111</v>
      </c>
      <c r="E642" s="5" t="s">
        <v>112</v>
      </c>
      <c r="F642" s="5" t="s">
        <v>113</v>
      </c>
      <c r="G642" s="5" t="s">
        <v>114</v>
      </c>
      <c r="H642" s="5" t="s">
        <v>115</v>
      </c>
      <c r="I642" s="5" t="s">
        <v>116</v>
      </c>
      <c r="J642" s="5" t="s">
        <v>117</v>
      </c>
      <c r="K642" s="5" t="s">
        <v>121</v>
      </c>
      <c r="L642" s="5" t="s">
        <v>122</v>
      </c>
      <c r="M642" s="5"/>
    </row>
    <row r="643" spans="1:13" x14ac:dyDescent="0.2">
      <c r="A643" s="22" t="s">
        <v>701</v>
      </c>
      <c r="B643" s="13" t="s">
        <v>683</v>
      </c>
      <c r="C643" s="6" t="s">
        <v>1076</v>
      </c>
      <c r="D643" s="6"/>
      <c r="E643" s="5"/>
      <c r="F643" s="5"/>
      <c r="G643" s="5"/>
      <c r="H643" s="5"/>
      <c r="I643" s="5"/>
      <c r="J643" s="5"/>
      <c r="K643" s="5"/>
      <c r="L643" s="5"/>
      <c r="M643" s="5"/>
    </row>
    <row r="644" spans="1:13" x14ac:dyDescent="0.2">
      <c r="A644" s="28" t="s">
        <v>1015</v>
      </c>
      <c r="B644" s="13" t="s">
        <v>684</v>
      </c>
      <c r="C644" s="6" t="s">
        <v>1076</v>
      </c>
      <c r="D644" s="6"/>
      <c r="E644" s="5"/>
      <c r="F644" s="5"/>
      <c r="G644" s="5"/>
      <c r="H644" s="5"/>
      <c r="I644" s="5"/>
      <c r="J644" s="5"/>
      <c r="K644" s="5"/>
      <c r="L644" s="5"/>
      <c r="M644" s="5"/>
    </row>
    <row r="645" spans="1:13" x14ac:dyDescent="0.2">
      <c r="B645" s="13" t="s">
        <v>685</v>
      </c>
      <c r="C645" s="6">
        <v>20</v>
      </c>
      <c r="D645" s="6"/>
      <c r="E645" s="5"/>
      <c r="F645" s="5"/>
      <c r="G645" s="5"/>
      <c r="H645" s="5"/>
      <c r="I645" s="5"/>
      <c r="J645" s="5"/>
      <c r="K645" s="5"/>
      <c r="L645" s="5"/>
      <c r="M645" s="5"/>
    </row>
    <row r="646" spans="1:13" x14ac:dyDescent="0.2">
      <c r="B646" s="13" t="s">
        <v>686</v>
      </c>
      <c r="C646" s="6" t="s">
        <v>517</v>
      </c>
      <c r="D646" s="6"/>
      <c r="E646" s="5"/>
      <c r="F646" s="5"/>
      <c r="G646" s="5"/>
      <c r="H646" s="5"/>
      <c r="I646" s="5"/>
      <c r="J646" s="5"/>
      <c r="K646" s="5"/>
      <c r="L646" s="5"/>
      <c r="M646" s="5"/>
    </row>
    <row r="647" spans="1:13" x14ac:dyDescent="0.2">
      <c r="B647" s="13" t="s">
        <v>687</v>
      </c>
      <c r="C647" s="6" t="s">
        <v>517</v>
      </c>
      <c r="D647" s="6"/>
      <c r="E647" s="5"/>
      <c r="F647" s="5"/>
      <c r="G647" s="5"/>
      <c r="H647" s="5"/>
      <c r="I647" s="5"/>
      <c r="J647" s="5"/>
      <c r="K647" s="5"/>
      <c r="L647" s="5"/>
      <c r="M647" s="5"/>
    </row>
    <row r="648" spans="1:13" x14ac:dyDescent="0.2">
      <c r="B648" s="13" t="s">
        <v>688</v>
      </c>
      <c r="C648" s="6" t="s">
        <v>517</v>
      </c>
      <c r="D648" s="6"/>
      <c r="E648" s="5"/>
      <c r="F648" s="5"/>
      <c r="G648" s="5"/>
      <c r="H648" s="5"/>
      <c r="I648" s="5"/>
      <c r="J648" s="5"/>
      <c r="K648" s="5"/>
      <c r="L648" s="5"/>
      <c r="M648" s="5"/>
    </row>
    <row r="649" spans="1:13" x14ac:dyDescent="0.2">
      <c r="B649" s="13" t="s">
        <v>689</v>
      </c>
      <c r="C649" s="6" t="s">
        <v>517</v>
      </c>
      <c r="D649" s="6"/>
      <c r="E649" s="5"/>
      <c r="F649" s="5"/>
      <c r="G649" s="5"/>
      <c r="H649" s="5"/>
      <c r="I649" s="5"/>
      <c r="J649" s="5"/>
      <c r="K649" s="5"/>
      <c r="L649" s="5"/>
      <c r="M649" s="5"/>
    </row>
    <row r="650" spans="1:13" x14ac:dyDescent="0.2">
      <c r="B650" s="13" t="s">
        <v>690</v>
      </c>
      <c r="C650" s="6" t="s">
        <v>517</v>
      </c>
      <c r="D650" s="6"/>
      <c r="E650" s="5"/>
      <c r="F650" s="5"/>
      <c r="G650" s="5"/>
      <c r="H650" s="5"/>
      <c r="I650" s="5"/>
      <c r="J650" s="5"/>
      <c r="K650" s="5"/>
      <c r="L650" s="5"/>
      <c r="M650" s="5"/>
    </row>
    <row r="651" spans="1:13" x14ac:dyDescent="0.2">
      <c r="B651" s="13" t="s">
        <v>691</v>
      </c>
      <c r="C651" s="6" t="s">
        <v>517</v>
      </c>
      <c r="D651" s="6"/>
      <c r="E651" s="5"/>
      <c r="F651" s="5"/>
      <c r="G651" s="5"/>
      <c r="H651" s="5"/>
      <c r="I651" s="5"/>
      <c r="J651" s="5"/>
      <c r="K651" s="5"/>
      <c r="L651" s="5"/>
      <c r="M651" s="5"/>
    </row>
    <row r="652" spans="1:13" x14ac:dyDescent="0.2">
      <c r="B652" s="13" t="s">
        <v>693</v>
      </c>
      <c r="C652" s="6" t="s">
        <v>517</v>
      </c>
      <c r="D652" s="6"/>
      <c r="E652" s="5"/>
      <c r="F652" s="5"/>
      <c r="G652" s="5"/>
      <c r="H652" s="5"/>
      <c r="I652" s="5"/>
      <c r="J652" s="5"/>
      <c r="K652" s="5"/>
      <c r="L652" s="5"/>
      <c r="M652" s="5"/>
    </row>
    <row r="653" spans="1:13" x14ac:dyDescent="0.2">
      <c r="B653" s="13" t="s">
        <v>694</v>
      </c>
      <c r="C653" s="6" t="s">
        <v>517</v>
      </c>
      <c r="D653" s="6"/>
      <c r="E653" s="5"/>
      <c r="F653" s="5"/>
      <c r="G653" s="5"/>
      <c r="H653" s="5"/>
      <c r="I653" s="5"/>
      <c r="J653" s="5"/>
      <c r="K653" s="5"/>
      <c r="L653" s="5"/>
      <c r="M653" s="5"/>
    </row>
    <row r="654" spans="1:13" x14ac:dyDescent="0.2">
      <c r="B654" s="13" t="s">
        <v>695</v>
      </c>
      <c r="C654" s="6" t="s">
        <v>517</v>
      </c>
      <c r="D654" s="6"/>
      <c r="E654" s="5"/>
      <c r="F654" s="5"/>
      <c r="G654" s="5"/>
      <c r="H654" s="5"/>
      <c r="I654" s="5"/>
      <c r="J654" s="5"/>
      <c r="K654" s="5"/>
      <c r="L654" s="5"/>
      <c r="M654" s="5"/>
    </row>
    <row r="655" spans="1:13" x14ac:dyDescent="0.2">
      <c r="B655" s="13" t="s">
        <v>696</v>
      </c>
      <c r="C655" s="6" t="s">
        <v>517</v>
      </c>
      <c r="D655" s="6"/>
      <c r="E655" s="5"/>
      <c r="F655" s="5"/>
      <c r="G655" s="5"/>
      <c r="H655" s="5"/>
      <c r="I655" s="5"/>
      <c r="J655" s="5"/>
      <c r="K655" s="5"/>
      <c r="L655" s="5"/>
      <c r="M655" s="5"/>
    </row>
    <row r="656" spans="1:13" x14ac:dyDescent="0.2">
      <c r="B656" s="13" t="s">
        <v>697</v>
      </c>
      <c r="C656" s="6" t="s">
        <v>517</v>
      </c>
      <c r="D656" s="6"/>
      <c r="E656" s="5"/>
      <c r="F656" s="5"/>
      <c r="G656" s="5"/>
      <c r="H656" s="5"/>
      <c r="I656" s="5"/>
      <c r="J656" s="5"/>
      <c r="K656" s="5"/>
      <c r="L656" s="5"/>
      <c r="M656" s="5"/>
    </row>
    <row r="657" spans="1:13" x14ac:dyDescent="0.2">
      <c r="B657" s="13" t="s">
        <v>698</v>
      </c>
      <c r="C657" s="6" t="s">
        <v>517</v>
      </c>
      <c r="D657" s="6"/>
      <c r="E657" s="5"/>
      <c r="F657" s="5"/>
      <c r="G657" s="5"/>
      <c r="H657" s="5"/>
      <c r="I657" s="5"/>
      <c r="J657" s="5"/>
      <c r="K657" s="5"/>
      <c r="L657" s="5"/>
      <c r="M657" s="5"/>
    </row>
    <row r="658" spans="1:13" x14ac:dyDescent="0.2">
      <c r="A658" s="35" t="s">
        <v>1016</v>
      </c>
      <c r="B658" s="21"/>
      <c r="C658" s="5" t="s">
        <v>517</v>
      </c>
      <c r="D658" s="5"/>
      <c r="E658" s="5"/>
      <c r="F658" s="5"/>
      <c r="G658" s="5"/>
      <c r="H658" s="5"/>
      <c r="I658" s="5"/>
      <c r="J658" s="5"/>
      <c r="K658" s="5"/>
      <c r="L658" s="5"/>
      <c r="M658" s="5"/>
    </row>
    <row r="659" spans="1:13" x14ac:dyDescent="0.2">
      <c r="B659" s="74" t="s">
        <v>700</v>
      </c>
      <c r="C659" s="5" t="s">
        <v>1273</v>
      </c>
      <c r="D659" s="5" t="s">
        <v>196</v>
      </c>
      <c r="E659" s="5" t="s">
        <v>197</v>
      </c>
      <c r="F659" s="5" t="s">
        <v>198</v>
      </c>
      <c r="G659" s="5" t="s">
        <v>199</v>
      </c>
      <c r="H659" s="5" t="s">
        <v>200</v>
      </c>
      <c r="I659" s="5" t="s">
        <v>1274</v>
      </c>
      <c r="J659" s="5" t="s">
        <v>1275</v>
      </c>
      <c r="K659" s="5"/>
      <c r="L659" s="5"/>
      <c r="M659" s="5"/>
    </row>
    <row r="660" spans="1:13" x14ac:dyDescent="0.2">
      <c r="B660" s="13" t="s">
        <v>204</v>
      </c>
      <c r="C660" s="6">
        <v>1.5</v>
      </c>
      <c r="D660" s="6"/>
      <c r="E660" s="5"/>
      <c r="F660" s="5"/>
      <c r="G660" s="5"/>
      <c r="H660" s="5"/>
      <c r="I660" s="5"/>
      <c r="J660" s="5"/>
      <c r="K660" s="5"/>
      <c r="L660" s="5"/>
      <c r="M660" s="5"/>
    </row>
    <row r="661" spans="1:13" x14ac:dyDescent="0.2">
      <c r="B661" s="13" t="s">
        <v>205</v>
      </c>
      <c r="C661" s="6">
        <v>0.05</v>
      </c>
      <c r="D661" s="6"/>
      <c r="E661" s="5"/>
      <c r="F661" s="5"/>
      <c r="G661" s="5"/>
      <c r="H661" s="5"/>
      <c r="I661" s="5"/>
      <c r="J661" s="5"/>
      <c r="K661" s="5"/>
      <c r="L661" s="5"/>
      <c r="M661" s="5"/>
    </row>
    <row r="662" spans="1:13" x14ac:dyDescent="0.2">
      <c r="B662" s="13" t="s">
        <v>206</v>
      </c>
      <c r="C662" s="6">
        <v>0.02</v>
      </c>
      <c r="D662" s="6"/>
      <c r="E662" s="5"/>
      <c r="F662" s="5"/>
      <c r="G662" s="5"/>
      <c r="H662" s="5"/>
      <c r="I662" s="5"/>
      <c r="J662" s="5"/>
      <c r="K662" s="5"/>
      <c r="L662" s="5"/>
      <c r="M662" s="5"/>
    </row>
    <row r="663" spans="1:13" x14ac:dyDescent="0.2">
      <c r="B663" s="13" t="s">
        <v>207</v>
      </c>
      <c r="C663" s="6">
        <v>0.1</v>
      </c>
      <c r="D663" s="6"/>
      <c r="E663" s="5"/>
      <c r="F663" s="5"/>
      <c r="G663" s="5"/>
      <c r="H663" s="5"/>
      <c r="I663" s="5"/>
      <c r="J663" s="5"/>
      <c r="K663" s="5"/>
      <c r="L663" s="5"/>
      <c r="M663" s="5"/>
    </row>
    <row r="664" spans="1:13" x14ac:dyDescent="0.2">
      <c r="B664" s="13" t="s">
        <v>699</v>
      </c>
      <c r="C664" s="6">
        <v>0</v>
      </c>
      <c r="D664" s="6"/>
      <c r="E664" s="5"/>
      <c r="F664" s="5"/>
      <c r="G664" s="5"/>
      <c r="H664" s="5"/>
      <c r="I664" s="5"/>
      <c r="J664" s="5"/>
      <c r="K664" s="5"/>
      <c r="L664" s="5"/>
      <c r="M664" s="5"/>
    </row>
    <row r="665" spans="1:13" x14ac:dyDescent="0.2">
      <c r="B665" s="13" t="s">
        <v>508</v>
      </c>
      <c r="C665" s="6">
        <v>2E-3</v>
      </c>
      <c r="D665" s="6"/>
      <c r="E665" s="5"/>
      <c r="F665" s="5"/>
      <c r="G665" s="5"/>
      <c r="H665" s="5"/>
      <c r="I665" s="5"/>
      <c r="J665" s="5"/>
      <c r="K665" s="5"/>
      <c r="L665" s="5"/>
      <c r="M665" s="5"/>
    </row>
    <row r="666" spans="1:13" x14ac:dyDescent="0.2">
      <c r="B666" s="13" t="s">
        <v>509</v>
      </c>
      <c r="C666" s="6">
        <v>2E-3</v>
      </c>
      <c r="D666" s="6"/>
      <c r="E666" s="5"/>
      <c r="F666" s="5"/>
      <c r="G666" s="5"/>
      <c r="H666" s="5"/>
      <c r="I666" s="5"/>
      <c r="J666" s="5"/>
      <c r="K666" s="5"/>
      <c r="L666" s="5"/>
      <c r="M666" s="5"/>
    </row>
    <row r="667" spans="1:13" x14ac:dyDescent="0.2">
      <c r="B667" s="13" t="s">
        <v>510</v>
      </c>
      <c r="C667" s="6">
        <v>0</v>
      </c>
      <c r="D667" s="6"/>
      <c r="E667" s="5"/>
      <c r="F667" s="5"/>
      <c r="G667" s="5"/>
      <c r="H667" s="5"/>
      <c r="I667" s="5"/>
      <c r="J667" s="5"/>
      <c r="K667" s="5"/>
      <c r="L667" s="5"/>
      <c r="M667" s="5"/>
    </row>
    <row r="668" spans="1:13" x14ac:dyDescent="0.2">
      <c r="B668" s="13" t="s">
        <v>208</v>
      </c>
      <c r="C668" s="6">
        <v>150</v>
      </c>
      <c r="D668" s="6"/>
      <c r="E668" s="5"/>
      <c r="F668" s="5"/>
      <c r="G668" s="5"/>
      <c r="H668" s="5"/>
      <c r="I668" s="5"/>
      <c r="J668" s="5"/>
      <c r="K668" s="5"/>
      <c r="L668" s="5"/>
      <c r="M668" s="5"/>
    </row>
    <row r="669" spans="1:13" x14ac:dyDescent="0.2">
      <c r="B669" s="13" t="s">
        <v>703</v>
      </c>
      <c r="C669" s="6">
        <v>15</v>
      </c>
      <c r="D669" s="6"/>
      <c r="E669" s="5"/>
      <c r="F669" s="5"/>
      <c r="G669" s="5"/>
      <c r="H669" s="5"/>
      <c r="I669" s="5"/>
      <c r="J669" s="5"/>
      <c r="K669" s="5"/>
      <c r="L669" s="5"/>
      <c r="M669" s="5"/>
    </row>
    <row r="670" spans="1:13" x14ac:dyDescent="0.2">
      <c r="B670" s="13" t="s">
        <v>704</v>
      </c>
      <c r="C670" s="6">
        <v>2</v>
      </c>
      <c r="D670" s="6"/>
      <c r="E670" s="5"/>
      <c r="F670" s="5"/>
      <c r="G670" s="5"/>
      <c r="H670" s="5"/>
      <c r="I670" s="5"/>
      <c r="J670" s="5"/>
      <c r="K670" s="5"/>
      <c r="L670" s="5"/>
      <c r="M670" s="5"/>
    </row>
    <row r="671" spans="1:13" x14ac:dyDescent="0.2">
      <c r="B671" s="13" t="s">
        <v>705</v>
      </c>
      <c r="C671" s="6">
        <v>1E-3</v>
      </c>
      <c r="D671" s="6"/>
      <c r="E671" s="5"/>
      <c r="F671" s="5"/>
      <c r="G671" s="5"/>
      <c r="H671" s="5"/>
      <c r="I671" s="5"/>
      <c r="J671" s="5"/>
      <c r="K671" s="5"/>
      <c r="L671" s="5"/>
      <c r="M671" s="5"/>
    </row>
    <row r="672" spans="1:13" x14ac:dyDescent="0.2">
      <c r="B672" s="13" t="s">
        <v>706</v>
      </c>
      <c r="C672" s="6">
        <v>1</v>
      </c>
      <c r="D672" s="6"/>
      <c r="E672" s="5"/>
      <c r="F672" s="5"/>
      <c r="G672" s="5"/>
      <c r="H672" s="5"/>
      <c r="I672" s="5"/>
      <c r="J672" s="5"/>
      <c r="K672" s="5"/>
      <c r="L672" s="5"/>
      <c r="M672" s="5"/>
    </row>
    <row r="673" spans="2:13" x14ac:dyDescent="0.2">
      <c r="B673" s="13" t="s">
        <v>711</v>
      </c>
      <c r="C673" s="6">
        <v>3</v>
      </c>
      <c r="D673" s="6"/>
      <c r="E673" s="5"/>
      <c r="F673" s="5"/>
      <c r="G673" s="5"/>
      <c r="H673" s="5"/>
      <c r="I673" s="5"/>
      <c r="J673" s="5"/>
      <c r="K673" s="5"/>
      <c r="L673" s="5"/>
      <c r="M673" s="5"/>
    </row>
    <row r="674" spans="2:13" x14ac:dyDescent="0.2">
      <c r="B674" s="13" t="s">
        <v>712</v>
      </c>
      <c r="C674" s="6">
        <v>20</v>
      </c>
      <c r="D674" s="6"/>
      <c r="E674" s="5"/>
      <c r="F674" s="5"/>
      <c r="G674" s="5"/>
      <c r="H674" s="5"/>
      <c r="I674" s="5"/>
      <c r="J674" s="5"/>
      <c r="K674" s="5"/>
      <c r="L674" s="5"/>
      <c r="M674" s="5"/>
    </row>
    <row r="675" spans="2:13" x14ac:dyDescent="0.2">
      <c r="B675" s="13" t="s">
        <v>713</v>
      </c>
      <c r="C675" s="6">
        <v>30</v>
      </c>
      <c r="D675" s="6"/>
      <c r="E675" s="5"/>
      <c r="F675" s="5"/>
      <c r="G675" s="5"/>
      <c r="H675" s="5"/>
      <c r="I675" s="5"/>
      <c r="J675" s="5"/>
      <c r="K675" s="5"/>
      <c r="L675" s="5"/>
      <c r="M675" s="5"/>
    </row>
    <row r="676" spans="2:13" x14ac:dyDescent="0.2">
      <c r="B676" s="13" t="s">
        <v>707</v>
      </c>
      <c r="C676" s="6">
        <v>0.1</v>
      </c>
      <c r="D676" s="6"/>
      <c r="E676" s="5"/>
      <c r="F676" s="5"/>
      <c r="G676" s="5"/>
      <c r="H676" s="5"/>
      <c r="I676" s="5"/>
      <c r="J676" s="5"/>
      <c r="K676" s="5"/>
      <c r="L676" s="5"/>
      <c r="M676" s="8"/>
    </row>
    <row r="677" spans="2:13" x14ac:dyDescent="0.2">
      <c r="B677" s="13" t="s">
        <v>708</v>
      </c>
      <c r="C677" s="6">
        <v>0.99</v>
      </c>
      <c r="D677" s="6"/>
      <c r="E677" s="5"/>
      <c r="F677" s="5"/>
      <c r="G677" s="5"/>
      <c r="H677" s="5"/>
      <c r="I677" s="5"/>
      <c r="J677" s="5"/>
      <c r="K677" s="5"/>
      <c r="L677" s="5"/>
      <c r="M677" s="8"/>
    </row>
    <row r="678" spans="2:13" x14ac:dyDescent="0.2">
      <c r="B678" s="13" t="s">
        <v>709</v>
      </c>
      <c r="C678" s="6">
        <v>0.99</v>
      </c>
      <c r="D678" s="6"/>
      <c r="E678" s="5"/>
      <c r="F678" s="5"/>
      <c r="G678" s="5"/>
      <c r="H678" s="5"/>
      <c r="I678" s="5"/>
      <c r="J678" s="5"/>
      <c r="K678" s="5"/>
      <c r="L678" s="5"/>
      <c r="M678" s="8"/>
    </row>
    <row r="679" spans="2:13" x14ac:dyDescent="0.2">
      <c r="B679" s="13" t="s">
        <v>710</v>
      </c>
      <c r="C679" s="6">
        <v>0.1</v>
      </c>
      <c r="D679" s="6"/>
      <c r="E679" s="5"/>
      <c r="F679" s="5"/>
      <c r="G679" s="5"/>
      <c r="H679" s="5"/>
      <c r="I679" s="5"/>
      <c r="J679" s="5"/>
      <c r="K679" s="5"/>
      <c r="L679" s="5"/>
      <c r="M679" s="8"/>
    </row>
    <row r="680" spans="2:13" x14ac:dyDescent="0.2">
      <c r="B680" s="13" t="s">
        <v>714</v>
      </c>
      <c r="C680" s="6">
        <v>5.0000000000000001E-3</v>
      </c>
      <c r="D680" s="6"/>
      <c r="E680" s="5"/>
      <c r="F680" s="5"/>
      <c r="G680" s="5"/>
      <c r="H680" s="5"/>
      <c r="I680" s="5"/>
      <c r="J680" s="5"/>
      <c r="K680" s="5"/>
      <c r="L680" s="5"/>
      <c r="M680" s="8"/>
    </row>
    <row r="681" spans="2:13" x14ac:dyDescent="0.2">
      <c r="B681" s="13" t="s">
        <v>715</v>
      </c>
      <c r="C681" s="6">
        <v>0.08</v>
      </c>
      <c r="D681" s="6"/>
      <c r="E681" s="5"/>
      <c r="F681" s="5"/>
      <c r="G681" s="5"/>
      <c r="H681" s="5"/>
      <c r="I681" s="5"/>
      <c r="J681" s="5"/>
      <c r="K681" s="5"/>
      <c r="L681" s="5"/>
      <c r="M681" s="8"/>
    </row>
    <row r="682" spans="2:13" x14ac:dyDescent="0.2">
      <c r="B682" s="13" t="s">
        <v>716</v>
      </c>
      <c r="C682" s="6">
        <v>0.45</v>
      </c>
      <c r="D682" s="6"/>
      <c r="E682" s="5"/>
      <c r="F682" s="5"/>
      <c r="G682" s="5"/>
      <c r="H682" s="5"/>
      <c r="I682" s="5"/>
      <c r="J682" s="5"/>
      <c r="K682" s="5"/>
      <c r="L682" s="5"/>
      <c r="M682" s="8"/>
    </row>
    <row r="683" spans="2:13" x14ac:dyDescent="0.2">
      <c r="B683" s="13" t="s">
        <v>717</v>
      </c>
      <c r="C683" s="6">
        <v>0</v>
      </c>
      <c r="D683" s="6"/>
      <c r="E683" s="5"/>
      <c r="F683" s="5"/>
      <c r="G683" s="5"/>
      <c r="H683" s="5"/>
      <c r="I683" s="5"/>
      <c r="J683" s="5"/>
      <c r="K683" s="5"/>
      <c r="L683" s="5"/>
      <c r="M683" s="8"/>
    </row>
    <row r="684" spans="2:13" x14ac:dyDescent="0.2">
      <c r="B684" s="13" t="s">
        <v>718</v>
      </c>
      <c r="C684" s="6">
        <v>6.5000000000000002E-2</v>
      </c>
      <c r="D684" s="6"/>
      <c r="E684" s="5"/>
      <c r="F684" s="5"/>
      <c r="G684" s="5"/>
      <c r="H684" s="5"/>
      <c r="I684" s="5"/>
      <c r="J684" s="5"/>
      <c r="K684" s="5"/>
      <c r="L684" s="5"/>
      <c r="M684" s="8"/>
    </row>
    <row r="685" spans="2:13" x14ac:dyDescent="0.2">
      <c r="B685" s="13" t="s">
        <v>719</v>
      </c>
      <c r="C685" s="6">
        <v>0.8</v>
      </c>
      <c r="D685" s="6"/>
      <c r="E685" s="5"/>
      <c r="F685" s="5"/>
      <c r="G685" s="5"/>
      <c r="H685" s="5"/>
      <c r="I685" s="5"/>
      <c r="J685" s="5"/>
      <c r="K685" s="5"/>
      <c r="L685" s="5"/>
      <c r="M685" s="8"/>
    </row>
    <row r="686" spans="2:13" x14ac:dyDescent="0.2">
      <c r="B686" s="13" t="s">
        <v>900</v>
      </c>
      <c r="C686" s="6">
        <v>1.1000000000000001</v>
      </c>
      <c r="D686" s="6"/>
      <c r="E686" s="5"/>
      <c r="F686" s="5"/>
      <c r="G686" s="5"/>
      <c r="H686" s="5"/>
      <c r="I686" s="5"/>
      <c r="J686" s="5"/>
      <c r="K686" s="5"/>
      <c r="L686" s="5"/>
      <c r="M686" s="8"/>
    </row>
    <row r="687" spans="2:13" x14ac:dyDescent="0.2">
      <c r="B687" s="13" t="s">
        <v>1410</v>
      </c>
      <c r="C687" s="6">
        <v>1.4</v>
      </c>
      <c r="D687" s="6"/>
      <c r="E687" s="5"/>
      <c r="F687" s="5"/>
      <c r="G687" s="5"/>
      <c r="H687" s="5"/>
      <c r="I687" s="5"/>
      <c r="J687" s="5"/>
      <c r="K687" s="5"/>
      <c r="L687" s="5"/>
      <c r="M687" s="8"/>
    </row>
    <row r="688" spans="2:13" x14ac:dyDescent="0.2">
      <c r="B688" s="20"/>
      <c r="C688" s="5" t="s">
        <v>517</v>
      </c>
      <c r="D688" s="5"/>
      <c r="E688" s="5"/>
      <c r="F688" s="5"/>
      <c r="G688" s="5"/>
      <c r="H688" s="5"/>
      <c r="I688" s="5"/>
      <c r="J688" s="5"/>
      <c r="K688" s="5"/>
      <c r="L688" s="5"/>
      <c r="M688" s="8"/>
    </row>
    <row r="689" spans="1:13" x14ac:dyDescent="0.2">
      <c r="B689" s="67" t="s">
        <v>720</v>
      </c>
      <c r="C689" s="5" t="s">
        <v>100</v>
      </c>
      <c r="D689" s="5" t="s">
        <v>1058</v>
      </c>
      <c r="E689" s="5" t="s">
        <v>1059</v>
      </c>
      <c r="F689" s="5" t="s">
        <v>1060</v>
      </c>
      <c r="G689" s="5" t="s">
        <v>1061</v>
      </c>
      <c r="H689" s="5" t="s">
        <v>1062</v>
      </c>
      <c r="I689" s="5" t="s">
        <v>1063</v>
      </c>
      <c r="J689" s="5"/>
      <c r="K689" s="5"/>
      <c r="L689" s="5"/>
      <c r="M689" s="8"/>
    </row>
    <row r="690" spans="1:13" x14ac:dyDescent="0.2">
      <c r="B690" s="13" t="s">
        <v>201</v>
      </c>
      <c r="C690" s="6">
        <v>1.5</v>
      </c>
      <c r="D690" s="6"/>
      <c r="E690" s="5"/>
      <c r="F690" s="5"/>
      <c r="G690" s="5"/>
      <c r="H690" s="5"/>
      <c r="I690" s="5"/>
      <c r="J690" s="5"/>
      <c r="K690" s="5"/>
      <c r="L690" s="5"/>
      <c r="M690" s="8"/>
    </row>
    <row r="691" spans="1:13" x14ac:dyDescent="0.2">
      <c r="B691" s="13" t="s">
        <v>202</v>
      </c>
      <c r="C691" s="6">
        <v>0.1</v>
      </c>
      <c r="D691" s="6"/>
      <c r="E691" s="5"/>
      <c r="F691" s="5"/>
      <c r="G691" s="5"/>
      <c r="H691" s="5"/>
      <c r="I691" s="5"/>
      <c r="J691" s="5"/>
      <c r="K691" s="5"/>
      <c r="L691" s="5"/>
      <c r="M691" s="8"/>
    </row>
    <row r="692" spans="1:13" x14ac:dyDescent="0.2">
      <c r="B692" s="13" t="s">
        <v>203</v>
      </c>
      <c r="C692" s="6">
        <v>0.01</v>
      </c>
      <c r="D692" s="6"/>
      <c r="E692" s="5"/>
      <c r="F692" s="5"/>
      <c r="G692" s="5"/>
      <c r="H692" s="5"/>
      <c r="I692" s="5"/>
      <c r="J692" s="5"/>
      <c r="K692" s="5"/>
      <c r="L692" s="5"/>
      <c r="M692" s="8"/>
    </row>
    <row r="693" spans="1:13" x14ac:dyDescent="0.2">
      <c r="B693" s="13" t="s">
        <v>721</v>
      </c>
      <c r="C693" s="6">
        <v>0.5</v>
      </c>
      <c r="D693" s="6"/>
      <c r="E693" s="5"/>
      <c r="F693" s="5"/>
      <c r="G693" s="5"/>
      <c r="H693" s="5"/>
      <c r="I693" s="5"/>
      <c r="J693" s="5"/>
      <c r="K693" s="5"/>
      <c r="L693" s="5"/>
      <c r="M693" s="8"/>
    </row>
    <row r="694" spans="1:13" x14ac:dyDescent="0.2">
      <c r="B694" s="13" t="s">
        <v>722</v>
      </c>
      <c r="C694" s="6">
        <v>0.5</v>
      </c>
      <c r="D694" s="6"/>
      <c r="E694" s="5"/>
      <c r="F694" s="5"/>
      <c r="G694" s="5"/>
      <c r="H694" s="5"/>
      <c r="I694" s="5"/>
      <c r="J694" s="5"/>
      <c r="K694" s="5"/>
      <c r="L694" s="5"/>
      <c r="M694" s="8"/>
    </row>
    <row r="695" spans="1:13" x14ac:dyDescent="0.2">
      <c r="B695" s="13" t="s">
        <v>723</v>
      </c>
      <c r="C695" s="6">
        <v>0.01</v>
      </c>
      <c r="D695" s="6"/>
      <c r="E695" s="5"/>
      <c r="F695" s="5"/>
      <c r="G695" s="5"/>
      <c r="H695" s="5"/>
      <c r="I695" s="5"/>
      <c r="J695" s="5"/>
      <c r="K695" s="5"/>
      <c r="L695" s="5"/>
      <c r="M695" s="8"/>
    </row>
    <row r="696" spans="1:13" x14ac:dyDescent="0.2">
      <c r="B696" s="13" t="s">
        <v>724</v>
      </c>
      <c r="C696" s="6">
        <v>0.3</v>
      </c>
      <c r="D696" s="6"/>
      <c r="E696" s="5"/>
      <c r="F696" s="5"/>
      <c r="G696" s="5"/>
      <c r="H696" s="5"/>
      <c r="I696" s="5"/>
      <c r="J696" s="5"/>
      <c r="K696" s="5"/>
      <c r="L696" s="5"/>
      <c r="M696" s="8"/>
    </row>
    <row r="697" spans="1:13" x14ac:dyDescent="0.2">
      <c r="A697" s="28" t="s">
        <v>1831</v>
      </c>
      <c r="B697" s="13" t="s">
        <v>1830</v>
      </c>
      <c r="C697" s="6">
        <v>0</v>
      </c>
      <c r="D697" s="6"/>
      <c r="E697" s="5"/>
      <c r="F697" s="5"/>
      <c r="G697" s="5"/>
      <c r="H697" s="5"/>
      <c r="I697" s="5"/>
      <c r="J697" s="5"/>
      <c r="K697" s="5"/>
      <c r="L697" s="5"/>
      <c r="M697" s="8"/>
    </row>
    <row r="698" spans="1:13" x14ac:dyDescent="0.2">
      <c r="B698" s="13" t="s">
        <v>730</v>
      </c>
      <c r="C698" s="6">
        <v>0</v>
      </c>
      <c r="D698" s="6"/>
      <c r="E698" s="5"/>
      <c r="F698" s="5"/>
      <c r="G698" s="5"/>
      <c r="H698" s="5"/>
      <c r="I698" s="5"/>
      <c r="J698" s="5"/>
      <c r="K698" s="5"/>
      <c r="L698" s="5"/>
      <c r="M698" s="8"/>
    </row>
    <row r="699" spans="1:13" x14ac:dyDescent="0.2">
      <c r="B699" s="13" t="s">
        <v>731</v>
      </c>
      <c r="C699" s="6">
        <v>15</v>
      </c>
      <c r="D699" s="6"/>
      <c r="E699" s="5"/>
      <c r="F699" s="5"/>
      <c r="G699" s="5"/>
      <c r="H699" s="5"/>
      <c r="I699" s="5"/>
      <c r="J699" s="5"/>
      <c r="K699" s="5"/>
      <c r="L699" s="5"/>
      <c r="M699" s="8"/>
    </row>
    <row r="700" spans="1:13" x14ac:dyDescent="0.2">
      <c r="B700" s="13" t="s">
        <v>732</v>
      </c>
      <c r="C700" s="6">
        <v>20</v>
      </c>
      <c r="D700" s="6"/>
      <c r="E700" s="5"/>
      <c r="F700" s="5"/>
      <c r="G700" s="5"/>
      <c r="H700" s="5"/>
      <c r="I700" s="5"/>
      <c r="J700" s="5"/>
      <c r="K700" s="5"/>
      <c r="L700" s="5"/>
      <c r="M700" s="8"/>
    </row>
    <row r="701" spans="1:13" x14ac:dyDescent="0.2">
      <c r="B701" s="13" t="s">
        <v>729</v>
      </c>
      <c r="C701" s="6">
        <v>36</v>
      </c>
      <c r="D701" s="6"/>
      <c r="E701" s="5"/>
      <c r="F701" s="5"/>
      <c r="G701" s="5"/>
      <c r="H701" s="5"/>
      <c r="I701" s="5"/>
      <c r="J701" s="5"/>
      <c r="K701" s="5"/>
      <c r="L701" s="5"/>
      <c r="M701" s="8"/>
    </row>
    <row r="702" spans="1:13" x14ac:dyDescent="0.2">
      <c r="B702" s="13" t="s">
        <v>728</v>
      </c>
      <c r="C702" s="6">
        <v>0.1</v>
      </c>
      <c r="D702" s="6"/>
      <c r="E702" s="5"/>
      <c r="F702" s="5"/>
      <c r="G702" s="5"/>
      <c r="H702" s="5"/>
      <c r="I702" s="5"/>
      <c r="J702" s="5"/>
      <c r="K702" s="5"/>
      <c r="L702" s="5"/>
      <c r="M702" s="8"/>
    </row>
    <row r="703" spans="1:13" x14ac:dyDescent="0.2">
      <c r="B703" s="13" t="s">
        <v>726</v>
      </c>
      <c r="C703" s="6">
        <v>0.9</v>
      </c>
      <c r="D703" s="6"/>
      <c r="E703" s="5"/>
      <c r="F703" s="5"/>
      <c r="G703" s="5"/>
      <c r="H703" s="5"/>
      <c r="I703" s="5"/>
      <c r="J703" s="5"/>
      <c r="K703" s="5"/>
      <c r="L703" s="5"/>
      <c r="M703" s="8"/>
    </row>
    <row r="704" spans="1:13" x14ac:dyDescent="0.2">
      <c r="B704" s="13" t="s">
        <v>725</v>
      </c>
      <c r="C704" s="6">
        <v>0.98</v>
      </c>
      <c r="D704" s="6"/>
      <c r="E704" s="5"/>
      <c r="F704" s="5"/>
      <c r="G704" s="5"/>
      <c r="H704" s="5"/>
      <c r="I704" s="5"/>
      <c r="J704" s="5"/>
      <c r="K704" s="5"/>
      <c r="L704" s="5"/>
      <c r="M704" s="8"/>
    </row>
    <row r="705" spans="1:13" x14ac:dyDescent="0.2">
      <c r="B705" s="13" t="s">
        <v>727</v>
      </c>
      <c r="C705" s="6">
        <v>0.1</v>
      </c>
      <c r="D705" s="6"/>
      <c r="E705" s="5"/>
      <c r="F705" s="5"/>
      <c r="G705" s="5"/>
      <c r="H705" s="5"/>
      <c r="I705" s="5"/>
      <c r="J705" s="5"/>
      <c r="K705" s="5"/>
      <c r="L705" s="5"/>
      <c r="M705" s="8"/>
    </row>
    <row r="706" spans="1:13" x14ac:dyDescent="0.2">
      <c r="B706" s="13" t="s">
        <v>761</v>
      </c>
      <c r="C706" s="6">
        <v>1.4999999999999999E-2</v>
      </c>
      <c r="D706" s="6"/>
      <c r="E706" s="5"/>
      <c r="F706" s="5"/>
      <c r="G706" s="5"/>
      <c r="H706" s="5"/>
      <c r="I706" s="5"/>
      <c r="J706" s="5"/>
      <c r="K706" s="5"/>
      <c r="L706" s="5"/>
      <c r="M706" s="8"/>
    </row>
    <row r="707" spans="1:13" x14ac:dyDescent="0.2">
      <c r="B707" s="13" t="s">
        <v>762</v>
      </c>
      <c r="C707" s="6">
        <v>0.08</v>
      </c>
      <c r="D707" s="6"/>
      <c r="E707" s="5"/>
      <c r="F707" s="5"/>
      <c r="G707" s="5"/>
      <c r="H707" s="5"/>
      <c r="I707" s="5"/>
      <c r="J707" s="5"/>
      <c r="K707" s="5"/>
      <c r="L707" s="5"/>
      <c r="M707" s="8"/>
    </row>
    <row r="708" spans="1:13" x14ac:dyDescent="0.2">
      <c r="B708" s="13" t="s">
        <v>763</v>
      </c>
      <c r="C708" s="6">
        <v>0.45</v>
      </c>
      <c r="D708" s="6"/>
      <c r="E708" s="5"/>
      <c r="F708" s="5"/>
      <c r="G708" s="5"/>
      <c r="H708" s="5"/>
      <c r="I708" s="5"/>
      <c r="J708" s="5"/>
      <c r="K708" s="5"/>
      <c r="L708" s="5"/>
      <c r="M708" s="8"/>
    </row>
    <row r="709" spans="1:13" x14ac:dyDescent="0.2">
      <c r="B709" s="13" t="s">
        <v>899</v>
      </c>
      <c r="C709" s="6">
        <v>1.1000000000000001</v>
      </c>
      <c r="D709" s="6"/>
      <c r="E709" s="5"/>
      <c r="F709" s="5"/>
      <c r="G709" s="5"/>
      <c r="H709" s="5"/>
      <c r="I709" s="5"/>
      <c r="J709" s="5"/>
      <c r="K709" s="5"/>
      <c r="L709" s="5"/>
      <c r="M709" s="8"/>
    </row>
    <row r="710" spans="1:13" x14ac:dyDescent="0.2">
      <c r="B710" s="13" t="s">
        <v>774</v>
      </c>
      <c r="C710" s="6">
        <v>1</v>
      </c>
      <c r="D710" s="6"/>
      <c r="E710" s="5"/>
      <c r="F710" s="5"/>
      <c r="G710" s="5"/>
      <c r="H710" s="5"/>
      <c r="I710" s="5"/>
      <c r="J710" s="5"/>
      <c r="K710" s="5"/>
      <c r="L710" s="5"/>
      <c r="M710" s="8"/>
    </row>
    <row r="711" spans="1:13" x14ac:dyDescent="0.2">
      <c r="A711" t="s">
        <v>1411</v>
      </c>
      <c r="B711" s="13" t="s">
        <v>775</v>
      </c>
      <c r="C711" s="6" t="s">
        <v>517</v>
      </c>
      <c r="D711" s="6"/>
      <c r="E711" s="5"/>
      <c r="F711" s="5"/>
      <c r="G711" s="5"/>
      <c r="H711" s="5"/>
      <c r="I711" s="5"/>
      <c r="J711" s="5"/>
      <c r="K711" s="5"/>
      <c r="L711" s="5"/>
      <c r="M711" s="5"/>
    </row>
    <row r="712" spans="1:13" x14ac:dyDescent="0.2">
      <c r="A712" t="s">
        <v>288</v>
      </c>
      <c r="B712" s="13" t="s">
        <v>776</v>
      </c>
      <c r="C712" s="6" t="s">
        <v>517</v>
      </c>
      <c r="D712" s="6"/>
      <c r="E712" s="5"/>
      <c r="F712" s="5"/>
      <c r="G712" s="5"/>
      <c r="H712" s="5"/>
      <c r="I712" s="5"/>
      <c r="J712" s="5"/>
      <c r="K712" s="5"/>
      <c r="L712" s="5"/>
      <c r="M712" s="5"/>
    </row>
    <row r="713" spans="1:13" x14ac:dyDescent="0.2">
      <c r="B713" s="13" t="s">
        <v>767</v>
      </c>
      <c r="C713" s="6" t="s">
        <v>517</v>
      </c>
      <c r="D713" s="6"/>
      <c r="E713" s="5"/>
      <c r="F713" s="5"/>
      <c r="G713" s="5"/>
      <c r="H713" s="5"/>
      <c r="I713" s="5"/>
      <c r="J713" s="5"/>
      <c r="K713" s="5"/>
      <c r="L713" s="5"/>
      <c r="M713" s="5"/>
    </row>
    <row r="714" spans="1:13" x14ac:dyDescent="0.2">
      <c r="B714" s="13" t="s">
        <v>768</v>
      </c>
      <c r="C714" s="6" t="s">
        <v>517</v>
      </c>
      <c r="D714" s="6"/>
      <c r="E714" s="5"/>
      <c r="F714" s="5"/>
      <c r="G714" s="5"/>
      <c r="H714" s="5"/>
      <c r="I714" s="5"/>
      <c r="J714" s="5"/>
      <c r="K714" s="5"/>
      <c r="L714" s="5"/>
      <c r="M714" s="5"/>
    </row>
    <row r="715" spans="1:13" x14ac:dyDescent="0.2">
      <c r="A715" s="35" t="s">
        <v>1066</v>
      </c>
      <c r="B715" s="13" t="s">
        <v>769</v>
      </c>
      <c r="C715" s="6">
        <v>0</v>
      </c>
      <c r="D715" s="6"/>
      <c r="E715" s="5"/>
      <c r="F715" s="5"/>
      <c r="G715" s="5"/>
      <c r="H715" s="5"/>
      <c r="I715" s="5"/>
      <c r="J715" s="5"/>
      <c r="K715" s="5"/>
      <c r="L715" s="5"/>
      <c r="M715" s="5"/>
    </row>
    <row r="716" spans="1:13" x14ac:dyDescent="0.2">
      <c r="B716" s="13" t="s">
        <v>770</v>
      </c>
      <c r="C716" s="6" t="s">
        <v>517</v>
      </c>
      <c r="D716" s="6"/>
      <c r="E716" s="5"/>
      <c r="F716" s="5"/>
      <c r="G716" s="5"/>
      <c r="H716" s="5"/>
      <c r="I716" s="5"/>
      <c r="J716" s="5"/>
      <c r="K716" s="5"/>
      <c r="L716" s="5"/>
      <c r="M716" s="5"/>
    </row>
    <row r="717" spans="1:13" x14ac:dyDescent="0.2">
      <c r="B717" s="13" t="s">
        <v>771</v>
      </c>
      <c r="C717" s="6" t="s">
        <v>517</v>
      </c>
      <c r="D717" s="6"/>
      <c r="E717" s="5"/>
      <c r="F717" s="5"/>
      <c r="G717" s="5"/>
      <c r="H717" s="5"/>
      <c r="I717" s="5"/>
      <c r="J717" s="5"/>
      <c r="K717" s="5"/>
      <c r="L717" s="5"/>
      <c r="M717" s="5"/>
    </row>
    <row r="718" spans="1:13" x14ac:dyDescent="0.2">
      <c r="B718" s="13" t="s">
        <v>772</v>
      </c>
      <c r="C718" s="6" t="s">
        <v>517</v>
      </c>
      <c r="D718" s="6"/>
      <c r="E718" s="5"/>
      <c r="F718" s="5"/>
      <c r="G718" s="5"/>
      <c r="H718" s="5"/>
      <c r="I718" s="5"/>
      <c r="J718" s="5"/>
      <c r="K718" s="5"/>
      <c r="L718" s="5"/>
      <c r="M718" s="5"/>
    </row>
    <row r="719" spans="1:13" x14ac:dyDescent="0.2">
      <c r="B719" s="13" t="s">
        <v>773</v>
      </c>
      <c r="C719" s="6" t="s">
        <v>517</v>
      </c>
      <c r="D719" s="6"/>
      <c r="E719" s="5"/>
      <c r="F719" s="5"/>
      <c r="G719" s="5"/>
      <c r="H719" s="5"/>
      <c r="I719" s="5"/>
      <c r="J719" s="5"/>
      <c r="K719" s="5"/>
      <c r="L719" s="5"/>
      <c r="M719" s="5"/>
    </row>
    <row r="720" spans="1:13" x14ac:dyDescent="0.2">
      <c r="A720" s="35" t="s">
        <v>1065</v>
      </c>
      <c r="B720" s="20"/>
      <c r="C720" s="5" t="s">
        <v>517</v>
      </c>
      <c r="D720" s="5"/>
      <c r="E720" s="5"/>
      <c r="F720" s="5"/>
      <c r="G720" s="5"/>
      <c r="H720" s="5"/>
      <c r="I720" s="5"/>
      <c r="J720" s="5"/>
      <c r="K720" s="5"/>
      <c r="L720" s="5"/>
      <c r="M720" s="5"/>
    </row>
    <row r="721" spans="1:13" x14ac:dyDescent="0.2">
      <c r="B721" s="67" t="s">
        <v>791</v>
      </c>
      <c r="C721" s="5" t="s">
        <v>110</v>
      </c>
      <c r="D721" s="5" t="s">
        <v>111</v>
      </c>
      <c r="E721" s="5" t="s">
        <v>112</v>
      </c>
      <c r="F721" s="5" t="s">
        <v>113</v>
      </c>
      <c r="G721" s="5" t="s">
        <v>114</v>
      </c>
      <c r="H721" s="5" t="s">
        <v>115</v>
      </c>
      <c r="I721" s="5" t="s">
        <v>116</v>
      </c>
      <c r="J721" s="5" t="s">
        <v>117</v>
      </c>
      <c r="K721" s="5" t="s">
        <v>121</v>
      </c>
      <c r="L721" s="5" t="s">
        <v>122</v>
      </c>
      <c r="M721" s="5"/>
    </row>
    <row r="722" spans="1:13" x14ac:dyDescent="0.2">
      <c r="A722" t="s">
        <v>240</v>
      </c>
      <c r="B722" s="13" t="s">
        <v>777</v>
      </c>
      <c r="C722" s="6" t="s">
        <v>17</v>
      </c>
      <c r="D722" s="6"/>
      <c r="E722" s="5"/>
      <c r="F722" s="5"/>
      <c r="G722" s="5"/>
      <c r="H722" s="5"/>
      <c r="I722" s="5"/>
      <c r="J722" s="5"/>
      <c r="K722" s="5"/>
      <c r="L722" s="5"/>
      <c r="M722" s="5"/>
    </row>
    <row r="723" spans="1:13" x14ac:dyDescent="0.2">
      <c r="A723" t="s">
        <v>288</v>
      </c>
      <c r="B723" s="13" t="s">
        <v>778</v>
      </c>
      <c r="C723" s="6" t="s">
        <v>517</v>
      </c>
      <c r="D723" s="6"/>
      <c r="E723" s="5"/>
      <c r="F723" s="5"/>
      <c r="G723" s="5"/>
      <c r="H723" s="5"/>
      <c r="I723" s="5"/>
      <c r="J723" s="5"/>
      <c r="K723" s="5"/>
      <c r="L723" s="5"/>
      <c r="M723" s="5"/>
    </row>
    <row r="724" spans="1:13" x14ac:dyDescent="0.2">
      <c r="B724" s="13" t="s">
        <v>779</v>
      </c>
      <c r="C724" s="6" t="s">
        <v>517</v>
      </c>
      <c r="D724" s="6"/>
      <c r="E724" s="5"/>
      <c r="F724" s="5"/>
      <c r="G724" s="5"/>
      <c r="H724" s="5"/>
      <c r="I724" s="5"/>
      <c r="J724" s="5"/>
      <c r="K724" s="5"/>
      <c r="L724" s="5"/>
      <c r="M724" s="5"/>
    </row>
    <row r="725" spans="1:13" x14ac:dyDescent="0.2">
      <c r="B725" s="13" t="s">
        <v>780</v>
      </c>
      <c r="C725" s="6" t="s">
        <v>517</v>
      </c>
      <c r="D725" s="6"/>
      <c r="E725" s="5"/>
      <c r="F725" s="5"/>
      <c r="G725" s="5"/>
      <c r="H725" s="5"/>
      <c r="I725" s="5"/>
      <c r="J725" s="5"/>
      <c r="K725" s="5"/>
      <c r="L725" s="5"/>
      <c r="M725" s="5"/>
    </row>
    <row r="726" spans="1:13" x14ac:dyDescent="0.2">
      <c r="B726" s="13" t="s">
        <v>781</v>
      </c>
      <c r="C726" s="6" t="s">
        <v>517</v>
      </c>
      <c r="D726" s="6"/>
      <c r="E726" s="5"/>
      <c r="F726" s="5"/>
      <c r="G726" s="5"/>
      <c r="H726" s="5"/>
      <c r="I726" s="5"/>
      <c r="J726" s="5"/>
      <c r="K726" s="5"/>
      <c r="L726" s="5"/>
      <c r="M726" s="5"/>
    </row>
    <row r="727" spans="1:13" x14ac:dyDescent="0.2">
      <c r="A727" s="35" t="s">
        <v>1064</v>
      </c>
      <c r="B727" s="13" t="s">
        <v>782</v>
      </c>
      <c r="C727" s="6" t="s">
        <v>17</v>
      </c>
      <c r="D727" s="6"/>
      <c r="E727" s="5"/>
      <c r="F727" s="5"/>
      <c r="G727" s="5"/>
      <c r="H727" s="5"/>
      <c r="I727" s="5"/>
      <c r="J727" s="5"/>
      <c r="K727" s="5"/>
      <c r="L727" s="5"/>
      <c r="M727" s="5"/>
    </row>
    <row r="728" spans="1:13" x14ac:dyDescent="0.2">
      <c r="B728" s="13" t="s">
        <v>783</v>
      </c>
      <c r="C728" s="6" t="s">
        <v>517</v>
      </c>
      <c r="D728" s="6"/>
      <c r="E728" s="5"/>
      <c r="F728" s="5"/>
      <c r="G728" s="5"/>
      <c r="H728" s="5"/>
      <c r="I728" s="5"/>
      <c r="J728" s="5"/>
      <c r="K728" s="5"/>
      <c r="L728" s="5"/>
      <c r="M728" s="5"/>
    </row>
    <row r="729" spans="1:13" x14ac:dyDescent="0.2">
      <c r="B729" s="13" t="s">
        <v>784</v>
      </c>
      <c r="C729" s="6" t="s">
        <v>517</v>
      </c>
      <c r="D729" s="6"/>
      <c r="E729" s="5"/>
      <c r="F729" s="5"/>
      <c r="G729" s="5"/>
      <c r="H729" s="5"/>
      <c r="I729" s="5"/>
      <c r="J729" s="5"/>
      <c r="K729" s="5"/>
      <c r="L729" s="5"/>
      <c r="M729" s="5"/>
    </row>
    <row r="730" spans="1:13" x14ac:dyDescent="0.2">
      <c r="B730" s="13" t="s">
        <v>785</v>
      </c>
      <c r="C730" s="6" t="s">
        <v>517</v>
      </c>
      <c r="D730" s="6"/>
      <c r="E730" s="5"/>
      <c r="F730" s="5"/>
      <c r="G730" s="5"/>
      <c r="H730" s="5"/>
      <c r="I730" s="5"/>
      <c r="J730" s="5"/>
      <c r="K730" s="5"/>
      <c r="L730" s="5"/>
      <c r="M730" s="5"/>
    </row>
    <row r="731" spans="1:13" x14ac:dyDescent="0.2">
      <c r="B731" s="13" t="s">
        <v>786</v>
      </c>
      <c r="C731" s="6" t="s">
        <v>517</v>
      </c>
      <c r="D731" s="6"/>
      <c r="E731" s="5"/>
      <c r="F731" s="5"/>
      <c r="G731" s="5"/>
      <c r="H731" s="5"/>
      <c r="I731" s="5"/>
      <c r="J731" s="5"/>
      <c r="K731" s="5"/>
      <c r="L731" s="5"/>
      <c r="M731" s="5"/>
    </row>
    <row r="732" spans="1:13" x14ac:dyDescent="0.2">
      <c r="A732" s="35" t="s">
        <v>1064</v>
      </c>
      <c r="B732" s="13" t="s">
        <v>733</v>
      </c>
      <c r="C732" s="6">
        <v>0</v>
      </c>
      <c r="D732" s="6"/>
      <c r="E732" s="5"/>
      <c r="F732" s="5"/>
      <c r="G732" s="5"/>
      <c r="H732" s="5"/>
      <c r="I732" s="5"/>
      <c r="J732" s="5"/>
      <c r="K732" s="5"/>
      <c r="L732" s="5"/>
      <c r="M732" s="5"/>
    </row>
    <row r="733" spans="1:13" x14ac:dyDescent="0.2">
      <c r="B733" s="13" t="s">
        <v>734</v>
      </c>
      <c r="C733" s="6" t="s">
        <v>517</v>
      </c>
      <c r="D733" s="6"/>
      <c r="E733" s="5"/>
      <c r="F733" s="5"/>
      <c r="G733" s="5"/>
      <c r="H733" s="5"/>
      <c r="I733" s="5"/>
      <c r="J733" s="5"/>
      <c r="K733" s="5"/>
      <c r="L733" s="5"/>
      <c r="M733" s="5"/>
    </row>
    <row r="734" spans="1:13" x14ac:dyDescent="0.2">
      <c r="B734" s="13" t="s">
        <v>735</v>
      </c>
      <c r="C734" s="6" t="s">
        <v>517</v>
      </c>
      <c r="D734" s="6"/>
      <c r="E734" s="5"/>
      <c r="F734" s="5"/>
      <c r="G734" s="5"/>
      <c r="H734" s="5"/>
      <c r="I734" s="5"/>
      <c r="J734" s="5"/>
      <c r="K734" s="5"/>
      <c r="L734" s="5"/>
      <c r="M734" s="5"/>
    </row>
    <row r="735" spans="1:13" x14ac:dyDescent="0.2">
      <c r="B735" s="13" t="s">
        <v>736</v>
      </c>
      <c r="C735" s="6" t="s">
        <v>517</v>
      </c>
      <c r="D735" s="6"/>
      <c r="E735" s="5"/>
      <c r="F735" s="5"/>
      <c r="G735" s="5"/>
      <c r="H735" s="5"/>
      <c r="I735" s="5"/>
      <c r="J735" s="5"/>
      <c r="K735" s="5"/>
      <c r="L735" s="5"/>
      <c r="M735" s="5"/>
    </row>
    <row r="736" spans="1:13" x14ac:dyDescent="0.2">
      <c r="B736" s="13" t="s">
        <v>737</v>
      </c>
      <c r="C736" s="6" t="s">
        <v>517</v>
      </c>
      <c r="D736" s="6"/>
      <c r="E736" s="5"/>
      <c r="F736" s="5"/>
      <c r="G736" s="5"/>
      <c r="H736" s="5"/>
      <c r="I736" s="5"/>
      <c r="J736" s="5"/>
      <c r="K736" s="5"/>
      <c r="L736" s="5"/>
      <c r="M736" s="5"/>
    </row>
    <row r="737" spans="1:13" x14ac:dyDescent="0.2">
      <c r="A737" s="35" t="s">
        <v>1064</v>
      </c>
      <c r="B737" s="20"/>
      <c r="C737" s="5" t="s">
        <v>517</v>
      </c>
      <c r="D737" s="5"/>
      <c r="E737" s="5"/>
      <c r="F737" s="5"/>
      <c r="G737" s="5"/>
      <c r="H737" s="5"/>
      <c r="I737" s="5"/>
      <c r="J737" s="5"/>
      <c r="K737" s="5"/>
      <c r="L737" s="5"/>
      <c r="M737" s="5"/>
    </row>
    <row r="738" spans="1:13" x14ac:dyDescent="0.2">
      <c r="B738" s="67" t="s">
        <v>101</v>
      </c>
      <c r="C738" s="39" t="s">
        <v>232</v>
      </c>
      <c r="D738" s="5" t="s">
        <v>233</v>
      </c>
      <c r="E738" s="5" t="s">
        <v>234</v>
      </c>
      <c r="F738" s="5" t="s">
        <v>235</v>
      </c>
      <c r="G738" s="5" t="s">
        <v>236</v>
      </c>
      <c r="H738" s="5" t="s">
        <v>1276</v>
      </c>
      <c r="I738" s="5" t="s">
        <v>1277</v>
      </c>
      <c r="J738" s="5" t="s">
        <v>1278</v>
      </c>
      <c r="K738" s="5"/>
      <c r="L738" s="5"/>
      <c r="M738" s="5"/>
    </row>
    <row r="739" spans="1:13" x14ac:dyDescent="0.2">
      <c r="B739" s="13" t="s">
        <v>738</v>
      </c>
      <c r="C739" s="6">
        <v>0.3</v>
      </c>
      <c r="D739" s="6"/>
      <c r="E739" s="5"/>
      <c r="F739" s="5"/>
      <c r="G739" s="5"/>
      <c r="H739" s="5"/>
      <c r="I739" s="5"/>
      <c r="J739" s="5"/>
      <c r="K739" s="5"/>
      <c r="L739" s="5"/>
      <c r="M739" s="5"/>
    </row>
    <row r="740" spans="1:13" x14ac:dyDescent="0.2">
      <c r="B740" s="13" t="s">
        <v>739</v>
      </c>
      <c r="C740" s="6">
        <v>0.05</v>
      </c>
      <c r="D740" s="6"/>
      <c r="E740" s="5"/>
      <c r="F740" s="5"/>
      <c r="G740" s="5"/>
      <c r="H740" s="5"/>
      <c r="I740" s="5"/>
      <c r="J740" s="5"/>
      <c r="K740" s="5"/>
      <c r="L740" s="5"/>
      <c r="M740" s="5"/>
    </row>
    <row r="741" spans="1:13" x14ac:dyDescent="0.2">
      <c r="B741" s="13" t="s">
        <v>740</v>
      </c>
      <c r="C741" s="6">
        <v>0.05</v>
      </c>
      <c r="D741" s="6"/>
      <c r="E741" s="5"/>
      <c r="F741" s="5"/>
      <c r="G741" s="5"/>
      <c r="H741" s="5"/>
      <c r="I741" s="5"/>
      <c r="J741" s="5"/>
      <c r="K741" s="5"/>
      <c r="L741" s="5"/>
      <c r="M741" s="5"/>
    </row>
    <row r="742" spans="1:13" x14ac:dyDescent="0.2">
      <c r="B742" s="13" t="s">
        <v>741</v>
      </c>
      <c r="C742" s="6">
        <v>30</v>
      </c>
      <c r="D742" s="6"/>
      <c r="E742" s="5"/>
      <c r="F742" s="5"/>
      <c r="G742" s="5"/>
      <c r="H742" s="5"/>
      <c r="I742" s="5"/>
      <c r="J742" s="5"/>
      <c r="K742" s="5"/>
      <c r="L742" s="5"/>
      <c r="M742" s="5"/>
    </row>
    <row r="743" spans="1:13" x14ac:dyDescent="0.2">
      <c r="B743" s="13" t="s">
        <v>742</v>
      </c>
      <c r="C743" s="6">
        <v>0</v>
      </c>
      <c r="D743" s="6"/>
      <c r="E743" s="5"/>
      <c r="F743" s="5"/>
      <c r="G743" s="5"/>
      <c r="H743" s="5"/>
      <c r="I743" s="5"/>
      <c r="J743" s="5"/>
      <c r="K743" s="5"/>
      <c r="L743" s="5"/>
      <c r="M743" s="5"/>
    </row>
    <row r="744" spans="1:13" x14ac:dyDescent="0.2">
      <c r="B744" s="13" t="s">
        <v>743</v>
      </c>
      <c r="C744" s="6">
        <v>0</v>
      </c>
      <c r="D744" s="6"/>
      <c r="E744" s="5"/>
      <c r="F744" s="5"/>
      <c r="G744" s="5"/>
      <c r="H744" s="5"/>
      <c r="I744" s="5"/>
      <c r="J744" s="5"/>
      <c r="K744" s="5"/>
      <c r="L744" s="5"/>
      <c r="M744" s="5"/>
    </row>
    <row r="745" spans="1:13" x14ac:dyDescent="0.2">
      <c r="B745" s="13" t="s">
        <v>744</v>
      </c>
      <c r="C745" s="6">
        <v>0</v>
      </c>
      <c r="D745" s="6"/>
      <c r="E745" s="5"/>
      <c r="F745" s="5"/>
      <c r="G745" s="5"/>
      <c r="H745" s="5"/>
      <c r="I745" s="5"/>
      <c r="J745" s="5"/>
      <c r="K745" s="5"/>
      <c r="L745" s="5"/>
      <c r="M745" s="5"/>
    </row>
    <row r="746" spans="1:13" x14ac:dyDescent="0.2">
      <c r="B746" s="13" t="s">
        <v>745</v>
      </c>
      <c r="C746" s="6">
        <v>0.9</v>
      </c>
      <c r="D746" s="6"/>
      <c r="E746" s="5"/>
      <c r="F746" s="5"/>
      <c r="G746" s="5"/>
      <c r="H746" s="5"/>
      <c r="I746" s="5"/>
      <c r="J746" s="5"/>
      <c r="K746" s="5"/>
      <c r="L746" s="5"/>
      <c r="M746" s="5"/>
    </row>
    <row r="747" spans="1:13" x14ac:dyDescent="0.2">
      <c r="B747" s="13" t="s">
        <v>746</v>
      </c>
      <c r="C747" s="6">
        <v>0.2</v>
      </c>
      <c r="D747" s="6"/>
      <c r="E747" s="5"/>
      <c r="F747" s="5"/>
      <c r="G747" s="5"/>
      <c r="H747" s="5"/>
      <c r="I747" s="5"/>
      <c r="J747" s="5"/>
      <c r="K747" s="5"/>
      <c r="L747" s="5"/>
      <c r="M747" s="5"/>
    </row>
    <row r="748" spans="1:13" x14ac:dyDescent="0.2">
      <c r="B748" s="13" t="s">
        <v>1412</v>
      </c>
      <c r="C748" s="6">
        <v>0.5</v>
      </c>
      <c r="D748" s="6"/>
      <c r="E748" s="5"/>
      <c r="F748" s="5"/>
      <c r="G748" s="5"/>
      <c r="H748" s="5"/>
      <c r="I748" s="5"/>
      <c r="J748" s="5"/>
      <c r="K748" s="5"/>
      <c r="L748" s="5"/>
      <c r="M748" s="5"/>
    </row>
    <row r="749" spans="1:13" x14ac:dyDescent="0.2">
      <c r="B749" s="13" t="s">
        <v>747</v>
      </c>
      <c r="C749" s="6">
        <v>0.5</v>
      </c>
      <c r="D749" s="6"/>
      <c r="E749" s="5"/>
      <c r="F749" s="5"/>
      <c r="G749" s="5"/>
      <c r="H749" s="5"/>
      <c r="I749" s="5"/>
      <c r="J749" s="5"/>
      <c r="K749" s="5"/>
      <c r="L749" s="5"/>
      <c r="M749" s="5"/>
    </row>
    <row r="750" spans="1:13" x14ac:dyDescent="0.2">
      <c r="B750" s="13" t="s">
        <v>748</v>
      </c>
      <c r="C750" s="6">
        <v>40</v>
      </c>
      <c r="D750" s="6"/>
      <c r="E750" s="5"/>
      <c r="F750" s="5"/>
      <c r="G750" s="5"/>
      <c r="H750" s="5"/>
      <c r="I750" s="5"/>
      <c r="J750" s="5"/>
      <c r="K750" s="5"/>
      <c r="L750" s="5"/>
      <c r="M750" s="5"/>
    </row>
    <row r="751" spans="1:13" x14ac:dyDescent="0.2">
      <c r="B751" s="13" t="s">
        <v>749</v>
      </c>
      <c r="C751" s="6">
        <v>500</v>
      </c>
      <c r="D751" s="6"/>
      <c r="E751" s="5"/>
      <c r="F751" s="5"/>
      <c r="G751" s="5"/>
      <c r="H751" s="5"/>
      <c r="I751" s="5"/>
      <c r="J751" s="5"/>
      <c r="K751" s="5"/>
      <c r="L751" s="5"/>
      <c r="M751" s="5"/>
    </row>
    <row r="752" spans="1:13" x14ac:dyDescent="0.2">
      <c r="B752" s="13" t="s">
        <v>750</v>
      </c>
      <c r="C752" s="6">
        <v>3</v>
      </c>
      <c r="D752" s="6"/>
      <c r="E752" s="5"/>
      <c r="F752" s="5"/>
      <c r="G752" s="5"/>
      <c r="H752" s="5"/>
      <c r="I752" s="5"/>
      <c r="J752" s="5"/>
      <c r="K752" s="5"/>
      <c r="L752" s="5"/>
      <c r="M752" s="5"/>
    </row>
    <row r="753" spans="2:13" x14ac:dyDescent="0.2">
      <c r="B753" s="13" t="s">
        <v>751</v>
      </c>
      <c r="C753" s="6">
        <v>70000</v>
      </c>
      <c r="D753" s="6"/>
      <c r="E753" s="5"/>
      <c r="F753" s="5"/>
      <c r="G753" s="5"/>
      <c r="H753" s="5"/>
      <c r="I753" s="5"/>
      <c r="J753" s="5"/>
      <c r="K753" s="5"/>
      <c r="L753" s="5"/>
      <c r="M753" s="5"/>
    </row>
    <row r="754" spans="2:13" x14ac:dyDescent="0.2">
      <c r="B754" s="13" t="s">
        <v>752</v>
      </c>
      <c r="C754" s="6">
        <v>8</v>
      </c>
      <c r="D754" s="6"/>
      <c r="E754" s="5"/>
      <c r="F754" s="5"/>
      <c r="G754" s="5"/>
      <c r="H754" s="5"/>
      <c r="I754" s="5"/>
      <c r="J754" s="5"/>
      <c r="K754" s="5"/>
      <c r="L754" s="5"/>
      <c r="M754" s="5"/>
    </row>
    <row r="755" spans="2:13" x14ac:dyDescent="0.2">
      <c r="B755" s="13" t="s">
        <v>1413</v>
      </c>
      <c r="C755" s="6">
        <v>0.3</v>
      </c>
      <c r="D755" s="6"/>
      <c r="E755" s="5"/>
      <c r="F755" s="5"/>
      <c r="G755" s="5"/>
      <c r="H755" s="5"/>
      <c r="I755" s="5"/>
      <c r="J755" s="5"/>
      <c r="K755" s="5"/>
      <c r="L755" s="5"/>
      <c r="M755" s="5"/>
    </row>
    <row r="756" spans="2:13" x14ac:dyDescent="0.2">
      <c r="B756" s="13" t="s">
        <v>758</v>
      </c>
      <c r="C756" s="6">
        <v>7</v>
      </c>
      <c r="D756" s="6"/>
      <c r="E756" s="5"/>
      <c r="F756" s="5"/>
      <c r="G756" s="5"/>
      <c r="H756" s="5"/>
      <c r="I756" s="5"/>
      <c r="J756" s="5"/>
      <c r="K756" s="5"/>
      <c r="L756" s="5"/>
      <c r="M756" s="5"/>
    </row>
    <row r="757" spans="2:13" x14ac:dyDescent="0.2">
      <c r="B757" s="13" t="s">
        <v>759</v>
      </c>
      <c r="C757" s="6">
        <v>15</v>
      </c>
      <c r="D757" s="6"/>
      <c r="E757" s="5"/>
      <c r="F757" s="5"/>
      <c r="G757" s="5"/>
      <c r="H757" s="5"/>
      <c r="I757" s="5"/>
      <c r="J757" s="5"/>
      <c r="K757" s="5"/>
      <c r="L757" s="5"/>
      <c r="M757" s="5"/>
    </row>
    <row r="758" spans="2:13" x14ac:dyDescent="0.2">
      <c r="B758" s="13" t="s">
        <v>760</v>
      </c>
      <c r="C758" s="6">
        <v>24</v>
      </c>
      <c r="D758" s="6"/>
      <c r="E758" s="5"/>
      <c r="F758" s="5"/>
      <c r="G758" s="5"/>
      <c r="H758" s="5"/>
      <c r="I758" s="5"/>
      <c r="J758" s="5"/>
      <c r="K758" s="5"/>
      <c r="L758" s="5"/>
      <c r="M758" s="5"/>
    </row>
    <row r="759" spans="2:13" x14ac:dyDescent="0.2">
      <c r="B759" s="13" t="s">
        <v>757</v>
      </c>
      <c r="C759" s="6">
        <v>34</v>
      </c>
      <c r="D759" s="6"/>
      <c r="E759" s="5"/>
      <c r="F759" s="5"/>
      <c r="G759" s="5"/>
      <c r="H759" s="5"/>
      <c r="I759" s="5"/>
      <c r="J759" s="5"/>
      <c r="K759" s="5"/>
      <c r="L759" s="5"/>
      <c r="M759" s="5"/>
    </row>
    <row r="760" spans="2:13" x14ac:dyDescent="0.2">
      <c r="B760" s="13" t="s">
        <v>754</v>
      </c>
      <c r="C760" s="6">
        <v>0.1</v>
      </c>
      <c r="D760" s="6"/>
      <c r="E760" s="5"/>
      <c r="F760" s="5"/>
      <c r="G760" s="5"/>
      <c r="H760" s="5"/>
      <c r="I760" s="5"/>
      <c r="J760" s="5"/>
      <c r="K760" s="5"/>
      <c r="L760" s="5"/>
      <c r="M760" s="5"/>
    </row>
    <row r="761" spans="2:13" x14ac:dyDescent="0.2">
      <c r="B761" s="13" t="s">
        <v>755</v>
      </c>
      <c r="C761" s="6">
        <v>0.99</v>
      </c>
      <c r="D761" s="6"/>
      <c r="E761" s="5"/>
      <c r="F761" s="5"/>
      <c r="G761" s="5"/>
      <c r="H761" s="5"/>
      <c r="I761" s="5"/>
      <c r="J761" s="5"/>
      <c r="K761" s="5"/>
      <c r="L761" s="5"/>
      <c r="M761" s="5"/>
    </row>
    <row r="762" spans="2:13" x14ac:dyDescent="0.2">
      <c r="B762" s="13" t="s">
        <v>756</v>
      </c>
      <c r="C762" s="6">
        <v>0.99</v>
      </c>
      <c r="D762" s="6"/>
      <c r="E762" s="5"/>
      <c r="F762" s="5"/>
      <c r="G762" s="5"/>
      <c r="H762" s="5"/>
      <c r="I762" s="5"/>
      <c r="J762" s="5"/>
      <c r="K762" s="5"/>
      <c r="L762" s="5"/>
      <c r="M762" s="5"/>
    </row>
    <row r="763" spans="2:13" x14ac:dyDescent="0.2">
      <c r="B763" s="13" t="s">
        <v>753</v>
      </c>
      <c r="C763" s="6">
        <v>0.01</v>
      </c>
      <c r="D763" s="6"/>
      <c r="E763" s="5"/>
      <c r="F763" s="5"/>
      <c r="G763" s="5"/>
      <c r="H763" s="5"/>
      <c r="I763" s="5"/>
      <c r="J763" s="5"/>
      <c r="K763" s="5"/>
      <c r="L763" s="5"/>
      <c r="M763" s="5"/>
    </row>
    <row r="764" spans="2:13" x14ac:dyDescent="0.2">
      <c r="B764" s="13" t="s">
        <v>764</v>
      </c>
      <c r="C764" s="6">
        <v>5.0000000000000001E-3</v>
      </c>
      <c r="D764" s="6"/>
      <c r="E764" s="5"/>
      <c r="F764" s="5"/>
      <c r="G764" s="5"/>
      <c r="H764" s="5"/>
      <c r="I764" s="5"/>
      <c r="J764" s="5"/>
      <c r="K764" s="5"/>
      <c r="L764" s="5"/>
      <c r="M764" s="5"/>
    </row>
    <row r="765" spans="2:13" x14ac:dyDescent="0.2">
      <c r="B765" s="13" t="s">
        <v>766</v>
      </c>
      <c r="C765" s="6">
        <v>0.08</v>
      </c>
      <c r="D765" s="6"/>
      <c r="E765" s="5"/>
      <c r="F765" s="5"/>
      <c r="G765" s="5"/>
      <c r="H765" s="5"/>
      <c r="I765" s="5"/>
      <c r="J765" s="5"/>
      <c r="K765" s="5"/>
      <c r="L765" s="5"/>
      <c r="M765" s="5"/>
    </row>
    <row r="766" spans="2:13" x14ac:dyDescent="0.2">
      <c r="B766" s="13" t="s">
        <v>765</v>
      </c>
      <c r="C766" s="6">
        <v>0.45</v>
      </c>
      <c r="D766" s="6"/>
      <c r="E766" s="5"/>
      <c r="F766" s="5"/>
      <c r="G766" s="5"/>
      <c r="H766" s="5"/>
      <c r="I766" s="5"/>
      <c r="J766" s="5"/>
      <c r="K766" s="5"/>
      <c r="L766" s="5"/>
      <c r="M766" s="5"/>
    </row>
    <row r="767" spans="2:13" x14ac:dyDescent="0.2">
      <c r="B767" s="13" t="s">
        <v>897</v>
      </c>
      <c r="C767" s="6">
        <v>1.1000000000000001</v>
      </c>
      <c r="D767" s="6"/>
      <c r="E767" s="5"/>
      <c r="F767" s="5"/>
      <c r="G767" s="5"/>
      <c r="H767" s="5"/>
      <c r="I767" s="5"/>
      <c r="J767" s="5"/>
      <c r="K767" s="5"/>
      <c r="L767" s="5"/>
      <c r="M767" s="5"/>
    </row>
    <row r="768" spans="2:13" x14ac:dyDescent="0.2">
      <c r="B768" s="13" t="s">
        <v>898</v>
      </c>
      <c r="C768" s="6">
        <v>1.4</v>
      </c>
      <c r="D768" s="6"/>
      <c r="E768" s="5"/>
      <c r="F768" s="5"/>
      <c r="G768" s="5"/>
      <c r="H768" s="5"/>
      <c r="I768" s="5"/>
      <c r="J768" s="5"/>
      <c r="K768" s="5"/>
      <c r="L768" s="5"/>
      <c r="M768" s="5"/>
    </row>
    <row r="769" spans="2:13" x14ac:dyDescent="0.2">
      <c r="B769" s="20"/>
      <c r="C769" s="5" t="s">
        <v>517</v>
      </c>
      <c r="D769" s="5"/>
      <c r="E769" s="5"/>
      <c r="F769" s="5"/>
      <c r="G769" s="5"/>
      <c r="H769" s="5"/>
      <c r="I769" s="5"/>
      <c r="J769" s="5"/>
      <c r="K769" s="5"/>
      <c r="L769" s="5"/>
      <c r="M769" s="5"/>
    </row>
    <row r="770" spans="2:13" x14ac:dyDescent="0.2">
      <c r="B770" s="67" t="s">
        <v>893</v>
      </c>
      <c r="C770" s="5" t="s">
        <v>110</v>
      </c>
      <c r="D770" s="5" t="s">
        <v>111</v>
      </c>
      <c r="E770" s="5" t="s">
        <v>112</v>
      </c>
      <c r="F770" s="5" t="s">
        <v>113</v>
      </c>
      <c r="G770" s="5" t="s">
        <v>114</v>
      </c>
      <c r="H770" s="5" t="s">
        <v>115</v>
      </c>
      <c r="I770" s="5" t="s">
        <v>116</v>
      </c>
      <c r="J770" s="5" t="s">
        <v>117</v>
      </c>
      <c r="K770" s="5" t="s">
        <v>121</v>
      </c>
      <c r="L770" s="5" t="s">
        <v>122</v>
      </c>
      <c r="M770" s="5"/>
    </row>
    <row r="771" spans="2:13" x14ac:dyDescent="0.2">
      <c r="B771" s="13" t="s">
        <v>895</v>
      </c>
      <c r="C771" s="6">
        <v>0.3</v>
      </c>
      <c r="D771" s="6"/>
      <c r="E771" s="5"/>
      <c r="F771" s="5"/>
      <c r="G771" s="5"/>
      <c r="H771" s="5"/>
      <c r="I771" s="5"/>
      <c r="J771" s="5"/>
      <c r="K771" s="5"/>
      <c r="L771" s="5"/>
      <c r="M771" s="5"/>
    </row>
    <row r="772" spans="2:13" x14ac:dyDescent="0.2">
      <c r="B772" s="13" t="s">
        <v>894</v>
      </c>
      <c r="C772" s="6">
        <v>1E-3</v>
      </c>
      <c r="D772" s="6"/>
      <c r="E772" s="5"/>
      <c r="F772" s="5"/>
      <c r="G772" s="5"/>
      <c r="H772" s="5"/>
      <c r="I772" s="5"/>
      <c r="J772" s="5"/>
      <c r="K772" s="5"/>
      <c r="L772" s="5"/>
      <c r="M772" s="5"/>
    </row>
    <row r="773" spans="2:13" x14ac:dyDescent="0.2">
      <c r="B773" s="13" t="s">
        <v>892</v>
      </c>
      <c r="C773" s="6">
        <v>0.01</v>
      </c>
      <c r="D773" s="6"/>
      <c r="E773" s="5"/>
      <c r="F773" s="5"/>
      <c r="G773" s="5"/>
      <c r="H773" s="5"/>
      <c r="I773" s="5"/>
      <c r="J773" s="5"/>
      <c r="K773" s="5"/>
      <c r="L773" s="5"/>
      <c r="M773" s="5"/>
    </row>
    <row r="774" spans="2:13" x14ac:dyDescent="0.2">
      <c r="B774" s="20"/>
      <c r="C774" s="5" t="s">
        <v>517</v>
      </c>
      <c r="D774" s="5"/>
      <c r="E774" s="5"/>
      <c r="F774" s="5"/>
      <c r="G774" s="5"/>
      <c r="H774" s="5"/>
      <c r="I774" s="5"/>
      <c r="J774" s="5"/>
      <c r="K774" s="5"/>
      <c r="L774" s="5"/>
      <c r="M774" s="8"/>
    </row>
    <row r="775" spans="2:13" x14ac:dyDescent="0.2">
      <c r="B775" s="67" t="s">
        <v>887</v>
      </c>
      <c r="C775" s="5" t="s">
        <v>110</v>
      </c>
      <c r="D775" s="5" t="s">
        <v>111</v>
      </c>
      <c r="E775" s="5" t="s">
        <v>112</v>
      </c>
      <c r="F775" s="5" t="s">
        <v>113</v>
      </c>
      <c r="G775" s="5" t="s">
        <v>114</v>
      </c>
      <c r="H775" s="5" t="s">
        <v>115</v>
      </c>
      <c r="I775" s="5" t="s">
        <v>116</v>
      </c>
      <c r="J775" s="5" t="s">
        <v>117</v>
      </c>
      <c r="K775" s="5" t="s">
        <v>121</v>
      </c>
      <c r="L775" s="5" t="s">
        <v>122</v>
      </c>
      <c r="M775" s="8"/>
    </row>
    <row r="776" spans="2:13" x14ac:dyDescent="0.2">
      <c r="B776" s="13" t="s">
        <v>891</v>
      </c>
      <c r="C776" s="6">
        <v>0.08</v>
      </c>
      <c r="D776" s="6"/>
      <c r="E776" s="5"/>
      <c r="F776" s="5"/>
      <c r="G776" s="5"/>
      <c r="H776" s="5"/>
      <c r="I776" s="5"/>
      <c r="J776" s="5"/>
      <c r="K776" s="5"/>
      <c r="L776" s="5"/>
      <c r="M776" s="8"/>
    </row>
    <row r="777" spans="2:13" x14ac:dyDescent="0.2">
      <c r="B777" s="13" t="s">
        <v>890</v>
      </c>
      <c r="C777" s="6">
        <v>0.01</v>
      </c>
      <c r="D777" s="6"/>
      <c r="E777" s="5"/>
      <c r="F777" s="5"/>
      <c r="G777" s="5"/>
      <c r="H777" s="5"/>
      <c r="I777" s="5"/>
      <c r="J777" s="5"/>
      <c r="K777" s="5"/>
      <c r="L777" s="5"/>
      <c r="M777" s="8"/>
    </row>
    <row r="778" spans="2:13" x14ac:dyDescent="0.2">
      <c r="B778" s="13" t="s">
        <v>889</v>
      </c>
      <c r="C778" s="6">
        <v>1E-3</v>
      </c>
      <c r="D778" s="6"/>
      <c r="E778" s="5"/>
      <c r="F778" s="5"/>
      <c r="G778" s="5"/>
      <c r="H778" s="5"/>
      <c r="I778" s="5"/>
      <c r="J778" s="5"/>
      <c r="K778" s="5"/>
      <c r="L778" s="5"/>
      <c r="M778" s="8"/>
    </row>
    <row r="779" spans="2:13" x14ac:dyDescent="0.2">
      <c r="B779" s="13" t="s">
        <v>886</v>
      </c>
      <c r="C779" s="6">
        <v>0.5</v>
      </c>
      <c r="D779" s="6"/>
      <c r="E779" s="5"/>
      <c r="F779" s="5"/>
      <c r="G779" s="5"/>
      <c r="H779" s="5"/>
      <c r="I779" s="5"/>
      <c r="J779" s="5"/>
      <c r="K779" s="5"/>
      <c r="L779" s="5"/>
      <c r="M779" s="8"/>
    </row>
    <row r="780" spans="2:13" x14ac:dyDescent="0.2">
      <c r="B780" s="20"/>
      <c r="C780" s="5" t="s">
        <v>517</v>
      </c>
      <c r="D780" s="5"/>
      <c r="E780" s="5"/>
      <c r="F780" s="5"/>
      <c r="G780" s="5"/>
      <c r="H780" s="5"/>
      <c r="I780" s="5"/>
      <c r="J780" s="5"/>
      <c r="K780" s="5"/>
      <c r="L780" s="5"/>
      <c r="M780" s="8"/>
    </row>
    <row r="781" spans="2:13" x14ac:dyDescent="0.2">
      <c r="B781" s="67" t="s">
        <v>888</v>
      </c>
      <c r="C781" s="5" t="s">
        <v>110</v>
      </c>
      <c r="D781" s="5" t="s">
        <v>111</v>
      </c>
      <c r="E781" s="5" t="s">
        <v>112</v>
      </c>
      <c r="F781" s="5" t="s">
        <v>113</v>
      </c>
      <c r="G781" s="5" t="s">
        <v>114</v>
      </c>
      <c r="H781" s="5" t="s">
        <v>115</v>
      </c>
      <c r="I781" s="5" t="s">
        <v>116</v>
      </c>
      <c r="J781" s="5" t="s">
        <v>117</v>
      </c>
      <c r="K781" s="5" t="s">
        <v>121</v>
      </c>
      <c r="L781" s="5" t="s">
        <v>122</v>
      </c>
      <c r="M781" s="8"/>
    </row>
    <row r="782" spans="2:13" x14ac:dyDescent="0.2">
      <c r="B782" s="13" t="s">
        <v>885</v>
      </c>
      <c r="C782" s="6">
        <v>5.0000000000000001E-3</v>
      </c>
      <c r="D782" s="6"/>
      <c r="E782" s="5"/>
      <c r="F782" s="5"/>
      <c r="G782" s="5"/>
      <c r="H782" s="5"/>
      <c r="I782" s="5"/>
      <c r="J782" s="5"/>
      <c r="K782" s="5"/>
      <c r="L782" s="5"/>
      <c r="M782" s="8"/>
    </row>
    <row r="783" spans="2:13" x14ac:dyDescent="0.2">
      <c r="B783" s="13" t="s">
        <v>884</v>
      </c>
      <c r="C783" s="6">
        <v>0.08</v>
      </c>
      <c r="D783" s="6"/>
      <c r="E783" s="5"/>
      <c r="F783" s="5"/>
      <c r="G783" s="5"/>
      <c r="H783" s="5"/>
      <c r="I783" s="5"/>
      <c r="J783" s="5"/>
      <c r="K783" s="5"/>
      <c r="L783" s="5"/>
      <c r="M783" s="8"/>
    </row>
    <row r="784" spans="2:13" x14ac:dyDescent="0.2">
      <c r="B784" s="13" t="s">
        <v>883</v>
      </c>
      <c r="C784" s="6">
        <v>0.45</v>
      </c>
      <c r="D784" s="6"/>
      <c r="E784" s="5"/>
      <c r="F784" s="5"/>
      <c r="G784" s="5"/>
      <c r="H784" s="5"/>
      <c r="I784" s="5"/>
      <c r="J784" s="5"/>
      <c r="K784" s="5"/>
      <c r="L784" s="5"/>
      <c r="M784" s="8"/>
    </row>
    <row r="785" spans="1:13" x14ac:dyDescent="0.2">
      <c r="B785" s="13" t="s">
        <v>882</v>
      </c>
      <c r="C785" s="6">
        <v>0.18</v>
      </c>
      <c r="D785" s="6"/>
      <c r="E785" s="5"/>
      <c r="F785" s="5"/>
      <c r="G785" s="5"/>
      <c r="H785" s="5"/>
      <c r="I785" s="5"/>
      <c r="J785" s="5"/>
      <c r="K785" s="5"/>
      <c r="L785" s="5"/>
      <c r="M785" s="8"/>
    </row>
    <row r="786" spans="1:13" x14ac:dyDescent="0.2">
      <c r="B786" s="13" t="s">
        <v>1414</v>
      </c>
      <c r="C786" s="6">
        <v>1.4</v>
      </c>
      <c r="D786" s="6"/>
      <c r="E786" s="5"/>
      <c r="F786" s="5"/>
      <c r="G786" s="5"/>
      <c r="H786" s="5"/>
      <c r="I786" s="5"/>
      <c r="J786" s="5"/>
      <c r="K786" s="5"/>
      <c r="L786" s="5"/>
      <c r="M786" s="8"/>
    </row>
    <row r="787" spans="1:13" x14ac:dyDescent="0.2">
      <c r="B787" s="13" t="s">
        <v>881</v>
      </c>
      <c r="C787" s="6">
        <v>4</v>
      </c>
      <c r="D787" s="6"/>
      <c r="E787" s="5"/>
      <c r="F787" s="5"/>
      <c r="G787" s="5"/>
      <c r="H787" s="5"/>
      <c r="I787" s="5"/>
      <c r="J787" s="5"/>
      <c r="K787" s="5"/>
      <c r="L787" s="5"/>
      <c r="M787" s="8"/>
    </row>
    <row r="788" spans="1:13" x14ac:dyDescent="0.2">
      <c r="A788" s="28" t="s">
        <v>1862</v>
      </c>
      <c r="B788" s="13" t="s">
        <v>880</v>
      </c>
      <c r="C788" s="6">
        <v>30</v>
      </c>
      <c r="D788" s="6"/>
      <c r="E788" s="5"/>
      <c r="F788" s="5"/>
      <c r="G788" s="5"/>
      <c r="H788" s="5"/>
      <c r="I788" s="5"/>
      <c r="J788" s="5"/>
      <c r="K788" s="5"/>
      <c r="L788" s="5"/>
      <c r="M788" s="8"/>
    </row>
    <row r="789" spans="1:13" x14ac:dyDescent="0.2">
      <c r="A789" s="76" t="s">
        <v>1860</v>
      </c>
      <c r="B789" s="13" t="s">
        <v>879</v>
      </c>
      <c r="C789" s="6">
        <v>0.1</v>
      </c>
      <c r="D789" s="6"/>
      <c r="E789" s="5"/>
      <c r="F789" s="5"/>
      <c r="G789" s="5"/>
      <c r="H789" s="5"/>
      <c r="I789" s="5"/>
      <c r="J789" s="5"/>
      <c r="K789" s="5"/>
      <c r="L789" s="5"/>
      <c r="M789" s="8"/>
    </row>
    <row r="790" spans="1:13" x14ac:dyDescent="0.2">
      <c r="A790" s="75" t="s">
        <v>1861</v>
      </c>
      <c r="B790" s="13" t="s">
        <v>878</v>
      </c>
      <c r="C790" s="6">
        <v>0.99</v>
      </c>
      <c r="D790" s="6"/>
      <c r="E790" s="5"/>
      <c r="F790" s="5"/>
      <c r="G790" s="5"/>
      <c r="H790" s="5"/>
      <c r="I790" s="5"/>
      <c r="J790" s="5"/>
      <c r="K790" s="5"/>
      <c r="L790" s="5"/>
      <c r="M790" s="8"/>
    </row>
    <row r="791" spans="1:13" x14ac:dyDescent="0.2">
      <c r="A791" s="76">
        <v>5</v>
      </c>
      <c r="B791" s="20"/>
      <c r="C791" s="5" t="s">
        <v>517</v>
      </c>
      <c r="D791" s="5"/>
      <c r="E791" s="5"/>
      <c r="F791" s="5"/>
      <c r="G791" s="5"/>
      <c r="H791" s="5"/>
      <c r="I791" s="5"/>
      <c r="J791" s="5"/>
      <c r="K791" s="5"/>
      <c r="L791" s="5"/>
      <c r="M791" s="8"/>
    </row>
    <row r="792" spans="1:13" x14ac:dyDescent="0.2">
      <c r="A792" s="75">
        <f>EXP(C793*LN(A791)+C794)</f>
        <v>6.1742147206209426</v>
      </c>
      <c r="B792" s="67" t="s">
        <v>1784</v>
      </c>
      <c r="C792" s="5" t="s">
        <v>110</v>
      </c>
      <c r="D792" s="5" t="s">
        <v>111</v>
      </c>
      <c r="E792" s="5" t="s">
        <v>112</v>
      </c>
      <c r="F792" s="5" t="s">
        <v>113</v>
      </c>
      <c r="G792" s="5" t="s">
        <v>114</v>
      </c>
      <c r="H792" s="5" t="s">
        <v>115</v>
      </c>
      <c r="I792" s="5" t="s">
        <v>116</v>
      </c>
      <c r="J792" s="5" t="s">
        <v>117</v>
      </c>
      <c r="K792" s="5" t="s">
        <v>121</v>
      </c>
      <c r="L792" s="5" t="s">
        <v>122</v>
      </c>
      <c r="M792" s="8"/>
    </row>
    <row r="793" spans="1:13" x14ac:dyDescent="0.2">
      <c r="A793" s="28" t="s">
        <v>1788</v>
      </c>
      <c r="B793" s="13" t="s">
        <v>1785</v>
      </c>
      <c r="C793" s="6">
        <v>1.1000000000000001</v>
      </c>
      <c r="D793" s="6"/>
      <c r="E793" s="5"/>
      <c r="F793" s="5"/>
      <c r="G793" s="5"/>
      <c r="H793" s="5"/>
      <c r="I793" s="5"/>
      <c r="J793" s="5"/>
      <c r="K793" s="5"/>
      <c r="L793" s="5"/>
      <c r="M793" s="8"/>
    </row>
    <row r="794" spans="1:13" x14ac:dyDescent="0.2">
      <c r="B794" s="13" t="s">
        <v>1786</v>
      </c>
      <c r="C794" s="6">
        <v>0.05</v>
      </c>
      <c r="D794" s="6"/>
      <c r="E794" s="5"/>
      <c r="F794" s="5"/>
      <c r="G794" s="5"/>
      <c r="H794" s="5"/>
      <c r="I794" s="5"/>
      <c r="J794" s="5"/>
      <c r="K794" s="5"/>
      <c r="L794" s="5"/>
      <c r="M794" s="8"/>
    </row>
    <row r="795" spans="1:13" x14ac:dyDescent="0.2">
      <c r="A795" s="28" t="s">
        <v>1789</v>
      </c>
      <c r="B795" s="13" t="s">
        <v>1787</v>
      </c>
      <c r="C795" s="6">
        <v>1.5</v>
      </c>
      <c r="D795" s="6"/>
      <c r="E795" s="5"/>
      <c r="F795" s="5"/>
      <c r="G795" s="5"/>
      <c r="H795" s="5"/>
      <c r="I795" s="5"/>
      <c r="J795" s="5"/>
      <c r="K795" s="5"/>
      <c r="L795" s="5"/>
      <c r="M795" s="8"/>
    </row>
    <row r="796" spans="1:13" x14ac:dyDescent="0.2">
      <c r="B796" s="20"/>
      <c r="C796" s="5" t="s">
        <v>517</v>
      </c>
      <c r="D796" s="5"/>
      <c r="E796" s="5"/>
      <c r="F796" s="5"/>
      <c r="G796" s="5"/>
      <c r="H796" s="5"/>
      <c r="I796" s="5"/>
      <c r="J796" s="5"/>
      <c r="K796" s="5"/>
      <c r="L796" s="5"/>
      <c r="M796" s="8"/>
    </row>
    <row r="797" spans="1:13" x14ac:dyDescent="0.2">
      <c r="B797" s="67" t="s">
        <v>98</v>
      </c>
      <c r="C797" s="5" t="s">
        <v>69</v>
      </c>
      <c r="D797" s="5" t="s">
        <v>70</v>
      </c>
      <c r="E797" s="5" t="s">
        <v>71</v>
      </c>
      <c r="F797" s="5" t="s">
        <v>72</v>
      </c>
      <c r="G797" s="5" t="s">
        <v>73</v>
      </c>
      <c r="H797" s="5" t="s">
        <v>74</v>
      </c>
      <c r="I797" s="5" t="s">
        <v>75</v>
      </c>
      <c r="J797" s="5" t="s">
        <v>76</v>
      </c>
      <c r="K797" s="5" t="s">
        <v>77</v>
      </c>
      <c r="L797" s="5" t="s">
        <v>78</v>
      </c>
      <c r="M797" s="8"/>
    </row>
    <row r="798" spans="1:13" x14ac:dyDescent="0.2">
      <c r="B798" s="13" t="s">
        <v>877</v>
      </c>
      <c r="C798" s="6"/>
      <c r="D798" s="6"/>
      <c r="E798" s="5"/>
      <c r="F798" s="5"/>
      <c r="G798" s="5"/>
      <c r="H798" s="5"/>
      <c r="I798" s="5"/>
      <c r="J798" s="5"/>
      <c r="K798" s="5"/>
      <c r="L798" s="5"/>
      <c r="M798" s="8"/>
    </row>
    <row r="799" spans="1:13" x14ac:dyDescent="0.2">
      <c r="B799" s="13" t="s">
        <v>876</v>
      </c>
      <c r="C799" s="6"/>
      <c r="D799" s="6"/>
      <c r="E799" s="5"/>
      <c r="F799" s="5"/>
      <c r="G799" s="5"/>
      <c r="H799" s="5"/>
      <c r="I799" s="5"/>
      <c r="J799" s="5"/>
      <c r="K799" s="5"/>
      <c r="L799" s="5"/>
      <c r="M799" s="8"/>
    </row>
    <row r="800" spans="1:13" x14ac:dyDescent="0.2">
      <c r="B800" s="13" t="s">
        <v>875</v>
      </c>
      <c r="C800" s="6"/>
      <c r="D800" s="6"/>
      <c r="E800" s="5"/>
      <c r="F800" s="5"/>
      <c r="G800" s="5"/>
      <c r="H800" s="5"/>
      <c r="I800" s="5"/>
      <c r="J800" s="5"/>
      <c r="K800" s="5"/>
      <c r="L800" s="5"/>
      <c r="M800" s="8"/>
    </row>
    <row r="801" spans="1:13" x14ac:dyDescent="0.2">
      <c r="A801" s="28" t="s">
        <v>1020</v>
      </c>
      <c r="B801" s="13" t="s">
        <v>874</v>
      </c>
      <c r="C801" s="6"/>
      <c r="D801" s="6"/>
      <c r="E801" s="5"/>
      <c r="F801" s="5"/>
      <c r="G801" s="5"/>
      <c r="H801" s="5"/>
      <c r="I801" s="5"/>
      <c r="J801" s="5"/>
      <c r="K801" s="5"/>
      <c r="L801" s="5"/>
      <c r="M801" s="8"/>
    </row>
    <row r="802" spans="1:13" x14ac:dyDescent="0.2">
      <c r="B802" s="13" t="s">
        <v>873</v>
      </c>
      <c r="C802" s="6"/>
      <c r="D802" s="6"/>
      <c r="E802" s="5"/>
      <c r="F802" s="5"/>
      <c r="G802" s="5"/>
      <c r="H802" s="5"/>
      <c r="I802" s="5"/>
      <c r="J802" s="5"/>
      <c r="K802" s="5"/>
      <c r="L802" s="5"/>
      <c r="M802" s="8"/>
    </row>
    <row r="803" spans="1:13" x14ac:dyDescent="0.2">
      <c r="B803" s="13" t="s">
        <v>872</v>
      </c>
      <c r="C803" s="6"/>
      <c r="D803" s="6"/>
      <c r="E803" s="5"/>
      <c r="F803" s="5"/>
      <c r="G803" s="5"/>
      <c r="H803" s="5"/>
      <c r="I803" s="5"/>
      <c r="J803" s="5"/>
      <c r="K803" s="5"/>
      <c r="L803" s="5"/>
      <c r="M803" s="8"/>
    </row>
    <row r="804" spans="1:13" x14ac:dyDescent="0.2">
      <c r="B804" s="13" t="s">
        <v>871</v>
      </c>
      <c r="C804" s="6"/>
      <c r="D804" s="6"/>
      <c r="E804" s="5"/>
      <c r="F804" s="5"/>
      <c r="G804" s="5"/>
      <c r="H804" s="5"/>
      <c r="I804" s="5"/>
      <c r="J804" s="5"/>
      <c r="K804" s="5"/>
      <c r="L804" s="5"/>
      <c r="M804" s="8"/>
    </row>
    <row r="805" spans="1:13" x14ac:dyDescent="0.2">
      <c r="B805" s="20"/>
      <c r="C805" s="5" t="s">
        <v>517</v>
      </c>
      <c r="D805" s="5"/>
      <c r="E805" s="5"/>
      <c r="F805" s="5"/>
      <c r="G805" s="5"/>
      <c r="H805" s="5"/>
      <c r="I805" s="5"/>
      <c r="J805" s="5"/>
      <c r="K805" s="5"/>
      <c r="L805" s="5"/>
      <c r="M805" s="8"/>
    </row>
    <row r="806" spans="1:13" x14ac:dyDescent="0.2">
      <c r="B806" s="67" t="s">
        <v>511</v>
      </c>
      <c r="C806" s="5" t="s">
        <v>110</v>
      </c>
      <c r="D806" s="5" t="s">
        <v>111</v>
      </c>
      <c r="E806" s="5" t="s">
        <v>112</v>
      </c>
      <c r="F806" s="5" t="s">
        <v>113</v>
      </c>
      <c r="G806" s="5" t="s">
        <v>114</v>
      </c>
      <c r="H806" s="5" t="s">
        <v>115</v>
      </c>
      <c r="I806" s="5" t="s">
        <v>116</v>
      </c>
      <c r="J806" s="5" t="s">
        <v>117</v>
      </c>
      <c r="K806" s="5" t="s">
        <v>121</v>
      </c>
      <c r="L806" s="5" t="s">
        <v>122</v>
      </c>
      <c r="M806" s="8"/>
    </row>
    <row r="807" spans="1:13" x14ac:dyDescent="0.2">
      <c r="B807" s="13" t="s">
        <v>870</v>
      </c>
      <c r="C807" s="6">
        <v>1.4999999999999999E-2</v>
      </c>
      <c r="D807" s="6"/>
      <c r="E807" s="5"/>
      <c r="F807" s="5"/>
      <c r="G807" s="5"/>
      <c r="H807" s="5"/>
      <c r="I807" s="5"/>
      <c r="J807" s="5"/>
      <c r="K807" s="5"/>
      <c r="L807" s="5"/>
      <c r="M807" s="8"/>
    </row>
    <row r="808" spans="1:13" x14ac:dyDescent="0.2">
      <c r="A808" s="28" t="s">
        <v>1019</v>
      </c>
      <c r="B808" s="13" t="s">
        <v>869</v>
      </c>
      <c r="C808" s="6">
        <v>1.2</v>
      </c>
      <c r="D808" s="6"/>
      <c r="E808" s="5"/>
      <c r="F808" s="5"/>
      <c r="G808" s="5"/>
      <c r="H808" s="5"/>
      <c r="I808" s="5"/>
      <c r="J808" s="5"/>
      <c r="K808" s="5"/>
      <c r="L808" s="5"/>
      <c r="M808" s="8"/>
    </row>
    <row r="809" spans="1:13" x14ac:dyDescent="0.2">
      <c r="B809" s="13" t="s">
        <v>868</v>
      </c>
      <c r="C809" s="6">
        <v>0.15</v>
      </c>
      <c r="D809" s="6"/>
      <c r="E809" s="5"/>
      <c r="F809" s="5"/>
      <c r="G809" s="5"/>
      <c r="H809" s="5"/>
      <c r="I809" s="5"/>
      <c r="J809" s="5"/>
      <c r="K809" s="5"/>
      <c r="L809" s="5"/>
      <c r="M809" s="8"/>
    </row>
    <row r="810" spans="1:13" x14ac:dyDescent="0.2">
      <c r="B810" s="13" t="s">
        <v>867</v>
      </c>
      <c r="C810" s="6">
        <v>0.05</v>
      </c>
      <c r="D810" s="6"/>
      <c r="E810" s="5"/>
      <c r="F810" s="5"/>
      <c r="G810" s="5"/>
      <c r="H810" s="5"/>
      <c r="I810" s="5"/>
      <c r="J810" s="5"/>
      <c r="K810" s="5"/>
      <c r="L810" s="5"/>
      <c r="M810" s="8"/>
    </row>
    <row r="811" spans="1:13" x14ac:dyDescent="0.2">
      <c r="B811" s="13" t="s">
        <v>866</v>
      </c>
      <c r="C811" s="6">
        <v>5</v>
      </c>
      <c r="D811" s="6"/>
      <c r="E811" s="5"/>
      <c r="F811" s="5"/>
      <c r="G811" s="5"/>
      <c r="H811" s="5"/>
      <c r="I811" s="5"/>
      <c r="J811" s="5"/>
      <c r="K811" s="5"/>
      <c r="L811" s="5"/>
      <c r="M811" s="8"/>
    </row>
    <row r="812" spans="1:13" x14ac:dyDescent="0.2">
      <c r="B812" s="13" t="s">
        <v>865</v>
      </c>
      <c r="C812" s="6">
        <v>25</v>
      </c>
      <c r="D812" s="6"/>
      <c r="E812" s="5"/>
      <c r="F812" s="5"/>
      <c r="G812" s="5"/>
      <c r="H812" s="5"/>
      <c r="I812" s="5"/>
      <c r="J812" s="5"/>
      <c r="K812" s="5"/>
      <c r="L812" s="5"/>
      <c r="M812" s="8"/>
    </row>
    <row r="813" spans="1:13" x14ac:dyDescent="0.2">
      <c r="B813" s="13" t="s">
        <v>864</v>
      </c>
      <c r="C813" s="6">
        <v>0.1</v>
      </c>
      <c r="D813" s="6"/>
      <c r="E813" s="5"/>
      <c r="F813" s="5"/>
      <c r="G813" s="5"/>
      <c r="H813" s="5"/>
      <c r="I813" s="5"/>
      <c r="J813" s="5"/>
      <c r="K813" s="5"/>
      <c r="L813" s="5"/>
      <c r="M813" s="8"/>
    </row>
    <row r="814" spans="1:13" x14ac:dyDescent="0.2">
      <c r="B814" s="13" t="s">
        <v>863</v>
      </c>
      <c r="C814" s="6">
        <v>0.99</v>
      </c>
      <c r="D814" s="6"/>
      <c r="E814" s="5"/>
      <c r="F814" s="5"/>
      <c r="G814" s="5"/>
      <c r="H814" s="5"/>
      <c r="I814" s="5"/>
      <c r="J814" s="5"/>
      <c r="K814" s="5"/>
      <c r="L814" s="5"/>
      <c r="M814" s="8"/>
    </row>
    <row r="815" spans="1:13" x14ac:dyDescent="0.2">
      <c r="A815" s="28" t="s">
        <v>1698</v>
      </c>
      <c r="B815" s="13" t="s">
        <v>1699</v>
      </c>
      <c r="C815" s="6">
        <v>168</v>
      </c>
      <c r="D815" s="6"/>
      <c r="E815" s="5"/>
      <c r="F815" s="5"/>
      <c r="G815" s="5"/>
      <c r="H815" s="5"/>
      <c r="I815" s="5"/>
      <c r="J815" s="5"/>
      <c r="K815" s="5"/>
      <c r="L815" s="5"/>
      <c r="M815" s="8"/>
    </row>
    <row r="816" spans="1:13" x14ac:dyDescent="0.2">
      <c r="B816" s="13" t="s">
        <v>896</v>
      </c>
      <c r="C816" s="6">
        <v>4.57</v>
      </c>
      <c r="D816" s="6"/>
      <c r="E816" s="5"/>
      <c r="F816" s="5"/>
      <c r="G816" s="5"/>
      <c r="H816" s="5"/>
      <c r="I816" s="5"/>
      <c r="J816" s="5"/>
      <c r="K816" s="5"/>
      <c r="L816" s="5"/>
      <c r="M816" s="8"/>
    </row>
    <row r="817" spans="1:13" x14ac:dyDescent="0.2">
      <c r="B817" s="13" t="s">
        <v>862</v>
      </c>
      <c r="C817" s="6">
        <v>0.05</v>
      </c>
      <c r="D817" s="6"/>
      <c r="E817" s="5"/>
      <c r="F817" s="5"/>
      <c r="G817" s="5"/>
      <c r="H817" s="5"/>
      <c r="I817" s="5"/>
      <c r="J817" s="5"/>
      <c r="K817" s="5"/>
      <c r="L817" s="5"/>
      <c r="M817" s="8"/>
    </row>
    <row r="818" spans="1:13" x14ac:dyDescent="0.2">
      <c r="B818" s="13" t="s">
        <v>861</v>
      </c>
      <c r="C818" s="6">
        <v>0</v>
      </c>
      <c r="D818" s="6"/>
      <c r="E818" s="5"/>
      <c r="F818" s="5"/>
      <c r="G818" s="5"/>
      <c r="H818" s="5"/>
      <c r="I818" s="5"/>
      <c r="J818" s="5"/>
      <c r="K818" s="5"/>
      <c r="L818" s="5"/>
      <c r="M818" s="8"/>
    </row>
    <row r="819" spans="1:13" x14ac:dyDescent="0.2">
      <c r="B819" s="13" t="s">
        <v>860</v>
      </c>
      <c r="C819" s="6">
        <v>0.37</v>
      </c>
      <c r="D819" s="6"/>
      <c r="E819" s="5"/>
      <c r="F819" s="5"/>
      <c r="G819" s="5"/>
      <c r="H819" s="5"/>
      <c r="I819" s="5"/>
      <c r="J819" s="5"/>
      <c r="K819" s="5"/>
      <c r="L819" s="5"/>
      <c r="M819" s="8"/>
    </row>
    <row r="820" spans="1:13" x14ac:dyDescent="0.2">
      <c r="B820" s="13" t="s">
        <v>858</v>
      </c>
      <c r="C820" s="6">
        <v>5</v>
      </c>
      <c r="D820" s="6"/>
      <c r="E820" s="5"/>
      <c r="F820" s="5"/>
      <c r="G820" s="5"/>
      <c r="H820" s="5"/>
      <c r="I820" s="5"/>
      <c r="J820" s="5"/>
      <c r="K820" s="5"/>
      <c r="L820" s="5"/>
      <c r="M820" s="8"/>
    </row>
    <row r="821" spans="1:13" x14ac:dyDescent="0.2">
      <c r="B821" s="13" t="s">
        <v>859</v>
      </c>
      <c r="C821" s="6">
        <v>25</v>
      </c>
      <c r="D821" s="6"/>
      <c r="E821" s="5"/>
      <c r="F821" s="5"/>
      <c r="G821" s="5"/>
      <c r="H821" s="5"/>
      <c r="I821" s="5"/>
      <c r="J821" s="5"/>
      <c r="K821" s="5"/>
      <c r="L821" s="5"/>
      <c r="M821" s="8"/>
    </row>
    <row r="822" spans="1:13" x14ac:dyDescent="0.2">
      <c r="B822" s="13" t="s">
        <v>857</v>
      </c>
      <c r="C822" s="6">
        <v>0.1</v>
      </c>
      <c r="D822" s="6"/>
      <c r="E822" s="5"/>
      <c r="F822" s="5"/>
      <c r="G822" s="5"/>
      <c r="H822" s="5"/>
      <c r="I822" s="5"/>
      <c r="J822" s="5"/>
      <c r="K822" s="5"/>
      <c r="L822" s="5"/>
      <c r="M822" s="8"/>
    </row>
    <row r="823" spans="1:13" x14ac:dyDescent="0.2">
      <c r="B823" s="13" t="s">
        <v>856</v>
      </c>
      <c r="C823" s="6">
        <v>0.99</v>
      </c>
      <c r="D823" s="6"/>
      <c r="E823" s="5"/>
      <c r="F823" s="5"/>
      <c r="G823" s="5"/>
      <c r="H823" s="5"/>
      <c r="I823" s="5"/>
      <c r="J823" s="5"/>
      <c r="K823" s="5"/>
      <c r="L823" s="5"/>
      <c r="M823" s="8"/>
    </row>
    <row r="824" spans="1:13" x14ac:dyDescent="0.2">
      <c r="B824" s="13" t="s">
        <v>855</v>
      </c>
      <c r="C824" s="6">
        <v>0.1</v>
      </c>
      <c r="D824" s="6"/>
      <c r="E824" s="5"/>
      <c r="F824" s="5"/>
      <c r="G824" s="5"/>
      <c r="H824" s="5"/>
      <c r="I824" s="5"/>
      <c r="J824" s="5"/>
      <c r="K824" s="5"/>
      <c r="L824" s="5"/>
      <c r="M824" s="8"/>
    </row>
    <row r="825" spans="1:13" x14ac:dyDescent="0.2">
      <c r="B825" s="13" t="s">
        <v>854</v>
      </c>
      <c r="C825" s="6">
        <v>0.1</v>
      </c>
      <c r="D825" s="6"/>
      <c r="E825" s="5"/>
      <c r="F825" s="5"/>
      <c r="G825" s="5"/>
      <c r="H825" s="5"/>
      <c r="I825" s="5"/>
      <c r="J825" s="5"/>
      <c r="K825" s="5"/>
      <c r="L825" s="5"/>
      <c r="M825" s="8"/>
    </row>
    <row r="826" spans="1:13" x14ac:dyDescent="0.2">
      <c r="B826" s="13" t="s">
        <v>853</v>
      </c>
      <c r="C826" s="6">
        <v>0.3</v>
      </c>
      <c r="D826" s="6"/>
      <c r="E826" s="5"/>
      <c r="F826" s="5"/>
      <c r="G826" s="5"/>
      <c r="H826" s="5"/>
      <c r="I826" s="5"/>
      <c r="J826" s="5"/>
      <c r="K826" s="5"/>
      <c r="L826" s="5"/>
      <c r="M826" s="5"/>
    </row>
    <row r="827" spans="1:13" x14ac:dyDescent="0.2">
      <c r="B827" s="13" t="s">
        <v>852</v>
      </c>
      <c r="C827" s="6">
        <v>0.2</v>
      </c>
      <c r="D827" s="6"/>
      <c r="E827" s="5"/>
      <c r="F827" s="5"/>
      <c r="G827" s="5"/>
      <c r="H827" s="5"/>
      <c r="I827" s="5"/>
      <c r="J827" s="5"/>
      <c r="K827" s="5"/>
      <c r="L827" s="5"/>
      <c r="M827" s="8"/>
    </row>
    <row r="828" spans="1:13" x14ac:dyDescent="0.2">
      <c r="A828" s="28" t="s">
        <v>1017</v>
      </c>
      <c r="B828" s="20"/>
      <c r="C828" s="5" t="s">
        <v>517</v>
      </c>
      <c r="D828" s="5"/>
      <c r="E828" s="5"/>
      <c r="F828" s="5"/>
      <c r="G828" s="5"/>
      <c r="H828" s="5"/>
      <c r="I828" s="5"/>
      <c r="J828" s="5"/>
      <c r="K828" s="5"/>
      <c r="L828" s="5"/>
      <c r="M828" s="8"/>
    </row>
    <row r="829" spans="1:13" x14ac:dyDescent="0.2">
      <c r="B829" s="67" t="s">
        <v>102</v>
      </c>
      <c r="C829" s="5" t="s">
        <v>110</v>
      </c>
      <c r="D829" s="5" t="s">
        <v>111</v>
      </c>
      <c r="E829" s="5" t="s">
        <v>112</v>
      </c>
      <c r="F829" s="5" t="s">
        <v>113</v>
      </c>
      <c r="G829" s="5" t="s">
        <v>114</v>
      </c>
      <c r="H829" s="5" t="s">
        <v>115</v>
      </c>
      <c r="I829" s="5" t="s">
        <v>116</v>
      </c>
      <c r="J829" s="5" t="s">
        <v>117</v>
      </c>
      <c r="K829" s="5" t="s">
        <v>121</v>
      </c>
      <c r="L829" s="5" t="s">
        <v>122</v>
      </c>
      <c r="M829" s="8"/>
    </row>
    <row r="830" spans="1:13" x14ac:dyDescent="0.2">
      <c r="A830" s="28" t="s">
        <v>1018</v>
      </c>
      <c r="B830" s="13" t="s">
        <v>851</v>
      </c>
      <c r="C830" s="6">
        <v>0.1</v>
      </c>
      <c r="D830" s="6"/>
      <c r="E830" s="6"/>
      <c r="F830" s="6"/>
      <c r="G830" s="6"/>
      <c r="H830" s="6"/>
      <c r="I830" s="6"/>
      <c r="J830" s="6"/>
      <c r="K830" s="6"/>
      <c r="L830" s="6"/>
      <c r="M830" s="8"/>
    </row>
    <row r="831" spans="1:13" x14ac:dyDescent="0.2">
      <c r="B831" s="20"/>
      <c r="C831" s="5" t="s">
        <v>517</v>
      </c>
      <c r="D831" s="5"/>
      <c r="E831" s="5"/>
      <c r="F831" s="5"/>
      <c r="G831" s="5"/>
      <c r="H831" s="5"/>
      <c r="I831" s="5"/>
      <c r="J831" s="5"/>
      <c r="K831" s="5"/>
      <c r="L831" s="5"/>
      <c r="M831" s="8"/>
    </row>
    <row r="832" spans="1:13" x14ac:dyDescent="0.2">
      <c r="B832" s="67" t="s">
        <v>787</v>
      </c>
      <c r="C832" s="5" t="s">
        <v>1279</v>
      </c>
      <c r="D832" s="5"/>
      <c r="E832" s="5"/>
      <c r="F832" s="5"/>
      <c r="G832" s="5"/>
      <c r="H832" s="5"/>
      <c r="I832" s="5"/>
      <c r="J832" s="5"/>
      <c r="K832" s="5"/>
      <c r="L832" s="5"/>
      <c r="M832" s="8"/>
    </row>
    <row r="833" spans="2:13" x14ac:dyDescent="0.2">
      <c r="B833" s="13" t="s">
        <v>850</v>
      </c>
      <c r="C833" s="6">
        <v>0.01</v>
      </c>
      <c r="D833" s="6"/>
      <c r="E833" s="6"/>
      <c r="F833" s="6"/>
      <c r="G833" s="6"/>
      <c r="H833" s="6"/>
      <c r="I833" s="6"/>
      <c r="J833" s="6"/>
      <c r="K833" s="6"/>
      <c r="L833" s="6"/>
      <c r="M833" s="8"/>
    </row>
    <row r="834" spans="2:13" x14ac:dyDescent="0.2">
      <c r="B834" s="20"/>
      <c r="C834" s="5" t="s">
        <v>517</v>
      </c>
      <c r="D834" s="5"/>
      <c r="E834" s="5"/>
      <c r="F834" s="5"/>
      <c r="G834" s="5"/>
      <c r="H834" s="5"/>
      <c r="I834" s="5"/>
      <c r="J834" s="5"/>
      <c r="K834" s="5"/>
      <c r="L834" s="5"/>
      <c r="M834" s="8"/>
    </row>
    <row r="835" spans="2:13" x14ac:dyDescent="0.2">
      <c r="B835" s="67" t="s">
        <v>287</v>
      </c>
      <c r="C835" s="5" t="s">
        <v>110</v>
      </c>
      <c r="D835" s="5" t="s">
        <v>111</v>
      </c>
      <c r="E835" s="5" t="s">
        <v>112</v>
      </c>
      <c r="F835" s="5" t="s">
        <v>113</v>
      </c>
      <c r="G835" s="5" t="s">
        <v>114</v>
      </c>
      <c r="H835" s="5" t="s">
        <v>115</v>
      </c>
      <c r="I835" s="5" t="s">
        <v>116</v>
      </c>
      <c r="J835" s="5" t="s">
        <v>117</v>
      </c>
      <c r="K835" s="5" t="s">
        <v>121</v>
      </c>
      <c r="L835" s="5" t="s">
        <v>122</v>
      </c>
      <c r="M835" s="8"/>
    </row>
    <row r="836" spans="2:13" x14ac:dyDescent="0.2">
      <c r="B836" s="13" t="s">
        <v>849</v>
      </c>
      <c r="C836" s="6" t="s">
        <v>1076</v>
      </c>
      <c r="D836" s="6"/>
      <c r="E836" s="5"/>
      <c r="F836" s="5"/>
      <c r="G836" s="5"/>
      <c r="H836" s="5"/>
      <c r="I836" s="5"/>
      <c r="J836" s="5"/>
      <c r="K836" s="5"/>
      <c r="L836" s="5"/>
      <c r="M836" s="8"/>
    </row>
    <row r="837" spans="2:13" x14ac:dyDescent="0.2">
      <c r="B837" s="13" t="s">
        <v>848</v>
      </c>
      <c r="C837" s="6" t="s">
        <v>1092</v>
      </c>
      <c r="D837" s="6"/>
      <c r="E837" s="5"/>
      <c r="F837" s="5"/>
      <c r="G837" s="5"/>
      <c r="H837" s="5"/>
      <c r="I837" s="5"/>
      <c r="J837" s="5"/>
      <c r="K837" s="5"/>
      <c r="L837" s="5"/>
      <c r="M837" s="8"/>
    </row>
    <row r="838" spans="2:13" x14ac:dyDescent="0.2">
      <c r="B838" s="13" t="s">
        <v>847</v>
      </c>
      <c r="C838" s="6">
        <v>0</v>
      </c>
      <c r="D838" s="1"/>
      <c r="E838" s="5"/>
      <c r="F838" s="5"/>
      <c r="G838" s="5"/>
      <c r="H838" s="5"/>
      <c r="I838" s="5"/>
      <c r="J838" s="5"/>
      <c r="K838" s="5"/>
      <c r="L838" s="5"/>
      <c r="M838" s="8"/>
    </row>
    <row r="839" spans="2:13" x14ac:dyDescent="0.2">
      <c r="B839" s="13" t="s">
        <v>846</v>
      </c>
      <c r="C839" s="6">
        <v>0.08</v>
      </c>
      <c r="D839" s="6"/>
      <c r="E839" s="5"/>
      <c r="F839" s="5"/>
      <c r="G839" s="5"/>
      <c r="H839" s="5"/>
      <c r="I839" s="5"/>
      <c r="J839" s="5"/>
      <c r="K839" s="5"/>
      <c r="L839" s="5"/>
      <c r="M839" s="5"/>
    </row>
    <row r="840" spans="2:13" x14ac:dyDescent="0.2">
      <c r="B840" s="13" t="s">
        <v>845</v>
      </c>
      <c r="C840" s="6">
        <v>0.1</v>
      </c>
      <c r="D840" s="6"/>
      <c r="E840" s="5"/>
      <c r="F840" s="5"/>
      <c r="G840" s="5"/>
      <c r="H840" s="5"/>
      <c r="I840" s="5"/>
      <c r="J840" s="5"/>
      <c r="K840" s="5"/>
      <c r="L840" s="5"/>
      <c r="M840" s="5"/>
    </row>
    <row r="841" spans="2:13" x14ac:dyDescent="0.2">
      <c r="B841" s="13" t="s">
        <v>844</v>
      </c>
      <c r="C841" s="6">
        <v>1</v>
      </c>
      <c r="D841" s="1"/>
      <c r="E841" s="5"/>
      <c r="F841" s="5"/>
      <c r="G841" s="5"/>
      <c r="H841" s="5"/>
      <c r="I841" s="5"/>
      <c r="J841" s="5"/>
      <c r="K841" s="5"/>
      <c r="L841" s="5"/>
      <c r="M841" s="5"/>
    </row>
    <row r="842" spans="2:13" x14ac:dyDescent="0.2">
      <c r="B842" s="13" t="s">
        <v>843</v>
      </c>
      <c r="C842" s="6">
        <v>1</v>
      </c>
      <c r="D842" s="6"/>
      <c r="E842" s="5"/>
      <c r="F842" s="5"/>
      <c r="G842" s="5"/>
      <c r="H842" s="5"/>
      <c r="I842" s="5"/>
      <c r="J842" s="5"/>
      <c r="K842" s="5"/>
      <c r="L842" s="5"/>
      <c r="M842" s="5"/>
    </row>
    <row r="843" spans="2:13" x14ac:dyDescent="0.2">
      <c r="B843" s="13" t="s">
        <v>842</v>
      </c>
      <c r="C843" s="6">
        <v>0</v>
      </c>
      <c r="D843" s="6"/>
      <c r="E843" s="5"/>
      <c r="F843" s="5"/>
      <c r="G843" s="5"/>
      <c r="H843" s="5"/>
      <c r="I843" s="5"/>
      <c r="J843" s="5"/>
      <c r="K843" s="5"/>
      <c r="L843" s="5"/>
      <c r="M843" s="5"/>
    </row>
    <row r="844" spans="2:13" x14ac:dyDescent="0.2">
      <c r="B844" s="13" t="s">
        <v>841</v>
      </c>
      <c r="C844" s="6" t="s">
        <v>1076</v>
      </c>
      <c r="D844" s="6"/>
      <c r="E844" s="5"/>
      <c r="F844" s="5"/>
      <c r="G844" s="5"/>
      <c r="H844" s="5"/>
      <c r="I844" s="5"/>
      <c r="J844" s="5"/>
      <c r="K844" s="5"/>
      <c r="L844" s="5"/>
      <c r="M844" s="5"/>
    </row>
    <row r="845" spans="2:13" x14ac:dyDescent="0.2">
      <c r="B845" s="13" t="s">
        <v>838</v>
      </c>
      <c r="C845" s="6">
        <v>4</v>
      </c>
      <c r="D845" s="6"/>
      <c r="E845" s="5"/>
      <c r="F845" s="5"/>
      <c r="G845" s="5"/>
      <c r="H845" s="5"/>
      <c r="I845" s="5"/>
      <c r="J845" s="5"/>
      <c r="K845" s="5"/>
      <c r="L845" s="5"/>
      <c r="M845" s="5"/>
    </row>
    <row r="846" spans="2:13" x14ac:dyDescent="0.2">
      <c r="B846" s="13" t="s">
        <v>837</v>
      </c>
      <c r="C846" s="6">
        <v>30</v>
      </c>
      <c r="D846" s="1"/>
      <c r="E846" s="5"/>
      <c r="F846" s="5"/>
      <c r="G846" s="5"/>
      <c r="H846" s="5"/>
      <c r="I846" s="5"/>
      <c r="J846" s="5"/>
      <c r="K846" s="5"/>
      <c r="L846" s="5"/>
      <c r="M846" s="5"/>
    </row>
    <row r="847" spans="2:13" x14ac:dyDescent="0.2">
      <c r="B847" s="13" t="s">
        <v>840</v>
      </c>
      <c r="C847" s="6">
        <v>0.1</v>
      </c>
      <c r="D847" s="6"/>
      <c r="E847" s="5"/>
      <c r="F847" s="5"/>
      <c r="G847" s="5"/>
      <c r="H847" s="5"/>
      <c r="I847" s="5"/>
      <c r="J847" s="5"/>
      <c r="K847" s="5"/>
      <c r="L847" s="5"/>
      <c r="M847" s="5"/>
    </row>
    <row r="848" spans="2:13" x14ac:dyDescent="0.2">
      <c r="B848" s="13" t="s">
        <v>839</v>
      </c>
      <c r="C848" s="6">
        <v>0.99</v>
      </c>
      <c r="D848" s="6"/>
      <c r="E848" s="5"/>
      <c r="F848" s="5"/>
      <c r="G848" s="5"/>
      <c r="H848" s="5"/>
      <c r="I848" s="5"/>
      <c r="J848" s="5"/>
      <c r="K848" s="5"/>
      <c r="L848" s="5"/>
      <c r="M848" s="5"/>
    </row>
    <row r="849" spans="2:47" x14ac:dyDescent="0.2">
      <c r="B849" s="116"/>
      <c r="C849" s="7" t="s">
        <v>517</v>
      </c>
      <c r="D849" s="7"/>
      <c r="E849" s="7"/>
      <c r="F849" s="7"/>
      <c r="G849" s="7"/>
      <c r="H849" s="7"/>
      <c r="I849" s="7"/>
      <c r="J849" s="7"/>
      <c r="K849" s="7"/>
      <c r="L849" s="7"/>
      <c r="M849" s="7"/>
    </row>
    <row r="850" spans="2:47" x14ac:dyDescent="0.2">
      <c r="B850" s="67" t="s">
        <v>286</v>
      </c>
      <c r="C850" s="6">
        <v>1</v>
      </c>
      <c r="D850" s="6">
        <v>2</v>
      </c>
      <c r="E850" s="6">
        <v>3</v>
      </c>
      <c r="F850" s="6">
        <v>4</v>
      </c>
      <c r="G850" s="6">
        <v>5</v>
      </c>
      <c r="H850" s="6">
        <v>6</v>
      </c>
      <c r="I850" s="6">
        <v>7</v>
      </c>
      <c r="J850" s="6">
        <v>8</v>
      </c>
      <c r="K850" s="6">
        <v>9</v>
      </c>
      <c r="L850" s="6">
        <v>10</v>
      </c>
      <c r="M850" s="6">
        <v>11</v>
      </c>
      <c r="N850" s="6">
        <v>12</v>
      </c>
      <c r="O850" s="6">
        <v>13</v>
      </c>
      <c r="P850" s="6">
        <v>14</v>
      </c>
      <c r="Q850" s="6">
        <v>15</v>
      </c>
      <c r="R850" s="6">
        <v>16</v>
      </c>
      <c r="S850" s="6">
        <v>17</v>
      </c>
      <c r="T850" s="6">
        <v>18</v>
      </c>
      <c r="U850" s="6">
        <v>19</v>
      </c>
      <c r="V850" s="6">
        <v>20</v>
      </c>
      <c r="W850" s="6">
        <v>21</v>
      </c>
      <c r="X850" s="6">
        <v>22</v>
      </c>
      <c r="Y850" s="6">
        <v>23</v>
      </c>
      <c r="Z850" s="6">
        <v>24</v>
      </c>
      <c r="AA850" s="6">
        <v>25</v>
      </c>
      <c r="AB850" s="6">
        <v>26</v>
      </c>
      <c r="AC850" s="6">
        <v>27</v>
      </c>
      <c r="AD850" s="6">
        <v>28</v>
      </c>
      <c r="AE850" s="6">
        <v>29</v>
      </c>
      <c r="AF850" s="6">
        <v>30</v>
      </c>
      <c r="AG850" s="6">
        <v>31</v>
      </c>
      <c r="AH850" s="6">
        <v>32</v>
      </c>
      <c r="AI850" s="1"/>
      <c r="AJ850" s="1"/>
      <c r="AK850" s="1"/>
      <c r="AL850" s="1"/>
      <c r="AM850" s="1"/>
      <c r="AN850" s="1"/>
      <c r="AO850" s="1"/>
      <c r="AP850" s="1"/>
      <c r="AQ850" s="1"/>
      <c r="AR850" s="1"/>
      <c r="AS850" s="1"/>
      <c r="AT850" s="1"/>
      <c r="AU850" s="1"/>
    </row>
    <row r="851" spans="2:47" x14ac:dyDescent="0.2">
      <c r="B851" s="13" t="s">
        <v>836</v>
      </c>
      <c r="C851" s="6">
        <v>0.3</v>
      </c>
      <c r="D851" s="6">
        <v>0.3</v>
      </c>
      <c r="E851" s="6">
        <v>0.3</v>
      </c>
      <c r="F851" s="6">
        <v>0.3</v>
      </c>
      <c r="G851" s="6">
        <v>0.3</v>
      </c>
      <c r="H851" s="6">
        <v>0.4</v>
      </c>
      <c r="I851" s="6">
        <v>0.5</v>
      </c>
      <c r="J851" s="6">
        <v>0.5</v>
      </c>
      <c r="K851" s="6">
        <v>0.5</v>
      </c>
      <c r="L851" s="6">
        <v>0.7</v>
      </c>
      <c r="M851" s="6">
        <v>0.9</v>
      </c>
      <c r="N851" s="6">
        <v>1.1000000000000001</v>
      </c>
      <c r="O851" s="6">
        <v>1.3</v>
      </c>
      <c r="P851" s="6">
        <v>1.5</v>
      </c>
      <c r="Q851" s="6">
        <v>1.7</v>
      </c>
      <c r="R851" s="6">
        <v>1.9</v>
      </c>
      <c r="S851" s="6">
        <v>1.9</v>
      </c>
      <c r="T851" s="6">
        <v>1.9</v>
      </c>
      <c r="U851" s="6">
        <v>1.7</v>
      </c>
      <c r="V851" s="6">
        <v>1.5</v>
      </c>
      <c r="W851" s="6">
        <v>1.4</v>
      </c>
      <c r="X851" s="6">
        <v>1.3</v>
      </c>
      <c r="Y851" s="6">
        <v>1.2</v>
      </c>
      <c r="Z851" s="6">
        <v>1.1000000000000001</v>
      </c>
      <c r="AA851" s="6">
        <v>1</v>
      </c>
      <c r="AB851" s="6">
        <v>0.9</v>
      </c>
      <c r="AC851" s="6">
        <v>0.8</v>
      </c>
      <c r="AD851" s="6">
        <v>0.6</v>
      </c>
      <c r="AE851" s="6">
        <v>0.6</v>
      </c>
      <c r="AF851" s="6">
        <v>0.5</v>
      </c>
      <c r="AG851" s="6">
        <v>0.5</v>
      </c>
      <c r="AH851" s="6">
        <v>0.5</v>
      </c>
      <c r="AI851" s="1"/>
      <c r="AJ851" s="1"/>
      <c r="AK851" s="1"/>
      <c r="AL851" s="1"/>
      <c r="AM851" s="1"/>
      <c r="AN851" s="1"/>
      <c r="AO851" s="1"/>
      <c r="AP851" s="1"/>
      <c r="AQ851" s="1"/>
      <c r="AR851" s="1"/>
      <c r="AS851" s="1"/>
      <c r="AT851" s="1"/>
      <c r="AU851" s="1"/>
    </row>
    <row r="852" spans="2:47" x14ac:dyDescent="0.2">
      <c r="B852" s="117"/>
      <c r="C852" s="36" t="s">
        <v>517</v>
      </c>
      <c r="D852" s="36"/>
      <c r="E852" s="36"/>
      <c r="F852" s="36"/>
      <c r="G852" s="36"/>
      <c r="H852" s="36"/>
      <c r="I852" s="36"/>
      <c r="J852" s="36"/>
      <c r="K852" s="36"/>
      <c r="L852" s="36"/>
      <c r="M852" s="36"/>
    </row>
    <row r="853" spans="2:47" x14ac:dyDescent="0.2">
      <c r="B853" s="67" t="s">
        <v>230</v>
      </c>
      <c r="C853" s="5" t="s">
        <v>110</v>
      </c>
      <c r="D853" s="5" t="s">
        <v>111</v>
      </c>
      <c r="E853" s="5" t="s">
        <v>112</v>
      </c>
      <c r="F853" s="5" t="s">
        <v>113</v>
      </c>
      <c r="G853" s="5" t="s">
        <v>114</v>
      </c>
      <c r="H853" s="5" t="s">
        <v>115</v>
      </c>
      <c r="I853" s="5" t="s">
        <v>116</v>
      </c>
      <c r="J853" s="5" t="s">
        <v>117</v>
      </c>
      <c r="K853" s="5" t="s">
        <v>121</v>
      </c>
      <c r="L853" s="5" t="s">
        <v>122</v>
      </c>
      <c r="M853" s="5"/>
    </row>
    <row r="854" spans="2:47" x14ac:dyDescent="0.2">
      <c r="B854" s="13" t="s">
        <v>831</v>
      </c>
      <c r="C854" s="6" t="s">
        <v>1280</v>
      </c>
      <c r="D854" s="6"/>
      <c r="E854" s="5"/>
      <c r="F854" s="5"/>
      <c r="G854" s="5"/>
      <c r="H854" s="5"/>
      <c r="I854" s="5"/>
      <c r="J854" s="5"/>
      <c r="K854" s="5"/>
      <c r="L854" s="5"/>
      <c r="M854" s="5"/>
    </row>
    <row r="855" spans="2:47" x14ac:dyDescent="0.2">
      <c r="B855" s="13" t="s">
        <v>832</v>
      </c>
      <c r="C855" s="6">
        <v>2</v>
      </c>
      <c r="D855" s="6"/>
      <c r="E855" s="5"/>
      <c r="F855" s="5"/>
      <c r="G855" s="5"/>
      <c r="H855" s="5"/>
      <c r="I855" s="5"/>
      <c r="J855" s="5"/>
      <c r="K855" s="5"/>
      <c r="L855" s="5"/>
      <c r="M855" s="5"/>
    </row>
    <row r="856" spans="2:47" x14ac:dyDescent="0.2">
      <c r="B856" s="13" t="s">
        <v>2533</v>
      </c>
      <c r="C856" s="6">
        <v>0</v>
      </c>
      <c r="D856" s="6"/>
      <c r="E856" s="5"/>
      <c r="F856" s="5"/>
      <c r="G856" s="5"/>
      <c r="H856" s="5"/>
      <c r="I856" s="5"/>
      <c r="J856" s="5"/>
      <c r="K856" s="5"/>
      <c r="L856" s="5"/>
      <c r="M856" s="5"/>
    </row>
    <row r="857" spans="2:47" x14ac:dyDescent="0.2">
      <c r="B857" s="13" t="s">
        <v>833</v>
      </c>
      <c r="C857" s="6">
        <v>0</v>
      </c>
      <c r="D857" s="6"/>
      <c r="E857" s="5"/>
      <c r="F857" s="5"/>
      <c r="G857" s="5"/>
      <c r="H857" s="5"/>
      <c r="I857" s="5"/>
      <c r="J857" s="5"/>
      <c r="K857" s="5"/>
      <c r="L857" s="5"/>
      <c r="M857" s="5"/>
    </row>
    <row r="858" spans="2:47" x14ac:dyDescent="0.2">
      <c r="B858" s="13" t="s">
        <v>834</v>
      </c>
      <c r="C858" s="6">
        <v>0</v>
      </c>
      <c r="D858" s="6"/>
      <c r="E858" s="5"/>
      <c r="F858" s="5"/>
      <c r="G858" s="5"/>
      <c r="H858" s="5"/>
      <c r="I858" s="5"/>
      <c r="J858" s="5"/>
      <c r="K858" s="5"/>
      <c r="L858" s="5"/>
      <c r="M858" s="5"/>
    </row>
    <row r="859" spans="2:47" x14ac:dyDescent="0.2">
      <c r="B859" s="13" t="s">
        <v>835</v>
      </c>
      <c r="C859" s="6">
        <v>0</v>
      </c>
      <c r="D859" s="6"/>
      <c r="E859" s="5"/>
      <c r="F859" s="5"/>
      <c r="G859" s="5"/>
      <c r="H859" s="5"/>
      <c r="I859" s="5"/>
      <c r="J859" s="5"/>
      <c r="K859" s="5"/>
      <c r="L859" s="5"/>
      <c r="M859" s="5"/>
    </row>
    <row r="860" spans="2:47" x14ac:dyDescent="0.2">
      <c r="B860" s="13" t="s">
        <v>2532</v>
      </c>
      <c r="C860" s="6">
        <v>1.0269999999999999</v>
      </c>
      <c r="D860" s="6"/>
      <c r="E860" s="5"/>
      <c r="F860" s="5"/>
      <c r="G860" s="5"/>
      <c r="H860" s="5"/>
      <c r="I860" s="5"/>
      <c r="J860" s="5"/>
      <c r="K860" s="5"/>
      <c r="L860" s="5"/>
      <c r="M860" s="5"/>
    </row>
    <row r="861" spans="2:47" x14ac:dyDescent="0.2">
      <c r="B861" s="13" t="s">
        <v>2534</v>
      </c>
      <c r="C861" s="6">
        <v>0.6</v>
      </c>
      <c r="D861" s="6"/>
      <c r="E861" s="5"/>
      <c r="F861" s="5"/>
      <c r="G861" s="5"/>
      <c r="H861" s="5"/>
      <c r="I861" s="5"/>
      <c r="J861" s="5"/>
      <c r="K861" s="5"/>
      <c r="L861" s="5"/>
      <c r="M861" s="5"/>
    </row>
    <row r="862" spans="2:47" x14ac:dyDescent="0.2">
      <c r="B862" s="20"/>
      <c r="C862" s="5" t="s">
        <v>517</v>
      </c>
      <c r="D862" s="4"/>
      <c r="E862" s="5"/>
      <c r="F862" s="5"/>
      <c r="G862" s="5"/>
      <c r="H862" s="5"/>
      <c r="I862" s="5"/>
      <c r="J862" s="5"/>
      <c r="K862" s="5"/>
      <c r="L862" s="5"/>
      <c r="M862" s="5"/>
    </row>
    <row r="863" spans="2:47" x14ac:dyDescent="0.2">
      <c r="B863" s="67" t="s">
        <v>789</v>
      </c>
      <c r="C863" s="39" t="s">
        <v>1281</v>
      </c>
      <c r="D863" s="5"/>
      <c r="E863" s="5"/>
      <c r="F863" s="5"/>
      <c r="G863" s="5"/>
      <c r="H863" s="5"/>
      <c r="I863" s="5"/>
      <c r="J863" s="5"/>
      <c r="K863" s="5"/>
      <c r="L863" s="5"/>
      <c r="M863" s="5"/>
    </row>
    <row r="864" spans="2:47" x14ac:dyDescent="0.2">
      <c r="B864" s="13" t="s">
        <v>293</v>
      </c>
      <c r="C864" s="6" t="s">
        <v>2002</v>
      </c>
      <c r="D864" s="5"/>
      <c r="E864" s="5"/>
      <c r="F864" s="5"/>
      <c r="G864" s="5"/>
      <c r="H864" s="5"/>
      <c r="I864" s="5"/>
      <c r="J864" s="5"/>
      <c r="K864" s="5"/>
      <c r="L864" s="5"/>
      <c r="M864" s="5"/>
    </row>
    <row r="865" spans="1:56" x14ac:dyDescent="0.2">
      <c r="B865" s="13" t="s">
        <v>292</v>
      </c>
      <c r="C865" s="6" t="s">
        <v>2003</v>
      </c>
      <c r="D865" s="5"/>
      <c r="E865" s="5"/>
      <c r="F865" s="5"/>
      <c r="G865" s="5"/>
      <c r="H865" s="5"/>
      <c r="I865" s="5"/>
      <c r="J865" s="5"/>
      <c r="K865" s="5"/>
      <c r="L865" s="5"/>
      <c r="M865" s="5"/>
    </row>
    <row r="866" spans="1:56" x14ac:dyDescent="0.2">
      <c r="B866" s="13" t="s">
        <v>289</v>
      </c>
      <c r="C866" s="6" t="s">
        <v>1282</v>
      </c>
      <c r="D866" s="5"/>
      <c r="E866" s="5"/>
      <c r="F866" s="5"/>
      <c r="G866" s="5"/>
      <c r="H866" s="5"/>
      <c r="I866" s="5"/>
      <c r="J866" s="5"/>
      <c r="K866" s="5"/>
      <c r="L866" s="5"/>
      <c r="M866" s="5"/>
    </row>
    <row r="867" spans="1:56" x14ac:dyDescent="0.2">
      <c r="B867" s="13" t="s">
        <v>290</v>
      </c>
      <c r="C867" s="6" t="s">
        <v>1283</v>
      </c>
      <c r="D867" s="5"/>
      <c r="E867" s="5"/>
      <c r="F867" s="5"/>
      <c r="G867" s="5"/>
      <c r="H867" s="5"/>
      <c r="I867" s="5"/>
      <c r="J867" s="5"/>
      <c r="K867" s="5"/>
      <c r="L867" s="5"/>
      <c r="M867" s="5"/>
    </row>
    <row r="868" spans="1:56" x14ac:dyDescent="0.2">
      <c r="B868" s="13" t="s">
        <v>788</v>
      </c>
      <c r="C868" s="6" t="s">
        <v>1368</v>
      </c>
      <c r="D868" s="5"/>
      <c r="E868" s="5"/>
      <c r="F868" s="5"/>
      <c r="G868" s="5"/>
      <c r="H868" s="5"/>
      <c r="I868" s="5"/>
      <c r="J868" s="5"/>
      <c r="K868" s="5"/>
      <c r="L868" s="5"/>
      <c r="M868" s="5"/>
    </row>
    <row r="869" spans="1:56" x14ac:dyDescent="0.2">
      <c r="B869" s="20"/>
      <c r="C869" s="5" t="s">
        <v>517</v>
      </c>
      <c r="D869" s="5"/>
      <c r="E869" s="5"/>
      <c r="F869" s="5"/>
      <c r="G869" s="5"/>
      <c r="H869" s="5"/>
      <c r="I869" s="5"/>
      <c r="J869" s="5"/>
      <c r="K869" s="5"/>
      <c r="L869" s="5"/>
      <c r="M869" s="5"/>
    </row>
    <row r="870" spans="1:56" x14ac:dyDescent="0.2">
      <c r="B870" s="67" t="s">
        <v>237</v>
      </c>
      <c r="C870" s="5" t="s">
        <v>110</v>
      </c>
      <c r="D870" s="5" t="s">
        <v>111</v>
      </c>
      <c r="E870" s="5" t="s">
        <v>112</v>
      </c>
      <c r="F870" s="5" t="s">
        <v>113</v>
      </c>
      <c r="G870" s="5" t="s">
        <v>114</v>
      </c>
      <c r="H870" s="5" t="s">
        <v>115</v>
      </c>
      <c r="I870" s="5" t="s">
        <v>116</v>
      </c>
      <c r="J870" s="5" t="s">
        <v>117</v>
      </c>
      <c r="K870" s="5" t="s">
        <v>121</v>
      </c>
      <c r="L870" s="5" t="s">
        <v>122</v>
      </c>
      <c r="M870" s="5"/>
    </row>
    <row r="871" spans="1:56" x14ac:dyDescent="0.2">
      <c r="A871" s="29" t="s">
        <v>1426</v>
      </c>
      <c r="B871" s="13" t="s">
        <v>209</v>
      </c>
      <c r="C871" s="6" t="s">
        <v>1284</v>
      </c>
      <c r="D871" s="6"/>
      <c r="E871" s="5"/>
      <c r="F871" s="5"/>
      <c r="G871" s="5"/>
      <c r="H871" s="5"/>
      <c r="I871" s="5"/>
      <c r="J871" s="5"/>
      <c r="K871" s="5"/>
      <c r="L871" s="5"/>
      <c r="M871" s="5"/>
    </row>
    <row r="872" spans="1:56" x14ac:dyDescent="0.2">
      <c r="B872" s="13" t="s">
        <v>1415</v>
      </c>
      <c r="C872" s="6" t="s">
        <v>1285</v>
      </c>
      <c r="D872" s="6"/>
      <c r="E872" s="5"/>
      <c r="F872" s="5"/>
      <c r="G872" s="5"/>
      <c r="H872" s="5"/>
      <c r="I872" s="5"/>
      <c r="J872" s="5"/>
      <c r="K872" s="5"/>
      <c r="L872" s="5"/>
      <c r="M872" s="5"/>
    </row>
    <row r="873" spans="1:56" x14ac:dyDescent="0.2">
      <c r="B873" s="13" t="s">
        <v>210</v>
      </c>
      <c r="C873" s="6" t="s">
        <v>1425</v>
      </c>
      <c r="D873" s="6"/>
      <c r="E873" s="5"/>
      <c r="F873" s="5"/>
      <c r="G873" s="5"/>
      <c r="H873" s="5"/>
      <c r="I873" s="5"/>
      <c r="J873" s="5"/>
      <c r="K873" s="5"/>
      <c r="L873" s="5"/>
      <c r="M873" s="5"/>
    </row>
    <row r="874" spans="1:56" x14ac:dyDescent="0.2">
      <c r="B874" s="13" t="s">
        <v>2016</v>
      </c>
      <c r="C874" s="6" t="s">
        <v>1423</v>
      </c>
      <c r="D874" s="6"/>
      <c r="E874" s="5"/>
      <c r="F874" s="5"/>
      <c r="G874" s="5"/>
      <c r="H874" s="5"/>
      <c r="I874" s="5"/>
      <c r="J874" s="5"/>
      <c r="K874" s="5"/>
      <c r="L874" s="5"/>
      <c r="M874" s="5"/>
      <c r="AQ874" s="5"/>
      <c r="AR874" s="5"/>
      <c r="AS874" s="5"/>
      <c r="AT874" s="5"/>
      <c r="AU874" s="5"/>
      <c r="AV874" s="5"/>
      <c r="AW874" s="5"/>
      <c r="AX874" s="5"/>
      <c r="AY874" s="5"/>
      <c r="AZ874" s="5"/>
      <c r="BA874" s="5"/>
      <c r="BB874" s="5"/>
      <c r="BC874" s="5"/>
      <c r="BD874" s="5"/>
    </row>
    <row r="875" spans="1:56" x14ac:dyDescent="0.2">
      <c r="B875" s="13" t="s">
        <v>211</v>
      </c>
      <c r="C875" s="6" t="s">
        <v>1369</v>
      </c>
      <c r="D875" s="6"/>
      <c r="E875" s="5"/>
      <c r="F875" s="5"/>
      <c r="G875" s="5"/>
      <c r="H875" s="5"/>
      <c r="I875" s="5"/>
      <c r="J875" s="5"/>
      <c r="K875" s="5"/>
      <c r="L875" s="5"/>
      <c r="M875" s="5"/>
    </row>
    <row r="876" spans="1:56" x14ac:dyDescent="0.2">
      <c r="B876" s="13" t="s">
        <v>212</v>
      </c>
      <c r="C876" s="6" t="s">
        <v>1424</v>
      </c>
      <c r="D876" s="6"/>
      <c r="E876" s="5"/>
      <c r="F876" s="5"/>
      <c r="G876" s="5"/>
      <c r="H876" s="5"/>
      <c r="I876" s="5"/>
      <c r="J876" s="5"/>
      <c r="K876" s="5"/>
      <c r="L876" s="5"/>
      <c r="M876" s="5"/>
    </row>
    <row r="877" spans="1:56" x14ac:dyDescent="0.2">
      <c r="A877" s="29" t="s">
        <v>1427</v>
      </c>
      <c r="B877" s="13" t="s">
        <v>213</v>
      </c>
      <c r="C877" s="6" t="s">
        <v>1286</v>
      </c>
      <c r="D877" s="6"/>
      <c r="E877" s="5"/>
      <c r="F877" s="5"/>
      <c r="G877" s="5"/>
      <c r="H877" s="5"/>
      <c r="I877" s="5"/>
      <c r="J877" s="5"/>
      <c r="K877" s="5"/>
      <c r="L877" s="5"/>
      <c r="M877" s="5"/>
    </row>
    <row r="878" spans="1:56" x14ac:dyDescent="0.2">
      <c r="B878" s="13" t="s">
        <v>291</v>
      </c>
      <c r="C878" s="6" t="s">
        <v>1370</v>
      </c>
      <c r="D878" s="6"/>
      <c r="E878" s="5"/>
      <c r="F878" s="5"/>
      <c r="G878" s="5"/>
      <c r="H878" s="5"/>
      <c r="I878" s="5"/>
      <c r="J878" s="5"/>
      <c r="K878" s="5"/>
      <c r="L878" s="5"/>
      <c r="M878" s="5"/>
    </row>
    <row r="879" spans="1:56" x14ac:dyDescent="0.2">
      <c r="B879" s="13" t="s">
        <v>214</v>
      </c>
      <c r="C879" s="6" t="s">
        <v>1287</v>
      </c>
      <c r="D879" s="6"/>
      <c r="E879" s="5"/>
      <c r="F879" s="5"/>
      <c r="G879" s="5"/>
      <c r="H879" s="5"/>
      <c r="I879" s="5"/>
      <c r="J879" s="5"/>
      <c r="K879" s="5"/>
      <c r="L879" s="5"/>
      <c r="M879" s="5"/>
    </row>
    <row r="880" spans="1:56" x14ac:dyDescent="0.2">
      <c r="B880" s="13" t="s">
        <v>215</v>
      </c>
      <c r="C880" s="6" t="s">
        <v>1834</v>
      </c>
      <c r="D880" s="6"/>
      <c r="E880" s="5"/>
      <c r="F880" s="5"/>
      <c r="G880" s="5"/>
      <c r="H880" s="5"/>
      <c r="I880" s="5"/>
      <c r="J880" s="5"/>
      <c r="K880" s="5"/>
      <c r="L880" s="5"/>
      <c r="M880" s="5"/>
    </row>
    <row r="881" spans="2:56" x14ac:dyDescent="0.2">
      <c r="B881" s="13" t="s">
        <v>216</v>
      </c>
      <c r="C881" s="6" t="s">
        <v>1371</v>
      </c>
      <c r="D881" s="6"/>
      <c r="E881" s="5"/>
      <c r="F881" s="5"/>
      <c r="G881" s="5"/>
      <c r="H881" s="5"/>
      <c r="I881" s="5"/>
      <c r="J881" s="5"/>
      <c r="K881" s="5"/>
      <c r="L881" s="5"/>
      <c r="M881" s="5"/>
      <c r="AQ881" s="5"/>
      <c r="AR881" s="5"/>
      <c r="AS881" s="5"/>
      <c r="AT881" s="5"/>
      <c r="AU881" s="5"/>
      <c r="AV881" s="5"/>
      <c r="AW881" s="5"/>
      <c r="AX881" s="5"/>
      <c r="AY881" s="5"/>
      <c r="AZ881" s="5"/>
      <c r="BA881" s="5"/>
      <c r="BB881" s="5"/>
      <c r="BC881" s="5"/>
      <c r="BD881" s="5"/>
    </row>
    <row r="882" spans="2:56" x14ac:dyDescent="0.2">
      <c r="B882" s="20"/>
      <c r="C882" s="5" t="s">
        <v>517</v>
      </c>
      <c r="D882" s="5"/>
      <c r="E882" s="5"/>
      <c r="F882" s="5"/>
      <c r="G882" s="5"/>
      <c r="H882" s="5"/>
      <c r="I882" s="5"/>
      <c r="J882" s="5"/>
      <c r="K882" s="5"/>
      <c r="L882" s="5"/>
      <c r="M882" s="5"/>
      <c r="AQ882" s="5"/>
      <c r="AR882" s="5"/>
      <c r="AS882" s="5"/>
      <c r="AT882" s="5"/>
      <c r="AU882" s="5"/>
      <c r="AV882" s="5"/>
      <c r="AW882" s="5"/>
      <c r="AX882" s="5"/>
      <c r="AY882" s="5"/>
      <c r="AZ882" s="5"/>
      <c r="BA882" s="5"/>
      <c r="BB882" s="5"/>
      <c r="BC882" s="5"/>
      <c r="BD882" s="5"/>
    </row>
    <row r="883" spans="2:56" x14ac:dyDescent="0.2">
      <c r="B883" s="67" t="s">
        <v>238</v>
      </c>
      <c r="C883" s="5" t="s">
        <v>29</v>
      </c>
      <c r="D883" s="5" t="s">
        <v>104</v>
      </c>
      <c r="E883" s="5" t="s">
        <v>105</v>
      </c>
      <c r="F883" s="5" t="s">
        <v>106</v>
      </c>
      <c r="G883" s="5" t="s">
        <v>107</v>
      </c>
      <c r="H883" s="5" t="s">
        <v>108</v>
      </c>
      <c r="I883" s="5" t="s">
        <v>109</v>
      </c>
      <c r="J883" s="5" t="s">
        <v>118</v>
      </c>
      <c r="K883" s="5" t="s">
        <v>119</v>
      </c>
      <c r="L883" s="5" t="s">
        <v>120</v>
      </c>
      <c r="M883" s="5"/>
    </row>
    <row r="884" spans="2:56" x14ac:dyDescent="0.2">
      <c r="B884" s="13" t="s">
        <v>226</v>
      </c>
      <c r="C884" s="6" t="s">
        <v>1883</v>
      </c>
      <c r="D884" s="6"/>
      <c r="E884" s="5"/>
      <c r="F884" s="5"/>
      <c r="G884" s="5"/>
      <c r="H884" s="5"/>
      <c r="I884" s="5"/>
      <c r="J884" s="5"/>
      <c r="K884" s="5"/>
      <c r="L884" s="5"/>
      <c r="M884" s="5"/>
    </row>
    <row r="885" spans="2:56" x14ac:dyDescent="0.2">
      <c r="B885" s="13" t="s">
        <v>227</v>
      </c>
      <c r="C885" s="6" t="s">
        <v>1288</v>
      </c>
      <c r="D885" s="6"/>
      <c r="E885" s="5"/>
      <c r="F885" s="5"/>
      <c r="G885" s="5"/>
      <c r="H885" s="5"/>
      <c r="I885" s="5"/>
      <c r="J885" s="5"/>
      <c r="K885" s="5"/>
      <c r="L885" s="5"/>
      <c r="M885" s="5"/>
    </row>
    <row r="886" spans="2:56" x14ac:dyDescent="0.2">
      <c r="B886" s="13" t="s">
        <v>228</v>
      </c>
      <c r="C886" s="6" t="s">
        <v>1864</v>
      </c>
      <c r="D886" s="6"/>
      <c r="E886" s="5"/>
      <c r="F886" s="5"/>
      <c r="G886" s="5"/>
      <c r="H886" s="5"/>
      <c r="I886" s="5"/>
      <c r="J886" s="5"/>
      <c r="K886" s="5"/>
      <c r="L886" s="5"/>
      <c r="M886" s="5"/>
    </row>
    <row r="887" spans="2:56" x14ac:dyDescent="0.2">
      <c r="B887" s="13" t="s">
        <v>229</v>
      </c>
      <c r="C887" s="6" t="s">
        <v>1882</v>
      </c>
      <c r="D887" s="6"/>
      <c r="E887" s="5"/>
      <c r="F887" s="5"/>
      <c r="G887" s="5"/>
      <c r="H887" s="5"/>
      <c r="I887" s="5"/>
      <c r="J887" s="5"/>
      <c r="K887" s="5"/>
      <c r="L887" s="5"/>
      <c r="M887" s="5"/>
      <c r="N887" s="9"/>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spans="2:56" x14ac:dyDescent="0.2">
      <c r="B888" s="13" t="s">
        <v>580</v>
      </c>
      <c r="C888" s="6" t="s">
        <v>2004</v>
      </c>
      <c r="D888" s="6"/>
      <c r="E888" s="6"/>
      <c r="F888" s="6"/>
      <c r="G888" s="6"/>
      <c r="H888" s="6"/>
      <c r="I888" s="6"/>
      <c r="J888" s="6"/>
      <c r="K888" s="6"/>
      <c r="L888" s="6"/>
      <c r="M888" s="6"/>
      <c r="N888" s="15"/>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5"/>
      <c r="AO888" s="5"/>
      <c r="AP888" s="5"/>
    </row>
    <row r="889" spans="2:56" x14ac:dyDescent="0.2">
      <c r="B889" s="13" t="s">
        <v>581</v>
      </c>
      <c r="C889" s="6" t="s">
        <v>2005</v>
      </c>
      <c r="D889" s="6"/>
      <c r="E889" s="5"/>
      <c r="F889" s="5"/>
      <c r="G889" s="5"/>
      <c r="H889" s="5"/>
      <c r="I889" s="5"/>
      <c r="J889" s="5"/>
      <c r="K889" s="5"/>
      <c r="L889" s="5"/>
      <c r="M889" s="5"/>
    </row>
    <row r="890" spans="2:56" x14ac:dyDescent="0.2">
      <c r="B890" s="13" t="s">
        <v>582</v>
      </c>
      <c r="C890" s="6" t="s">
        <v>2006</v>
      </c>
      <c r="D890" s="6"/>
      <c r="E890" s="5"/>
      <c r="F890" s="5"/>
      <c r="G890" s="5"/>
      <c r="H890" s="5"/>
      <c r="I890" s="5"/>
      <c r="J890" s="5"/>
      <c r="K890" s="5"/>
      <c r="L890" s="5"/>
      <c r="M890" s="5"/>
    </row>
    <row r="891" spans="2:56" x14ac:dyDescent="0.2">
      <c r="B891" s="13" t="s">
        <v>583</v>
      </c>
      <c r="C891" s="6" t="s">
        <v>2007</v>
      </c>
      <c r="D891" s="6"/>
      <c r="E891" s="5"/>
      <c r="F891" s="5"/>
      <c r="G891" s="5"/>
      <c r="H891" s="5"/>
      <c r="I891" s="5"/>
      <c r="J891" s="5"/>
      <c r="K891" s="5"/>
      <c r="L891" s="5"/>
      <c r="M891" s="5"/>
    </row>
    <row r="892" spans="2:56" x14ac:dyDescent="0.2">
      <c r="B892" s="13" t="s">
        <v>584</v>
      </c>
      <c r="C892" s="6" t="s">
        <v>2008</v>
      </c>
      <c r="D892" s="6"/>
      <c r="E892" s="5"/>
      <c r="F892" s="5"/>
      <c r="G892" s="5"/>
      <c r="H892" s="5"/>
      <c r="I892" s="5"/>
      <c r="J892" s="5"/>
      <c r="K892" s="5"/>
      <c r="L892" s="5"/>
      <c r="M892" s="5"/>
    </row>
    <row r="893" spans="2:56" x14ac:dyDescent="0.2">
      <c r="B893" s="13" t="s">
        <v>585</v>
      </c>
      <c r="C893" s="6" t="s">
        <v>2009</v>
      </c>
      <c r="D893" s="6"/>
      <c r="E893" s="5"/>
      <c r="F893" s="5"/>
      <c r="G893" s="5"/>
      <c r="H893" s="5"/>
      <c r="I893" s="5"/>
      <c r="J893" s="5"/>
      <c r="K893" s="5"/>
      <c r="L893" s="5"/>
      <c r="M893" s="5"/>
    </row>
    <row r="894" spans="2:56" x14ac:dyDescent="0.2">
      <c r="B894" s="13" t="s">
        <v>586</v>
      </c>
      <c r="C894" s="6" t="s">
        <v>2010</v>
      </c>
      <c r="D894" s="6"/>
      <c r="E894" s="5"/>
      <c r="F894" s="5"/>
      <c r="G894" s="5"/>
      <c r="H894" s="5"/>
      <c r="I894" s="5"/>
      <c r="J894" s="5"/>
      <c r="K894" s="5"/>
      <c r="L894" s="5"/>
      <c r="M894" s="5"/>
    </row>
    <row r="895" spans="2:56" x14ac:dyDescent="0.2">
      <c r="B895" s="13" t="s">
        <v>587</v>
      </c>
      <c r="C895" s="6" t="s">
        <v>2011</v>
      </c>
      <c r="D895" s="6"/>
      <c r="E895" s="5"/>
      <c r="F895" s="5"/>
      <c r="G895" s="5"/>
      <c r="H895" s="5"/>
      <c r="I895" s="5"/>
      <c r="J895" s="5"/>
      <c r="K895" s="5"/>
      <c r="L895" s="5"/>
      <c r="M895" s="5"/>
    </row>
    <row r="896" spans="2:56" x14ac:dyDescent="0.2">
      <c r="B896" s="13" t="s">
        <v>588</v>
      </c>
      <c r="C896" s="6" t="s">
        <v>2012</v>
      </c>
      <c r="D896" s="6"/>
      <c r="E896" s="5"/>
      <c r="F896" s="5"/>
      <c r="G896" s="5"/>
      <c r="H896" s="5"/>
      <c r="I896" s="5"/>
      <c r="J896" s="5"/>
      <c r="K896" s="5"/>
      <c r="L896" s="5"/>
      <c r="M896" s="5"/>
    </row>
    <row r="897" spans="2:14" x14ac:dyDescent="0.2">
      <c r="B897" s="13" t="s">
        <v>589</v>
      </c>
      <c r="C897" s="6" t="s">
        <v>2013</v>
      </c>
      <c r="D897" s="6"/>
      <c r="E897" s="5"/>
      <c r="F897" s="5"/>
      <c r="G897" s="5"/>
      <c r="H897" s="5"/>
      <c r="I897" s="5"/>
      <c r="J897" s="5"/>
      <c r="K897" s="5"/>
      <c r="L897" s="5"/>
      <c r="M897" s="5"/>
    </row>
    <row r="898" spans="2:14" x14ac:dyDescent="0.2">
      <c r="B898" s="13" t="s">
        <v>1416</v>
      </c>
      <c r="C898" s="6" t="s">
        <v>2014</v>
      </c>
      <c r="D898" s="6"/>
      <c r="E898" s="5"/>
      <c r="F898" s="5"/>
      <c r="G898" s="5"/>
      <c r="H898" s="5"/>
      <c r="I898" s="5"/>
      <c r="J898" s="5"/>
      <c r="K898" s="5"/>
      <c r="L898" s="5"/>
      <c r="M898" s="5"/>
    </row>
    <row r="899" spans="2:14" x14ac:dyDescent="0.2">
      <c r="B899" s="13" t="s">
        <v>590</v>
      </c>
      <c r="C899" s="6" t="s">
        <v>2015</v>
      </c>
      <c r="D899" s="6"/>
      <c r="E899" s="5"/>
      <c r="F899" s="5"/>
      <c r="G899" s="5"/>
      <c r="H899" s="5"/>
      <c r="I899" s="5"/>
      <c r="J899" s="5"/>
      <c r="K899" s="5"/>
      <c r="L899" s="5"/>
      <c r="M899" s="5"/>
    </row>
    <row r="900" spans="2:14" x14ac:dyDescent="0.2">
      <c r="B900" s="32" t="s">
        <v>666</v>
      </c>
      <c r="C900" s="8"/>
      <c r="D900" s="8"/>
      <c r="E900" s="8"/>
      <c r="F900" s="8"/>
      <c r="G900" s="8"/>
      <c r="H900" s="8"/>
      <c r="I900" s="8"/>
      <c r="J900" s="8"/>
      <c r="K900" s="8"/>
      <c r="L900" s="8"/>
      <c r="M900" s="8"/>
    </row>
    <row r="901" spans="2:14" x14ac:dyDescent="0.2">
      <c r="B901" s="13"/>
      <c r="C901" s="8"/>
      <c r="D901" s="8"/>
      <c r="E901" s="8"/>
      <c r="F901" s="8"/>
      <c r="G901" s="8"/>
      <c r="H901" s="8"/>
      <c r="I901" s="8"/>
      <c r="J901" s="8"/>
      <c r="K901" s="8"/>
      <c r="L901" s="8"/>
      <c r="M901" s="8"/>
    </row>
    <row r="902" spans="2:14" x14ac:dyDescent="0.2">
      <c r="B902" s="13"/>
      <c r="C902" s="8"/>
      <c r="D902" s="8"/>
      <c r="E902" s="8"/>
      <c r="F902" s="8"/>
      <c r="G902" s="8"/>
      <c r="H902" s="8"/>
      <c r="I902" s="8"/>
      <c r="J902" s="8"/>
      <c r="K902" s="8"/>
      <c r="L902" s="8"/>
      <c r="M902" s="8"/>
    </row>
    <row r="903" spans="2:14" x14ac:dyDescent="0.2">
      <c r="B903" s="13"/>
      <c r="C903" s="8"/>
      <c r="D903" s="8"/>
      <c r="E903" s="8"/>
      <c r="F903" s="8"/>
      <c r="G903" s="8"/>
      <c r="H903" s="8"/>
      <c r="I903" s="8"/>
      <c r="J903" s="8"/>
      <c r="K903" s="8"/>
      <c r="L903" s="8"/>
      <c r="M903" s="8"/>
      <c r="N903" s="10"/>
    </row>
    <row r="904" spans="2:14" x14ac:dyDescent="0.2">
      <c r="B904" s="13"/>
      <c r="C904" s="8"/>
      <c r="D904" s="8"/>
      <c r="E904" s="8"/>
      <c r="F904" s="8"/>
      <c r="G904" s="8"/>
      <c r="H904" s="8"/>
      <c r="I904" s="8"/>
      <c r="J904" s="8"/>
      <c r="K904" s="8"/>
      <c r="L904" s="8"/>
      <c r="M904" s="8"/>
    </row>
    <row r="905" spans="2:14" x14ac:dyDescent="0.2">
      <c r="B905" s="13"/>
      <c r="C905" s="8"/>
      <c r="D905" s="8"/>
      <c r="E905" s="8"/>
      <c r="F905" s="8"/>
      <c r="G905" s="8"/>
      <c r="H905" s="8"/>
      <c r="I905" s="8"/>
      <c r="J905" s="8"/>
      <c r="K905" s="8"/>
      <c r="L905" s="8"/>
      <c r="M905" s="8"/>
    </row>
    <row r="906" spans="2:14" x14ac:dyDescent="0.2">
      <c r="B906" s="13"/>
      <c r="C906" s="8"/>
      <c r="D906" s="8"/>
      <c r="E906" s="8"/>
      <c r="F906" s="8"/>
      <c r="G906" s="8"/>
      <c r="H906" s="8"/>
      <c r="I906" s="8"/>
      <c r="J906" s="8"/>
      <c r="K906" s="8"/>
      <c r="L906" s="8"/>
      <c r="M906" s="8"/>
    </row>
    <row r="907" spans="2:14" x14ac:dyDescent="0.2">
      <c r="B907" s="13"/>
      <c r="C907" s="8"/>
      <c r="D907" s="8"/>
      <c r="E907" s="8"/>
      <c r="F907" s="8"/>
      <c r="G907" s="8"/>
      <c r="H907" s="8"/>
      <c r="I907" s="8"/>
      <c r="J907" s="8"/>
      <c r="K907" s="8"/>
      <c r="L907" s="8"/>
      <c r="M907" s="8"/>
    </row>
    <row r="908" spans="2:14" x14ac:dyDescent="0.2">
      <c r="B908" s="13"/>
      <c r="C908" s="8"/>
      <c r="D908" s="8"/>
      <c r="E908" s="8"/>
      <c r="F908" s="8"/>
      <c r="G908" s="8"/>
      <c r="H908" s="8"/>
      <c r="I908" s="8"/>
      <c r="J908" s="8"/>
      <c r="K908" s="8"/>
      <c r="L908" s="8"/>
      <c r="M908" s="8"/>
    </row>
    <row r="909" spans="2:14" x14ac:dyDescent="0.2">
      <c r="C909" s="8"/>
      <c r="D909" s="8"/>
      <c r="E909" s="8"/>
      <c r="F909" s="8"/>
      <c r="G909" s="8"/>
      <c r="H909" s="8"/>
      <c r="I909" s="8"/>
      <c r="J909" s="8"/>
      <c r="K909" s="8"/>
      <c r="L909" s="8"/>
      <c r="M909" s="8"/>
    </row>
    <row r="910" spans="2:14" x14ac:dyDescent="0.2">
      <c r="C910" s="8"/>
      <c r="D910" s="8"/>
      <c r="E910" s="8"/>
      <c r="F910" s="8"/>
      <c r="G910" s="8"/>
      <c r="H910" s="8"/>
      <c r="I910" s="8"/>
      <c r="J910" s="8"/>
      <c r="K910" s="8"/>
      <c r="L910" s="8"/>
      <c r="M910" s="8"/>
    </row>
    <row r="911" spans="2:14" x14ac:dyDescent="0.2">
      <c r="C911" s="8"/>
      <c r="D911" s="8"/>
      <c r="E911" s="8"/>
      <c r="F911" s="8"/>
      <c r="G911" s="8"/>
      <c r="H911" s="8"/>
      <c r="I911" s="8"/>
      <c r="J911" s="8"/>
      <c r="K911" s="8"/>
      <c r="L911" s="8"/>
      <c r="M911" s="8"/>
    </row>
    <row r="912" spans="2:14" x14ac:dyDescent="0.2">
      <c r="C912" s="8"/>
      <c r="D912" s="8"/>
      <c r="E912" s="8"/>
      <c r="F912" s="8"/>
      <c r="G912" s="8"/>
      <c r="H912" s="8"/>
      <c r="I912" s="8"/>
      <c r="J912" s="8"/>
      <c r="K912" s="8"/>
      <c r="L912" s="8"/>
      <c r="M912" s="8"/>
      <c r="N912" s="10"/>
    </row>
    <row r="913" spans="3:14" x14ac:dyDescent="0.2">
      <c r="C913" s="8"/>
      <c r="D913" s="8"/>
      <c r="E913" s="8"/>
      <c r="F913" s="8"/>
      <c r="G913" s="8"/>
      <c r="H913" s="8"/>
      <c r="I913" s="8"/>
      <c r="J913" s="8"/>
      <c r="K913" s="8"/>
      <c r="L913" s="8"/>
      <c r="M913" s="8"/>
    </row>
    <row r="914" spans="3:14" x14ac:dyDescent="0.2">
      <c r="C914" s="8"/>
      <c r="D914" s="8"/>
      <c r="E914" s="8"/>
      <c r="F914" s="8"/>
      <c r="G914" s="8"/>
      <c r="H914" s="8"/>
      <c r="I914" s="8"/>
      <c r="J914" s="8"/>
      <c r="K914" s="8"/>
      <c r="L914" s="8"/>
      <c r="M914" s="8"/>
      <c r="N914" s="10"/>
    </row>
    <row r="915" spans="3:14" x14ac:dyDescent="0.2">
      <c r="C915" s="8"/>
      <c r="D915" s="8"/>
      <c r="E915" s="8"/>
      <c r="F915" s="8"/>
      <c r="G915" s="8"/>
      <c r="H915" s="8"/>
      <c r="I915" s="8"/>
      <c r="J915" s="8"/>
      <c r="K915" s="8"/>
      <c r="L915" s="8"/>
      <c r="M915" s="8"/>
    </row>
    <row r="916" spans="3:14" x14ac:dyDescent="0.2">
      <c r="C916" s="8"/>
      <c r="D916" s="8"/>
      <c r="E916" s="8"/>
      <c r="F916" s="8"/>
      <c r="G916" s="8"/>
      <c r="H916" s="8"/>
      <c r="I916" s="8"/>
      <c r="J916" s="8"/>
      <c r="K916" s="8"/>
      <c r="L916" s="8"/>
      <c r="M916" s="8"/>
    </row>
    <row r="917" spans="3:14" x14ac:dyDescent="0.2">
      <c r="C917" s="8"/>
      <c r="D917" s="8"/>
      <c r="E917" s="8"/>
      <c r="F917" s="8"/>
      <c r="G917" s="8"/>
      <c r="H917" s="8"/>
      <c r="I917" s="8"/>
      <c r="J917" s="8"/>
      <c r="K917" s="8"/>
      <c r="L917" s="8"/>
      <c r="M917" s="8"/>
    </row>
    <row r="918" spans="3:14" x14ac:dyDescent="0.2">
      <c r="C918" s="8"/>
      <c r="D918" s="8"/>
      <c r="E918" s="8"/>
      <c r="F918" s="8"/>
      <c r="G918" s="8"/>
      <c r="H918" s="8"/>
      <c r="I918" s="8"/>
      <c r="J918" s="8"/>
      <c r="K918" s="8"/>
      <c r="L918" s="8"/>
      <c r="M918" s="8"/>
    </row>
    <row r="919" spans="3:14" x14ac:dyDescent="0.2">
      <c r="C919" s="8"/>
      <c r="D919" s="8"/>
      <c r="E919" s="8"/>
      <c r="F919" s="8"/>
      <c r="G919" s="8"/>
      <c r="H919" s="8"/>
      <c r="I919" s="8"/>
      <c r="J919" s="8"/>
      <c r="K919" s="8"/>
      <c r="L919" s="8"/>
      <c r="M919" s="8"/>
    </row>
    <row r="920" spans="3:14" x14ac:dyDescent="0.2">
      <c r="C920" s="8"/>
      <c r="D920" s="8"/>
      <c r="E920" s="8"/>
      <c r="F920" s="8"/>
      <c r="G920" s="8"/>
      <c r="H920" s="8"/>
      <c r="I920" s="8"/>
      <c r="J920" s="8"/>
      <c r="K920" s="8"/>
      <c r="L920" s="8"/>
      <c r="M920" s="8"/>
    </row>
    <row r="921" spans="3:14" x14ac:dyDescent="0.2">
      <c r="C921" s="8"/>
      <c r="D921" s="8"/>
      <c r="E921" s="8"/>
      <c r="F921" s="8"/>
      <c r="G921" s="8"/>
      <c r="H921" s="8"/>
      <c r="I921" s="8"/>
      <c r="J921" s="8"/>
      <c r="K921" s="8"/>
      <c r="L921" s="8"/>
      <c r="M921" s="8"/>
    </row>
    <row r="922" spans="3:14" x14ac:dyDescent="0.2">
      <c r="C922" s="8"/>
      <c r="D922" s="8"/>
      <c r="E922" s="8"/>
      <c r="F922" s="8"/>
      <c r="G922" s="8"/>
      <c r="H922" s="8"/>
      <c r="I922" s="8"/>
      <c r="J922" s="8"/>
      <c r="K922" s="8"/>
      <c r="L922" s="8"/>
      <c r="M922" s="8"/>
    </row>
    <row r="923" spans="3:14" x14ac:dyDescent="0.2">
      <c r="C923" s="8"/>
      <c r="D923" s="8"/>
      <c r="E923" s="8"/>
      <c r="F923" s="8"/>
      <c r="G923" s="8"/>
      <c r="H923" s="8"/>
      <c r="I923" s="8"/>
      <c r="J923" s="8"/>
      <c r="K923" s="8"/>
      <c r="L923" s="8"/>
      <c r="M923" s="8"/>
    </row>
    <row r="924" spans="3:14" x14ac:dyDescent="0.2">
      <c r="C924" s="8"/>
      <c r="D924" s="8"/>
      <c r="E924" s="8"/>
      <c r="F924" s="8"/>
      <c r="G924" s="8"/>
      <c r="H924" s="8"/>
      <c r="I924" s="8"/>
      <c r="J924" s="8"/>
      <c r="K924" s="8"/>
      <c r="L924" s="8"/>
      <c r="M924" s="8"/>
    </row>
    <row r="925" spans="3:14" x14ac:dyDescent="0.2">
      <c r="C925" s="8"/>
      <c r="D925" s="8"/>
      <c r="E925" s="8"/>
      <c r="F925" s="8"/>
      <c r="G925" s="8"/>
      <c r="H925" s="8"/>
      <c r="I925" s="8"/>
      <c r="J925" s="8"/>
      <c r="K925" s="8"/>
      <c r="L925" s="8"/>
      <c r="M925" s="8"/>
    </row>
    <row r="926" spans="3:14" x14ac:dyDescent="0.2">
      <c r="C926" s="8"/>
      <c r="D926" s="8"/>
      <c r="E926" s="8"/>
      <c r="F926" s="8"/>
      <c r="G926" s="8"/>
      <c r="H926" s="8"/>
      <c r="I926" s="8"/>
      <c r="J926" s="8"/>
      <c r="K926" s="8"/>
      <c r="L926" s="8"/>
      <c r="M926" s="8"/>
    </row>
    <row r="927" spans="3:14" x14ac:dyDescent="0.2">
      <c r="C927" s="8"/>
      <c r="D927" s="8"/>
      <c r="E927" s="8"/>
      <c r="F927" s="8"/>
      <c r="G927" s="8"/>
      <c r="H927" s="8"/>
      <c r="I927" s="8"/>
      <c r="J927" s="8"/>
      <c r="K927" s="8"/>
      <c r="L927" s="8"/>
      <c r="M927" s="8"/>
    </row>
    <row r="928" spans="3:14" x14ac:dyDescent="0.2">
      <c r="C928" s="8"/>
      <c r="D928" s="8"/>
      <c r="E928" s="8"/>
      <c r="F928" s="8"/>
      <c r="G928" s="8"/>
      <c r="H928" s="8"/>
      <c r="I928" s="8"/>
      <c r="J928" s="8"/>
      <c r="K928" s="8"/>
      <c r="L928" s="8"/>
      <c r="M928" s="8"/>
    </row>
    <row r="929" spans="3:14" x14ac:dyDescent="0.2">
      <c r="C929" s="8"/>
      <c r="D929" s="8"/>
      <c r="E929" s="8"/>
      <c r="F929" s="8"/>
      <c r="G929" s="8"/>
      <c r="H929" s="8"/>
      <c r="I929" s="8"/>
      <c r="J929" s="8"/>
      <c r="K929" s="8"/>
      <c r="L929" s="8"/>
      <c r="M929" s="8"/>
    </row>
    <row r="930" spans="3:14" x14ac:dyDescent="0.2">
      <c r="C930" s="8"/>
      <c r="D930" s="8"/>
      <c r="E930" s="8"/>
      <c r="F930" s="8"/>
      <c r="G930" s="8"/>
      <c r="H930" s="8"/>
      <c r="I930" s="8"/>
      <c r="J930" s="8"/>
      <c r="K930" s="8"/>
      <c r="L930" s="8"/>
      <c r="M930" s="8"/>
    </row>
    <row r="931" spans="3:14" x14ac:dyDescent="0.2">
      <c r="C931" s="8"/>
      <c r="D931" s="8"/>
      <c r="E931" s="8"/>
      <c r="F931" s="8"/>
      <c r="G931" s="8"/>
      <c r="H931" s="8"/>
      <c r="I931" s="8"/>
      <c r="J931" s="8"/>
      <c r="K931" s="8"/>
      <c r="L931" s="8"/>
      <c r="M931" s="8"/>
    </row>
    <row r="932" spans="3:14" x14ac:dyDescent="0.2">
      <c r="C932" s="8"/>
      <c r="D932" s="8"/>
      <c r="E932" s="8"/>
      <c r="F932" s="8"/>
      <c r="G932" s="8"/>
      <c r="H932" s="8"/>
      <c r="I932" s="8"/>
      <c r="J932" s="8"/>
      <c r="K932" s="8"/>
      <c r="L932" s="8"/>
      <c r="M932" s="8"/>
    </row>
    <row r="933" spans="3:14" x14ac:dyDescent="0.2">
      <c r="C933" s="8"/>
      <c r="D933" s="8"/>
      <c r="E933" s="8"/>
      <c r="F933" s="8"/>
      <c r="G933" s="8"/>
      <c r="H933" s="8"/>
      <c r="I933" s="8"/>
      <c r="J933" s="8"/>
      <c r="K933" s="8"/>
      <c r="L933" s="8"/>
      <c r="M933" s="8"/>
    </row>
    <row r="934" spans="3:14" x14ac:dyDescent="0.2">
      <c r="C934" s="8"/>
      <c r="D934" s="8"/>
      <c r="E934" s="8"/>
      <c r="F934" s="8"/>
      <c r="G934" s="8"/>
      <c r="H934" s="8"/>
      <c r="I934" s="8"/>
      <c r="J934" s="8"/>
      <c r="K934" s="8"/>
      <c r="L934" s="8"/>
      <c r="M934" s="8"/>
    </row>
    <row r="935" spans="3:14" x14ac:dyDescent="0.2">
      <c r="C935" s="8"/>
      <c r="D935" s="8"/>
      <c r="E935" s="8"/>
      <c r="F935" s="8"/>
      <c r="G935" s="8"/>
      <c r="H935" s="8"/>
      <c r="I935" s="8"/>
      <c r="J935" s="8"/>
      <c r="K935" s="8"/>
      <c r="L935" s="8"/>
      <c r="M935" s="8"/>
    </row>
    <row r="936" spans="3:14" x14ac:dyDescent="0.2">
      <c r="C936" s="8"/>
      <c r="D936" s="8"/>
      <c r="E936" s="8"/>
      <c r="F936" s="8"/>
      <c r="G936" s="8"/>
      <c r="H936" s="8"/>
      <c r="I936" s="8"/>
      <c r="J936" s="8"/>
      <c r="K936" s="8"/>
      <c r="L936" s="8"/>
      <c r="M936" s="8"/>
    </row>
    <row r="937" spans="3:14" x14ac:dyDescent="0.2">
      <c r="C937" s="8"/>
      <c r="D937" s="8"/>
      <c r="E937" s="8"/>
      <c r="F937" s="8"/>
      <c r="G937" s="8"/>
      <c r="H937" s="8"/>
      <c r="I937" s="8"/>
      <c r="J937" s="8"/>
      <c r="K937" s="8"/>
      <c r="L937" s="8"/>
      <c r="M937" s="8"/>
    </row>
    <row r="938" spans="3:14" x14ac:dyDescent="0.2">
      <c r="C938" s="8"/>
      <c r="D938" s="8"/>
      <c r="E938" s="8"/>
      <c r="F938" s="8"/>
      <c r="G938" s="8"/>
      <c r="H938" s="8"/>
      <c r="I938" s="8"/>
      <c r="J938" s="8"/>
      <c r="K938" s="8"/>
      <c r="L938" s="8"/>
      <c r="M938" s="8"/>
    </row>
    <row r="939" spans="3:14" x14ac:dyDescent="0.2">
      <c r="C939" s="8"/>
      <c r="D939" s="8"/>
      <c r="E939" s="8"/>
      <c r="F939" s="8"/>
      <c r="G939" s="8"/>
      <c r="H939" s="8"/>
      <c r="I939" s="8"/>
      <c r="J939" s="8"/>
      <c r="K939" s="8"/>
      <c r="L939" s="8"/>
      <c r="M939" s="8"/>
    </row>
    <row r="940" spans="3:14" x14ac:dyDescent="0.2">
      <c r="C940" s="8"/>
      <c r="D940" s="8"/>
      <c r="E940" s="8"/>
      <c r="F940" s="8"/>
      <c r="G940" s="8"/>
      <c r="H940" s="8"/>
      <c r="I940" s="8"/>
      <c r="J940" s="8"/>
      <c r="K940" s="8"/>
      <c r="L940" s="8"/>
      <c r="M940" s="8"/>
      <c r="N940" s="10"/>
    </row>
    <row r="941" spans="3:14" x14ac:dyDescent="0.2">
      <c r="C941" s="8"/>
      <c r="D941" s="8"/>
      <c r="E941" s="8"/>
      <c r="F941" s="8"/>
      <c r="G941" s="8"/>
      <c r="H941" s="8"/>
      <c r="I941" s="8"/>
      <c r="J941" s="8"/>
      <c r="K941" s="8"/>
      <c r="L941" s="8"/>
      <c r="M941" s="8"/>
      <c r="N941" s="10"/>
    </row>
    <row r="942" spans="3:14" x14ac:dyDescent="0.2">
      <c r="C942" s="8"/>
      <c r="D942" s="8"/>
      <c r="E942" s="8"/>
      <c r="F942" s="8"/>
      <c r="G942" s="8"/>
      <c r="H942" s="8"/>
      <c r="I942" s="8"/>
      <c r="J942" s="8"/>
      <c r="K942" s="8"/>
      <c r="L942" s="8"/>
      <c r="M942" s="8"/>
      <c r="N942" s="10"/>
    </row>
  </sheetData>
  <phoneticPr fontId="10" type="noConversion"/>
  <hyperlinks>
    <hyperlink ref="A40" location="'Index of Sheets'!A1" display="'Index of Sheets'!A1" xr:uid="{14A1838C-EAEB-4FEE-81BC-5BD960DDA8A8}"/>
  </hyperlinks>
  <pageMargins left="0.7" right="0.7" top="0.75" bottom="0.75" header="0.3" footer="0.3"/>
  <pageSetup orientation="portrait" r:id="rId1"/>
  <drawing r:id="rId2"/>
  <mc:AlternateContent xmlns:mc="http://schemas.openxmlformats.org/markup-compatibility/2006">
    <mc:Choice Requires="v">
      <legacyDrawing r:id="rId3"/>
    </mc:Choice>
  </mc:AlternateContent>
  <controls>
    <control shapeId="4098" r:id="rId4" name="Button 2">
      <controlPr defaultSize="0" print="0" autoFill="0" autoPict="0" macro="[0]!Button2_Click">
        <anchor moveWithCells="1" sizeWithCells="1">
          <from>
            <xdr:col>1</xdr:col>
            <xdr:colOff>2425700</xdr:colOff>
            <xdr:row>6</xdr:row>
            <xdr:rowOff>177800</xdr:rowOff>
          </from>
          <to>
            <xdr:col>1</xdr:col>
            <xdr:colOff>4089400</xdr:colOff>
            <xdr:row>11</xdr:row>
            <xdr:rowOff>12700</xdr:rowOff>
          </to>
        </anchor>
      </controlPr>
    </control>
  </control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9590-04E2-4582-AF59-5755C88C0A9B}">
  <sheetPr codeName="Sheet1"/>
  <dimension ref="A1:AG75"/>
  <sheetViews>
    <sheetView topLeftCell="A28" workbookViewId="0">
      <selection activeCell="F54" sqref="F54"/>
    </sheetView>
  </sheetViews>
  <sheetFormatPr baseColWidth="10" defaultColWidth="8.83203125" defaultRowHeight="15" x14ac:dyDescent="0.2"/>
  <cols>
    <col min="1" max="1" width="18.33203125" customWidth="1"/>
    <col min="2" max="2" width="17.1640625" customWidth="1"/>
  </cols>
  <sheetData>
    <row r="1" spans="1:33" x14ac:dyDescent="0.2">
      <c r="A1" t="s">
        <v>1782</v>
      </c>
      <c r="C1" t="s">
        <v>361</v>
      </c>
      <c r="H1" s="3" t="s">
        <v>362</v>
      </c>
      <c r="I1" t="s">
        <v>1990</v>
      </c>
    </row>
    <row r="2" spans="1:33" x14ac:dyDescent="0.2">
      <c r="B2" s="20" t="s">
        <v>790</v>
      </c>
      <c r="C2" s="9" t="s">
        <v>53</v>
      </c>
      <c r="D2" s="6" t="s">
        <v>793</v>
      </c>
      <c r="H2">
        <v>1</v>
      </c>
      <c r="I2" t="s">
        <v>383</v>
      </c>
      <c r="AD2" t="s">
        <v>1958</v>
      </c>
      <c r="AF2" t="s">
        <v>1959</v>
      </c>
    </row>
    <row r="3" spans="1:33" x14ac:dyDescent="0.2">
      <c r="B3" s="20"/>
      <c r="C3" s="9" t="s">
        <v>54</v>
      </c>
      <c r="D3" s="6" t="s">
        <v>795</v>
      </c>
      <c r="H3">
        <v>2</v>
      </c>
      <c r="I3" t="s">
        <v>1992</v>
      </c>
      <c r="S3" t="s">
        <v>1779</v>
      </c>
      <c r="AC3">
        <v>1</v>
      </c>
      <c r="AD3" t="s">
        <v>1885</v>
      </c>
      <c r="AF3" s="6" t="s">
        <v>1196</v>
      </c>
      <c r="AG3">
        <v>1</v>
      </c>
    </row>
    <row r="4" spans="1:33" x14ac:dyDescent="0.2">
      <c r="B4" s="20"/>
      <c r="C4" s="9" t="s">
        <v>55</v>
      </c>
      <c r="D4" s="6" t="s">
        <v>797</v>
      </c>
      <c r="H4">
        <v>3</v>
      </c>
      <c r="I4" t="s">
        <v>1991</v>
      </c>
      <c r="S4" t="s">
        <v>1780</v>
      </c>
      <c r="AC4">
        <v>2</v>
      </c>
      <c r="AD4" t="s">
        <v>1886</v>
      </c>
      <c r="AF4" s="6" t="s">
        <v>1197</v>
      </c>
      <c r="AG4">
        <v>2</v>
      </c>
    </row>
    <row r="5" spans="1:33" x14ac:dyDescent="0.2">
      <c r="B5" s="20"/>
      <c r="C5" s="9" t="s">
        <v>56</v>
      </c>
      <c r="D5" s="6" t="s">
        <v>798</v>
      </c>
      <c r="H5">
        <v>4</v>
      </c>
      <c r="I5" t="s">
        <v>1742</v>
      </c>
      <c r="S5" t="s">
        <v>1781</v>
      </c>
      <c r="AC5">
        <v>3</v>
      </c>
      <c r="AD5" t="s">
        <v>1887</v>
      </c>
      <c r="AF5" s="6" t="s">
        <v>1198</v>
      </c>
      <c r="AG5">
        <v>3</v>
      </c>
    </row>
    <row r="6" spans="1:33" x14ac:dyDescent="0.2">
      <c r="B6" s="20"/>
      <c r="C6" s="9" t="s">
        <v>59</v>
      </c>
      <c r="D6" s="6" t="s">
        <v>799</v>
      </c>
      <c r="H6">
        <v>5</v>
      </c>
      <c r="I6" t="s">
        <v>1743</v>
      </c>
      <c r="AC6">
        <v>4</v>
      </c>
      <c r="AD6" t="s">
        <v>1888</v>
      </c>
      <c r="AF6" s="6" t="s">
        <v>1199</v>
      </c>
      <c r="AG6">
        <v>4</v>
      </c>
    </row>
    <row r="7" spans="1:33" x14ac:dyDescent="0.2">
      <c r="B7" s="20"/>
      <c r="C7" s="9" t="s">
        <v>1753</v>
      </c>
      <c r="D7" s="6" t="s">
        <v>799</v>
      </c>
      <c r="H7">
        <v>6</v>
      </c>
      <c r="I7" t="s">
        <v>1744</v>
      </c>
      <c r="AC7">
        <v>5</v>
      </c>
      <c r="AD7" t="s">
        <v>1889</v>
      </c>
      <c r="AF7" s="6" t="s">
        <v>1200</v>
      </c>
      <c r="AG7">
        <v>5</v>
      </c>
    </row>
    <row r="8" spans="1:33" x14ac:dyDescent="0.2">
      <c r="B8" s="20" t="s">
        <v>790</v>
      </c>
      <c r="C8" s="9" t="s">
        <v>1754</v>
      </c>
      <c r="D8" s="6" t="s">
        <v>794</v>
      </c>
      <c r="H8">
        <v>7</v>
      </c>
      <c r="I8" t="s">
        <v>1745</v>
      </c>
      <c r="AC8">
        <v>6</v>
      </c>
      <c r="AD8" t="s">
        <v>1890</v>
      </c>
      <c r="AF8" s="6" t="s">
        <v>1201</v>
      </c>
      <c r="AG8">
        <v>6</v>
      </c>
    </row>
    <row r="9" spans="1:33" x14ac:dyDescent="0.2">
      <c r="B9" s="20" t="s">
        <v>790</v>
      </c>
      <c r="C9" s="9" t="s">
        <v>1755</v>
      </c>
      <c r="D9" s="6" t="s">
        <v>796</v>
      </c>
      <c r="H9">
        <v>8</v>
      </c>
      <c r="I9" t="s">
        <v>1746</v>
      </c>
      <c r="AC9">
        <v>7</v>
      </c>
      <c r="AD9" t="s">
        <v>1891</v>
      </c>
      <c r="AF9" s="6" t="s">
        <v>1202</v>
      </c>
      <c r="AG9">
        <v>7</v>
      </c>
    </row>
    <row r="10" spans="1:33" x14ac:dyDescent="0.2">
      <c r="B10" s="20" t="s">
        <v>790</v>
      </c>
      <c r="C10" s="5" t="s">
        <v>1756</v>
      </c>
      <c r="D10" s="1" t="s">
        <v>1757</v>
      </c>
      <c r="H10">
        <v>9</v>
      </c>
      <c r="I10" t="s">
        <v>1747</v>
      </c>
      <c r="AC10">
        <v>8</v>
      </c>
      <c r="AD10" t="s">
        <v>1892</v>
      </c>
      <c r="AF10" s="6" t="s">
        <v>1203</v>
      </c>
      <c r="AG10">
        <v>8</v>
      </c>
    </row>
    <row r="11" spans="1:33" x14ac:dyDescent="0.2">
      <c r="B11" s="20" t="s">
        <v>790</v>
      </c>
      <c r="C11" s="5" t="s">
        <v>1758</v>
      </c>
      <c r="D11" s="1" t="s">
        <v>1759</v>
      </c>
      <c r="H11">
        <v>10</v>
      </c>
      <c r="I11" t="s">
        <v>1748</v>
      </c>
      <c r="AC11">
        <v>9</v>
      </c>
      <c r="AD11" t="s">
        <v>1893</v>
      </c>
      <c r="AF11" s="38" t="s">
        <v>1204</v>
      </c>
      <c r="AG11">
        <v>9</v>
      </c>
    </row>
    <row r="12" spans="1:33" x14ac:dyDescent="0.2">
      <c r="B12" s="20" t="s">
        <v>790</v>
      </c>
      <c r="C12" s="5" t="s">
        <v>1731</v>
      </c>
      <c r="D12" s="1" t="s">
        <v>1760</v>
      </c>
      <c r="H12">
        <v>11</v>
      </c>
      <c r="I12" t="s">
        <v>1749</v>
      </c>
      <c r="AC12">
        <v>10</v>
      </c>
      <c r="AD12" t="s">
        <v>1894</v>
      </c>
      <c r="AF12" s="6" t="s">
        <v>1205</v>
      </c>
      <c r="AG12">
        <v>10</v>
      </c>
    </row>
    <row r="13" spans="1:33" x14ac:dyDescent="0.2">
      <c r="B13" s="20" t="s">
        <v>790</v>
      </c>
      <c r="C13" s="5" t="s">
        <v>1732</v>
      </c>
      <c r="D13" s="1" t="s">
        <v>1761</v>
      </c>
      <c r="H13">
        <v>12</v>
      </c>
      <c r="I13" t="s">
        <v>1750</v>
      </c>
      <c r="AC13">
        <v>11</v>
      </c>
      <c r="AD13" t="s">
        <v>1895</v>
      </c>
      <c r="AF13" s="6" t="s">
        <v>1206</v>
      </c>
      <c r="AG13">
        <v>11</v>
      </c>
    </row>
    <row r="14" spans="1:33" x14ac:dyDescent="0.2">
      <c r="B14" s="20" t="s">
        <v>790</v>
      </c>
      <c r="C14" s="5" t="s">
        <v>1762</v>
      </c>
      <c r="D14" s="1" t="s">
        <v>1763</v>
      </c>
      <c r="H14">
        <v>13</v>
      </c>
      <c r="I14" t="s">
        <v>1751</v>
      </c>
      <c r="AC14">
        <v>12</v>
      </c>
      <c r="AD14" t="s">
        <v>1896</v>
      </c>
      <c r="AF14" s="6" t="s">
        <v>1207</v>
      </c>
      <c r="AG14">
        <v>12</v>
      </c>
    </row>
    <row r="15" spans="1:33" x14ac:dyDescent="0.2">
      <c r="B15" s="20" t="s">
        <v>790</v>
      </c>
      <c r="C15" s="5" t="s">
        <v>1764</v>
      </c>
      <c r="D15" s="1" t="s">
        <v>1765</v>
      </c>
      <c r="H15">
        <v>14</v>
      </c>
      <c r="I15" t="s">
        <v>1752</v>
      </c>
      <c r="AC15">
        <v>13</v>
      </c>
      <c r="AD15" t="s">
        <v>1897</v>
      </c>
      <c r="AF15" s="6" t="s">
        <v>1208</v>
      </c>
      <c r="AG15">
        <v>13</v>
      </c>
    </row>
    <row r="16" spans="1:33" x14ac:dyDescent="0.2">
      <c r="B16" s="20" t="s">
        <v>790</v>
      </c>
      <c r="C16" s="5" t="s">
        <v>1766</v>
      </c>
      <c r="D16" s="1" t="s">
        <v>1767</v>
      </c>
      <c r="H16">
        <v>15</v>
      </c>
      <c r="I16" t="s">
        <v>384</v>
      </c>
      <c r="AC16">
        <v>14</v>
      </c>
      <c r="AD16" t="s">
        <v>1898</v>
      </c>
      <c r="AF16" s="6" t="s">
        <v>1209</v>
      </c>
      <c r="AG16">
        <v>14</v>
      </c>
    </row>
    <row r="17" spans="2:33" x14ac:dyDescent="0.2">
      <c r="B17" s="20" t="s">
        <v>790</v>
      </c>
      <c r="C17" s="5" t="s">
        <v>1768</v>
      </c>
      <c r="D17" s="1" t="s">
        <v>1769</v>
      </c>
      <c r="H17">
        <v>16</v>
      </c>
      <c r="I17" t="s">
        <v>385</v>
      </c>
      <c r="AC17">
        <v>15</v>
      </c>
      <c r="AD17" t="s">
        <v>1899</v>
      </c>
      <c r="AF17" s="6" t="s">
        <v>1210</v>
      </c>
      <c r="AG17">
        <v>15</v>
      </c>
    </row>
    <row r="18" spans="2:33" x14ac:dyDescent="0.2">
      <c r="B18" s="20" t="s">
        <v>790</v>
      </c>
      <c r="C18" s="5" t="s">
        <v>1770</v>
      </c>
      <c r="D18" s="1" t="s">
        <v>1771</v>
      </c>
      <c r="H18">
        <v>17</v>
      </c>
      <c r="I18" t="s">
        <v>386</v>
      </c>
      <c r="AC18">
        <v>16</v>
      </c>
      <c r="AD18" t="s">
        <v>1900</v>
      </c>
      <c r="AF18" s="6" t="s">
        <v>1211</v>
      </c>
      <c r="AG18">
        <v>16</v>
      </c>
    </row>
    <row r="19" spans="2:33" x14ac:dyDescent="0.2">
      <c r="B19" s="20" t="s">
        <v>790</v>
      </c>
      <c r="C19" s="9" t="s">
        <v>60</v>
      </c>
      <c r="D19" s="6" t="s">
        <v>800</v>
      </c>
      <c r="H19">
        <v>18</v>
      </c>
      <c r="I19" t="s">
        <v>363</v>
      </c>
      <c r="AC19">
        <v>17</v>
      </c>
      <c r="AD19" t="s">
        <v>1901</v>
      </c>
      <c r="AF19" s="6" t="s">
        <v>1212</v>
      </c>
      <c r="AG19">
        <v>17</v>
      </c>
    </row>
    <row r="20" spans="2:33" x14ac:dyDescent="0.2">
      <c r="B20" s="20" t="s">
        <v>790</v>
      </c>
      <c r="C20" s="9" t="s">
        <v>61</v>
      </c>
      <c r="D20" s="6" t="s">
        <v>801</v>
      </c>
      <c r="H20">
        <v>19</v>
      </c>
      <c r="I20" t="s">
        <v>364</v>
      </c>
      <c r="AC20">
        <v>18</v>
      </c>
      <c r="AD20" t="s">
        <v>1902</v>
      </c>
      <c r="AF20" s="6" t="s">
        <v>1213</v>
      </c>
      <c r="AG20">
        <v>18</v>
      </c>
    </row>
    <row r="21" spans="2:33" x14ac:dyDescent="0.2">
      <c r="B21" s="20" t="s">
        <v>790</v>
      </c>
      <c r="C21" s="9" t="s">
        <v>62</v>
      </c>
      <c r="D21" s="6" t="s">
        <v>802</v>
      </c>
      <c r="H21">
        <v>20</v>
      </c>
      <c r="I21" t="s">
        <v>365</v>
      </c>
      <c r="AC21">
        <v>19</v>
      </c>
      <c r="AD21" t="s">
        <v>1903</v>
      </c>
      <c r="AF21" s="6" t="s">
        <v>1214</v>
      </c>
      <c r="AG21">
        <v>19</v>
      </c>
    </row>
    <row r="22" spans="2:33" x14ac:dyDescent="0.2">
      <c r="B22" s="20" t="s">
        <v>790</v>
      </c>
      <c r="C22" s="9" t="s">
        <v>63</v>
      </c>
      <c r="D22" s="6" t="s">
        <v>803</v>
      </c>
      <c r="H22">
        <v>21</v>
      </c>
      <c r="I22" t="s">
        <v>366</v>
      </c>
      <c r="AC22">
        <v>20</v>
      </c>
      <c r="AD22" t="s">
        <v>1904</v>
      </c>
      <c r="AF22" s="6" t="s">
        <v>1215</v>
      </c>
      <c r="AG22">
        <v>20</v>
      </c>
    </row>
    <row r="23" spans="2:33" x14ac:dyDescent="0.2">
      <c r="B23" s="20" t="s">
        <v>790</v>
      </c>
      <c r="C23" s="9" t="s">
        <v>64</v>
      </c>
      <c r="D23" s="6" t="s">
        <v>804</v>
      </c>
      <c r="H23">
        <v>22</v>
      </c>
      <c r="I23" t="s">
        <v>367</v>
      </c>
      <c r="AC23">
        <v>21</v>
      </c>
      <c r="AD23" t="s">
        <v>1905</v>
      </c>
      <c r="AF23" s="6" t="s">
        <v>1216</v>
      </c>
      <c r="AG23">
        <v>21</v>
      </c>
    </row>
    <row r="24" spans="2:33" x14ac:dyDescent="0.2">
      <c r="B24" s="20" t="s">
        <v>790</v>
      </c>
      <c r="C24" s="9" t="s">
        <v>65</v>
      </c>
      <c r="D24" s="6" t="s">
        <v>805</v>
      </c>
      <c r="H24">
        <v>23</v>
      </c>
      <c r="I24" t="s">
        <v>368</v>
      </c>
      <c r="AC24">
        <v>22</v>
      </c>
      <c r="AD24" t="s">
        <v>1906</v>
      </c>
      <c r="AF24" s="6" t="s">
        <v>1217</v>
      </c>
      <c r="AG24">
        <v>22</v>
      </c>
    </row>
    <row r="25" spans="2:33" x14ac:dyDescent="0.2">
      <c r="B25" s="20" t="s">
        <v>790</v>
      </c>
      <c r="C25" s="9" t="s">
        <v>66</v>
      </c>
      <c r="D25" s="6" t="s">
        <v>806</v>
      </c>
      <c r="H25">
        <v>24</v>
      </c>
      <c r="I25" t="s">
        <v>387</v>
      </c>
      <c r="AC25">
        <v>23</v>
      </c>
      <c r="AD25" t="s">
        <v>1907</v>
      </c>
      <c r="AF25" s="6" t="s">
        <v>1218</v>
      </c>
      <c r="AG25">
        <v>23</v>
      </c>
    </row>
    <row r="26" spans="2:33" x14ac:dyDescent="0.2">
      <c r="B26" s="20" t="s">
        <v>790</v>
      </c>
      <c r="C26" s="9" t="s">
        <v>67</v>
      </c>
      <c r="D26" s="6" t="s">
        <v>807</v>
      </c>
      <c r="H26">
        <v>25</v>
      </c>
      <c r="I26" t="s">
        <v>369</v>
      </c>
      <c r="AC26">
        <v>24</v>
      </c>
      <c r="AD26" t="s">
        <v>1908</v>
      </c>
      <c r="AF26" s="6" t="s">
        <v>1219</v>
      </c>
      <c r="AG26">
        <v>24</v>
      </c>
    </row>
    <row r="27" spans="2:33" x14ac:dyDescent="0.2">
      <c r="B27" s="20" t="s">
        <v>790</v>
      </c>
      <c r="C27" s="9" t="s">
        <v>68</v>
      </c>
      <c r="D27" s="6" t="s">
        <v>808</v>
      </c>
      <c r="H27">
        <v>26</v>
      </c>
      <c r="I27" t="s">
        <v>370</v>
      </c>
      <c r="AC27">
        <v>25</v>
      </c>
      <c r="AD27" t="s">
        <v>1909</v>
      </c>
      <c r="AF27" s="6" t="s">
        <v>1220</v>
      </c>
      <c r="AG27">
        <v>25</v>
      </c>
    </row>
    <row r="28" spans="2:33" x14ac:dyDescent="0.2">
      <c r="B28" s="20"/>
      <c r="C28" s="9" t="s">
        <v>69</v>
      </c>
      <c r="D28" s="6" t="s">
        <v>809</v>
      </c>
      <c r="H28">
        <v>27</v>
      </c>
      <c r="I28" t="s">
        <v>371</v>
      </c>
      <c r="AC28">
        <v>26</v>
      </c>
      <c r="AD28" t="s">
        <v>1910</v>
      </c>
      <c r="AF28" s="6" t="s">
        <v>1221</v>
      </c>
      <c r="AG28">
        <v>26</v>
      </c>
    </row>
    <row r="29" spans="2:33" x14ac:dyDescent="0.2">
      <c r="B29" s="20"/>
      <c r="C29" s="9" t="s">
        <v>70</v>
      </c>
      <c r="D29" s="6" t="s">
        <v>810</v>
      </c>
      <c r="H29">
        <v>28</v>
      </c>
      <c r="I29" t="s">
        <v>372</v>
      </c>
      <c r="AC29">
        <v>27</v>
      </c>
      <c r="AD29" t="s">
        <v>1911</v>
      </c>
      <c r="AF29" s="6" t="s">
        <v>1701</v>
      </c>
      <c r="AG29">
        <v>27</v>
      </c>
    </row>
    <row r="30" spans="2:33" x14ac:dyDescent="0.2">
      <c r="B30" s="20"/>
      <c r="C30" s="9" t="s">
        <v>79</v>
      </c>
      <c r="D30" s="6" t="s">
        <v>829</v>
      </c>
      <c r="H30">
        <v>29</v>
      </c>
      <c r="I30" t="s">
        <v>373</v>
      </c>
      <c r="AC30">
        <v>28</v>
      </c>
      <c r="AD30" t="s">
        <v>1912</v>
      </c>
      <c r="AF30" s="6" t="s">
        <v>1222</v>
      </c>
      <c r="AG30">
        <v>28</v>
      </c>
    </row>
    <row r="31" spans="2:33" x14ac:dyDescent="0.2">
      <c r="B31" s="20"/>
      <c r="C31" s="9" t="s">
        <v>80</v>
      </c>
      <c r="D31" s="6" t="s">
        <v>828</v>
      </c>
      <c r="H31">
        <v>30</v>
      </c>
      <c r="I31" t="s">
        <v>388</v>
      </c>
      <c r="AC31">
        <v>29</v>
      </c>
      <c r="AD31" t="s">
        <v>1913</v>
      </c>
      <c r="AF31" s="6" t="s">
        <v>1223</v>
      </c>
      <c r="AG31">
        <v>29</v>
      </c>
    </row>
    <row r="32" spans="2:33" x14ac:dyDescent="0.2">
      <c r="B32" s="20"/>
      <c r="C32" s="9" t="s">
        <v>81</v>
      </c>
      <c r="D32" s="6" t="s">
        <v>827</v>
      </c>
      <c r="H32">
        <v>31</v>
      </c>
      <c r="I32" t="s">
        <v>374</v>
      </c>
      <c r="AC32">
        <v>30</v>
      </c>
      <c r="AD32" t="s">
        <v>1914</v>
      </c>
      <c r="AF32" s="6" t="s">
        <v>1224</v>
      </c>
      <c r="AG32">
        <v>30</v>
      </c>
    </row>
    <row r="33" spans="2:33" x14ac:dyDescent="0.2">
      <c r="B33" s="20"/>
      <c r="C33" s="9" t="s">
        <v>82</v>
      </c>
      <c r="D33" s="6" t="s">
        <v>826</v>
      </c>
      <c r="H33">
        <v>32</v>
      </c>
      <c r="I33" t="s">
        <v>375</v>
      </c>
      <c r="AC33">
        <v>31</v>
      </c>
      <c r="AD33" t="s">
        <v>1915</v>
      </c>
      <c r="AF33" s="6" t="s">
        <v>1225</v>
      </c>
      <c r="AG33">
        <v>31</v>
      </c>
    </row>
    <row r="34" spans="2:33" x14ac:dyDescent="0.2">
      <c r="B34" s="20"/>
      <c r="C34" s="9" t="s">
        <v>83</v>
      </c>
      <c r="D34" s="6" t="s">
        <v>811</v>
      </c>
      <c r="H34">
        <v>33</v>
      </c>
      <c r="I34" t="s">
        <v>376</v>
      </c>
      <c r="AC34">
        <v>32</v>
      </c>
      <c r="AD34" t="s">
        <v>1916</v>
      </c>
      <c r="AF34" s="6" t="s">
        <v>1226</v>
      </c>
      <c r="AG34">
        <v>32</v>
      </c>
    </row>
    <row r="35" spans="2:33" x14ac:dyDescent="0.2">
      <c r="B35" s="20"/>
      <c r="C35" s="9" t="s">
        <v>84</v>
      </c>
      <c r="D35" s="6" t="s">
        <v>812</v>
      </c>
      <c r="H35">
        <v>34</v>
      </c>
      <c r="I35" t="s">
        <v>377</v>
      </c>
      <c r="AC35">
        <v>33</v>
      </c>
      <c r="AD35" t="s">
        <v>1917</v>
      </c>
      <c r="AF35" s="6" t="s">
        <v>1227</v>
      </c>
      <c r="AG35">
        <v>33</v>
      </c>
    </row>
    <row r="36" spans="2:33" x14ac:dyDescent="0.2">
      <c r="B36" s="20"/>
      <c r="C36" s="9" t="s">
        <v>85</v>
      </c>
      <c r="D36" s="6" t="s">
        <v>813</v>
      </c>
      <c r="H36">
        <v>35</v>
      </c>
      <c r="I36" t="s">
        <v>378</v>
      </c>
      <c r="AC36">
        <v>34</v>
      </c>
      <c r="AD36" t="s">
        <v>1918</v>
      </c>
      <c r="AF36" s="6" t="s">
        <v>1228</v>
      </c>
      <c r="AG36">
        <v>34</v>
      </c>
    </row>
    <row r="37" spans="2:33" x14ac:dyDescent="0.2">
      <c r="B37" s="20" t="s">
        <v>790</v>
      </c>
      <c r="C37" s="9" t="s">
        <v>86</v>
      </c>
      <c r="D37" s="6" t="s">
        <v>814</v>
      </c>
      <c r="H37">
        <v>36</v>
      </c>
      <c r="I37" t="s">
        <v>379</v>
      </c>
      <c r="AC37">
        <v>35</v>
      </c>
      <c r="AD37" t="s">
        <v>1919</v>
      </c>
      <c r="AF37" s="38" t="s">
        <v>1229</v>
      </c>
      <c r="AG37">
        <v>35</v>
      </c>
    </row>
    <row r="38" spans="2:33" x14ac:dyDescent="0.2">
      <c r="B38" s="20" t="s">
        <v>790</v>
      </c>
      <c r="C38" s="9" t="s">
        <v>87</v>
      </c>
      <c r="D38" s="6" t="s">
        <v>815</v>
      </c>
      <c r="H38">
        <v>37</v>
      </c>
      <c r="I38" t="s">
        <v>380</v>
      </c>
      <c r="AC38">
        <v>36</v>
      </c>
      <c r="AD38" t="s">
        <v>1920</v>
      </c>
      <c r="AF38" s="6" t="s">
        <v>1230</v>
      </c>
      <c r="AG38">
        <v>36</v>
      </c>
    </row>
    <row r="39" spans="2:33" x14ac:dyDescent="0.2">
      <c r="B39" s="20" t="s">
        <v>790</v>
      </c>
      <c r="C39" s="9" t="s">
        <v>88</v>
      </c>
      <c r="D39" s="6" t="s">
        <v>816</v>
      </c>
      <c r="H39">
        <v>38</v>
      </c>
      <c r="I39" t="s">
        <v>381</v>
      </c>
      <c r="AC39">
        <v>37</v>
      </c>
      <c r="AD39" t="s">
        <v>1921</v>
      </c>
      <c r="AF39" s="6" t="s">
        <v>1231</v>
      </c>
      <c r="AG39">
        <v>37</v>
      </c>
    </row>
    <row r="40" spans="2:33" x14ac:dyDescent="0.2">
      <c r="B40" s="20"/>
      <c r="C40" s="9" t="s">
        <v>89</v>
      </c>
      <c r="D40" s="6" t="s">
        <v>817</v>
      </c>
      <c r="H40">
        <v>39</v>
      </c>
      <c r="I40" t="s">
        <v>382</v>
      </c>
      <c r="AC40">
        <v>38</v>
      </c>
      <c r="AD40" t="s">
        <v>1922</v>
      </c>
      <c r="AF40" s="6" t="s">
        <v>1232</v>
      </c>
      <c r="AG40">
        <v>38</v>
      </c>
    </row>
    <row r="41" spans="2:33" x14ac:dyDescent="0.2">
      <c r="B41" s="20" t="s">
        <v>790</v>
      </c>
      <c r="C41" s="9" t="s">
        <v>90</v>
      </c>
      <c r="D41" s="6" t="s">
        <v>818</v>
      </c>
      <c r="H41">
        <v>40</v>
      </c>
      <c r="I41" s="8" t="s">
        <v>2567</v>
      </c>
      <c r="AC41">
        <v>39</v>
      </c>
      <c r="AD41" t="s">
        <v>1923</v>
      </c>
      <c r="AF41" s="6" t="s">
        <v>1233</v>
      </c>
      <c r="AG41">
        <v>39</v>
      </c>
    </row>
    <row r="42" spans="2:33" x14ac:dyDescent="0.2">
      <c r="B42" s="20" t="s">
        <v>790</v>
      </c>
      <c r="C42" s="9" t="s">
        <v>91</v>
      </c>
      <c r="D42" s="6" t="s">
        <v>819</v>
      </c>
      <c r="H42">
        <v>41</v>
      </c>
      <c r="I42" s="8" t="s">
        <v>2568</v>
      </c>
      <c r="AC42">
        <v>40</v>
      </c>
      <c r="AD42" t="s">
        <v>1924</v>
      </c>
      <c r="AF42" s="6" t="s">
        <v>1234</v>
      </c>
      <c r="AG42">
        <v>40</v>
      </c>
    </row>
    <row r="43" spans="2:33" x14ac:dyDescent="0.2">
      <c r="B43" s="20" t="s">
        <v>790</v>
      </c>
      <c r="C43" s="9" t="s">
        <v>92</v>
      </c>
      <c r="D43" s="6" t="s">
        <v>820</v>
      </c>
      <c r="H43">
        <v>42</v>
      </c>
      <c r="I43" s="8" t="s">
        <v>2569</v>
      </c>
      <c r="AC43">
        <v>41</v>
      </c>
      <c r="AD43" t="s">
        <v>1925</v>
      </c>
      <c r="AF43" s="6" t="s">
        <v>1235</v>
      </c>
      <c r="AG43">
        <v>41</v>
      </c>
    </row>
    <row r="44" spans="2:33" x14ac:dyDescent="0.2">
      <c r="B44" s="20" t="s">
        <v>790</v>
      </c>
      <c r="C44" s="9" t="s">
        <v>93</v>
      </c>
      <c r="D44" s="6" t="s">
        <v>821</v>
      </c>
      <c r="H44">
        <v>43</v>
      </c>
      <c r="I44" s="8" t="s">
        <v>2570</v>
      </c>
      <c r="AC44">
        <v>42</v>
      </c>
      <c r="AD44" t="s">
        <v>1926</v>
      </c>
      <c r="AF44" s="6" t="s">
        <v>1236</v>
      </c>
      <c r="AG44">
        <v>42</v>
      </c>
    </row>
    <row r="45" spans="2:33" x14ac:dyDescent="0.2">
      <c r="B45" s="20" t="s">
        <v>790</v>
      </c>
      <c r="C45" s="9" t="s">
        <v>94</v>
      </c>
      <c r="D45" s="6" t="s">
        <v>822</v>
      </c>
      <c r="AC45">
        <v>43</v>
      </c>
      <c r="AD45" t="s">
        <v>1927</v>
      </c>
      <c r="AF45" s="6" t="s">
        <v>1237</v>
      </c>
      <c r="AG45">
        <v>43</v>
      </c>
    </row>
    <row r="46" spans="2:33" x14ac:dyDescent="0.2">
      <c r="B46" s="20" t="s">
        <v>790</v>
      </c>
      <c r="C46" s="9" t="s">
        <v>95</v>
      </c>
      <c r="D46" s="6" t="s">
        <v>823</v>
      </c>
      <c r="AC46">
        <v>44</v>
      </c>
      <c r="AD46" t="s">
        <v>1928</v>
      </c>
      <c r="AF46" s="6" t="s">
        <v>1238</v>
      </c>
      <c r="AG46">
        <v>44</v>
      </c>
    </row>
    <row r="47" spans="2:33" x14ac:dyDescent="0.2">
      <c r="B47" s="20" t="s">
        <v>790</v>
      </c>
      <c r="C47" s="5" t="s">
        <v>96</v>
      </c>
      <c r="D47" s="6" t="s">
        <v>824</v>
      </c>
      <c r="AC47">
        <v>45</v>
      </c>
      <c r="AD47" t="s">
        <v>1929</v>
      </c>
      <c r="AF47" s="6" t="s">
        <v>1239</v>
      </c>
      <c r="AG47">
        <v>45</v>
      </c>
    </row>
    <row r="48" spans="2:33" x14ac:dyDescent="0.2">
      <c r="B48" s="20" t="s">
        <v>790</v>
      </c>
      <c r="C48" s="5" t="s">
        <v>97</v>
      </c>
      <c r="D48" s="6" t="s">
        <v>825</v>
      </c>
      <c r="AC48">
        <v>46</v>
      </c>
      <c r="AD48" t="s">
        <v>1930</v>
      </c>
      <c r="AF48" s="6" t="s">
        <v>1240</v>
      </c>
      <c r="AG48">
        <v>46</v>
      </c>
    </row>
    <row r="49" spans="1:33" x14ac:dyDescent="0.2">
      <c r="B49" s="21" t="s">
        <v>790</v>
      </c>
      <c r="C49" s="94" t="s">
        <v>1865</v>
      </c>
      <c r="D49" s="1" t="s">
        <v>2562</v>
      </c>
      <c r="AC49">
        <v>47</v>
      </c>
      <c r="AD49" t="s">
        <v>1931</v>
      </c>
      <c r="AF49" s="6" t="s">
        <v>1241</v>
      </c>
      <c r="AG49">
        <v>47</v>
      </c>
    </row>
    <row r="50" spans="1:33" x14ac:dyDescent="0.2">
      <c r="B50" s="21" t="s">
        <v>790</v>
      </c>
      <c r="C50" s="94" t="s">
        <v>1866</v>
      </c>
      <c r="D50" s="1" t="s">
        <v>2563</v>
      </c>
      <c r="AC50">
        <v>48</v>
      </c>
      <c r="AD50" t="s">
        <v>1932</v>
      </c>
      <c r="AF50" s="6" t="s">
        <v>1242</v>
      </c>
      <c r="AG50">
        <v>48</v>
      </c>
    </row>
    <row r="51" spans="1:33" x14ac:dyDescent="0.2">
      <c r="B51" s="21" t="s">
        <v>790</v>
      </c>
      <c r="C51" s="94" t="s">
        <v>1867</v>
      </c>
      <c r="D51" s="1" t="s">
        <v>2564</v>
      </c>
      <c r="H51" t="s">
        <v>1851</v>
      </c>
      <c r="AC51">
        <v>49</v>
      </c>
      <c r="AD51" t="s">
        <v>1933</v>
      </c>
      <c r="AF51" s="6" t="s">
        <v>1243</v>
      </c>
      <c r="AG51">
        <v>49</v>
      </c>
    </row>
    <row r="52" spans="1:33" x14ac:dyDescent="0.2">
      <c r="B52" s="21" t="s">
        <v>790</v>
      </c>
      <c r="C52" s="94" t="s">
        <v>1868</v>
      </c>
      <c r="D52" s="1" t="s">
        <v>2565</v>
      </c>
      <c r="H52" s="72" t="s">
        <v>1850</v>
      </c>
      <c r="AC52">
        <v>50</v>
      </c>
      <c r="AD52" t="s">
        <v>1934</v>
      </c>
      <c r="AF52" s="6" t="s">
        <v>1244</v>
      </c>
      <c r="AG52">
        <v>50</v>
      </c>
    </row>
    <row r="53" spans="1:33" x14ac:dyDescent="0.2">
      <c r="AC53">
        <v>51</v>
      </c>
      <c r="AD53" t="s">
        <v>1935</v>
      </c>
      <c r="AF53" s="6" t="s">
        <v>1245</v>
      </c>
      <c r="AG53">
        <v>51</v>
      </c>
    </row>
    <row r="54" spans="1:33" x14ac:dyDescent="0.2">
      <c r="AC54">
        <v>52</v>
      </c>
      <c r="AD54" t="s">
        <v>1936</v>
      </c>
      <c r="AF54" s="6" t="s">
        <v>1246</v>
      </c>
      <c r="AG54">
        <v>52</v>
      </c>
    </row>
    <row r="55" spans="1:33" x14ac:dyDescent="0.2">
      <c r="AC55">
        <v>53</v>
      </c>
      <c r="AD55" t="s">
        <v>1937</v>
      </c>
      <c r="AF55" s="6" t="s">
        <v>1247</v>
      </c>
      <c r="AG55">
        <v>53</v>
      </c>
    </row>
    <row r="56" spans="1:33" x14ac:dyDescent="0.2">
      <c r="A56" s="3" t="s">
        <v>830</v>
      </c>
      <c r="B56" s="32">
        <f>COUNTIF(B2:B52,"Required")</f>
        <v>36</v>
      </c>
      <c r="C56" s="8"/>
      <c r="AC56">
        <v>54</v>
      </c>
      <c r="AD56" t="s">
        <v>1938</v>
      </c>
      <c r="AF56" s="6" t="s">
        <v>1248</v>
      </c>
      <c r="AG56">
        <v>54</v>
      </c>
    </row>
    <row r="57" spans="1:33" x14ac:dyDescent="0.2">
      <c r="AC57">
        <v>55</v>
      </c>
      <c r="AD57" t="s">
        <v>1939</v>
      </c>
      <c r="AF57" s="6" t="s">
        <v>1249</v>
      </c>
      <c r="AG57">
        <v>55</v>
      </c>
    </row>
    <row r="58" spans="1:33" x14ac:dyDescent="0.2">
      <c r="AC58">
        <v>56</v>
      </c>
      <c r="AD58" t="s">
        <v>1940</v>
      </c>
      <c r="AF58" s="6" t="s">
        <v>1250</v>
      </c>
      <c r="AG58">
        <v>56</v>
      </c>
    </row>
    <row r="59" spans="1:33" x14ac:dyDescent="0.2">
      <c r="AC59">
        <v>57</v>
      </c>
      <c r="AD59" t="s">
        <v>1941</v>
      </c>
      <c r="AF59" s="6" t="s">
        <v>1251</v>
      </c>
      <c r="AG59">
        <v>57</v>
      </c>
    </row>
    <row r="60" spans="1:33" x14ac:dyDescent="0.2">
      <c r="B60" s="68" t="s">
        <v>1783</v>
      </c>
      <c r="F60" s="5" t="s">
        <v>8</v>
      </c>
      <c r="G60" s="5" t="s">
        <v>9</v>
      </c>
      <c r="H60" s="5" t="s">
        <v>10</v>
      </c>
      <c r="AC60">
        <v>58</v>
      </c>
      <c r="AD60" t="s">
        <v>1942</v>
      </c>
      <c r="AF60" s="6" t="s">
        <v>1252</v>
      </c>
      <c r="AG60">
        <v>58</v>
      </c>
    </row>
    <row r="61" spans="1:33" x14ac:dyDescent="0.2">
      <c r="B61" s="5"/>
      <c r="C61" s="6"/>
      <c r="F61" s="8"/>
      <c r="G61" s="8"/>
      <c r="H61" s="8"/>
      <c r="AC61">
        <v>59</v>
      </c>
      <c r="AD61" t="s">
        <v>1943</v>
      </c>
      <c r="AF61" s="6" t="s">
        <v>1253</v>
      </c>
      <c r="AG61">
        <v>59</v>
      </c>
    </row>
    <row r="62" spans="1:33" x14ac:dyDescent="0.2">
      <c r="B62" s="33" t="s">
        <v>1013</v>
      </c>
      <c r="AC62">
        <v>60</v>
      </c>
      <c r="AD62" t="s">
        <v>1944</v>
      </c>
      <c r="AF62" s="6" t="s">
        <v>1254</v>
      </c>
      <c r="AG62">
        <v>60</v>
      </c>
    </row>
    <row r="63" spans="1:33" x14ac:dyDescent="0.2">
      <c r="AC63">
        <v>61</v>
      </c>
      <c r="AD63" t="s">
        <v>1945</v>
      </c>
      <c r="AF63" s="6" t="s">
        <v>1255</v>
      </c>
      <c r="AG63">
        <v>61</v>
      </c>
    </row>
    <row r="64" spans="1:33" x14ac:dyDescent="0.2">
      <c r="B64" s="24" t="s">
        <v>4</v>
      </c>
      <c r="C64" s="5" t="s">
        <v>5</v>
      </c>
      <c r="D64" s="5" t="s">
        <v>6</v>
      </c>
      <c r="E64" s="111" t="s">
        <v>7</v>
      </c>
      <c r="F64" s="5" t="s">
        <v>8</v>
      </c>
      <c r="G64" s="111" t="s">
        <v>9</v>
      </c>
      <c r="H64" s="5" t="s">
        <v>10</v>
      </c>
      <c r="AC64">
        <v>62</v>
      </c>
      <c r="AD64" t="s">
        <v>1946</v>
      </c>
      <c r="AF64" s="6" t="s">
        <v>1256</v>
      </c>
      <c r="AG64">
        <v>62</v>
      </c>
    </row>
    <row r="65" spans="2:33" x14ac:dyDescent="0.2">
      <c r="B65" s="8">
        <f>w2_con.csv!C22</f>
        <v>3</v>
      </c>
      <c r="C65" s="8">
        <f>w2_con.csv!D22</f>
        <v>1</v>
      </c>
      <c r="D65" s="8">
        <f>w2_con.csv!E22</f>
        <v>1</v>
      </c>
      <c r="E65" s="8">
        <f>w2_con.csv!F22</f>
        <v>1</v>
      </c>
      <c r="F65" s="8">
        <f>w2_con.csv!G22</f>
        <v>0</v>
      </c>
      <c r="G65" s="8">
        <f>w2_con.csv!H22</f>
        <v>0</v>
      </c>
      <c r="H65" s="8">
        <f>w2_con.csv!I22</f>
        <v>1</v>
      </c>
      <c r="AC65">
        <v>63</v>
      </c>
      <c r="AD65" t="s">
        <v>1947</v>
      </c>
      <c r="AF65" s="6" t="s">
        <v>1257</v>
      </c>
      <c r="AG65">
        <v>63</v>
      </c>
    </row>
    <row r="66" spans="2:33" x14ac:dyDescent="0.2">
      <c r="E66" s="112" t="s">
        <v>2566</v>
      </c>
      <c r="G66" s="112" t="s">
        <v>2566</v>
      </c>
      <c r="AC66">
        <v>64</v>
      </c>
      <c r="AD66" t="s">
        <v>1948</v>
      </c>
      <c r="AF66" s="6" t="s">
        <v>1258</v>
      </c>
      <c r="AG66">
        <v>64</v>
      </c>
    </row>
    <row r="67" spans="2:33" x14ac:dyDescent="0.2">
      <c r="B67" t="s">
        <v>1014</v>
      </c>
      <c r="AC67">
        <v>65</v>
      </c>
      <c r="AD67" t="s">
        <v>1949</v>
      </c>
      <c r="AF67" s="6" t="s">
        <v>1259</v>
      </c>
      <c r="AG67">
        <v>65</v>
      </c>
    </row>
    <row r="68" spans="2:33" x14ac:dyDescent="0.2">
      <c r="B68" s="34">
        <f>B56+w2_con.csv!C22+w2_con.csv!D22+w2_con.csv!NAL+3*w2_con.csv!G22+w2_con.csv!NZP</f>
        <v>42</v>
      </c>
      <c r="AC68">
        <v>66</v>
      </c>
      <c r="AD68" t="s">
        <v>1950</v>
      </c>
      <c r="AF68" s="6" t="s">
        <v>1260</v>
      </c>
      <c r="AG68">
        <v>66</v>
      </c>
    </row>
    <row r="69" spans="2:33" x14ac:dyDescent="0.2">
      <c r="AC69">
        <v>67</v>
      </c>
      <c r="AD69" t="s">
        <v>1951</v>
      </c>
      <c r="AF69" s="6" t="s">
        <v>1261</v>
      </c>
      <c r="AG69">
        <v>67</v>
      </c>
    </row>
    <row r="70" spans="2:33" x14ac:dyDescent="0.2">
      <c r="AC70">
        <v>68</v>
      </c>
      <c r="AD70" t="s">
        <v>1952</v>
      </c>
      <c r="AF70" s="6" t="s">
        <v>1262</v>
      </c>
      <c r="AG70">
        <v>68</v>
      </c>
    </row>
    <row r="71" spans="2:33" x14ac:dyDescent="0.2">
      <c r="AC71">
        <v>69</v>
      </c>
      <c r="AD71" t="s">
        <v>1953</v>
      </c>
      <c r="AF71" s="6" t="s">
        <v>1263</v>
      </c>
      <c r="AG71">
        <v>69</v>
      </c>
    </row>
    <row r="72" spans="2:33" x14ac:dyDescent="0.2">
      <c r="AC72">
        <v>70</v>
      </c>
      <c r="AD72" t="s">
        <v>1954</v>
      </c>
      <c r="AF72" s="6" t="s">
        <v>1264</v>
      </c>
      <c r="AG72">
        <v>70</v>
      </c>
    </row>
    <row r="73" spans="2:33" x14ac:dyDescent="0.2">
      <c r="AC73">
        <v>71</v>
      </c>
      <c r="AD73" t="s">
        <v>1955</v>
      </c>
      <c r="AF73" s="6" t="s">
        <v>1265</v>
      </c>
      <c r="AG73">
        <v>71</v>
      </c>
    </row>
    <row r="74" spans="2:33" x14ac:dyDescent="0.2">
      <c r="AC74">
        <v>72</v>
      </c>
      <c r="AD74" t="s">
        <v>1956</v>
      </c>
      <c r="AF74" s="6" t="s">
        <v>1266</v>
      </c>
      <c r="AG74">
        <v>72</v>
      </c>
    </row>
    <row r="75" spans="2:33" x14ac:dyDescent="0.2">
      <c r="AC75">
        <v>73</v>
      </c>
      <c r="AD75" t="s">
        <v>1957</v>
      </c>
    </row>
  </sheetData>
  <hyperlinks>
    <hyperlink ref="H52" location="'Index of Sheets'!A1" display="'Index of Sheets'!A1" xr:uid="{7A31D363-821C-4043-AA16-29165A5F2EF4}"/>
  </hyperlinks>
  <pageMargins left="0.7" right="0.7" top="0.75" bottom="0.75" header="0.3" footer="0.3"/>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515C-7A3E-4C1F-9829-76447BAA0C68}">
  <sheetPr codeName="Sheet5"/>
  <dimension ref="A1:N21"/>
  <sheetViews>
    <sheetView workbookViewId="0">
      <selection activeCell="H15" sqref="H15"/>
    </sheetView>
  </sheetViews>
  <sheetFormatPr baseColWidth="10" defaultColWidth="8.83203125" defaultRowHeight="15" x14ac:dyDescent="0.2"/>
  <cols>
    <col min="1" max="1" width="41.5" customWidth="1"/>
    <col min="2" max="2" width="15.5" customWidth="1"/>
    <col min="3" max="3" width="10.33203125" customWidth="1"/>
  </cols>
  <sheetData>
    <row r="1" spans="1:14" x14ac:dyDescent="0.2">
      <c r="A1" s="17" t="s">
        <v>1456</v>
      </c>
      <c r="B1" s="17"/>
      <c r="C1" s="17"/>
      <c r="D1" s="17"/>
      <c r="E1" s="17"/>
      <c r="F1" s="17"/>
      <c r="G1" s="44"/>
      <c r="H1" s="44"/>
      <c r="I1" s="44"/>
    </row>
    <row r="2" spans="1:14" x14ac:dyDescent="0.2">
      <c r="A2" s="17" t="s">
        <v>1460</v>
      </c>
      <c r="B2" s="17" t="s">
        <v>1461</v>
      </c>
      <c r="C2" s="65" t="s">
        <v>2617</v>
      </c>
      <c r="D2" s="17"/>
      <c r="E2" s="17"/>
      <c r="F2" s="17"/>
      <c r="G2" s="44"/>
      <c r="H2" s="44"/>
      <c r="I2" s="44"/>
    </row>
    <row r="3" spans="1:14" x14ac:dyDescent="0.2">
      <c r="A3" s="6">
        <v>9</v>
      </c>
      <c r="B3" s="6" t="s">
        <v>1462</v>
      </c>
      <c r="C3" s="65" t="s">
        <v>2</v>
      </c>
      <c r="D3" s="17"/>
      <c r="E3" s="17"/>
      <c r="F3" s="17"/>
      <c r="G3" s="44"/>
      <c r="H3" s="44"/>
      <c r="I3" s="44"/>
      <c r="N3" t="s">
        <v>1851</v>
      </c>
    </row>
    <row r="4" spans="1:14" x14ac:dyDescent="0.2">
      <c r="A4" s="17" t="s">
        <v>1463</v>
      </c>
      <c r="B4" s="17" t="s">
        <v>1464</v>
      </c>
      <c r="C4" s="17" t="s">
        <v>1465</v>
      </c>
      <c r="D4" s="17" t="s">
        <v>1466</v>
      </c>
      <c r="E4" s="17"/>
      <c r="F4" s="17"/>
      <c r="G4" s="44"/>
      <c r="H4" s="44"/>
      <c r="I4" s="44"/>
      <c r="N4" s="72" t="s">
        <v>1850</v>
      </c>
    </row>
    <row r="5" spans="1:14" x14ac:dyDescent="0.2">
      <c r="A5" s="17" t="s">
        <v>1467</v>
      </c>
      <c r="B5" s="6">
        <v>0</v>
      </c>
      <c r="C5" s="6">
        <v>18</v>
      </c>
      <c r="D5" s="6">
        <v>5</v>
      </c>
      <c r="E5" s="17"/>
      <c r="F5" s="17"/>
      <c r="G5" s="44"/>
      <c r="H5" s="44"/>
      <c r="I5" s="44"/>
    </row>
    <row r="6" spans="1:14" x14ac:dyDescent="0.2">
      <c r="A6" s="17" t="s">
        <v>1468</v>
      </c>
      <c r="B6" s="6">
        <v>10</v>
      </c>
      <c r="C6" s="6">
        <v>24</v>
      </c>
      <c r="D6" s="6">
        <v>5</v>
      </c>
      <c r="E6" s="17"/>
      <c r="F6" s="17"/>
      <c r="G6" s="44"/>
      <c r="H6" s="44"/>
      <c r="I6" s="44"/>
    </row>
    <row r="7" spans="1:14" x14ac:dyDescent="0.2">
      <c r="A7" s="17" t="s">
        <v>1469</v>
      </c>
      <c r="B7" s="6">
        <v>12</v>
      </c>
      <c r="C7" s="6">
        <v>24</v>
      </c>
      <c r="D7" s="6">
        <v>5</v>
      </c>
      <c r="E7" s="17"/>
      <c r="F7" s="17"/>
      <c r="G7" s="44"/>
      <c r="H7" s="44"/>
      <c r="I7" s="44"/>
    </row>
    <row r="8" spans="1:14" x14ac:dyDescent="0.2">
      <c r="A8" s="17" t="s">
        <v>1470</v>
      </c>
      <c r="B8" s="6">
        <v>0</v>
      </c>
      <c r="C8" s="6">
        <v>28</v>
      </c>
      <c r="D8" s="6">
        <v>3</v>
      </c>
      <c r="E8" s="17"/>
      <c r="F8" s="17"/>
      <c r="G8" s="44"/>
      <c r="H8" s="44"/>
      <c r="I8" s="44"/>
    </row>
    <row r="9" spans="1:14" x14ac:dyDescent="0.2">
      <c r="A9" s="17" t="s">
        <v>1471</v>
      </c>
      <c r="B9" s="6">
        <v>0</v>
      </c>
      <c r="C9" s="6">
        <v>29</v>
      </c>
      <c r="D9" s="6">
        <v>4</v>
      </c>
      <c r="E9" s="17"/>
      <c r="F9" s="17"/>
      <c r="G9" s="44"/>
      <c r="H9" s="44"/>
      <c r="I9" s="44"/>
    </row>
    <row r="10" spans="1:14" x14ac:dyDescent="0.2">
      <c r="A10" s="17" t="s">
        <v>1472</v>
      </c>
      <c r="B10" s="6">
        <v>0</v>
      </c>
      <c r="C10" s="6">
        <v>24.4</v>
      </c>
      <c r="D10" s="6">
        <v>6</v>
      </c>
      <c r="E10" s="17"/>
      <c r="F10" s="17"/>
      <c r="G10" s="44"/>
      <c r="H10" s="44"/>
      <c r="I10" s="44"/>
    </row>
    <row r="11" spans="1:14" x14ac:dyDescent="0.2">
      <c r="A11" s="17" t="s">
        <v>1473</v>
      </c>
      <c r="B11" s="6">
        <v>10</v>
      </c>
      <c r="C11" s="6">
        <v>26.7</v>
      </c>
      <c r="D11" s="6">
        <v>6</v>
      </c>
      <c r="E11" s="17"/>
      <c r="F11" s="17"/>
      <c r="G11" s="44"/>
      <c r="H11" s="44"/>
      <c r="I11" s="44"/>
    </row>
    <row r="12" spans="1:14" x14ac:dyDescent="0.2">
      <c r="A12" s="17" t="s">
        <v>1474</v>
      </c>
      <c r="B12" s="6">
        <v>10</v>
      </c>
      <c r="C12" s="6">
        <v>30</v>
      </c>
      <c r="D12" s="6">
        <v>5</v>
      </c>
      <c r="E12" s="17"/>
      <c r="F12" s="17"/>
      <c r="G12" s="44"/>
      <c r="H12" s="44"/>
      <c r="I12" s="44"/>
    </row>
    <row r="13" spans="1:14" x14ac:dyDescent="0.2">
      <c r="A13" s="17" t="s">
        <v>1475</v>
      </c>
      <c r="B13" s="6">
        <v>18</v>
      </c>
      <c r="C13" s="6">
        <v>31</v>
      </c>
      <c r="D13" s="6">
        <v>5</v>
      </c>
      <c r="E13" s="17"/>
      <c r="F13" s="17"/>
      <c r="G13" s="44"/>
      <c r="H13" s="44"/>
      <c r="I13" s="44"/>
    </row>
    <row r="14" spans="1:14" x14ac:dyDescent="0.2">
      <c r="A14" s="17" t="s">
        <v>1476</v>
      </c>
      <c r="B14" s="17" t="s">
        <v>1477</v>
      </c>
      <c r="C14" s="17"/>
      <c r="D14" s="17"/>
      <c r="E14" s="17"/>
      <c r="F14" s="17"/>
      <c r="G14" s="44"/>
      <c r="H14" s="44"/>
      <c r="I14" s="44"/>
    </row>
    <row r="15" spans="1:14" x14ac:dyDescent="0.2">
      <c r="A15" s="6">
        <v>3</v>
      </c>
      <c r="B15" s="6" t="s">
        <v>1478</v>
      </c>
      <c r="C15" s="17"/>
      <c r="D15" s="17"/>
      <c r="E15" s="17"/>
      <c r="F15" s="17"/>
      <c r="G15" s="44"/>
      <c r="H15" s="44"/>
      <c r="I15" s="44"/>
    </row>
    <row r="16" spans="1:14" x14ac:dyDescent="0.2">
      <c r="A16" s="17" t="s">
        <v>1457</v>
      </c>
      <c r="B16" s="17"/>
      <c r="C16" s="17"/>
      <c r="D16" s="17"/>
      <c r="E16" s="17"/>
      <c r="F16" s="17"/>
      <c r="G16" s="44"/>
      <c r="H16" s="44"/>
      <c r="I16" s="44"/>
    </row>
    <row r="17" spans="1:9" x14ac:dyDescent="0.2">
      <c r="A17" s="6">
        <v>10</v>
      </c>
      <c r="B17" s="6">
        <v>15</v>
      </c>
      <c r="C17" s="6">
        <v>24</v>
      </c>
      <c r="D17" s="17"/>
      <c r="E17" s="17"/>
      <c r="F17" s="17"/>
      <c r="G17" s="44"/>
      <c r="H17" s="44"/>
      <c r="I17" s="44"/>
    </row>
    <row r="18" spans="1:9" x14ac:dyDescent="0.2">
      <c r="A18" s="17" t="s">
        <v>1479</v>
      </c>
      <c r="B18" s="17" t="s">
        <v>1480</v>
      </c>
      <c r="C18" s="17"/>
      <c r="D18" s="17"/>
      <c r="E18" s="17"/>
      <c r="F18" s="17"/>
      <c r="G18" s="44"/>
      <c r="H18" s="44"/>
      <c r="I18" s="44"/>
    </row>
    <row r="19" spans="1:9" x14ac:dyDescent="0.2">
      <c r="A19" s="6">
        <v>4</v>
      </c>
      <c r="B19" s="6" t="s">
        <v>1481</v>
      </c>
      <c r="C19" s="17"/>
      <c r="D19" s="17"/>
      <c r="E19" s="17"/>
      <c r="F19" s="17"/>
      <c r="G19" s="44"/>
      <c r="H19" s="44"/>
      <c r="I19" s="44"/>
    </row>
    <row r="20" spans="1:9" x14ac:dyDescent="0.2">
      <c r="A20" s="17" t="s">
        <v>1458</v>
      </c>
      <c r="B20" s="17"/>
      <c r="C20" s="17"/>
      <c r="D20" s="17"/>
      <c r="E20" s="17"/>
      <c r="F20" s="17"/>
      <c r="G20" s="44"/>
      <c r="H20" s="44"/>
      <c r="I20" s="44"/>
    </row>
    <row r="21" spans="1:9" x14ac:dyDescent="0.2">
      <c r="A21" s="6" t="s">
        <v>1459</v>
      </c>
      <c r="B21" s="17"/>
      <c r="C21" s="17"/>
      <c r="D21" s="17"/>
      <c r="E21" s="17"/>
      <c r="F21" s="17"/>
      <c r="G21" s="44"/>
      <c r="H21" s="44"/>
      <c r="I21" s="44"/>
    </row>
  </sheetData>
  <hyperlinks>
    <hyperlink ref="N4" location="'Index of Sheets'!A1" display="'Index of Sheets'!A1" xr:uid="{E9DF1300-0621-42D1-B004-9BBD0B96E088}"/>
  </hyperlinks>
  <pageMargins left="0.7" right="0.7" top="0.75" bottom="0.75" header="0.3" footer="0.3"/>
  <drawing r:id="rId1"/>
  <mc:AlternateContent xmlns:mc="http://schemas.openxmlformats.org/markup-compatibility/2006">
    <mc:Choice Requires="v">
      <legacyDrawing r:id="rId2"/>
    </mc:Choice>
  </mc:AlternateContent>
  <controls>
    <control shapeId="8193" r:id="rId3" name="Button 1">
      <controlPr defaultSize="0" print="0" autoFill="0" autoPict="0" macro="[0]!Button4_Click">
        <anchor moveWithCells="1" sizeWithCells="1">
          <from>
            <xdr:col>9</xdr:col>
            <xdr:colOff>419100</xdr:colOff>
            <xdr:row>0</xdr:row>
            <xdr:rowOff>177800</xdr:rowOff>
          </from>
          <to>
            <xdr:col>12</xdr:col>
            <xdr:colOff>177800</xdr:colOff>
            <xdr:row>5</xdr:row>
            <xdr:rowOff>12700</xdr:rowOff>
          </to>
        </anchor>
      </controlPr>
    </control>
  </controls>
</worksheet>
</file>

<file path=xl/worksheets/sheet5.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5BF7A-FACA-4CC4-92DB-FC02ECD9BD36}">
  <sheetPr codeName="Sheet2"/>
  <dimension ref="A1:AF144"/>
  <sheetViews>
    <sheetView tabSelected="1" topLeftCell="A110" zoomScale="90" zoomScaleNormal="90" workbookViewId="0">
      <selection activeCell="A146" sqref="A146"/>
    </sheetView>
  </sheetViews>
  <sheetFormatPr baseColWidth="10" defaultColWidth="8.83203125" defaultRowHeight="15" x14ac:dyDescent="0.2"/>
  <cols>
    <col min="1" max="1" width="68" bestFit="1" customWidth="1"/>
    <col min="10" max="10" width="14.5" customWidth="1"/>
    <col min="11" max="11" width="12.5" customWidth="1"/>
    <col min="20" max="20" width="22.1640625" customWidth="1"/>
    <col min="25" max="25" width="24.33203125" bestFit="1" customWidth="1"/>
  </cols>
  <sheetData>
    <row r="1" spans="1:30" x14ac:dyDescent="0.2">
      <c r="A1" s="53" t="s">
        <v>2019</v>
      </c>
      <c r="B1" s="47"/>
      <c r="C1" s="47"/>
      <c r="D1" s="47"/>
      <c r="E1" s="47"/>
      <c r="F1" s="47"/>
      <c r="G1" s="47"/>
      <c r="H1" s="37"/>
    </row>
    <row r="2" spans="1:30" x14ac:dyDescent="0.2">
      <c r="A2" s="53" t="s">
        <v>2020</v>
      </c>
      <c r="B2" s="47"/>
      <c r="C2" s="47"/>
      <c r="D2" s="47"/>
      <c r="E2" s="47"/>
      <c r="F2" s="47"/>
      <c r="G2" s="47"/>
      <c r="H2" s="37"/>
      <c r="M2" t="s">
        <v>1851</v>
      </c>
    </row>
    <row r="3" spans="1:30" x14ac:dyDescent="0.2">
      <c r="A3" s="53" t="s">
        <v>2021</v>
      </c>
      <c r="B3" s="47"/>
      <c r="C3" s="47"/>
      <c r="D3" s="47"/>
      <c r="E3" s="47"/>
      <c r="F3" s="47"/>
      <c r="G3" s="47"/>
      <c r="H3" s="37"/>
      <c r="M3" s="72" t="s">
        <v>1850</v>
      </c>
    </row>
    <row r="4" spans="1:30" x14ac:dyDescent="0.2">
      <c r="A4" s="53" t="s">
        <v>2603</v>
      </c>
      <c r="B4" s="47"/>
      <c r="C4" s="47"/>
      <c r="D4" s="47"/>
      <c r="E4" s="47"/>
      <c r="F4" s="47"/>
      <c r="G4" s="47"/>
      <c r="H4" s="37"/>
    </row>
    <row r="5" spans="1:30" x14ac:dyDescent="0.2">
      <c r="A5" s="47" t="s">
        <v>2025</v>
      </c>
      <c r="B5" s="6" t="s">
        <v>2022</v>
      </c>
      <c r="C5" s="47"/>
      <c r="D5" s="47"/>
      <c r="E5" s="47"/>
      <c r="F5" s="47"/>
      <c r="G5" s="47"/>
      <c r="H5" s="37"/>
      <c r="Y5" t="s">
        <v>2595</v>
      </c>
    </row>
    <row r="6" spans="1:30" x14ac:dyDescent="0.2">
      <c r="A6" s="47" t="s">
        <v>2104</v>
      </c>
      <c r="B6" s="6" t="s">
        <v>2023</v>
      </c>
      <c r="C6" s="47"/>
      <c r="D6" s="47"/>
      <c r="E6" s="47"/>
      <c r="F6" s="47"/>
      <c r="G6" s="47"/>
      <c r="H6" s="37"/>
    </row>
    <row r="7" spans="1:30" x14ac:dyDescent="0.2">
      <c r="A7" s="13" t="s">
        <v>2105</v>
      </c>
      <c r="B7" s="13">
        <v>5</v>
      </c>
      <c r="C7" s="13"/>
      <c r="D7" s="13"/>
      <c r="E7" s="13"/>
      <c r="F7" s="13"/>
      <c r="G7" s="13"/>
      <c r="H7" s="14"/>
      <c r="I7" s="92">
        <v>1</v>
      </c>
      <c r="J7" t="s">
        <v>2156</v>
      </c>
      <c r="AD7" t="s">
        <v>2177</v>
      </c>
    </row>
    <row r="8" spans="1:30" x14ac:dyDescent="0.2">
      <c r="A8" s="13" t="s">
        <v>2106</v>
      </c>
      <c r="B8" s="13">
        <v>1</v>
      </c>
      <c r="C8" s="13">
        <v>65</v>
      </c>
      <c r="D8" s="13">
        <v>125</v>
      </c>
      <c r="E8" s="13">
        <v>200</v>
      </c>
      <c r="F8" s="13">
        <v>300</v>
      </c>
      <c r="G8" s="13"/>
      <c r="H8" s="96"/>
      <c r="I8" s="93">
        <v>2</v>
      </c>
      <c r="AD8" t="s">
        <v>2172</v>
      </c>
    </row>
    <row r="9" spans="1:30" x14ac:dyDescent="0.2">
      <c r="A9" s="13" t="s">
        <v>2107</v>
      </c>
      <c r="B9" s="16">
        <v>50</v>
      </c>
      <c r="C9" s="13">
        <v>100</v>
      </c>
      <c r="D9" s="13">
        <v>175</v>
      </c>
      <c r="E9" s="13">
        <v>250</v>
      </c>
      <c r="F9" s="13">
        <v>400</v>
      </c>
      <c r="G9" s="13"/>
      <c r="H9" s="96"/>
      <c r="I9" s="93">
        <v>3</v>
      </c>
      <c r="AD9" t="s">
        <v>2173</v>
      </c>
    </row>
    <row r="10" spans="1:30" x14ac:dyDescent="0.2">
      <c r="A10" s="13" t="s">
        <v>2108</v>
      </c>
      <c r="B10" s="13">
        <v>360000</v>
      </c>
      <c r="C10" s="13"/>
      <c r="D10" s="13"/>
      <c r="E10" s="13"/>
      <c r="F10" s="13"/>
      <c r="G10" s="13"/>
      <c r="H10" s="14"/>
      <c r="I10" s="92">
        <v>4</v>
      </c>
      <c r="AD10" t="s">
        <v>2174</v>
      </c>
    </row>
    <row r="11" spans="1:30" x14ac:dyDescent="0.2">
      <c r="A11" s="13" t="s">
        <v>2109</v>
      </c>
      <c r="B11" s="13">
        <v>0</v>
      </c>
      <c r="C11" s="13"/>
      <c r="D11" s="13"/>
      <c r="E11" s="13"/>
      <c r="F11" s="13"/>
      <c r="G11" s="13"/>
      <c r="H11" s="14"/>
      <c r="I11" s="92">
        <v>5</v>
      </c>
      <c r="AD11" t="s">
        <v>2175</v>
      </c>
    </row>
    <row r="12" spans="1:30" x14ac:dyDescent="0.2">
      <c r="A12" s="13" t="s">
        <v>2110</v>
      </c>
      <c r="B12" s="87" t="s">
        <v>2111</v>
      </c>
      <c r="C12" s="13"/>
      <c r="D12" s="13"/>
      <c r="E12" s="13"/>
      <c r="F12" s="13"/>
      <c r="G12" s="13"/>
      <c r="H12" s="14"/>
      <c r="I12" s="92">
        <v>6</v>
      </c>
      <c r="AD12" t="s">
        <v>2176</v>
      </c>
    </row>
    <row r="13" spans="1:30" x14ac:dyDescent="0.2">
      <c r="A13" s="47" t="s">
        <v>2103</v>
      </c>
      <c r="B13" s="6" t="s">
        <v>2023</v>
      </c>
      <c r="C13" s="47"/>
      <c r="D13" s="47"/>
      <c r="E13" s="47"/>
      <c r="F13" s="47"/>
      <c r="G13" s="47"/>
      <c r="H13" s="37"/>
      <c r="J13" t="s">
        <v>2171</v>
      </c>
    </row>
    <row r="14" spans="1:30" x14ac:dyDescent="0.2">
      <c r="A14" s="17" t="s">
        <v>2112</v>
      </c>
      <c r="B14" s="17">
        <v>1</v>
      </c>
      <c r="C14" s="17"/>
      <c r="D14" s="17"/>
      <c r="E14" s="17"/>
      <c r="F14" s="17"/>
      <c r="G14" s="17"/>
      <c r="H14" s="97"/>
      <c r="I14" s="93">
        <v>1</v>
      </c>
      <c r="J14" t="s">
        <v>2178</v>
      </c>
      <c r="AD14" t="s">
        <v>2157</v>
      </c>
    </row>
    <row r="15" spans="1:30" x14ac:dyDescent="0.2">
      <c r="A15" s="88" t="s">
        <v>2113</v>
      </c>
      <c r="B15" s="17">
        <v>6</v>
      </c>
      <c r="C15" s="17"/>
      <c r="D15" s="17"/>
      <c r="E15" s="17"/>
      <c r="F15" s="17"/>
      <c r="G15" s="17"/>
      <c r="H15" s="97"/>
      <c r="I15" s="93">
        <v>2</v>
      </c>
      <c r="AD15" t="s">
        <v>2158</v>
      </c>
    </row>
    <row r="16" spans="1:30" x14ac:dyDescent="0.2">
      <c r="A16" s="88" t="s">
        <v>2114</v>
      </c>
      <c r="B16" s="17">
        <v>1</v>
      </c>
      <c r="C16" s="17">
        <v>14</v>
      </c>
      <c r="D16" s="17">
        <v>36</v>
      </c>
      <c r="E16" s="17">
        <v>54</v>
      </c>
      <c r="F16" s="17">
        <v>67</v>
      </c>
      <c r="G16" s="17">
        <v>82</v>
      </c>
      <c r="H16" s="97"/>
      <c r="I16" s="93">
        <v>3</v>
      </c>
      <c r="AD16" t="s">
        <v>2159</v>
      </c>
    </row>
    <row r="17" spans="1:30" x14ac:dyDescent="0.2">
      <c r="A17" s="88" t="s">
        <v>2115</v>
      </c>
      <c r="B17" s="17">
        <v>13</v>
      </c>
      <c r="C17" s="17">
        <v>35</v>
      </c>
      <c r="D17" s="17">
        <v>51</v>
      </c>
      <c r="E17" s="17">
        <v>66</v>
      </c>
      <c r="F17" s="17">
        <v>81</v>
      </c>
      <c r="G17" s="17">
        <v>90</v>
      </c>
      <c r="H17" s="97"/>
      <c r="I17" s="93">
        <v>4</v>
      </c>
      <c r="AD17" t="s">
        <v>2160</v>
      </c>
    </row>
    <row r="18" spans="1:30" x14ac:dyDescent="0.2">
      <c r="A18" s="17" t="s">
        <v>2116</v>
      </c>
      <c r="B18" s="17">
        <v>1</v>
      </c>
      <c r="C18" s="17">
        <v>1</v>
      </c>
      <c r="D18" s="17">
        <v>1</v>
      </c>
      <c r="E18" s="17">
        <v>1</v>
      </c>
      <c r="F18" s="17">
        <v>1</v>
      </c>
      <c r="G18" s="17">
        <v>1</v>
      </c>
      <c r="H18" s="97"/>
      <c r="I18" s="93">
        <v>5</v>
      </c>
      <c r="AD18" t="s">
        <v>2161</v>
      </c>
    </row>
    <row r="19" spans="1:30" x14ac:dyDescent="0.2">
      <c r="A19" s="17" t="s">
        <v>2117</v>
      </c>
      <c r="B19" s="17">
        <v>0</v>
      </c>
      <c r="C19" s="17">
        <v>0</v>
      </c>
      <c r="D19" s="17">
        <v>0</v>
      </c>
      <c r="E19" s="17">
        <v>0</v>
      </c>
      <c r="F19" s="17">
        <v>0</v>
      </c>
      <c r="G19" s="17">
        <v>0</v>
      </c>
      <c r="H19" s="97"/>
      <c r="I19" s="93">
        <v>6</v>
      </c>
      <c r="AD19" t="s">
        <v>2162</v>
      </c>
    </row>
    <row r="20" spans="1:30" x14ac:dyDescent="0.2">
      <c r="A20" s="17" t="s">
        <v>2118</v>
      </c>
      <c r="B20" s="17" t="s">
        <v>2119</v>
      </c>
      <c r="C20" s="89"/>
      <c r="D20" s="89"/>
      <c r="E20" s="89"/>
      <c r="F20" s="89"/>
      <c r="G20" s="89"/>
      <c r="H20" s="98"/>
      <c r="I20" s="93">
        <v>7</v>
      </c>
      <c r="AD20" t="s">
        <v>2163</v>
      </c>
    </row>
    <row r="21" spans="1:30" x14ac:dyDescent="0.2">
      <c r="A21" s="17" t="s">
        <v>2183</v>
      </c>
      <c r="B21" s="17" t="s">
        <v>2111</v>
      </c>
      <c r="C21" s="89"/>
      <c r="D21" s="89"/>
      <c r="E21" s="89"/>
      <c r="F21" s="89"/>
      <c r="G21" s="89"/>
      <c r="H21" s="99"/>
      <c r="I21" s="92">
        <v>8</v>
      </c>
      <c r="AD21" t="s">
        <v>2181</v>
      </c>
    </row>
    <row r="22" spans="1:30" x14ac:dyDescent="0.2">
      <c r="A22" s="17" t="s">
        <v>2184</v>
      </c>
      <c r="B22" s="17" t="s">
        <v>2111</v>
      </c>
      <c r="C22" s="89"/>
      <c r="D22" s="89"/>
      <c r="E22" s="89"/>
      <c r="F22" s="89"/>
      <c r="G22" s="89"/>
      <c r="H22" s="99"/>
      <c r="I22" s="92">
        <v>9</v>
      </c>
      <c r="AD22" t="s">
        <v>2182</v>
      </c>
    </row>
    <row r="23" spans="1:30" x14ac:dyDescent="0.2">
      <c r="A23" s="47" t="s">
        <v>2026</v>
      </c>
      <c r="B23" s="6" t="s">
        <v>2022</v>
      </c>
      <c r="C23" s="47"/>
      <c r="D23" s="47"/>
      <c r="E23" s="47"/>
      <c r="F23" s="47"/>
      <c r="G23" s="47"/>
      <c r="H23" s="37"/>
    </row>
    <row r="24" spans="1:30" x14ac:dyDescent="0.2">
      <c r="A24" s="94" t="s">
        <v>2120</v>
      </c>
      <c r="B24" s="94">
        <v>0.2</v>
      </c>
      <c r="C24" s="94"/>
      <c r="D24" s="94"/>
      <c r="E24" s="94"/>
      <c r="F24" s="94"/>
      <c r="G24" s="94"/>
      <c r="H24" s="100"/>
      <c r="I24" s="93">
        <v>1</v>
      </c>
      <c r="J24" t="s">
        <v>2179</v>
      </c>
      <c r="AD24" t="s">
        <v>2164</v>
      </c>
    </row>
    <row r="25" spans="1:30" x14ac:dyDescent="0.2">
      <c r="A25" s="94" t="s">
        <v>2121</v>
      </c>
      <c r="B25" s="94">
        <v>0.8</v>
      </c>
      <c r="C25" s="94"/>
      <c r="D25" s="94"/>
      <c r="E25" s="94"/>
      <c r="F25" s="94"/>
      <c r="G25" s="94"/>
      <c r="H25" s="100"/>
      <c r="I25" s="93">
        <v>2</v>
      </c>
      <c r="AD25" t="s">
        <v>2165</v>
      </c>
    </row>
    <row r="26" spans="1:30" x14ac:dyDescent="0.2">
      <c r="A26" s="94" t="s">
        <v>2122</v>
      </c>
      <c r="B26" s="94">
        <v>100</v>
      </c>
      <c r="C26" s="94"/>
      <c r="D26" s="94"/>
      <c r="E26" s="94"/>
      <c r="F26" s="94"/>
      <c r="G26" s="94"/>
      <c r="H26" s="100"/>
      <c r="I26" s="93">
        <v>3</v>
      </c>
      <c r="AD26" t="s">
        <v>2168</v>
      </c>
    </row>
    <row r="27" spans="1:30" x14ac:dyDescent="0.2">
      <c r="A27" s="94" t="s">
        <v>2123</v>
      </c>
      <c r="B27" s="94">
        <v>2</v>
      </c>
      <c r="C27" s="94"/>
      <c r="D27" s="94"/>
      <c r="E27" s="94"/>
      <c r="F27" s="94"/>
      <c r="G27" s="94"/>
      <c r="H27" s="100"/>
      <c r="I27" s="93">
        <v>4</v>
      </c>
      <c r="AD27" t="s">
        <v>2169</v>
      </c>
    </row>
    <row r="28" spans="1:30" x14ac:dyDescent="0.2">
      <c r="A28" s="94" t="s">
        <v>2124</v>
      </c>
      <c r="B28" s="94">
        <v>2600</v>
      </c>
      <c r="C28" s="94"/>
      <c r="D28" s="94"/>
      <c r="E28" s="94"/>
      <c r="F28" s="94"/>
      <c r="G28" s="94"/>
      <c r="H28" s="100"/>
      <c r="I28" s="93">
        <v>5</v>
      </c>
      <c r="AD28" t="s">
        <v>2166</v>
      </c>
    </row>
    <row r="29" spans="1:30" x14ac:dyDescent="0.2">
      <c r="A29" s="94" t="s">
        <v>2125</v>
      </c>
      <c r="B29" s="94">
        <v>5</v>
      </c>
      <c r="C29" s="94"/>
      <c r="D29" s="94"/>
      <c r="E29" s="94"/>
      <c r="F29" s="94"/>
      <c r="G29" s="94"/>
      <c r="H29" s="100"/>
      <c r="I29" s="93">
        <v>6</v>
      </c>
      <c r="AD29" t="s">
        <v>2167</v>
      </c>
    </row>
    <row r="30" spans="1:30" x14ac:dyDescent="0.2">
      <c r="A30" s="94" t="s">
        <v>2126</v>
      </c>
      <c r="B30" s="95" t="s">
        <v>2111</v>
      </c>
      <c r="C30" s="94"/>
      <c r="D30" s="94"/>
      <c r="E30" s="94"/>
      <c r="F30" s="94"/>
      <c r="G30" s="94"/>
      <c r="H30" s="100"/>
      <c r="I30" s="93">
        <v>7</v>
      </c>
      <c r="AD30" t="s">
        <v>2170</v>
      </c>
    </row>
    <row r="31" spans="1:30" x14ac:dyDescent="0.2">
      <c r="A31" s="47" t="s">
        <v>2027</v>
      </c>
      <c r="B31" s="6" t="s">
        <v>2023</v>
      </c>
      <c r="C31" s="47"/>
      <c r="D31" s="47"/>
      <c r="E31" s="47"/>
      <c r="F31" s="47"/>
      <c r="G31" s="47"/>
      <c r="H31" s="37"/>
      <c r="J31" t="s">
        <v>2180</v>
      </c>
    </row>
    <row r="32" spans="1:30" x14ac:dyDescent="0.2">
      <c r="A32" s="46" t="s">
        <v>2127</v>
      </c>
      <c r="B32" s="90" t="s">
        <v>2128</v>
      </c>
      <c r="C32" s="46"/>
      <c r="D32" s="46"/>
      <c r="E32" s="46"/>
      <c r="F32" s="46"/>
      <c r="G32" s="46"/>
      <c r="H32" s="45"/>
      <c r="I32" s="92">
        <v>1</v>
      </c>
      <c r="AD32" t="s">
        <v>2185</v>
      </c>
    </row>
    <row r="33" spans="1:30" x14ac:dyDescent="0.2">
      <c r="A33" s="46" t="s">
        <v>2129</v>
      </c>
      <c r="B33" s="90">
        <v>1.4E-3</v>
      </c>
      <c r="C33" s="46"/>
      <c r="D33" s="46"/>
      <c r="E33" s="46"/>
      <c r="F33" s="46"/>
      <c r="G33" s="46"/>
      <c r="H33" s="101"/>
      <c r="I33" s="93">
        <v>2</v>
      </c>
      <c r="AD33" t="s">
        <v>2186</v>
      </c>
    </row>
    <row r="34" spans="1:30" x14ac:dyDescent="0.2">
      <c r="A34" s="46" t="s">
        <v>2130</v>
      </c>
      <c r="B34" s="90" t="s">
        <v>2131</v>
      </c>
      <c r="C34" s="46"/>
      <c r="D34" s="46"/>
      <c r="E34" s="46"/>
      <c r="F34" s="46"/>
      <c r="G34" s="46"/>
      <c r="H34" s="101"/>
      <c r="I34" s="93">
        <v>3</v>
      </c>
      <c r="AD34" t="s">
        <v>2187</v>
      </c>
    </row>
    <row r="35" spans="1:30" x14ac:dyDescent="0.2">
      <c r="A35" s="46" t="s">
        <v>2132</v>
      </c>
      <c r="B35" s="46">
        <v>300</v>
      </c>
      <c r="C35" s="46"/>
      <c r="D35" s="46"/>
      <c r="E35" s="46"/>
      <c r="F35" s="46"/>
      <c r="G35" s="46"/>
      <c r="H35" s="45"/>
      <c r="I35" s="92">
        <v>4</v>
      </c>
      <c r="AD35" t="s">
        <v>2188</v>
      </c>
    </row>
    <row r="36" spans="1:30" x14ac:dyDescent="0.2">
      <c r="A36" s="46" t="s">
        <v>2133</v>
      </c>
      <c r="B36" s="46">
        <v>0</v>
      </c>
      <c r="C36" s="46"/>
      <c r="D36" s="46"/>
      <c r="E36" s="46"/>
      <c r="F36" s="46"/>
      <c r="G36" s="46"/>
      <c r="H36" s="45"/>
      <c r="I36" s="92">
        <v>5</v>
      </c>
      <c r="AD36" t="s">
        <v>2189</v>
      </c>
    </row>
    <row r="37" spans="1:30" x14ac:dyDescent="0.2">
      <c r="A37" s="46" t="s">
        <v>2134</v>
      </c>
      <c r="B37" s="90">
        <v>0.2</v>
      </c>
      <c r="C37" s="46"/>
      <c r="D37" s="46"/>
      <c r="E37" s="46"/>
      <c r="F37" s="46"/>
      <c r="G37" s="46"/>
      <c r="H37" s="45"/>
      <c r="I37" s="92">
        <v>6</v>
      </c>
      <c r="AD37" t="s">
        <v>2190</v>
      </c>
    </row>
    <row r="38" spans="1:30" x14ac:dyDescent="0.2">
      <c r="A38" s="46" t="s">
        <v>2135</v>
      </c>
      <c r="B38" s="90" t="s">
        <v>2136</v>
      </c>
      <c r="C38" s="46"/>
      <c r="D38" s="46"/>
      <c r="E38" s="46"/>
      <c r="F38" s="46"/>
      <c r="G38" s="46"/>
      <c r="H38" s="45"/>
      <c r="I38" s="92">
        <v>7</v>
      </c>
      <c r="AD38" t="s">
        <v>2191</v>
      </c>
    </row>
    <row r="39" spans="1:30" x14ac:dyDescent="0.2">
      <c r="A39" s="46" t="s">
        <v>2137</v>
      </c>
      <c r="B39" s="90">
        <v>80</v>
      </c>
      <c r="C39" s="46"/>
      <c r="D39" s="46"/>
      <c r="E39" s="46"/>
      <c r="F39" s="46"/>
      <c r="G39" s="46"/>
      <c r="H39" s="101"/>
      <c r="I39" s="93">
        <v>8</v>
      </c>
      <c r="AD39" t="s">
        <v>2192</v>
      </c>
    </row>
    <row r="40" spans="1:30" x14ac:dyDescent="0.2">
      <c r="A40" s="46" t="s">
        <v>2138</v>
      </c>
      <c r="B40" s="90" t="s">
        <v>2136</v>
      </c>
      <c r="C40" s="46"/>
      <c r="D40" s="46"/>
      <c r="E40" s="46"/>
      <c r="F40" s="46"/>
      <c r="G40" s="46"/>
      <c r="H40" s="101"/>
      <c r="I40" s="93">
        <v>9</v>
      </c>
      <c r="AD40" t="s">
        <v>2193</v>
      </c>
    </row>
    <row r="41" spans="1:30" x14ac:dyDescent="0.2">
      <c r="A41" s="46" t="s">
        <v>2139</v>
      </c>
      <c r="B41" s="90">
        <v>1E-3</v>
      </c>
      <c r="C41" s="46"/>
      <c r="D41" s="46"/>
      <c r="E41" s="46"/>
      <c r="F41" s="46"/>
      <c r="G41" s="46"/>
      <c r="H41" s="45"/>
      <c r="I41" s="92">
        <v>10</v>
      </c>
      <c r="AD41" t="s">
        <v>2194</v>
      </c>
    </row>
    <row r="42" spans="1:30" x14ac:dyDescent="0.2">
      <c r="A42" s="46" t="s">
        <v>2140</v>
      </c>
      <c r="B42" s="90">
        <v>0.1</v>
      </c>
      <c r="C42" s="46"/>
      <c r="D42" s="46"/>
      <c r="E42" s="46"/>
      <c r="F42" s="46"/>
      <c r="G42" s="46"/>
      <c r="H42" s="45"/>
      <c r="I42" s="92">
        <v>11</v>
      </c>
      <c r="AD42" t="s">
        <v>2195</v>
      </c>
    </row>
    <row r="43" spans="1:30" x14ac:dyDescent="0.2">
      <c r="A43" s="46" t="s">
        <v>2141</v>
      </c>
      <c r="B43" s="90">
        <v>2000</v>
      </c>
      <c r="C43" s="46"/>
      <c r="D43" s="46"/>
      <c r="E43" s="46"/>
      <c r="F43" s="46"/>
      <c r="G43" s="46"/>
      <c r="H43" s="45"/>
      <c r="I43" s="92">
        <v>12</v>
      </c>
      <c r="AD43" t="s">
        <v>2196</v>
      </c>
    </row>
    <row r="44" spans="1:30" x14ac:dyDescent="0.2">
      <c r="A44" s="46" t="s">
        <v>2142</v>
      </c>
      <c r="B44" s="90">
        <v>1E-3</v>
      </c>
      <c r="C44" s="46"/>
      <c r="D44" s="46"/>
      <c r="E44" s="46"/>
      <c r="F44" s="46"/>
      <c r="G44" s="46"/>
      <c r="H44" s="45"/>
      <c r="I44" s="92">
        <v>13</v>
      </c>
      <c r="AD44" t="s">
        <v>2197</v>
      </c>
    </row>
    <row r="45" spans="1:30" x14ac:dyDescent="0.2">
      <c r="A45" s="46" t="s">
        <v>2143</v>
      </c>
      <c r="B45" s="90" t="s">
        <v>2144</v>
      </c>
      <c r="C45" s="46"/>
      <c r="D45" s="46"/>
      <c r="E45" s="46"/>
      <c r="F45" s="46"/>
      <c r="G45" s="46"/>
      <c r="H45" s="45"/>
      <c r="I45" s="92">
        <v>14</v>
      </c>
      <c r="AD45" t="s">
        <v>2198</v>
      </c>
    </row>
    <row r="46" spans="1:30" x14ac:dyDescent="0.2">
      <c r="A46" s="46" t="s">
        <v>2145</v>
      </c>
      <c r="B46" s="90" t="s">
        <v>2111</v>
      </c>
      <c r="C46" s="46"/>
      <c r="D46" s="46"/>
      <c r="E46" s="46"/>
      <c r="F46" s="46"/>
      <c r="G46" s="46"/>
      <c r="H46" s="45"/>
      <c r="I46" s="92">
        <v>15</v>
      </c>
      <c r="AD46" t="s">
        <v>2199</v>
      </c>
    </row>
    <row r="47" spans="1:30" x14ac:dyDescent="0.2">
      <c r="A47" s="46" t="s">
        <v>2146</v>
      </c>
      <c r="B47" s="90">
        <v>1E-3</v>
      </c>
      <c r="C47" s="46"/>
      <c r="D47" s="46"/>
      <c r="E47" s="46"/>
      <c r="F47" s="46"/>
      <c r="G47" s="46"/>
      <c r="H47" s="45"/>
      <c r="I47" s="92">
        <v>16</v>
      </c>
      <c r="AD47" t="s">
        <v>2200</v>
      </c>
    </row>
    <row r="48" spans="1:30" x14ac:dyDescent="0.2">
      <c r="A48" s="47" t="s">
        <v>2028</v>
      </c>
      <c r="B48" s="6" t="s">
        <v>2023</v>
      </c>
      <c r="C48" s="47"/>
      <c r="D48" s="47"/>
      <c r="E48" s="47"/>
      <c r="F48" s="47"/>
      <c r="G48" s="47"/>
      <c r="H48" s="37"/>
      <c r="J48" t="s">
        <v>2305</v>
      </c>
    </row>
    <row r="49" spans="1:30" x14ac:dyDescent="0.2">
      <c r="A49" s="13" t="s">
        <v>2147</v>
      </c>
      <c r="B49" s="13">
        <v>1E-3</v>
      </c>
      <c r="C49" s="47"/>
      <c r="D49" s="47"/>
      <c r="E49" s="47"/>
      <c r="F49" s="47"/>
      <c r="G49" s="47"/>
      <c r="H49" s="37"/>
      <c r="I49" s="92">
        <v>1</v>
      </c>
      <c r="AD49" t="s">
        <v>2211</v>
      </c>
    </row>
    <row r="50" spans="1:30" x14ac:dyDescent="0.2">
      <c r="A50" s="13" t="s">
        <v>2148</v>
      </c>
      <c r="B50" s="13">
        <v>10</v>
      </c>
      <c r="C50" s="47"/>
      <c r="D50" s="47"/>
      <c r="E50" s="47"/>
      <c r="F50" s="47"/>
      <c r="G50" s="47"/>
      <c r="H50" s="37"/>
      <c r="I50" s="92">
        <v>2</v>
      </c>
      <c r="AD50" t="s">
        <v>2212</v>
      </c>
    </row>
    <row r="51" spans="1:30" ht="16" x14ac:dyDescent="0.2">
      <c r="A51" s="91" t="s">
        <v>2149</v>
      </c>
      <c r="B51" s="87" t="s">
        <v>2111</v>
      </c>
      <c r="C51" s="47"/>
      <c r="D51" s="47"/>
      <c r="E51" s="47"/>
      <c r="F51" s="47"/>
      <c r="G51" s="47"/>
      <c r="H51" s="37"/>
      <c r="I51" s="92">
        <v>3</v>
      </c>
      <c r="AD51" t="s">
        <v>2213</v>
      </c>
    </row>
    <row r="52" spans="1:30" x14ac:dyDescent="0.2">
      <c r="A52" s="13" t="s">
        <v>2150</v>
      </c>
      <c r="B52" s="13">
        <v>1.5</v>
      </c>
      <c r="C52" s="47"/>
      <c r="D52" s="47"/>
      <c r="E52" s="47"/>
      <c r="F52" s="47"/>
      <c r="G52" s="47"/>
      <c r="H52" s="37"/>
      <c r="I52" s="92">
        <v>4</v>
      </c>
      <c r="AD52" t="s">
        <v>2214</v>
      </c>
    </row>
    <row r="53" spans="1:30" x14ac:dyDescent="0.2">
      <c r="A53" s="13" t="s">
        <v>2151</v>
      </c>
      <c r="B53" s="13">
        <v>1E-4</v>
      </c>
      <c r="C53" s="47"/>
      <c r="D53" s="47"/>
      <c r="E53" s="47"/>
      <c r="F53" s="47"/>
      <c r="G53" s="47"/>
      <c r="H53" s="37"/>
      <c r="I53" s="92">
        <v>5</v>
      </c>
      <c r="AD53" t="s">
        <v>2215</v>
      </c>
    </row>
    <row r="54" spans="1:30" x14ac:dyDescent="0.2">
      <c r="A54" s="47" t="s">
        <v>2029</v>
      </c>
      <c r="B54" s="6" t="s">
        <v>2023</v>
      </c>
      <c r="C54" s="47"/>
      <c r="D54" s="47"/>
      <c r="E54" s="47"/>
      <c r="F54" s="47"/>
      <c r="G54" s="47"/>
      <c r="H54" s="37"/>
      <c r="AD54" t="s">
        <v>2208</v>
      </c>
    </row>
    <row r="55" spans="1:30" x14ac:dyDescent="0.2">
      <c r="A55" s="47" t="s">
        <v>2030</v>
      </c>
      <c r="B55" s="6" t="s">
        <v>2023</v>
      </c>
      <c r="C55" s="47"/>
      <c r="D55" s="47"/>
      <c r="E55" s="47"/>
      <c r="F55" s="47"/>
      <c r="AD55" t="s">
        <v>2209</v>
      </c>
    </row>
    <row r="56" spans="1:30" x14ac:dyDescent="0.2">
      <c r="A56" s="47" t="s">
        <v>2031</v>
      </c>
      <c r="B56" s="6" t="s">
        <v>2023</v>
      </c>
      <c r="C56" s="47"/>
      <c r="D56" s="47"/>
      <c r="E56" s="47"/>
      <c r="F56" s="47"/>
      <c r="AD56" t="s">
        <v>2210</v>
      </c>
    </row>
    <row r="57" spans="1:30" x14ac:dyDescent="0.2">
      <c r="A57" s="65" t="s">
        <v>2032</v>
      </c>
      <c r="B57" s="6">
        <v>2</v>
      </c>
      <c r="C57" s="47"/>
      <c r="D57" s="47"/>
      <c r="E57" s="47"/>
      <c r="F57" s="47"/>
      <c r="G57" s="6"/>
      <c r="H57" s="1"/>
    </row>
    <row r="58" spans="1:30" x14ac:dyDescent="0.2">
      <c r="A58" s="20"/>
      <c r="B58" s="20" t="s">
        <v>2201</v>
      </c>
      <c r="C58" s="20" t="s">
        <v>2202</v>
      </c>
      <c r="D58" s="20" t="s">
        <v>2203</v>
      </c>
      <c r="E58" s="20" t="s">
        <v>2204</v>
      </c>
      <c r="F58" s="20" t="s">
        <v>2205</v>
      </c>
      <c r="G58" s="20"/>
      <c r="H58" s="33"/>
      <c r="I58" s="22"/>
      <c r="J58" s="22" t="s">
        <v>2306</v>
      </c>
    </row>
    <row r="59" spans="1:30" x14ac:dyDescent="0.2">
      <c r="A59" s="17" t="s">
        <v>2033</v>
      </c>
      <c r="B59" s="6">
        <v>2</v>
      </c>
      <c r="C59" s="6">
        <v>14</v>
      </c>
      <c r="D59" s="6"/>
      <c r="E59" s="6"/>
      <c r="F59" s="6"/>
      <c r="G59" s="6"/>
      <c r="H59" s="1"/>
      <c r="I59" s="92">
        <v>1</v>
      </c>
      <c r="AD59" t="s">
        <v>2220</v>
      </c>
    </row>
    <row r="60" spans="1:30" x14ac:dyDescent="0.2">
      <c r="A60" s="17" t="s">
        <v>2034</v>
      </c>
      <c r="B60" s="6">
        <v>13</v>
      </c>
      <c r="C60" s="6">
        <v>31</v>
      </c>
      <c r="D60" s="6"/>
      <c r="E60" s="6"/>
      <c r="F60" s="6"/>
      <c r="G60" s="6"/>
      <c r="H60" s="1"/>
      <c r="I60" s="92">
        <v>2</v>
      </c>
      <c r="AD60" t="s">
        <v>2221</v>
      </c>
    </row>
    <row r="61" spans="1:30" x14ac:dyDescent="0.2">
      <c r="A61" s="47" t="s">
        <v>2035</v>
      </c>
      <c r="B61" s="6">
        <v>10</v>
      </c>
      <c r="C61" s="6">
        <v>10</v>
      </c>
      <c r="D61" s="6"/>
      <c r="E61" s="6"/>
      <c r="F61" s="6"/>
      <c r="G61" s="6"/>
      <c r="H61" s="1"/>
      <c r="I61" s="92">
        <v>3</v>
      </c>
      <c r="AD61" t="s">
        <v>2222</v>
      </c>
    </row>
    <row r="62" spans="1:30" x14ac:dyDescent="0.2">
      <c r="A62" s="47" t="s">
        <v>2309</v>
      </c>
      <c r="B62" s="6">
        <v>7</v>
      </c>
      <c r="C62" s="6">
        <v>7</v>
      </c>
      <c r="D62" s="6"/>
      <c r="E62" s="6"/>
      <c r="F62" s="6"/>
      <c r="G62" s="6"/>
      <c r="H62" s="1"/>
      <c r="I62" s="92">
        <v>4</v>
      </c>
      <c r="AD62" t="s">
        <v>2223</v>
      </c>
    </row>
    <row r="63" spans="1:30" x14ac:dyDescent="0.2">
      <c r="A63" s="47" t="s">
        <v>2036</v>
      </c>
      <c r="B63" s="6">
        <v>2275.9459999999999</v>
      </c>
      <c r="C63" s="6">
        <v>2275.9459999999999</v>
      </c>
      <c r="D63" s="6"/>
      <c r="E63" s="6"/>
      <c r="F63" s="6"/>
      <c r="G63" s="6"/>
      <c r="H63" s="1"/>
      <c r="I63" s="92">
        <v>5</v>
      </c>
      <c r="AD63" t="s">
        <v>2224</v>
      </c>
    </row>
    <row r="64" spans="1:30" x14ac:dyDescent="0.2">
      <c r="A64" s="47" t="s">
        <v>2037</v>
      </c>
      <c r="B64" s="6">
        <v>326.00299999999999</v>
      </c>
      <c r="C64" s="6">
        <v>326.00299999999999</v>
      </c>
      <c r="D64" s="6"/>
      <c r="E64" s="6"/>
      <c r="F64" s="6"/>
      <c r="G64" s="6"/>
      <c r="H64" s="1"/>
      <c r="I64" s="92">
        <v>6</v>
      </c>
      <c r="AD64" t="s">
        <v>2225</v>
      </c>
    </row>
    <row r="65" spans="1:32" x14ac:dyDescent="0.2">
      <c r="A65" s="47" t="s">
        <v>2038</v>
      </c>
      <c r="B65" s="6">
        <v>25.265999999999998</v>
      </c>
      <c r="C65" s="6">
        <v>25.265999999999998</v>
      </c>
      <c r="D65" s="6"/>
      <c r="E65" s="6"/>
      <c r="F65" s="6"/>
      <c r="G65" s="6"/>
      <c r="H65" s="1"/>
      <c r="I65" s="92">
        <v>7</v>
      </c>
      <c r="AD65" t="s">
        <v>2226</v>
      </c>
    </row>
    <row r="66" spans="1:32" x14ac:dyDescent="0.2">
      <c r="A66" s="47" t="s">
        <v>2039</v>
      </c>
      <c r="B66" s="6">
        <v>0</v>
      </c>
      <c r="C66" s="6">
        <v>0</v>
      </c>
      <c r="D66" s="6"/>
      <c r="E66" s="6"/>
      <c r="F66" s="6"/>
      <c r="G66" s="6"/>
      <c r="H66" s="1"/>
      <c r="I66" s="92">
        <v>8</v>
      </c>
      <c r="AD66" t="s">
        <v>2227</v>
      </c>
    </row>
    <row r="67" spans="1:32" x14ac:dyDescent="0.2">
      <c r="A67" s="47" t="s">
        <v>2040</v>
      </c>
      <c r="B67" s="6">
        <v>0.05</v>
      </c>
      <c r="C67" s="6">
        <v>0.05</v>
      </c>
      <c r="D67" s="6"/>
      <c r="E67" s="6"/>
      <c r="F67" s="6"/>
      <c r="G67" s="6"/>
      <c r="H67" s="1"/>
      <c r="I67" s="92">
        <v>9</v>
      </c>
      <c r="AD67" t="s">
        <v>2228</v>
      </c>
    </row>
    <row r="68" spans="1:32" x14ac:dyDescent="0.2">
      <c r="A68" s="47" t="s">
        <v>2041</v>
      </c>
      <c r="B68" s="6">
        <v>0</v>
      </c>
      <c r="C68" s="6">
        <v>0</v>
      </c>
      <c r="D68" s="6"/>
      <c r="E68" s="6"/>
      <c r="F68" s="6"/>
      <c r="G68" s="6"/>
      <c r="H68" s="1"/>
      <c r="I68" s="92">
        <v>10</v>
      </c>
      <c r="AD68" t="s">
        <v>2229</v>
      </c>
    </row>
    <row r="69" spans="1:32" x14ac:dyDescent="0.2">
      <c r="A69" s="47" t="s">
        <v>2042</v>
      </c>
      <c r="B69" s="6">
        <v>9.5050000000000008</v>
      </c>
      <c r="C69" s="6">
        <v>9.5050000000000008</v>
      </c>
      <c r="D69" s="6"/>
      <c r="E69" s="6"/>
      <c r="F69" s="6"/>
      <c r="G69" s="6"/>
      <c r="H69" s="1"/>
      <c r="I69" s="92">
        <v>11</v>
      </c>
      <c r="AD69" t="s">
        <v>2230</v>
      </c>
    </row>
    <row r="70" spans="1:32" x14ac:dyDescent="0.2">
      <c r="A70" s="47" t="s">
        <v>2043</v>
      </c>
      <c r="B70" s="6">
        <v>0</v>
      </c>
      <c r="C70" s="6">
        <v>0</v>
      </c>
      <c r="D70" s="6"/>
      <c r="E70" s="6"/>
      <c r="F70" s="6"/>
      <c r="G70" s="6"/>
      <c r="H70" s="1"/>
      <c r="I70" s="92">
        <v>12</v>
      </c>
      <c r="AD70" t="s">
        <v>2231</v>
      </c>
    </row>
    <row r="71" spans="1:32" x14ac:dyDescent="0.2">
      <c r="A71" s="47" t="s">
        <v>2044</v>
      </c>
      <c r="B71" s="6">
        <v>9.1999999999999998E-2</v>
      </c>
      <c r="C71" s="6">
        <v>9.1999999999999998E-2</v>
      </c>
      <c r="D71" s="6"/>
      <c r="E71" s="6"/>
      <c r="F71" s="6"/>
      <c r="G71" s="6"/>
      <c r="H71" s="1"/>
      <c r="I71" s="92">
        <v>13</v>
      </c>
      <c r="AD71" t="s">
        <v>2232</v>
      </c>
    </row>
    <row r="72" spans="1:32" x14ac:dyDescent="0.2">
      <c r="A72" s="47" t="s">
        <v>2045</v>
      </c>
      <c r="B72" s="6">
        <v>4.0110000000000001</v>
      </c>
      <c r="C72" s="6">
        <v>4.0110000000000001</v>
      </c>
      <c r="D72" s="6"/>
      <c r="E72" s="6"/>
      <c r="F72" s="6"/>
      <c r="G72" s="6"/>
      <c r="H72" s="1"/>
      <c r="I72" s="92">
        <v>14</v>
      </c>
      <c r="AD72" t="s">
        <v>2233</v>
      </c>
    </row>
    <row r="73" spans="1:32" x14ac:dyDescent="0.2">
      <c r="A73" s="47" t="s">
        <v>2239</v>
      </c>
      <c r="B73" s="6">
        <v>50</v>
      </c>
      <c r="C73" s="6">
        <v>50</v>
      </c>
      <c r="D73" s="6"/>
      <c r="E73" s="6"/>
      <c r="F73" s="6"/>
      <c r="G73" s="6"/>
      <c r="H73" s="1"/>
      <c r="I73" s="92">
        <v>15</v>
      </c>
      <c r="AD73" t="s">
        <v>2234</v>
      </c>
    </row>
    <row r="74" spans="1:32" x14ac:dyDescent="0.2">
      <c r="A74" s="47" t="s">
        <v>2240</v>
      </c>
      <c r="B74" s="6"/>
      <c r="C74" s="6"/>
      <c r="D74" s="6"/>
      <c r="E74" s="6"/>
      <c r="F74" s="6"/>
      <c r="G74" s="6"/>
      <c r="H74" s="1"/>
      <c r="I74" s="92">
        <v>16</v>
      </c>
      <c r="AD74" t="s">
        <v>2235</v>
      </c>
    </row>
    <row r="75" spans="1:32" x14ac:dyDescent="0.2">
      <c r="A75" s="47" t="s">
        <v>2217</v>
      </c>
      <c r="B75" s="6"/>
      <c r="C75" s="6"/>
      <c r="D75" s="6"/>
      <c r="E75" s="6"/>
      <c r="F75" s="6"/>
      <c r="G75" s="6"/>
      <c r="H75" s="1"/>
      <c r="I75" s="92">
        <v>17</v>
      </c>
      <c r="AD75" t="s">
        <v>2236</v>
      </c>
    </row>
    <row r="76" spans="1:32" x14ac:dyDescent="0.2">
      <c r="A76" s="47" t="s">
        <v>2218</v>
      </c>
      <c r="B76" s="6"/>
      <c r="C76" s="6"/>
      <c r="D76" s="6"/>
      <c r="E76" s="6"/>
      <c r="F76" s="6"/>
      <c r="G76" s="6"/>
      <c r="H76" s="1"/>
      <c r="I76" s="92">
        <v>18</v>
      </c>
      <c r="AD76" t="s">
        <v>2237</v>
      </c>
    </row>
    <row r="77" spans="1:32" x14ac:dyDescent="0.2">
      <c r="A77" s="47" t="s">
        <v>2219</v>
      </c>
      <c r="B77" s="6"/>
      <c r="C77" s="6"/>
      <c r="D77" s="6"/>
      <c r="E77" s="6"/>
      <c r="F77" s="6"/>
      <c r="G77" s="6"/>
      <c r="H77" s="1"/>
      <c r="I77" s="92">
        <v>19</v>
      </c>
      <c r="AD77" t="s">
        <v>2238</v>
      </c>
    </row>
    <row r="78" spans="1:32" x14ac:dyDescent="0.2">
      <c r="A78" s="65" t="s">
        <v>2046</v>
      </c>
      <c r="B78" s="6">
        <v>2</v>
      </c>
      <c r="C78" s="6"/>
      <c r="D78" s="6"/>
      <c r="E78" s="6"/>
      <c r="F78" s="6"/>
      <c r="G78" s="6"/>
      <c r="H78" s="1"/>
      <c r="I78" t="s">
        <v>2216</v>
      </c>
    </row>
    <row r="79" spans="1:32" x14ac:dyDescent="0.2">
      <c r="A79" s="20"/>
      <c r="B79" s="20" t="s">
        <v>2201</v>
      </c>
      <c r="C79" s="20" t="s">
        <v>2202</v>
      </c>
      <c r="D79" s="20" t="s">
        <v>2203</v>
      </c>
      <c r="E79" s="20" t="s">
        <v>2204</v>
      </c>
      <c r="F79" s="20" t="s">
        <v>2205</v>
      </c>
      <c r="G79" s="20"/>
      <c r="H79" s="33"/>
      <c r="I79" s="22" t="s">
        <v>2307</v>
      </c>
    </row>
    <row r="80" spans="1:32" x14ac:dyDescent="0.2">
      <c r="A80" s="17" t="s">
        <v>2033</v>
      </c>
      <c r="B80" s="6">
        <v>2</v>
      </c>
      <c r="C80" s="6">
        <v>14</v>
      </c>
      <c r="D80" s="6"/>
      <c r="E80" s="6"/>
      <c r="F80" s="6"/>
      <c r="G80" s="6"/>
      <c r="H80" s="1"/>
      <c r="I80" s="92">
        <v>1</v>
      </c>
      <c r="J80" s="49" t="s">
        <v>2597</v>
      </c>
      <c r="K80" s="49"/>
      <c r="AF80" t="s">
        <v>2241</v>
      </c>
    </row>
    <row r="81" spans="1:32" x14ac:dyDescent="0.2">
      <c r="A81" s="17" t="s">
        <v>2034</v>
      </c>
      <c r="B81" s="6">
        <v>13</v>
      </c>
      <c r="C81" s="6">
        <v>31</v>
      </c>
      <c r="D81" s="6"/>
      <c r="E81" s="6"/>
      <c r="F81" s="6"/>
      <c r="G81" s="6"/>
      <c r="H81" s="1"/>
      <c r="I81" s="92">
        <v>2</v>
      </c>
      <c r="J81" s="49" t="s">
        <v>2596</v>
      </c>
      <c r="K81" s="49" t="s">
        <v>2601</v>
      </c>
      <c r="P81" s="119" t="s">
        <v>2598</v>
      </c>
      <c r="Q81" s="118"/>
      <c r="R81" s="118"/>
      <c r="S81" s="118"/>
      <c r="T81" s="118"/>
      <c r="AF81" t="s">
        <v>2242</v>
      </c>
    </row>
    <row r="82" spans="1:32" x14ac:dyDescent="0.2">
      <c r="A82" s="47" t="s">
        <v>2047</v>
      </c>
      <c r="B82" s="6">
        <v>0.65</v>
      </c>
      <c r="C82" s="6">
        <v>0.1</v>
      </c>
      <c r="D82" s="6"/>
      <c r="E82" s="6"/>
      <c r="F82" s="6"/>
      <c r="G82" s="6"/>
      <c r="H82" s="1"/>
      <c r="I82" s="92">
        <v>3</v>
      </c>
      <c r="J82" s="50">
        <v>0.65</v>
      </c>
      <c r="K82" s="50" t="s">
        <v>2599</v>
      </c>
      <c r="M82" s="47" t="s">
        <v>2047</v>
      </c>
      <c r="AF82" t="s">
        <v>2243</v>
      </c>
    </row>
    <row r="83" spans="1:32" x14ac:dyDescent="0.2">
      <c r="A83" s="47" t="s">
        <v>2048</v>
      </c>
      <c r="B83" s="6">
        <v>0.2</v>
      </c>
      <c r="C83" s="6">
        <v>0.89</v>
      </c>
      <c r="D83" s="6"/>
      <c r="E83" s="6"/>
      <c r="F83" s="6"/>
      <c r="G83" s="6"/>
      <c r="H83" s="1"/>
      <c r="I83" s="92">
        <v>4</v>
      </c>
      <c r="J83" s="50">
        <v>0.2</v>
      </c>
      <c r="K83" s="50" t="s">
        <v>2612</v>
      </c>
      <c r="M83" s="47" t="s">
        <v>2048</v>
      </c>
      <c r="AF83" t="s">
        <v>2244</v>
      </c>
    </row>
    <row r="84" spans="1:32" x14ac:dyDescent="0.2">
      <c r="A84" s="47" t="s">
        <v>2049</v>
      </c>
      <c r="B84" s="6">
        <v>0.1</v>
      </c>
      <c r="C84" s="6">
        <v>0.1</v>
      </c>
      <c r="D84" s="6"/>
      <c r="E84" s="6"/>
      <c r="F84" s="6"/>
      <c r="G84" s="6"/>
      <c r="H84" s="1"/>
      <c r="I84" s="92">
        <v>5</v>
      </c>
      <c r="J84" s="50">
        <v>0.65</v>
      </c>
      <c r="K84" s="49"/>
      <c r="M84" s="47" t="s">
        <v>2049</v>
      </c>
      <c r="AF84" t="s">
        <v>2245</v>
      </c>
    </row>
    <row r="85" spans="1:32" x14ac:dyDescent="0.2">
      <c r="A85" s="47" t="s">
        <v>2050</v>
      </c>
      <c r="B85" s="6">
        <v>0.89</v>
      </c>
      <c r="C85" s="6">
        <v>0.89</v>
      </c>
      <c r="D85" s="6"/>
      <c r="E85" s="6"/>
      <c r="F85" s="6"/>
      <c r="G85" s="6"/>
      <c r="H85" s="1"/>
      <c r="I85" s="92">
        <v>6</v>
      </c>
      <c r="J85" s="50">
        <v>0.25</v>
      </c>
      <c r="K85" s="49"/>
      <c r="M85" s="47" t="s">
        <v>2050</v>
      </c>
      <c r="AF85" t="s">
        <v>2246</v>
      </c>
    </row>
    <row r="86" spans="1:32" x14ac:dyDescent="0.2">
      <c r="A86" s="47" t="s">
        <v>2051</v>
      </c>
      <c r="B86" s="6">
        <v>0.1</v>
      </c>
      <c r="C86" s="6">
        <v>0.1</v>
      </c>
      <c r="D86" s="6"/>
      <c r="E86" s="6"/>
      <c r="F86" s="6"/>
      <c r="G86" s="6"/>
      <c r="H86" s="1"/>
      <c r="I86" s="92">
        <v>7</v>
      </c>
      <c r="J86" s="50">
        <v>0.65</v>
      </c>
      <c r="K86" s="49"/>
      <c r="M86" s="47" t="s">
        <v>2051</v>
      </c>
      <c r="AF86" t="s">
        <v>2247</v>
      </c>
    </row>
    <row r="87" spans="1:32" x14ac:dyDescent="0.2">
      <c r="A87" s="47" t="s">
        <v>2052</v>
      </c>
      <c r="B87" s="6">
        <v>0.89</v>
      </c>
      <c r="C87" s="6">
        <v>0.89</v>
      </c>
      <c r="D87" s="6"/>
      <c r="E87" s="6"/>
      <c r="F87" s="6"/>
      <c r="G87" s="6"/>
      <c r="H87" s="1"/>
      <c r="I87" s="92">
        <v>8</v>
      </c>
      <c r="J87" s="50">
        <v>0.25</v>
      </c>
      <c r="K87" s="50" t="s">
        <v>2613</v>
      </c>
      <c r="M87" s="47" t="s">
        <v>2052</v>
      </c>
      <c r="AF87" t="s">
        <v>2248</v>
      </c>
    </row>
    <row r="88" spans="1:32" x14ac:dyDescent="0.2">
      <c r="A88" s="47" t="s">
        <v>2053</v>
      </c>
      <c r="B88" s="6">
        <v>2.5000000000000001E-3</v>
      </c>
      <c r="C88" s="6">
        <v>2.5000000000000001E-3</v>
      </c>
      <c r="D88" s="6"/>
      <c r="E88" s="6"/>
      <c r="F88" s="6"/>
      <c r="G88" s="6"/>
      <c r="H88" s="1"/>
      <c r="I88" s="92">
        <v>9</v>
      </c>
      <c r="J88" s="49"/>
      <c r="K88" s="50" t="s">
        <v>2611</v>
      </c>
      <c r="M88" s="47" t="s">
        <v>2053</v>
      </c>
      <c r="U88">
        <v>50</v>
      </c>
      <c r="V88" t="s">
        <v>2604</v>
      </c>
      <c r="W88">
        <f>U88/100/100</f>
        <v>5.0000000000000001E-3</v>
      </c>
      <c r="X88" t="s">
        <v>2605</v>
      </c>
      <c r="Y88" s="54"/>
      <c r="AF88" t="s">
        <v>2249</v>
      </c>
    </row>
    <row r="89" spans="1:32" x14ac:dyDescent="0.2">
      <c r="A89" s="47" t="s">
        <v>2054</v>
      </c>
      <c r="B89" s="6">
        <v>6.0000000000000002E-5</v>
      </c>
      <c r="C89" s="6">
        <v>6.0000000000000002E-5</v>
      </c>
      <c r="D89" s="6"/>
      <c r="E89" s="6"/>
      <c r="F89" s="6"/>
      <c r="G89" s="6"/>
      <c r="H89" s="1"/>
      <c r="I89" s="92">
        <v>10</v>
      </c>
      <c r="J89" s="49"/>
      <c r="K89" s="49"/>
      <c r="M89" s="47" t="s">
        <v>2054</v>
      </c>
      <c r="AF89" t="s">
        <v>2250</v>
      </c>
    </row>
    <row r="90" spans="1:32" x14ac:dyDescent="0.2">
      <c r="A90" s="47" t="s">
        <v>2055</v>
      </c>
      <c r="B90" s="6">
        <v>2.7397299999999999E-5</v>
      </c>
      <c r="C90" s="6">
        <v>2.7397299999999999E-5</v>
      </c>
      <c r="D90" s="6"/>
      <c r="E90" s="6"/>
      <c r="F90" s="6"/>
      <c r="G90" s="6"/>
      <c r="H90" s="1"/>
      <c r="I90" s="92">
        <v>11</v>
      </c>
      <c r="J90" s="120"/>
      <c r="K90" s="50" t="s">
        <v>2610</v>
      </c>
      <c r="M90" s="47" t="s">
        <v>2055</v>
      </c>
      <c r="P90" t="s">
        <v>2608</v>
      </c>
      <c r="R90">
        <v>0.2</v>
      </c>
      <c r="S90" t="s">
        <v>2606</v>
      </c>
      <c r="T90">
        <f>R90/100/365</f>
        <v>5.4794520547945209E-6</v>
      </c>
      <c r="U90" t="s">
        <v>2607</v>
      </c>
      <c r="W90">
        <v>0.75</v>
      </c>
      <c r="X90" t="s">
        <v>2609</v>
      </c>
      <c r="Y90">
        <f>W90/100/365</f>
        <v>2.0547945205479453E-5</v>
      </c>
      <c r="Z90" t="s">
        <v>2607</v>
      </c>
      <c r="AF90" t="s">
        <v>2251</v>
      </c>
    </row>
    <row r="91" spans="1:32" x14ac:dyDescent="0.2">
      <c r="A91" s="47" t="s">
        <v>2308</v>
      </c>
      <c r="B91" s="6">
        <v>0.01</v>
      </c>
      <c r="C91" s="6">
        <v>0.01</v>
      </c>
      <c r="D91" s="6"/>
      <c r="E91" s="6"/>
      <c r="F91" s="6"/>
      <c r="G91" s="6"/>
      <c r="H91" s="1"/>
      <c r="I91" s="92">
        <v>12</v>
      </c>
      <c r="J91" s="49"/>
      <c r="K91" s="49"/>
      <c r="M91" s="47" t="s">
        <v>2308</v>
      </c>
      <c r="AF91" t="s">
        <v>2252</v>
      </c>
    </row>
    <row r="92" spans="1:32" x14ac:dyDescent="0.2">
      <c r="A92" s="47" t="s">
        <v>2056</v>
      </c>
      <c r="B92" s="6">
        <v>1</v>
      </c>
      <c r="C92" s="6">
        <v>1</v>
      </c>
      <c r="D92" s="6"/>
      <c r="E92" s="6"/>
      <c r="F92" s="6"/>
      <c r="G92" s="6"/>
      <c r="H92" s="1"/>
      <c r="I92" s="92">
        <v>13</v>
      </c>
      <c r="J92" s="49"/>
      <c r="K92" s="49"/>
      <c r="M92" s="47" t="s">
        <v>2056</v>
      </c>
      <c r="AF92" t="s">
        <v>2253</v>
      </c>
    </row>
    <row r="93" spans="1:32" x14ac:dyDescent="0.2">
      <c r="A93" s="47" t="s">
        <v>2057</v>
      </c>
      <c r="B93" s="6">
        <v>2</v>
      </c>
      <c r="C93" s="6">
        <v>2</v>
      </c>
      <c r="D93" s="6"/>
      <c r="E93" s="6"/>
      <c r="F93" s="6"/>
      <c r="G93" s="6"/>
      <c r="H93" s="1"/>
      <c r="I93" s="92">
        <v>14</v>
      </c>
      <c r="J93" s="49"/>
      <c r="K93" s="49"/>
      <c r="M93" s="47" t="s">
        <v>2057</v>
      </c>
      <c r="AF93" t="s">
        <v>2254</v>
      </c>
    </row>
    <row r="94" spans="1:32" x14ac:dyDescent="0.2">
      <c r="A94" s="47" t="s">
        <v>2058</v>
      </c>
      <c r="B94" s="6">
        <v>0.3</v>
      </c>
      <c r="C94" s="6">
        <v>0.3</v>
      </c>
      <c r="D94" s="6"/>
      <c r="E94" s="6"/>
      <c r="F94" s="6"/>
      <c r="G94" s="6"/>
      <c r="H94" s="1"/>
      <c r="I94" s="92">
        <v>15</v>
      </c>
      <c r="J94" s="50"/>
      <c r="K94" s="50"/>
      <c r="M94" s="47" t="s">
        <v>2058</v>
      </c>
      <c r="AF94" t="s">
        <v>2255</v>
      </c>
    </row>
    <row r="95" spans="1:32" x14ac:dyDescent="0.2">
      <c r="A95" s="47" t="s">
        <v>2059</v>
      </c>
      <c r="B95" s="6">
        <v>0.3</v>
      </c>
      <c r="C95" s="6">
        <v>0.3</v>
      </c>
      <c r="D95" s="6"/>
      <c r="E95" s="6"/>
      <c r="F95" s="6"/>
      <c r="G95" s="6"/>
      <c r="H95" s="1"/>
      <c r="I95" s="92">
        <v>16</v>
      </c>
      <c r="J95" s="50">
        <v>0.13100000000000001</v>
      </c>
      <c r="K95" s="50" t="s">
        <v>2614</v>
      </c>
      <c r="M95" s="47" t="s">
        <v>2059</v>
      </c>
      <c r="AF95" t="s">
        <v>2256</v>
      </c>
    </row>
    <row r="96" spans="1:32" x14ac:dyDescent="0.2">
      <c r="A96" s="47" t="s">
        <v>2060</v>
      </c>
      <c r="B96" s="6">
        <v>0.1</v>
      </c>
      <c r="C96" s="6">
        <v>0.1</v>
      </c>
      <c r="D96" s="6"/>
      <c r="E96" s="6"/>
      <c r="F96" s="6"/>
      <c r="G96" s="6"/>
      <c r="H96" s="1"/>
      <c r="I96" s="92">
        <v>17</v>
      </c>
      <c r="J96" s="49"/>
      <c r="K96" s="49"/>
      <c r="M96" s="47" t="s">
        <v>2060</v>
      </c>
      <c r="AF96" t="s">
        <v>2257</v>
      </c>
    </row>
    <row r="97" spans="1:32" x14ac:dyDescent="0.2">
      <c r="A97" s="47" t="s">
        <v>2061</v>
      </c>
      <c r="B97" s="6">
        <v>0.1</v>
      </c>
      <c r="C97" s="6">
        <v>0.1</v>
      </c>
      <c r="D97" s="6"/>
      <c r="E97" s="6"/>
      <c r="F97" s="6"/>
      <c r="G97" s="6"/>
      <c r="H97" s="1"/>
      <c r="I97" s="92">
        <v>18</v>
      </c>
      <c r="J97" s="49"/>
      <c r="K97" s="49"/>
      <c r="M97" s="47" t="s">
        <v>2061</v>
      </c>
      <c r="AF97" t="s">
        <v>2258</v>
      </c>
    </row>
    <row r="98" spans="1:32" x14ac:dyDescent="0.2">
      <c r="A98" s="47" t="s">
        <v>2062</v>
      </c>
      <c r="B98" s="6">
        <v>0.1</v>
      </c>
      <c r="C98" s="6">
        <v>0.1</v>
      </c>
      <c r="D98" s="6"/>
      <c r="E98" s="6"/>
      <c r="F98" s="6"/>
      <c r="G98" s="6"/>
      <c r="H98" s="1"/>
      <c r="I98" s="92">
        <v>19</v>
      </c>
      <c r="J98" s="49"/>
      <c r="K98" s="49"/>
      <c r="M98" s="47" t="s">
        <v>2062</v>
      </c>
      <c r="AF98" t="s">
        <v>2259</v>
      </c>
    </row>
    <row r="99" spans="1:32" x14ac:dyDescent="0.2">
      <c r="A99" s="47" t="s">
        <v>2063</v>
      </c>
      <c r="B99" s="6">
        <v>0.7</v>
      </c>
      <c r="C99" s="6">
        <v>0.7</v>
      </c>
      <c r="D99" s="6"/>
      <c r="E99" s="6"/>
      <c r="F99" s="6"/>
      <c r="G99" s="6"/>
      <c r="H99" s="1"/>
      <c r="I99" s="92">
        <v>20</v>
      </c>
      <c r="J99" s="49"/>
      <c r="K99" s="49"/>
      <c r="M99" s="47" t="s">
        <v>2063</v>
      </c>
      <c r="AF99" t="s">
        <v>2260</v>
      </c>
    </row>
    <row r="100" spans="1:32" x14ac:dyDescent="0.2">
      <c r="A100" s="47" t="s">
        <v>2064</v>
      </c>
      <c r="B100" s="6">
        <v>0</v>
      </c>
      <c r="C100" s="6">
        <v>0</v>
      </c>
      <c r="D100" s="6"/>
      <c r="E100" s="6"/>
      <c r="F100" s="6"/>
      <c r="G100" s="6"/>
      <c r="H100" s="1"/>
      <c r="I100" s="92">
        <v>21</v>
      </c>
      <c r="J100" s="49"/>
      <c r="K100" s="49"/>
      <c r="M100" s="47" t="s">
        <v>2064</v>
      </c>
      <c r="AF100" t="s">
        <v>2261</v>
      </c>
    </row>
    <row r="101" spans="1:32" x14ac:dyDescent="0.2">
      <c r="A101" s="47" t="s">
        <v>2065</v>
      </c>
      <c r="B101" s="6">
        <v>0.72799999999999998</v>
      </c>
      <c r="C101" s="6">
        <v>0.72799999999999998</v>
      </c>
      <c r="D101" s="6"/>
      <c r="E101" s="6"/>
      <c r="F101" s="6"/>
      <c r="G101" s="6"/>
      <c r="H101" s="1"/>
      <c r="I101" s="92">
        <v>22</v>
      </c>
      <c r="J101" s="50">
        <v>0.72799999999999998</v>
      </c>
      <c r="K101" s="49"/>
      <c r="M101" s="47" t="s">
        <v>2065</v>
      </c>
      <c r="AF101" t="s">
        <v>2262</v>
      </c>
    </row>
    <row r="102" spans="1:32" x14ac:dyDescent="0.2">
      <c r="A102" s="47" t="s">
        <v>2066</v>
      </c>
      <c r="B102" s="6">
        <v>0.37</v>
      </c>
      <c r="C102" s="6">
        <v>0.37</v>
      </c>
      <c r="D102" s="6"/>
      <c r="E102" s="6"/>
      <c r="F102" s="6"/>
      <c r="G102" s="6"/>
      <c r="H102" s="1"/>
      <c r="I102" s="92">
        <v>23</v>
      </c>
      <c r="J102" s="50">
        <v>0.37</v>
      </c>
      <c r="K102" s="49"/>
      <c r="M102" s="47" t="s">
        <v>2066</v>
      </c>
      <c r="AF102" t="s">
        <v>2263</v>
      </c>
    </row>
    <row r="103" spans="1:32" x14ac:dyDescent="0.2">
      <c r="A103" s="47" t="s">
        <v>2067</v>
      </c>
      <c r="B103" s="6">
        <v>1.08</v>
      </c>
      <c r="C103" s="6">
        <v>1.08</v>
      </c>
      <c r="D103" s="6"/>
      <c r="E103" s="6"/>
      <c r="F103" s="6"/>
      <c r="G103" s="6"/>
      <c r="H103" s="1"/>
      <c r="I103" s="92">
        <v>24</v>
      </c>
      <c r="J103" s="49"/>
      <c r="K103" s="49"/>
      <c r="M103" s="47" t="s">
        <v>2067</v>
      </c>
      <c r="AF103" t="s">
        <v>2264</v>
      </c>
    </row>
    <row r="104" spans="1:32" x14ac:dyDescent="0.2">
      <c r="A104" s="47" t="s">
        <v>2068</v>
      </c>
      <c r="B104" s="6">
        <v>1</v>
      </c>
      <c r="C104" s="6">
        <v>1</v>
      </c>
      <c r="D104" s="6"/>
      <c r="E104" s="6"/>
      <c r="F104" s="6"/>
      <c r="G104" s="6"/>
      <c r="H104" s="1"/>
      <c r="I104" s="92">
        <v>25</v>
      </c>
      <c r="J104" s="49"/>
      <c r="K104" s="49"/>
      <c r="M104" s="47" t="s">
        <v>2068</v>
      </c>
      <c r="AF104" t="s">
        <v>2265</v>
      </c>
    </row>
    <row r="105" spans="1:32" x14ac:dyDescent="0.2">
      <c r="A105" s="47" t="s">
        <v>2069</v>
      </c>
      <c r="B105" s="6">
        <v>1.123</v>
      </c>
      <c r="C105" s="6">
        <v>1.123</v>
      </c>
      <c r="D105" s="6"/>
      <c r="E105" s="6"/>
      <c r="F105" s="6"/>
      <c r="G105" s="6"/>
      <c r="H105" s="1"/>
      <c r="I105" s="92">
        <v>26</v>
      </c>
      <c r="J105" s="50">
        <v>1.123</v>
      </c>
      <c r="K105" s="49"/>
      <c r="M105" s="47" t="s">
        <v>2069</v>
      </c>
      <c r="AF105" t="s">
        <v>2266</v>
      </c>
    </row>
    <row r="106" spans="1:32" x14ac:dyDescent="0.2">
      <c r="A106" s="47" t="s">
        <v>2070</v>
      </c>
      <c r="B106" s="6">
        <v>1.08</v>
      </c>
      <c r="C106" s="6">
        <v>1.08</v>
      </c>
      <c r="D106" s="6"/>
      <c r="E106" s="6"/>
      <c r="F106" s="6"/>
      <c r="G106" s="6"/>
      <c r="H106" s="1"/>
      <c r="I106" s="92">
        <v>27</v>
      </c>
      <c r="J106" s="50">
        <v>1.08</v>
      </c>
      <c r="K106" s="49"/>
      <c r="M106" s="47" t="s">
        <v>2070</v>
      </c>
      <c r="AF106" t="s">
        <v>2267</v>
      </c>
    </row>
    <row r="107" spans="1:32" x14ac:dyDescent="0.2">
      <c r="A107" s="47" t="s">
        <v>2071</v>
      </c>
      <c r="B107" s="6">
        <v>1.079</v>
      </c>
      <c r="C107" s="6">
        <v>1.079</v>
      </c>
      <c r="D107" s="6"/>
      <c r="E107" s="6"/>
      <c r="F107" s="6"/>
      <c r="G107" s="6"/>
      <c r="H107" s="1"/>
      <c r="I107" s="92">
        <v>28</v>
      </c>
      <c r="J107" s="49"/>
      <c r="K107" s="49"/>
      <c r="M107" s="47" t="s">
        <v>2071</v>
      </c>
      <c r="AF107" t="s">
        <v>2268</v>
      </c>
    </row>
    <row r="108" spans="1:32" x14ac:dyDescent="0.2">
      <c r="A108" s="47" t="s">
        <v>2072</v>
      </c>
      <c r="B108" s="6">
        <v>20</v>
      </c>
      <c r="C108" s="6">
        <v>20</v>
      </c>
      <c r="D108" s="6"/>
      <c r="E108" s="6"/>
      <c r="F108" s="6"/>
      <c r="G108" s="6"/>
      <c r="H108" s="1"/>
      <c r="I108" s="92">
        <v>29</v>
      </c>
      <c r="J108" s="49"/>
      <c r="K108" s="49"/>
      <c r="M108" s="47" t="s">
        <v>2072</v>
      </c>
      <c r="AF108" t="s">
        <v>2269</v>
      </c>
    </row>
    <row r="109" spans="1:32" x14ac:dyDescent="0.2">
      <c r="A109" s="47" t="s">
        <v>2073</v>
      </c>
      <c r="B109" s="6">
        <v>0.2</v>
      </c>
      <c r="C109" s="6">
        <v>0.2</v>
      </c>
      <c r="D109" s="6"/>
      <c r="E109" s="6"/>
      <c r="F109" s="6"/>
      <c r="G109" s="6"/>
      <c r="H109" s="1"/>
      <c r="I109" s="92">
        <v>30</v>
      </c>
      <c r="J109" s="49"/>
      <c r="K109" s="49"/>
      <c r="M109" s="47" t="s">
        <v>2073</v>
      </c>
      <c r="AF109" t="s">
        <v>2270</v>
      </c>
    </row>
    <row r="110" spans="1:32" x14ac:dyDescent="0.2">
      <c r="A110" s="47" t="s">
        <v>2074</v>
      </c>
      <c r="B110" s="6">
        <v>1.079</v>
      </c>
      <c r="C110" s="6">
        <v>1.079</v>
      </c>
      <c r="D110" s="6"/>
      <c r="E110" s="6"/>
      <c r="F110" s="6"/>
      <c r="G110" s="6"/>
      <c r="H110" s="1"/>
      <c r="I110" s="92">
        <v>31</v>
      </c>
      <c r="J110" s="50">
        <v>1.08</v>
      </c>
      <c r="K110" s="49"/>
      <c r="M110" s="47" t="s">
        <v>2074</v>
      </c>
      <c r="AF110" t="s">
        <v>2271</v>
      </c>
    </row>
    <row r="111" spans="1:32" x14ac:dyDescent="0.2">
      <c r="A111" s="47" t="s">
        <v>2075</v>
      </c>
      <c r="B111" s="6">
        <v>4</v>
      </c>
      <c r="C111" s="6">
        <v>4</v>
      </c>
      <c r="D111" s="6"/>
      <c r="E111" s="6"/>
      <c r="F111" s="6"/>
      <c r="G111" s="6"/>
      <c r="H111" s="1"/>
      <c r="I111" s="92">
        <v>32</v>
      </c>
      <c r="J111" s="49"/>
      <c r="K111" s="49"/>
      <c r="M111" s="47" t="s">
        <v>2075</v>
      </c>
      <c r="AF111" t="s">
        <v>2272</v>
      </c>
    </row>
    <row r="112" spans="1:32" x14ac:dyDescent="0.2">
      <c r="A112" s="47" t="s">
        <v>2076</v>
      </c>
      <c r="B112" s="6">
        <v>3.5000000000000003E-2</v>
      </c>
      <c r="C112" s="6">
        <v>3.5000000000000003E-2</v>
      </c>
      <c r="D112" s="6"/>
      <c r="E112" s="6"/>
      <c r="F112" s="6"/>
      <c r="G112" s="6"/>
      <c r="H112" s="1"/>
      <c r="I112" s="92">
        <v>33</v>
      </c>
      <c r="J112" s="50">
        <v>3.5000000000000003E-2</v>
      </c>
      <c r="K112" s="50" t="s">
        <v>2600</v>
      </c>
      <c r="M112" s="47" t="s">
        <v>2076</v>
      </c>
      <c r="AF112" t="s">
        <v>2273</v>
      </c>
    </row>
    <row r="113" spans="1:32" x14ac:dyDescent="0.2">
      <c r="A113" s="47" t="s">
        <v>2077</v>
      </c>
      <c r="B113" s="6">
        <v>1.8E-3</v>
      </c>
      <c r="C113" s="6">
        <v>1.8E-3</v>
      </c>
      <c r="D113" s="6"/>
      <c r="E113" s="6"/>
      <c r="F113" s="6"/>
      <c r="G113" s="6"/>
      <c r="H113" s="1"/>
      <c r="I113" s="92">
        <v>34</v>
      </c>
      <c r="J113" s="50">
        <v>1.8E-3</v>
      </c>
      <c r="K113" s="50" t="s">
        <v>2602</v>
      </c>
      <c r="M113" s="47" t="s">
        <v>2077</v>
      </c>
      <c r="AF113" t="s">
        <v>2274</v>
      </c>
    </row>
    <row r="114" spans="1:32" x14ac:dyDescent="0.2">
      <c r="A114" s="47" t="s">
        <v>2078</v>
      </c>
      <c r="B114" s="6">
        <v>0</v>
      </c>
      <c r="C114" s="6">
        <v>0</v>
      </c>
      <c r="D114" s="6"/>
      <c r="E114" s="6"/>
      <c r="F114" s="6"/>
      <c r="G114" s="6"/>
      <c r="H114" s="1"/>
      <c r="I114" s="92">
        <v>35</v>
      </c>
      <c r="J114" s="50">
        <v>0</v>
      </c>
      <c r="K114" s="50"/>
      <c r="M114" s="47" t="s">
        <v>2078</v>
      </c>
      <c r="AF114" t="s">
        <v>2275</v>
      </c>
    </row>
    <row r="115" spans="1:32" x14ac:dyDescent="0.2">
      <c r="A115" s="47" t="s">
        <v>2079</v>
      </c>
      <c r="B115" s="6">
        <v>3.5000000000000003E-2</v>
      </c>
      <c r="C115" s="6">
        <v>3.5000000000000003E-2</v>
      </c>
      <c r="D115" s="6"/>
      <c r="E115" s="6"/>
      <c r="F115" s="6"/>
      <c r="G115" s="6"/>
      <c r="H115" s="1"/>
      <c r="I115" s="92">
        <v>36</v>
      </c>
      <c r="J115" s="50">
        <v>3.5000000000000003E-2</v>
      </c>
      <c r="K115" s="49"/>
      <c r="M115" s="47" t="s">
        <v>2079</v>
      </c>
      <c r="AF115" t="s">
        <v>2276</v>
      </c>
    </row>
    <row r="116" spans="1:32" x14ac:dyDescent="0.2">
      <c r="A116" s="47" t="s">
        <v>2080</v>
      </c>
      <c r="B116" s="6">
        <v>1.8E-3</v>
      </c>
      <c r="C116" s="6">
        <v>1.8E-3</v>
      </c>
      <c r="D116" s="6"/>
      <c r="E116" s="6"/>
      <c r="F116" s="6"/>
      <c r="G116" s="6"/>
      <c r="H116" s="1"/>
      <c r="I116" s="92">
        <v>37</v>
      </c>
      <c r="J116" s="50">
        <v>1.8E-3</v>
      </c>
      <c r="K116" s="49"/>
      <c r="M116" s="47" t="s">
        <v>2080</v>
      </c>
      <c r="AF116" t="s">
        <v>2277</v>
      </c>
    </row>
    <row r="117" spans="1:32" x14ac:dyDescent="0.2">
      <c r="A117" s="47" t="s">
        <v>2081</v>
      </c>
      <c r="B117" s="6">
        <v>0</v>
      </c>
      <c r="C117" s="6">
        <v>0</v>
      </c>
      <c r="D117" s="6"/>
      <c r="E117" s="6"/>
      <c r="F117" s="6"/>
      <c r="G117" s="6"/>
      <c r="H117" s="1"/>
      <c r="I117" s="92">
        <v>38</v>
      </c>
      <c r="J117" s="49">
        <v>0</v>
      </c>
      <c r="K117" s="49"/>
      <c r="M117" s="47" t="s">
        <v>2081</v>
      </c>
      <c r="AF117" t="s">
        <v>2278</v>
      </c>
    </row>
    <row r="118" spans="1:32" x14ac:dyDescent="0.2">
      <c r="A118" s="47" t="s">
        <v>2082</v>
      </c>
      <c r="B118" s="6">
        <v>3.5000000000000003E-2</v>
      </c>
      <c r="C118" s="6">
        <v>3.5000000000000003E-2</v>
      </c>
      <c r="D118" s="6"/>
      <c r="E118" s="6"/>
      <c r="F118" s="6"/>
      <c r="G118" s="6"/>
      <c r="H118" s="1"/>
      <c r="I118" s="92">
        <v>39</v>
      </c>
      <c r="J118" s="50">
        <v>3.5000000000000003E-2</v>
      </c>
      <c r="K118" s="49"/>
      <c r="M118" s="47" t="s">
        <v>2082</v>
      </c>
      <c r="AF118" t="s">
        <v>2279</v>
      </c>
    </row>
    <row r="119" spans="1:32" x14ac:dyDescent="0.2">
      <c r="A119" s="47" t="s">
        <v>2083</v>
      </c>
      <c r="B119" s="6">
        <v>1.8E-3</v>
      </c>
      <c r="C119" s="6">
        <v>1.8E-3</v>
      </c>
      <c r="D119" s="6"/>
      <c r="E119" s="6"/>
      <c r="F119" s="6"/>
      <c r="G119" s="6"/>
      <c r="H119" s="1"/>
      <c r="I119" s="92">
        <v>40</v>
      </c>
      <c r="J119" s="50">
        <v>1.8E-3</v>
      </c>
      <c r="K119" s="49"/>
      <c r="M119" s="47" t="s">
        <v>2083</v>
      </c>
      <c r="AF119" t="s">
        <v>2280</v>
      </c>
    </row>
    <row r="120" spans="1:32" x14ac:dyDescent="0.2">
      <c r="A120" s="47" t="s">
        <v>2084</v>
      </c>
      <c r="B120" s="6">
        <v>0</v>
      </c>
      <c r="C120" s="6">
        <v>0</v>
      </c>
      <c r="D120" s="6"/>
      <c r="E120" s="6"/>
      <c r="F120" s="6"/>
      <c r="G120" s="6"/>
      <c r="H120" s="1"/>
      <c r="I120" s="92">
        <v>41</v>
      </c>
      <c r="J120" s="49">
        <v>0</v>
      </c>
      <c r="K120" s="49"/>
      <c r="M120" s="47" t="s">
        <v>2084</v>
      </c>
      <c r="AF120" t="s">
        <v>2281</v>
      </c>
    </row>
    <row r="121" spans="1:32" x14ac:dyDescent="0.2">
      <c r="A121" s="47" t="s">
        <v>2085</v>
      </c>
      <c r="B121" s="6">
        <v>1.1000000000000001</v>
      </c>
      <c r="C121" s="6">
        <v>1.1000000000000001</v>
      </c>
      <c r="D121" s="6"/>
      <c r="E121" s="6"/>
      <c r="F121" s="6"/>
      <c r="G121" s="6"/>
      <c r="H121" s="1"/>
      <c r="I121" s="92">
        <v>42</v>
      </c>
      <c r="J121" s="50">
        <v>1.1000000000000001</v>
      </c>
      <c r="K121" s="50"/>
      <c r="M121" s="47" t="s">
        <v>2085</v>
      </c>
      <c r="AF121" t="s">
        <v>2282</v>
      </c>
    </row>
    <row r="122" spans="1:32" x14ac:dyDescent="0.2">
      <c r="A122" s="47" t="s">
        <v>2086</v>
      </c>
      <c r="B122" s="6">
        <v>1.1499999999999999</v>
      </c>
      <c r="C122" s="6">
        <v>1.1499999999999999</v>
      </c>
      <c r="D122" s="6"/>
      <c r="E122" s="6"/>
      <c r="F122" s="6"/>
      <c r="G122" s="6"/>
      <c r="H122" s="1"/>
      <c r="I122" s="92">
        <v>43</v>
      </c>
      <c r="J122" s="50">
        <v>1.1499999999999999</v>
      </c>
      <c r="K122" s="50"/>
      <c r="M122" s="47" t="s">
        <v>2086</v>
      </c>
      <c r="AF122" t="s">
        <v>2283</v>
      </c>
    </row>
    <row r="123" spans="1:32" x14ac:dyDescent="0.2">
      <c r="A123" s="47" t="s">
        <v>2087</v>
      </c>
      <c r="B123" s="6">
        <v>1</v>
      </c>
      <c r="C123" s="6">
        <v>1</v>
      </c>
      <c r="D123" s="6"/>
      <c r="E123" s="6"/>
      <c r="F123" s="6"/>
      <c r="G123" s="6"/>
      <c r="H123" s="1"/>
      <c r="I123" s="92">
        <v>44</v>
      </c>
      <c r="J123" s="50">
        <v>1</v>
      </c>
      <c r="K123" s="50"/>
      <c r="M123" s="47" t="s">
        <v>2087</v>
      </c>
      <c r="AF123" t="s">
        <v>2284</v>
      </c>
    </row>
    <row r="124" spans="1:32" x14ac:dyDescent="0.2">
      <c r="A124" s="47" t="s">
        <v>2088</v>
      </c>
      <c r="B124" s="6">
        <v>1.1000000000000001</v>
      </c>
      <c r="C124" s="6">
        <v>1.1000000000000001</v>
      </c>
      <c r="D124" s="6"/>
      <c r="E124" s="6"/>
      <c r="F124" s="6"/>
      <c r="G124" s="6"/>
      <c r="H124" s="1"/>
      <c r="I124" s="92">
        <v>45</v>
      </c>
      <c r="J124" s="49"/>
      <c r="K124" s="49"/>
      <c r="M124" s="47" t="s">
        <v>2088</v>
      </c>
      <c r="AF124" t="s">
        <v>2285</v>
      </c>
    </row>
    <row r="125" spans="1:32" x14ac:dyDescent="0.2">
      <c r="A125" s="47" t="s">
        <v>2089</v>
      </c>
      <c r="B125" s="6">
        <v>1.1499999999999999</v>
      </c>
      <c r="C125" s="6">
        <v>1.1499999999999999</v>
      </c>
      <c r="D125" s="6"/>
      <c r="E125" s="6"/>
      <c r="F125" s="6"/>
      <c r="G125" s="6"/>
      <c r="H125" s="1"/>
      <c r="I125" s="92">
        <v>46</v>
      </c>
      <c r="J125" s="50">
        <v>1.1499999999999999</v>
      </c>
      <c r="K125" s="49"/>
      <c r="M125" s="47" t="s">
        <v>2089</v>
      </c>
      <c r="AF125" t="s">
        <v>2286</v>
      </c>
    </row>
    <row r="126" spans="1:32" x14ac:dyDescent="0.2">
      <c r="A126" s="47" t="s">
        <v>2090</v>
      </c>
      <c r="B126" s="6">
        <v>1</v>
      </c>
      <c r="C126" s="6">
        <v>1</v>
      </c>
      <c r="D126" s="6"/>
      <c r="E126" s="6"/>
      <c r="F126" s="6"/>
      <c r="G126" s="6"/>
      <c r="H126" s="1"/>
      <c r="I126" s="92">
        <v>47</v>
      </c>
      <c r="J126" s="50">
        <v>1</v>
      </c>
      <c r="K126" s="49"/>
      <c r="M126" s="47" t="s">
        <v>2090</v>
      </c>
      <c r="AF126" t="s">
        <v>2287</v>
      </c>
    </row>
    <row r="127" spans="1:32" x14ac:dyDescent="0.2">
      <c r="A127" s="47" t="s">
        <v>2091</v>
      </c>
      <c r="B127" s="6">
        <v>1.1000000000000001</v>
      </c>
      <c r="C127" s="6">
        <v>1.1000000000000001</v>
      </c>
      <c r="D127" s="6"/>
      <c r="E127" s="6"/>
      <c r="F127" s="6"/>
      <c r="G127" s="6"/>
      <c r="H127" s="1"/>
      <c r="I127" s="92">
        <v>48</v>
      </c>
      <c r="J127" s="49"/>
      <c r="K127" s="49"/>
      <c r="M127" s="47" t="s">
        <v>2091</v>
      </c>
      <c r="AF127" t="s">
        <v>2288</v>
      </c>
    </row>
    <row r="128" spans="1:32" x14ac:dyDescent="0.2">
      <c r="A128" s="47" t="s">
        <v>2092</v>
      </c>
      <c r="B128" s="6">
        <v>1.1499999999999999</v>
      </c>
      <c r="C128" s="6">
        <v>1.1499999999999999</v>
      </c>
      <c r="D128" s="6"/>
      <c r="E128" s="6"/>
      <c r="F128" s="6"/>
      <c r="G128" s="6"/>
      <c r="H128" s="1"/>
      <c r="I128" s="92">
        <v>49</v>
      </c>
      <c r="J128" s="50">
        <v>1.1499999999999999</v>
      </c>
      <c r="K128" s="49"/>
      <c r="M128" s="47" t="s">
        <v>2092</v>
      </c>
      <c r="AF128" t="s">
        <v>2289</v>
      </c>
    </row>
    <row r="129" spans="1:32" x14ac:dyDescent="0.2">
      <c r="A129" s="47" t="s">
        <v>2093</v>
      </c>
      <c r="B129" s="6">
        <v>1</v>
      </c>
      <c r="C129" s="6">
        <v>1</v>
      </c>
      <c r="D129" s="6"/>
      <c r="E129" s="6"/>
      <c r="F129" s="6"/>
      <c r="G129" s="6"/>
      <c r="H129" s="1"/>
      <c r="I129" s="92">
        <v>50</v>
      </c>
      <c r="J129" s="50">
        <v>1</v>
      </c>
      <c r="K129" s="49"/>
      <c r="M129" s="47" t="s">
        <v>2093</v>
      </c>
      <c r="AF129" t="s">
        <v>2290</v>
      </c>
    </row>
    <row r="130" spans="1:32" x14ac:dyDescent="0.2">
      <c r="A130" s="47" t="s">
        <v>2094</v>
      </c>
      <c r="B130" s="6">
        <v>0.02</v>
      </c>
      <c r="C130" s="6">
        <v>0.02</v>
      </c>
      <c r="D130" s="6"/>
      <c r="E130" s="6"/>
      <c r="F130" s="6"/>
      <c r="G130" s="6"/>
      <c r="H130" s="1"/>
      <c r="I130" s="92">
        <v>51</v>
      </c>
      <c r="J130" s="49"/>
      <c r="K130" s="49"/>
      <c r="M130" s="47" t="s">
        <v>2094</v>
      </c>
      <c r="AF130" t="s">
        <v>2291</v>
      </c>
    </row>
    <row r="131" spans="1:32" x14ac:dyDescent="0.2">
      <c r="A131" s="47" t="s">
        <v>2095</v>
      </c>
      <c r="B131" s="6">
        <v>0</v>
      </c>
      <c r="C131" s="6">
        <v>0</v>
      </c>
      <c r="D131" s="6"/>
      <c r="E131" s="6"/>
      <c r="F131" s="6"/>
      <c r="G131" s="6"/>
      <c r="H131" s="1"/>
      <c r="I131" s="92">
        <v>52</v>
      </c>
      <c r="J131" s="49"/>
      <c r="K131" s="49"/>
      <c r="M131" s="47" t="s">
        <v>2095</v>
      </c>
      <c r="AF131" t="s">
        <v>2292</v>
      </c>
    </row>
    <row r="132" spans="1:32" x14ac:dyDescent="0.2">
      <c r="A132" s="47" t="s">
        <v>2096</v>
      </c>
      <c r="B132" s="6">
        <v>0.01</v>
      </c>
      <c r="C132" s="6">
        <v>0.01</v>
      </c>
      <c r="D132" s="6"/>
      <c r="E132" s="6"/>
      <c r="F132" s="6"/>
      <c r="G132" s="6"/>
      <c r="H132" s="1"/>
      <c r="I132" s="92">
        <v>53</v>
      </c>
      <c r="J132" s="49"/>
      <c r="K132" s="49"/>
      <c r="M132" s="47" t="s">
        <v>2096</v>
      </c>
      <c r="AF132" t="s">
        <v>2293</v>
      </c>
    </row>
    <row r="133" spans="1:32" x14ac:dyDescent="0.2">
      <c r="A133" s="47" t="s">
        <v>2097</v>
      </c>
      <c r="B133" s="6">
        <v>1E-3</v>
      </c>
      <c r="C133" s="6">
        <v>1E-3</v>
      </c>
      <c r="D133" s="6"/>
      <c r="E133" s="6"/>
      <c r="F133" s="6"/>
      <c r="G133" s="6"/>
      <c r="H133" s="1"/>
      <c r="I133" s="92">
        <v>54</v>
      </c>
      <c r="J133" s="49"/>
      <c r="K133" s="49"/>
      <c r="M133" s="47" t="s">
        <v>2097</v>
      </c>
      <c r="AF133" t="s">
        <v>2294</v>
      </c>
    </row>
    <row r="134" spans="1:32" x14ac:dyDescent="0.2">
      <c r="A134" s="47" t="s">
        <v>2098</v>
      </c>
      <c r="B134" s="6">
        <v>1E-3</v>
      </c>
      <c r="C134" s="6">
        <v>1E-3</v>
      </c>
      <c r="D134" s="6"/>
      <c r="E134" s="6"/>
      <c r="F134" s="6"/>
      <c r="G134" s="6"/>
      <c r="H134" s="1"/>
      <c r="I134" s="92">
        <v>55</v>
      </c>
      <c r="J134" s="49"/>
      <c r="K134" s="49"/>
      <c r="M134" s="47" t="s">
        <v>2098</v>
      </c>
      <c r="AF134" t="s">
        <v>2295</v>
      </c>
    </row>
    <row r="135" spans="1:32" x14ac:dyDescent="0.2">
      <c r="A135" s="47" t="s">
        <v>2099</v>
      </c>
      <c r="B135" s="6">
        <v>0.1</v>
      </c>
      <c r="C135" s="6">
        <v>0.1</v>
      </c>
      <c r="D135" s="6"/>
      <c r="E135" s="6"/>
      <c r="F135" s="6"/>
      <c r="G135" s="6"/>
      <c r="H135" s="1"/>
      <c r="I135" s="92">
        <v>56</v>
      </c>
      <c r="J135" s="49"/>
      <c r="K135" s="49"/>
      <c r="M135" s="47" t="s">
        <v>2099</v>
      </c>
      <c r="AF135" t="s">
        <v>2296</v>
      </c>
    </row>
    <row r="136" spans="1:32" x14ac:dyDescent="0.2">
      <c r="A136" s="47" t="s">
        <v>2100</v>
      </c>
      <c r="B136" s="6">
        <v>0.1</v>
      </c>
      <c r="C136" s="6">
        <v>0.1</v>
      </c>
      <c r="D136" s="6"/>
      <c r="E136" s="6"/>
      <c r="F136" s="6"/>
      <c r="G136" s="6"/>
      <c r="H136" s="1"/>
      <c r="I136" s="92">
        <v>57</v>
      </c>
      <c r="J136" s="49"/>
      <c r="K136" s="49"/>
      <c r="M136" s="47" t="s">
        <v>2100</v>
      </c>
      <c r="AF136" t="s">
        <v>2297</v>
      </c>
    </row>
    <row r="137" spans="1:32" ht="32" x14ac:dyDescent="0.2">
      <c r="A137" s="91" t="s">
        <v>2310</v>
      </c>
      <c r="B137" s="6">
        <v>1</v>
      </c>
      <c r="C137" s="6">
        <v>0</v>
      </c>
      <c r="D137" s="6"/>
      <c r="E137" s="6"/>
      <c r="F137" s="6"/>
      <c r="G137" s="6"/>
      <c r="H137" s="1"/>
      <c r="I137" s="92">
        <v>58</v>
      </c>
      <c r="AD137" t="s">
        <v>2298</v>
      </c>
    </row>
    <row r="138" spans="1:32" x14ac:dyDescent="0.2">
      <c r="A138" s="13" t="s">
        <v>2152</v>
      </c>
      <c r="B138" s="6">
        <v>5.0000000000000002E-5</v>
      </c>
      <c r="C138" s="6">
        <v>5.0000000000000002E-5</v>
      </c>
      <c r="D138" s="6"/>
      <c r="E138" s="6"/>
      <c r="F138" s="6"/>
      <c r="G138" s="6"/>
      <c r="H138" s="1"/>
      <c r="I138" s="92">
        <v>59</v>
      </c>
      <c r="AD138" t="s">
        <v>2299</v>
      </c>
    </row>
    <row r="139" spans="1:32" x14ac:dyDescent="0.2">
      <c r="A139" s="13" t="s">
        <v>2153</v>
      </c>
      <c r="B139" s="6">
        <v>0.01</v>
      </c>
      <c r="C139" s="6">
        <v>0.01</v>
      </c>
      <c r="D139" s="6"/>
      <c r="E139" s="6"/>
      <c r="F139" s="6"/>
      <c r="G139" s="6"/>
      <c r="H139" s="1"/>
      <c r="I139" s="92">
        <v>60</v>
      </c>
      <c r="AD139" t="s">
        <v>2300</v>
      </c>
    </row>
    <row r="140" spans="1:32" x14ac:dyDescent="0.2">
      <c r="A140" s="13" t="s">
        <v>2154</v>
      </c>
      <c r="B140" s="6">
        <v>5.0000000000000002E-5</v>
      </c>
      <c r="C140" s="6">
        <v>5.0000000000000002E-5</v>
      </c>
      <c r="D140" s="6"/>
      <c r="E140" s="6"/>
      <c r="F140" s="6"/>
      <c r="G140" s="6"/>
      <c r="H140" s="1"/>
      <c r="I140" s="92">
        <v>61</v>
      </c>
      <c r="AD140" t="s">
        <v>2301</v>
      </c>
    </row>
    <row r="141" spans="1:32" x14ac:dyDescent="0.2">
      <c r="A141" s="13" t="s">
        <v>2155</v>
      </c>
      <c r="B141" s="6">
        <v>0.01</v>
      </c>
      <c r="C141" s="6">
        <v>0.01</v>
      </c>
      <c r="D141" s="6"/>
      <c r="E141" s="6"/>
      <c r="F141" s="6"/>
      <c r="G141" s="6"/>
      <c r="H141" s="1"/>
      <c r="I141" s="92">
        <v>62</v>
      </c>
      <c r="AD141" t="s">
        <v>2302</v>
      </c>
    </row>
    <row r="142" spans="1:32" x14ac:dyDescent="0.2">
      <c r="A142" s="47" t="s">
        <v>2101</v>
      </c>
      <c r="B142" s="6" t="s">
        <v>2022</v>
      </c>
      <c r="C142" s="47"/>
      <c r="D142" s="47"/>
      <c r="E142" s="47"/>
      <c r="F142" s="47"/>
      <c r="AD142" t="s">
        <v>2303</v>
      </c>
    </row>
    <row r="143" spans="1:32" x14ac:dyDescent="0.2">
      <c r="A143" s="47" t="s">
        <v>2102</v>
      </c>
      <c r="B143" s="6">
        <v>1</v>
      </c>
      <c r="C143" s="47"/>
      <c r="D143" s="47"/>
      <c r="E143" s="47"/>
      <c r="F143" s="47"/>
      <c r="AD143" t="s">
        <v>2304</v>
      </c>
    </row>
    <row r="144" spans="1:32" x14ac:dyDescent="0.2">
      <c r="A144" s="96" t="s">
        <v>2618</v>
      </c>
      <c r="B144" s="38">
        <v>2</v>
      </c>
    </row>
  </sheetData>
  <hyperlinks>
    <hyperlink ref="M3" location="'Index of Sheets'!A1" display="'Index of Sheets'!A1" xr:uid="{5B8BC462-D04F-4789-BCF2-1F71C0E639FD}"/>
  </hyperlinks>
  <pageMargins left="0.7" right="0.7" top="0.75" bottom="0.75" header="0.3" footer="0.3"/>
  <drawing r:id="rId1"/>
  <mc:AlternateContent xmlns:mc="http://schemas.openxmlformats.org/markup-compatibility/2006">
    <mc:Choice Requires="v">
      <legacyDrawing r:id="rId2"/>
    </mc:Choice>
  </mc:AlternateContent>
  <controls>
    <control shapeId="51201" r:id="rId3" name="Button 1">
      <controlPr defaultSize="0" print="0" autoFill="0" autoPict="0" macro="[0]!Button4_Click">
        <anchor moveWithCells="1" sizeWithCells="1">
          <from>
            <xdr:col>8</xdr:col>
            <xdr:colOff>482600</xdr:colOff>
            <xdr:row>1</xdr:row>
            <xdr:rowOff>0</xdr:rowOff>
          </from>
          <to>
            <xdr:col>11</xdr:col>
            <xdr:colOff>215900</xdr:colOff>
            <xdr:row>5</xdr:row>
            <xdr:rowOff>25400</xdr:rowOff>
          </to>
        </anchor>
      </controlPr>
    </control>
  </controls>
</worksheet>
</file>

<file path=xl/worksheets/sheet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93566-6DC1-475F-9705-1A917544C752}">
  <sheetPr codeName="Sheet6"/>
  <dimension ref="A1:M6"/>
  <sheetViews>
    <sheetView workbookViewId="0">
      <selection activeCell="O5" sqref="O5"/>
    </sheetView>
  </sheetViews>
  <sheetFormatPr baseColWidth="10" defaultColWidth="8.83203125" defaultRowHeight="15" x14ac:dyDescent="0.2"/>
  <cols>
    <col min="2" max="2" width="12.6640625" bestFit="1" customWidth="1"/>
    <col min="3" max="3" width="14.1640625" bestFit="1" customWidth="1"/>
    <col min="4" max="4" width="14.6640625" bestFit="1" customWidth="1"/>
    <col min="7" max="7" width="19.1640625" bestFit="1" customWidth="1"/>
  </cols>
  <sheetData>
    <row r="1" spans="1:13" x14ac:dyDescent="0.2">
      <c r="A1" s="17" t="s">
        <v>1482</v>
      </c>
      <c r="B1" s="17"/>
      <c r="C1" s="17"/>
      <c r="D1" s="17"/>
      <c r="E1" s="17"/>
      <c r="F1" s="17"/>
      <c r="G1" s="17"/>
      <c r="H1" s="17"/>
      <c r="I1" s="17"/>
      <c r="J1" s="17"/>
      <c r="K1" s="17"/>
    </row>
    <row r="2" spans="1:13" x14ac:dyDescent="0.2">
      <c r="A2" s="17" t="s">
        <v>1504</v>
      </c>
      <c r="B2" s="17" t="s">
        <v>1505</v>
      </c>
      <c r="C2" s="17" t="s">
        <v>1506</v>
      </c>
      <c r="D2" s="17"/>
      <c r="E2" s="17"/>
      <c r="F2" s="17"/>
      <c r="G2" s="17"/>
      <c r="H2" s="17"/>
      <c r="I2" s="17"/>
      <c r="J2" s="17"/>
      <c r="K2" s="17"/>
      <c r="M2" t="s">
        <v>1851</v>
      </c>
    </row>
    <row r="3" spans="1:13" x14ac:dyDescent="0.2">
      <c r="A3" s="6">
        <v>1</v>
      </c>
      <c r="B3" s="6" t="s">
        <v>1483</v>
      </c>
      <c r="C3" s="17"/>
      <c r="D3" s="17"/>
      <c r="E3" s="17"/>
      <c r="F3" s="17"/>
      <c r="G3" s="17"/>
      <c r="H3" s="17"/>
      <c r="I3" s="17"/>
      <c r="J3" s="17"/>
      <c r="K3" s="17"/>
      <c r="M3" s="72" t="s">
        <v>1850</v>
      </c>
    </row>
    <row r="4" spans="1:13" x14ac:dyDescent="0.2">
      <c r="A4" s="17"/>
      <c r="B4" s="17" t="s">
        <v>1495</v>
      </c>
      <c r="C4" s="17" t="s">
        <v>1496</v>
      </c>
      <c r="D4" s="17" t="s">
        <v>1497</v>
      </c>
      <c r="E4" s="17" t="s">
        <v>1498</v>
      </c>
      <c r="F4" s="17" t="s">
        <v>1499</v>
      </c>
      <c r="G4" s="17" t="s">
        <v>1500</v>
      </c>
      <c r="H4" s="17" t="s">
        <v>1501</v>
      </c>
      <c r="I4" s="17" t="s">
        <v>1501</v>
      </c>
      <c r="J4" s="17" t="s">
        <v>1502</v>
      </c>
      <c r="K4" s="17" t="s">
        <v>1503</v>
      </c>
    </row>
    <row r="5" spans="1:13" x14ac:dyDescent="0.2">
      <c r="A5" s="17" t="s">
        <v>1484</v>
      </c>
      <c r="B5" s="17" t="s">
        <v>1485</v>
      </c>
      <c r="C5" s="17" t="s">
        <v>1486</v>
      </c>
      <c r="D5" s="17" t="s">
        <v>1487</v>
      </c>
      <c r="E5" s="17" t="s">
        <v>1488</v>
      </c>
      <c r="F5" s="17" t="s">
        <v>1489</v>
      </c>
      <c r="G5" s="17" t="s">
        <v>1490</v>
      </c>
      <c r="H5" s="17" t="s">
        <v>1491</v>
      </c>
      <c r="I5" s="17" t="s">
        <v>1492</v>
      </c>
      <c r="J5" s="17" t="s">
        <v>1493</v>
      </c>
      <c r="K5" s="17" t="s">
        <v>1494</v>
      </c>
    </row>
    <row r="6" spans="1:13" x14ac:dyDescent="0.2">
      <c r="A6" s="6">
        <v>31</v>
      </c>
      <c r="B6" s="6">
        <v>25</v>
      </c>
      <c r="C6" s="6">
        <v>30</v>
      </c>
      <c r="D6" s="6">
        <v>12500</v>
      </c>
      <c r="E6" s="6">
        <v>200</v>
      </c>
      <c r="F6" s="6">
        <v>300</v>
      </c>
      <c r="G6" s="6">
        <v>5</v>
      </c>
      <c r="H6" s="6">
        <v>12.5</v>
      </c>
      <c r="I6" s="6">
        <v>11</v>
      </c>
      <c r="J6" s="6">
        <v>31</v>
      </c>
      <c r="K6" s="6">
        <v>30</v>
      </c>
    </row>
  </sheetData>
  <hyperlinks>
    <hyperlink ref="M3" location="'Index of Sheets'!A1" display="'Index of Sheets'!A1" xr:uid="{A1CBCC2E-9C83-4366-BB8F-D8B2C80FA82C}"/>
  </hyperlinks>
  <pageMargins left="0.7" right="0.7" top="0.75" bottom="0.75" header="0.3" footer="0.3"/>
  <drawing r:id="rId1"/>
  <mc:AlternateContent xmlns:mc="http://schemas.openxmlformats.org/markup-compatibility/2006">
    <mc:Choice Requires="v">
      <legacyDrawing r:id="rId2"/>
    </mc:Choice>
  </mc:AlternateContent>
  <controls>
    <control shapeId="11265" r:id="rId3" name="Button 1">
      <controlPr defaultSize="0" print="0" autoFill="0" autoPict="0" macro="[0]!Button4_Click">
        <anchor moveWithCells="1" sizeWithCells="1">
          <from>
            <xdr:col>3</xdr:col>
            <xdr:colOff>673100</xdr:colOff>
            <xdr:row>7</xdr:row>
            <xdr:rowOff>0</xdr:rowOff>
          </from>
          <to>
            <xdr:col>5</xdr:col>
            <xdr:colOff>635000</xdr:colOff>
            <xdr:row>11</xdr:row>
            <xdr:rowOff>25400</xdr:rowOff>
          </to>
        </anchor>
      </controlPr>
    </control>
  </controls>
</worksheet>
</file>

<file path=xl/worksheets/sheet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1F136-1963-42DB-8B0E-D2AE13000C17}">
  <sheetPr codeName="Sheet7"/>
  <dimension ref="A1:Q79"/>
  <sheetViews>
    <sheetView zoomScale="90" zoomScaleNormal="90" workbookViewId="0">
      <selection activeCell="R21" sqref="R21"/>
    </sheetView>
  </sheetViews>
  <sheetFormatPr baseColWidth="10" defaultColWidth="8.83203125" defaultRowHeight="15" x14ac:dyDescent="0.2"/>
  <cols>
    <col min="1" max="1" width="10.1640625" customWidth="1"/>
    <col min="12" max="12" width="9" customWidth="1"/>
  </cols>
  <sheetData>
    <row r="1" spans="1:17" x14ac:dyDescent="0.2">
      <c r="A1" s="13" t="s">
        <v>1508</v>
      </c>
      <c r="B1" s="13"/>
      <c r="C1" s="13"/>
      <c r="D1" s="13"/>
      <c r="E1" s="13"/>
      <c r="F1" s="13"/>
      <c r="G1" s="13"/>
      <c r="H1" s="13"/>
      <c r="I1" s="13"/>
      <c r="J1" s="13"/>
      <c r="K1" s="14"/>
    </row>
    <row r="2" spans="1:17" x14ac:dyDescent="0.2">
      <c r="A2" s="13" t="s">
        <v>2467</v>
      </c>
      <c r="B2" s="13" t="s">
        <v>1525</v>
      </c>
      <c r="C2" s="13" t="s">
        <v>12</v>
      </c>
      <c r="D2" s="13" t="s">
        <v>1509</v>
      </c>
      <c r="E2" s="13" t="s">
        <v>1510</v>
      </c>
      <c r="F2" s="13" t="s">
        <v>2469</v>
      </c>
      <c r="G2" s="13" t="s">
        <v>2470</v>
      </c>
      <c r="H2" s="13" t="s">
        <v>2471</v>
      </c>
      <c r="I2" s="13" t="s">
        <v>2472</v>
      </c>
      <c r="J2" s="13" t="s">
        <v>2473</v>
      </c>
      <c r="K2" s="13" t="s">
        <v>2474</v>
      </c>
      <c r="M2" t="s">
        <v>1851</v>
      </c>
    </row>
    <row r="3" spans="1:17" x14ac:dyDescent="0.2">
      <c r="A3" s="6">
        <v>1</v>
      </c>
      <c r="B3" s="6">
        <v>20</v>
      </c>
      <c r="C3" s="6" t="s">
        <v>17</v>
      </c>
      <c r="D3" s="6">
        <v>100</v>
      </c>
      <c r="E3" s="6">
        <v>150</v>
      </c>
      <c r="F3" s="6">
        <v>5</v>
      </c>
      <c r="G3" s="6">
        <v>25</v>
      </c>
      <c r="H3" s="6"/>
      <c r="I3" s="6"/>
      <c r="J3" s="6"/>
      <c r="K3" s="6"/>
      <c r="M3" s="72" t="s">
        <v>1850</v>
      </c>
    </row>
    <row r="4" spans="1:17" x14ac:dyDescent="0.2">
      <c r="A4" s="13" t="s">
        <v>2468</v>
      </c>
      <c r="B4" s="13"/>
      <c r="C4" s="13"/>
      <c r="D4" s="13"/>
      <c r="E4" s="13"/>
      <c r="F4" s="13"/>
      <c r="G4" s="13"/>
      <c r="H4" s="13"/>
      <c r="I4" s="13"/>
      <c r="J4" s="13"/>
      <c r="K4" s="14"/>
    </row>
    <row r="5" spans="1:17" x14ac:dyDescent="0.2">
      <c r="A5" s="13" t="s">
        <v>1511</v>
      </c>
      <c r="B5" s="13" t="s">
        <v>1512</v>
      </c>
      <c r="C5" s="13" t="s">
        <v>1513</v>
      </c>
      <c r="D5" s="13" t="s">
        <v>1514</v>
      </c>
      <c r="E5" s="13" t="s">
        <v>1515</v>
      </c>
      <c r="F5" s="13" t="s">
        <v>1516</v>
      </c>
      <c r="G5" s="13" t="s">
        <v>1517</v>
      </c>
      <c r="H5" s="13" t="s">
        <v>1518</v>
      </c>
      <c r="I5" s="13" t="s">
        <v>1519</v>
      </c>
      <c r="J5" s="13"/>
      <c r="K5" s="14"/>
    </row>
    <row r="6" spans="1:17" x14ac:dyDescent="0.2">
      <c r="A6" s="6" t="s">
        <v>17</v>
      </c>
      <c r="B6" s="6">
        <v>0.05</v>
      </c>
      <c r="C6" s="6">
        <v>0.5</v>
      </c>
      <c r="D6" s="6" t="s">
        <v>1520</v>
      </c>
      <c r="E6" s="6">
        <v>1</v>
      </c>
      <c r="F6" s="6">
        <v>30</v>
      </c>
      <c r="G6" s="6" t="s">
        <v>17</v>
      </c>
      <c r="H6" s="6">
        <v>10</v>
      </c>
      <c r="I6" s="6">
        <v>120</v>
      </c>
      <c r="J6" s="13"/>
      <c r="K6" s="14"/>
    </row>
    <row r="7" spans="1:17" x14ac:dyDescent="0.2">
      <c r="A7" s="13"/>
      <c r="B7" s="13"/>
      <c r="C7" s="13"/>
      <c r="D7" s="13"/>
      <c r="E7" s="13"/>
      <c r="F7" s="13"/>
      <c r="G7" s="13"/>
      <c r="H7" s="13"/>
      <c r="I7" s="13"/>
      <c r="J7" s="13"/>
      <c r="K7" s="14"/>
      <c r="O7" s="6" t="s">
        <v>1122</v>
      </c>
    </row>
    <row r="8" spans="1:17" x14ac:dyDescent="0.2">
      <c r="A8" s="13" t="s">
        <v>1521</v>
      </c>
      <c r="B8" s="13" t="s">
        <v>1522</v>
      </c>
      <c r="C8" s="13" t="s">
        <v>1523</v>
      </c>
      <c r="D8" s="13" t="s">
        <v>1524</v>
      </c>
      <c r="E8" s="13"/>
      <c r="F8" s="13"/>
      <c r="G8" s="13"/>
      <c r="H8" s="13"/>
      <c r="I8" s="13"/>
      <c r="J8" s="13"/>
      <c r="K8" s="14"/>
      <c r="O8" s="6" t="s">
        <v>1123</v>
      </c>
    </row>
    <row r="9" spans="1:17" x14ac:dyDescent="0.2">
      <c r="A9" s="6" t="s">
        <v>1122</v>
      </c>
      <c r="B9" s="5" t="s">
        <v>17</v>
      </c>
      <c r="C9" s="5">
        <v>1</v>
      </c>
      <c r="D9" s="5">
        <v>20</v>
      </c>
      <c r="E9" s="13"/>
      <c r="F9" s="13"/>
      <c r="G9" s="13"/>
      <c r="H9" s="13"/>
      <c r="I9" s="13"/>
      <c r="J9" s="13"/>
      <c r="K9" s="14"/>
      <c r="O9" s="6" t="s">
        <v>1124</v>
      </c>
      <c r="Q9" s="106" t="s">
        <v>1529</v>
      </c>
    </row>
    <row r="10" spans="1:17" x14ac:dyDescent="0.2">
      <c r="A10" s="6" t="s">
        <v>1123</v>
      </c>
      <c r="B10" s="5" t="s">
        <v>2</v>
      </c>
      <c r="C10" s="5">
        <v>1</v>
      </c>
      <c r="D10" s="5">
        <v>20</v>
      </c>
      <c r="E10" s="13"/>
      <c r="F10" s="13"/>
      <c r="G10" s="13"/>
      <c r="H10" s="13"/>
      <c r="I10" s="13"/>
      <c r="J10" s="13"/>
      <c r="K10" s="14"/>
      <c r="O10" s="6" t="s">
        <v>1125</v>
      </c>
      <c r="Q10" s="106" t="s">
        <v>1530</v>
      </c>
    </row>
    <row r="11" spans="1:17" x14ac:dyDescent="0.2">
      <c r="A11" s="6" t="s">
        <v>1124</v>
      </c>
      <c r="B11" s="5" t="s">
        <v>2</v>
      </c>
      <c r="C11" s="5">
        <v>1</v>
      </c>
      <c r="D11" s="5">
        <v>20</v>
      </c>
      <c r="E11" s="13"/>
      <c r="F11" s="13"/>
      <c r="G11" s="13"/>
      <c r="H11" s="13"/>
      <c r="I11" s="13"/>
      <c r="J11" s="13"/>
      <c r="K11" s="14"/>
      <c r="O11" s="6" t="s">
        <v>1126</v>
      </c>
      <c r="Q11" s="106" t="s">
        <v>1531</v>
      </c>
    </row>
    <row r="12" spans="1:17" x14ac:dyDescent="0.2">
      <c r="A12" s="6" t="s">
        <v>1125</v>
      </c>
      <c r="B12" s="5" t="s">
        <v>2</v>
      </c>
      <c r="C12" s="5">
        <v>1</v>
      </c>
      <c r="D12" s="5">
        <v>20</v>
      </c>
      <c r="E12" s="13"/>
      <c r="F12" s="13"/>
      <c r="G12" s="13"/>
      <c r="H12" s="13"/>
      <c r="I12" s="13"/>
      <c r="J12" s="13"/>
      <c r="K12" s="14"/>
      <c r="O12" s="15" t="s">
        <v>1754</v>
      </c>
      <c r="Q12" t="s">
        <v>1835</v>
      </c>
    </row>
    <row r="13" spans="1:17" x14ac:dyDescent="0.2">
      <c r="A13" s="6" t="s">
        <v>1126</v>
      </c>
      <c r="B13" s="5" t="s">
        <v>2</v>
      </c>
      <c r="C13" s="5">
        <v>1</v>
      </c>
      <c r="D13" s="5">
        <v>20</v>
      </c>
      <c r="E13" s="13"/>
      <c r="F13" s="13"/>
      <c r="G13" s="13"/>
      <c r="H13" s="13"/>
      <c r="I13" s="13"/>
      <c r="J13" s="13"/>
      <c r="K13" s="14"/>
      <c r="O13" s="15" t="s">
        <v>1755</v>
      </c>
      <c r="Q13" s="21">
        <f>'Required Constituent Order'!B68</f>
        <v>42</v>
      </c>
    </row>
    <row r="14" spans="1:17" x14ac:dyDescent="0.2">
      <c r="A14" s="15" t="s">
        <v>1754</v>
      </c>
      <c r="B14" s="5" t="s">
        <v>17</v>
      </c>
      <c r="C14" s="5">
        <v>1</v>
      </c>
      <c r="D14" s="5">
        <v>20</v>
      </c>
      <c r="E14" s="13"/>
      <c r="F14" s="13"/>
      <c r="G14" s="13"/>
      <c r="H14" s="13"/>
      <c r="I14" s="13"/>
      <c r="J14" s="13"/>
      <c r="K14" s="14"/>
      <c r="O14" s="6" t="s">
        <v>1756</v>
      </c>
    </row>
    <row r="15" spans="1:17" x14ac:dyDescent="0.2">
      <c r="A15" s="15" t="s">
        <v>1755</v>
      </c>
      <c r="B15" s="5" t="s">
        <v>17</v>
      </c>
      <c r="C15" s="5">
        <v>1</v>
      </c>
      <c r="D15" s="5">
        <v>20</v>
      </c>
      <c r="E15" s="13"/>
      <c r="F15" s="13"/>
      <c r="G15" s="13"/>
      <c r="H15" s="13"/>
      <c r="I15" s="13"/>
      <c r="J15" s="13"/>
      <c r="K15" s="14"/>
      <c r="O15" s="6" t="s">
        <v>1758</v>
      </c>
    </row>
    <row r="16" spans="1:17" x14ac:dyDescent="0.2">
      <c r="A16" s="6" t="s">
        <v>1756</v>
      </c>
      <c r="B16" s="5" t="s">
        <v>17</v>
      </c>
      <c r="C16" s="5">
        <v>1</v>
      </c>
      <c r="D16" s="5">
        <v>20</v>
      </c>
      <c r="E16" s="13"/>
      <c r="F16" s="13"/>
      <c r="G16" s="13"/>
      <c r="H16" s="13"/>
      <c r="I16" s="13"/>
      <c r="J16" s="13"/>
      <c r="K16" s="14"/>
      <c r="O16" s="6" t="s">
        <v>1731</v>
      </c>
    </row>
    <row r="17" spans="1:15" x14ac:dyDescent="0.2">
      <c r="A17" s="6" t="s">
        <v>1758</v>
      </c>
      <c r="B17" s="5" t="s">
        <v>17</v>
      </c>
      <c r="C17" s="5">
        <v>1</v>
      </c>
      <c r="D17" s="5">
        <v>20</v>
      </c>
      <c r="E17" s="13"/>
      <c r="F17" s="13"/>
      <c r="G17" s="13"/>
      <c r="H17" s="13"/>
      <c r="I17" s="13"/>
      <c r="J17" s="13"/>
      <c r="K17" s="14"/>
      <c r="O17" s="6" t="s">
        <v>1732</v>
      </c>
    </row>
    <row r="18" spans="1:15" x14ac:dyDescent="0.2">
      <c r="A18" s="6" t="s">
        <v>1731</v>
      </c>
      <c r="B18" s="5" t="s">
        <v>17</v>
      </c>
      <c r="C18" s="5">
        <v>1</v>
      </c>
      <c r="D18" s="5">
        <v>20</v>
      </c>
      <c r="E18" s="13"/>
      <c r="F18" s="13"/>
      <c r="G18" s="13"/>
      <c r="H18" s="13"/>
      <c r="I18" s="13"/>
      <c r="J18" s="13"/>
      <c r="K18" s="14"/>
      <c r="O18" s="6" t="s">
        <v>1762</v>
      </c>
    </row>
    <row r="19" spans="1:15" x14ac:dyDescent="0.2">
      <c r="A19" s="6" t="s">
        <v>1732</v>
      </c>
      <c r="B19" s="5" t="s">
        <v>17</v>
      </c>
      <c r="C19" s="5">
        <v>1</v>
      </c>
      <c r="D19" s="5">
        <v>20</v>
      </c>
      <c r="E19" s="13"/>
      <c r="F19" s="13"/>
      <c r="G19" s="13"/>
      <c r="H19" s="13"/>
      <c r="I19" s="13"/>
      <c r="J19" s="13"/>
      <c r="K19" s="14"/>
      <c r="O19" s="6" t="s">
        <v>1764</v>
      </c>
    </row>
    <row r="20" spans="1:15" x14ac:dyDescent="0.2">
      <c r="A20" s="6" t="s">
        <v>1762</v>
      </c>
      <c r="B20" s="5" t="s">
        <v>17</v>
      </c>
      <c r="C20" s="5">
        <v>1</v>
      </c>
      <c r="D20" s="5">
        <v>20</v>
      </c>
      <c r="E20" s="13"/>
      <c r="F20" s="13"/>
      <c r="G20" s="13"/>
      <c r="H20" s="13"/>
      <c r="I20" s="13"/>
      <c r="J20" s="13"/>
      <c r="K20" s="14"/>
      <c r="O20" s="6" t="s">
        <v>1766</v>
      </c>
    </row>
    <row r="21" spans="1:15" x14ac:dyDescent="0.2">
      <c r="A21" s="6" t="s">
        <v>1764</v>
      </c>
      <c r="B21" s="5" t="s">
        <v>17</v>
      </c>
      <c r="C21" s="5">
        <v>1</v>
      </c>
      <c r="D21" s="5">
        <v>20</v>
      </c>
      <c r="E21" s="13"/>
      <c r="F21" s="13"/>
      <c r="G21" s="13"/>
      <c r="H21" s="13"/>
      <c r="I21" s="13"/>
      <c r="J21" s="13"/>
      <c r="K21" s="14"/>
      <c r="O21" s="6" t="s">
        <v>1768</v>
      </c>
    </row>
    <row r="22" spans="1:15" x14ac:dyDescent="0.2">
      <c r="A22" s="6" t="s">
        <v>1766</v>
      </c>
      <c r="B22" s="5" t="s">
        <v>17</v>
      </c>
      <c r="C22" s="5">
        <v>1</v>
      </c>
      <c r="D22" s="5">
        <v>20</v>
      </c>
      <c r="E22" s="13"/>
      <c r="F22" s="13"/>
      <c r="G22" s="13"/>
      <c r="H22" s="13"/>
      <c r="I22" s="13"/>
      <c r="J22" s="13"/>
      <c r="K22" s="14"/>
      <c r="O22" s="6" t="s">
        <v>1770</v>
      </c>
    </row>
    <row r="23" spans="1:15" x14ac:dyDescent="0.2">
      <c r="A23" s="6" t="s">
        <v>1768</v>
      </c>
      <c r="B23" s="5" t="s">
        <v>17</v>
      </c>
      <c r="C23" s="5">
        <v>1</v>
      </c>
      <c r="D23" s="5">
        <v>20</v>
      </c>
      <c r="E23" s="13"/>
      <c r="F23" s="13"/>
      <c r="G23" s="13"/>
      <c r="H23" s="13"/>
      <c r="I23" s="13"/>
      <c r="J23" s="13"/>
      <c r="K23" s="14"/>
      <c r="O23" s="6" t="s">
        <v>1127</v>
      </c>
    </row>
    <row r="24" spans="1:15" x14ac:dyDescent="0.2">
      <c r="A24" s="6" t="s">
        <v>1770</v>
      </c>
      <c r="B24" s="5" t="s">
        <v>17</v>
      </c>
      <c r="C24" s="5">
        <v>1</v>
      </c>
      <c r="D24" s="5">
        <v>20</v>
      </c>
      <c r="E24" s="13"/>
      <c r="F24" s="13"/>
      <c r="G24" s="13"/>
      <c r="H24" s="13"/>
      <c r="I24" s="13"/>
      <c r="J24" s="13"/>
      <c r="K24" s="14"/>
      <c r="O24" s="6" t="s">
        <v>1128</v>
      </c>
    </row>
    <row r="25" spans="1:15" x14ac:dyDescent="0.2">
      <c r="A25" s="6" t="s">
        <v>1127</v>
      </c>
      <c r="B25" s="5" t="s">
        <v>2</v>
      </c>
      <c r="C25" s="5">
        <v>1</v>
      </c>
      <c r="D25" s="5">
        <v>20</v>
      </c>
      <c r="E25" s="13"/>
      <c r="F25" s="13"/>
      <c r="G25" s="13"/>
      <c r="H25" s="13"/>
      <c r="I25" s="13"/>
      <c r="J25" s="13"/>
      <c r="K25" s="14"/>
      <c r="O25" s="6" t="s">
        <v>1129</v>
      </c>
    </row>
    <row r="26" spans="1:15" x14ac:dyDescent="0.2">
      <c r="A26" s="6" t="s">
        <v>1128</v>
      </c>
      <c r="B26" s="5" t="s">
        <v>17</v>
      </c>
      <c r="C26" s="5">
        <v>1</v>
      </c>
      <c r="D26" s="5">
        <v>20</v>
      </c>
      <c r="E26" s="13"/>
      <c r="F26" s="13"/>
      <c r="G26" s="13"/>
      <c r="H26" s="13"/>
      <c r="I26" s="13"/>
      <c r="J26" s="13"/>
      <c r="K26" s="14"/>
      <c r="O26" s="6" t="s">
        <v>1130</v>
      </c>
    </row>
    <row r="27" spans="1:15" x14ac:dyDescent="0.2">
      <c r="A27" s="6" t="s">
        <v>1129</v>
      </c>
      <c r="B27" s="5" t="s">
        <v>17</v>
      </c>
      <c r="C27" s="5">
        <v>1</v>
      </c>
      <c r="D27" s="5">
        <v>20</v>
      </c>
      <c r="E27" s="13"/>
      <c r="F27" s="13"/>
      <c r="G27" s="13"/>
      <c r="H27" s="13"/>
      <c r="I27" s="13"/>
      <c r="J27" s="13"/>
      <c r="K27" s="14"/>
      <c r="O27" s="6" t="s">
        <v>1131</v>
      </c>
    </row>
    <row r="28" spans="1:15" x14ac:dyDescent="0.2">
      <c r="A28" s="6" t="s">
        <v>1130</v>
      </c>
      <c r="B28" s="5" t="s">
        <v>17</v>
      </c>
      <c r="C28" s="5">
        <v>1</v>
      </c>
      <c r="D28" s="5">
        <v>20</v>
      </c>
      <c r="E28" s="13"/>
      <c r="F28" s="13"/>
      <c r="G28" s="13"/>
      <c r="H28" s="13"/>
      <c r="I28" s="13"/>
      <c r="J28" s="13"/>
      <c r="K28" s="14"/>
      <c r="O28" s="6" t="s">
        <v>1133</v>
      </c>
    </row>
    <row r="29" spans="1:15" x14ac:dyDescent="0.2">
      <c r="A29" s="6" t="s">
        <v>1131</v>
      </c>
      <c r="B29" s="5" t="s">
        <v>17</v>
      </c>
      <c r="C29" s="5">
        <v>1</v>
      </c>
      <c r="D29" s="5">
        <v>20</v>
      </c>
      <c r="E29" s="13"/>
      <c r="F29" s="13"/>
      <c r="G29" s="13"/>
      <c r="H29" s="13"/>
      <c r="I29" s="13"/>
      <c r="J29" s="13"/>
      <c r="K29" s="14"/>
      <c r="O29" s="6" t="s">
        <v>1134</v>
      </c>
    </row>
    <row r="30" spans="1:15" x14ac:dyDescent="0.2">
      <c r="A30" s="6" t="s">
        <v>1133</v>
      </c>
      <c r="B30" s="5" t="s">
        <v>17</v>
      </c>
      <c r="C30" s="5">
        <v>1</v>
      </c>
      <c r="D30" s="5">
        <v>20</v>
      </c>
      <c r="E30" s="13"/>
      <c r="F30" s="13"/>
      <c r="G30" s="13"/>
      <c r="H30" s="13"/>
      <c r="I30" s="13"/>
      <c r="J30" s="13"/>
      <c r="K30" s="14"/>
      <c r="O30" s="6" t="s">
        <v>1135</v>
      </c>
    </row>
    <row r="31" spans="1:15" x14ac:dyDescent="0.2">
      <c r="A31" s="6" t="s">
        <v>1134</v>
      </c>
      <c r="B31" s="5" t="s">
        <v>17</v>
      </c>
      <c r="C31" s="5">
        <v>1</v>
      </c>
      <c r="D31" s="5">
        <v>20</v>
      </c>
      <c r="E31" s="13"/>
      <c r="F31" s="13"/>
      <c r="G31" s="13"/>
      <c r="H31" s="13"/>
      <c r="I31" s="13"/>
      <c r="J31" s="13"/>
      <c r="K31" s="14"/>
      <c r="O31" s="6" t="s">
        <v>1136</v>
      </c>
    </row>
    <row r="32" spans="1:15" x14ac:dyDescent="0.2">
      <c r="A32" s="6" t="s">
        <v>1135</v>
      </c>
      <c r="B32" s="5" t="s">
        <v>17</v>
      </c>
      <c r="C32" s="5">
        <v>1</v>
      </c>
      <c r="D32" s="5">
        <v>20</v>
      </c>
      <c r="E32" s="13"/>
      <c r="F32" s="13"/>
      <c r="G32" s="13"/>
      <c r="H32" s="13"/>
      <c r="I32" s="13"/>
      <c r="J32" s="13"/>
      <c r="K32" s="14"/>
      <c r="O32" s="6" t="s">
        <v>1137</v>
      </c>
    </row>
    <row r="33" spans="1:17" x14ac:dyDescent="0.2">
      <c r="A33" s="6" t="s">
        <v>1136</v>
      </c>
      <c r="B33" s="5" t="s">
        <v>17</v>
      </c>
      <c r="C33" s="5">
        <v>1</v>
      </c>
      <c r="D33" s="5">
        <v>20</v>
      </c>
      <c r="E33" s="13"/>
      <c r="F33" s="13"/>
      <c r="G33" s="13"/>
      <c r="H33" s="13"/>
      <c r="I33" s="13"/>
      <c r="J33" s="13"/>
      <c r="K33" s="14"/>
      <c r="O33" s="6" t="s">
        <v>1138</v>
      </c>
    </row>
    <row r="34" spans="1:17" x14ac:dyDescent="0.2">
      <c r="A34" s="6" t="s">
        <v>1137</v>
      </c>
      <c r="B34" s="5" t="s">
        <v>17</v>
      </c>
      <c r="C34" s="5">
        <v>1</v>
      </c>
      <c r="D34" s="5">
        <v>20</v>
      </c>
      <c r="E34" s="13"/>
      <c r="F34" s="13"/>
      <c r="G34" s="13"/>
      <c r="H34" s="13"/>
      <c r="I34" s="13"/>
      <c r="J34" s="13"/>
      <c r="K34" s="14"/>
      <c r="O34" s="6" t="s">
        <v>1139</v>
      </c>
    </row>
    <row r="35" spans="1:17" x14ac:dyDescent="0.2">
      <c r="A35" s="6" t="s">
        <v>1138</v>
      </c>
      <c r="B35" s="5" t="s">
        <v>2</v>
      </c>
      <c r="C35" s="5">
        <v>0.5</v>
      </c>
      <c r="D35" s="5">
        <v>10</v>
      </c>
      <c r="E35" s="13"/>
      <c r="F35" s="13"/>
      <c r="G35" s="13"/>
      <c r="H35" s="13"/>
      <c r="I35" s="13"/>
      <c r="J35" s="13"/>
      <c r="K35" s="14"/>
      <c r="O35" s="6" t="s">
        <v>1140</v>
      </c>
    </row>
    <row r="36" spans="1:17" x14ac:dyDescent="0.2">
      <c r="A36" s="6" t="s">
        <v>1139</v>
      </c>
      <c r="B36" s="5" t="s">
        <v>17</v>
      </c>
      <c r="C36" s="5">
        <v>1</v>
      </c>
      <c r="D36" s="5">
        <v>20</v>
      </c>
      <c r="E36" s="13"/>
      <c r="F36" s="13"/>
      <c r="G36" s="13"/>
      <c r="H36" s="13"/>
      <c r="I36" s="13"/>
      <c r="J36" s="13"/>
      <c r="K36" s="14"/>
      <c r="O36" s="6" t="s">
        <v>1141</v>
      </c>
    </row>
    <row r="37" spans="1:17" x14ac:dyDescent="0.2">
      <c r="A37" s="6" t="s">
        <v>1140</v>
      </c>
      <c r="B37" s="5" t="s">
        <v>17</v>
      </c>
      <c r="C37" s="5">
        <v>1</v>
      </c>
      <c r="D37" s="5">
        <v>20</v>
      </c>
      <c r="E37" s="13"/>
      <c r="F37" s="13"/>
      <c r="G37" s="13"/>
      <c r="H37" s="13"/>
      <c r="I37" s="13"/>
      <c r="J37" s="13"/>
      <c r="K37" s="14"/>
      <c r="O37" s="6" t="s">
        <v>1142</v>
      </c>
    </row>
    <row r="38" spans="1:17" x14ac:dyDescent="0.2">
      <c r="A38" s="6" t="s">
        <v>1141</v>
      </c>
      <c r="B38" s="5" t="s">
        <v>17</v>
      </c>
      <c r="C38" s="5">
        <v>1</v>
      </c>
      <c r="D38" s="5">
        <v>20</v>
      </c>
      <c r="E38" s="13"/>
      <c r="F38" s="13"/>
      <c r="G38" s="13"/>
      <c r="H38" s="13"/>
      <c r="I38" s="13"/>
      <c r="J38" s="13"/>
      <c r="K38" s="14"/>
      <c r="O38" s="6" t="s">
        <v>1143</v>
      </c>
    </row>
    <row r="39" spans="1:17" x14ac:dyDescent="0.2">
      <c r="A39" s="6" t="s">
        <v>1142</v>
      </c>
      <c r="B39" s="5" t="s">
        <v>17</v>
      </c>
      <c r="C39" s="5">
        <v>1</v>
      </c>
      <c r="D39" s="5">
        <v>20</v>
      </c>
      <c r="E39" s="13"/>
      <c r="F39" s="13"/>
      <c r="G39" s="13"/>
      <c r="H39" s="13"/>
      <c r="I39" s="13"/>
      <c r="J39" s="13"/>
      <c r="K39" s="14"/>
      <c r="L39" s="44" t="s">
        <v>1527</v>
      </c>
      <c r="O39" s="6" t="s">
        <v>1144</v>
      </c>
    </row>
    <row r="40" spans="1:17" x14ac:dyDescent="0.2">
      <c r="A40" s="6" t="s">
        <v>1143</v>
      </c>
      <c r="B40" s="5" t="s">
        <v>17</v>
      </c>
      <c r="C40" s="5">
        <v>1</v>
      </c>
      <c r="D40" s="5">
        <v>20</v>
      </c>
      <c r="E40" s="13"/>
      <c r="F40" s="13"/>
      <c r="G40" s="13"/>
      <c r="H40" s="13"/>
      <c r="I40" s="13"/>
      <c r="J40" s="13"/>
      <c r="K40" s="14"/>
      <c r="L40" s="44" t="s">
        <v>1528</v>
      </c>
      <c r="O40" s="6" t="s">
        <v>1145</v>
      </c>
    </row>
    <row r="41" spans="1:17" x14ac:dyDescent="0.2">
      <c r="A41" s="6" t="s">
        <v>1144</v>
      </c>
      <c r="B41" s="5" t="s">
        <v>17</v>
      </c>
      <c r="C41" s="5">
        <v>1</v>
      </c>
      <c r="D41" s="5">
        <v>20</v>
      </c>
      <c r="E41" s="13"/>
      <c r="F41" s="13"/>
      <c r="G41" s="13"/>
      <c r="H41" s="13"/>
      <c r="I41" s="13"/>
      <c r="J41" s="13"/>
      <c r="K41" s="14"/>
      <c r="O41" s="6" t="s">
        <v>1146</v>
      </c>
    </row>
    <row r="42" spans="1:17" x14ac:dyDescent="0.2">
      <c r="A42" s="6" t="s">
        <v>1145</v>
      </c>
      <c r="B42" s="5" t="s">
        <v>17</v>
      </c>
      <c r="C42" s="5">
        <v>1</v>
      </c>
      <c r="D42" s="5">
        <v>20</v>
      </c>
      <c r="E42" s="13"/>
      <c r="F42" s="13"/>
      <c r="G42" s="13"/>
      <c r="H42" s="13"/>
      <c r="I42" s="13"/>
      <c r="J42" s="13"/>
      <c r="K42" s="14"/>
      <c r="L42" t="s">
        <v>1836</v>
      </c>
      <c r="O42" s="6" t="s">
        <v>1147</v>
      </c>
    </row>
    <row r="43" spans="1:17" x14ac:dyDescent="0.2">
      <c r="A43" s="6" t="s">
        <v>1146</v>
      </c>
      <c r="B43" s="5" t="s">
        <v>17</v>
      </c>
      <c r="C43" s="5">
        <v>1</v>
      </c>
      <c r="D43" s="5">
        <v>20</v>
      </c>
      <c r="E43" s="13"/>
      <c r="F43" s="13"/>
      <c r="G43" s="13"/>
      <c r="H43" s="13"/>
      <c r="I43" s="13"/>
      <c r="J43" s="13"/>
      <c r="K43" s="14"/>
      <c r="L43">
        <v>27</v>
      </c>
      <c r="O43" s="6" t="s">
        <v>1148</v>
      </c>
    </row>
    <row r="44" spans="1:17" x14ac:dyDescent="0.2">
      <c r="A44" s="6" t="s">
        <v>1147</v>
      </c>
      <c r="B44" s="5" t="s">
        <v>17</v>
      </c>
      <c r="C44" s="5">
        <v>1</v>
      </c>
      <c r="D44" s="5">
        <v>20</v>
      </c>
      <c r="E44" s="13"/>
      <c r="F44" s="13"/>
      <c r="G44" s="13"/>
      <c r="H44" s="13"/>
      <c r="I44" s="13"/>
      <c r="J44" s="13"/>
      <c r="K44" s="14"/>
      <c r="O44" s="6" t="s">
        <v>1149</v>
      </c>
    </row>
    <row r="45" spans="1:17" x14ac:dyDescent="0.2">
      <c r="A45" s="6" t="s">
        <v>1148</v>
      </c>
      <c r="B45" s="5" t="s">
        <v>17</v>
      </c>
      <c r="C45" s="5">
        <v>1</v>
      </c>
      <c r="D45" s="5">
        <v>20</v>
      </c>
      <c r="E45" s="13"/>
      <c r="F45" s="13"/>
      <c r="G45" s="13"/>
      <c r="H45" s="13"/>
      <c r="I45" s="13"/>
      <c r="J45" s="13"/>
      <c r="K45" s="14"/>
      <c r="O45" s="6" t="s">
        <v>1865</v>
      </c>
      <c r="P45" s="6" t="s">
        <v>2571</v>
      </c>
      <c r="Q45" s="6" t="s">
        <v>1076</v>
      </c>
    </row>
    <row r="46" spans="1:17" x14ac:dyDescent="0.2">
      <c r="A46" s="6" t="s">
        <v>1149</v>
      </c>
      <c r="B46" s="5" t="s">
        <v>17</v>
      </c>
      <c r="C46" s="5">
        <v>1</v>
      </c>
      <c r="D46" s="5">
        <v>20</v>
      </c>
      <c r="E46" s="13"/>
      <c r="F46" s="13"/>
      <c r="G46" s="13"/>
      <c r="H46" s="13"/>
      <c r="I46" s="13"/>
      <c r="J46" s="13"/>
      <c r="K46" s="14"/>
      <c r="O46" s="6" t="s">
        <v>1866</v>
      </c>
      <c r="P46" s="6" t="s">
        <v>2563</v>
      </c>
      <c r="Q46" s="6" t="s">
        <v>1076</v>
      </c>
    </row>
    <row r="47" spans="1:17" x14ac:dyDescent="0.2">
      <c r="A47" s="6" t="s">
        <v>1865</v>
      </c>
      <c r="B47" s="5" t="s">
        <v>17</v>
      </c>
      <c r="C47" s="5">
        <v>1</v>
      </c>
      <c r="D47" s="5">
        <v>20</v>
      </c>
      <c r="E47" s="13"/>
      <c r="F47" s="13"/>
      <c r="G47" s="13"/>
      <c r="H47" s="13"/>
      <c r="I47" s="13"/>
      <c r="J47" s="13"/>
      <c r="K47" s="14"/>
      <c r="O47" s="6" t="s">
        <v>1867</v>
      </c>
      <c r="P47" s="6" t="s">
        <v>2564</v>
      </c>
      <c r="Q47" s="6" t="s">
        <v>1076</v>
      </c>
    </row>
    <row r="48" spans="1:17" x14ac:dyDescent="0.2">
      <c r="A48" s="6" t="s">
        <v>1866</v>
      </c>
      <c r="B48" s="5" t="s">
        <v>17</v>
      </c>
      <c r="C48" s="5">
        <v>1</v>
      </c>
      <c r="D48" s="5">
        <v>20</v>
      </c>
      <c r="E48" s="13"/>
      <c r="F48" s="13"/>
      <c r="G48" s="13"/>
      <c r="H48" s="13"/>
      <c r="I48" s="13"/>
      <c r="J48" s="13"/>
      <c r="K48" s="14"/>
      <c r="O48" s="6" t="s">
        <v>1868</v>
      </c>
      <c r="P48" s="6" t="s">
        <v>2565</v>
      </c>
      <c r="Q48" s="6" t="s">
        <v>1076</v>
      </c>
    </row>
    <row r="49" spans="1:15" x14ac:dyDescent="0.2">
      <c r="A49" s="6" t="s">
        <v>1867</v>
      </c>
      <c r="B49" s="5" t="s">
        <v>17</v>
      </c>
      <c r="C49" s="5">
        <v>1</v>
      </c>
      <c r="D49" s="5">
        <v>20</v>
      </c>
      <c r="E49" s="13"/>
      <c r="F49" s="13"/>
      <c r="G49" s="13"/>
      <c r="H49" s="13"/>
      <c r="I49" s="13"/>
      <c r="J49" s="13"/>
      <c r="K49" s="14"/>
      <c r="O49" s="5" t="s">
        <v>517</v>
      </c>
    </row>
    <row r="50" spans="1:15" x14ac:dyDescent="0.2">
      <c r="A50" s="6" t="s">
        <v>1868</v>
      </c>
      <c r="B50" s="5" t="s">
        <v>17</v>
      </c>
      <c r="C50" s="5">
        <v>1</v>
      </c>
      <c r="D50" s="5">
        <v>20</v>
      </c>
      <c r="E50" s="13"/>
      <c r="F50" s="13"/>
      <c r="G50" s="13"/>
      <c r="H50" s="13"/>
      <c r="I50" s="13"/>
      <c r="J50" s="13"/>
      <c r="K50" s="14"/>
      <c r="O50" s="5" t="s">
        <v>579</v>
      </c>
    </row>
    <row r="51" spans="1:15" x14ac:dyDescent="0.2">
      <c r="A51" s="14"/>
      <c r="B51" s="14"/>
      <c r="C51" s="14"/>
      <c r="D51" s="14"/>
      <c r="E51" s="13"/>
      <c r="F51" s="13"/>
      <c r="G51" s="13"/>
      <c r="H51" s="13"/>
      <c r="I51" s="13"/>
      <c r="J51" s="13"/>
      <c r="K51" s="14"/>
      <c r="O51" s="6" t="s">
        <v>1150</v>
      </c>
    </row>
    <row r="52" spans="1:15" x14ac:dyDescent="0.2">
      <c r="A52" s="13" t="s">
        <v>1526</v>
      </c>
      <c r="B52" s="13" t="s">
        <v>1522</v>
      </c>
      <c r="C52" s="13" t="s">
        <v>1523</v>
      </c>
      <c r="D52" s="13" t="s">
        <v>1524</v>
      </c>
      <c r="E52" s="13"/>
      <c r="F52" s="13"/>
      <c r="G52" s="13"/>
      <c r="H52" s="13"/>
      <c r="I52" s="13"/>
      <c r="J52" s="13"/>
      <c r="K52" s="14"/>
      <c r="O52" s="6" t="s">
        <v>1152</v>
      </c>
    </row>
    <row r="53" spans="1:15" x14ac:dyDescent="0.2">
      <c r="A53" s="6" t="s">
        <v>1150</v>
      </c>
      <c r="B53" s="5" t="s">
        <v>17</v>
      </c>
      <c r="C53" s="5">
        <v>1</v>
      </c>
      <c r="D53" s="5">
        <v>20</v>
      </c>
      <c r="E53" s="13"/>
      <c r="F53" s="13"/>
      <c r="G53" s="13"/>
      <c r="H53" s="13"/>
      <c r="I53" s="13"/>
      <c r="J53" s="13"/>
      <c r="K53" s="14"/>
      <c r="O53" s="6" t="s">
        <v>1154</v>
      </c>
    </row>
    <row r="54" spans="1:15" x14ac:dyDescent="0.2">
      <c r="A54" s="6" t="s">
        <v>1152</v>
      </c>
      <c r="B54" s="5" t="s">
        <v>17</v>
      </c>
      <c r="C54" s="5">
        <v>1</v>
      </c>
      <c r="D54" s="5">
        <v>20</v>
      </c>
      <c r="E54" s="13"/>
      <c r="F54" s="13"/>
      <c r="G54" s="13"/>
      <c r="H54" s="13"/>
      <c r="I54" s="13"/>
      <c r="J54" s="13"/>
      <c r="K54" s="14"/>
      <c r="O54" s="6" t="s">
        <v>1156</v>
      </c>
    </row>
    <row r="55" spans="1:15" x14ac:dyDescent="0.2">
      <c r="A55" s="6" t="s">
        <v>1154</v>
      </c>
      <c r="B55" s="5" t="s">
        <v>17</v>
      </c>
      <c r="C55" s="5">
        <v>1</v>
      </c>
      <c r="D55" s="5">
        <v>20</v>
      </c>
      <c r="E55" s="13"/>
      <c r="F55" s="13"/>
      <c r="G55" s="13"/>
      <c r="H55" s="13"/>
      <c r="I55" s="13"/>
      <c r="J55" s="13"/>
      <c r="K55" s="14"/>
      <c r="O55" s="6" t="s">
        <v>1158</v>
      </c>
    </row>
    <row r="56" spans="1:15" x14ac:dyDescent="0.2">
      <c r="A56" s="6" t="s">
        <v>1156</v>
      </c>
      <c r="B56" s="5" t="s">
        <v>17</v>
      </c>
      <c r="C56" s="5">
        <v>1</v>
      </c>
      <c r="D56" s="5">
        <v>20</v>
      </c>
      <c r="E56" s="13"/>
      <c r="F56" s="13"/>
      <c r="G56" s="13"/>
      <c r="H56" s="13"/>
      <c r="I56" s="13"/>
      <c r="J56" s="13"/>
      <c r="K56" s="14"/>
      <c r="O56" s="6" t="s">
        <v>1160</v>
      </c>
    </row>
    <row r="57" spans="1:15" x14ac:dyDescent="0.2">
      <c r="A57" s="6" t="s">
        <v>1158</v>
      </c>
      <c r="B57" s="5" t="s">
        <v>17</v>
      </c>
      <c r="C57" s="5">
        <v>1</v>
      </c>
      <c r="D57" s="5">
        <v>20</v>
      </c>
      <c r="E57" s="13"/>
      <c r="F57" s="13"/>
      <c r="G57" s="13"/>
      <c r="H57" s="13"/>
      <c r="I57" s="13"/>
      <c r="J57" s="13"/>
      <c r="K57" s="14"/>
      <c r="O57" s="6" t="s">
        <v>1162</v>
      </c>
    </row>
    <row r="58" spans="1:15" x14ac:dyDescent="0.2">
      <c r="A58" s="6" t="s">
        <v>1160</v>
      </c>
      <c r="B58" s="5" t="s">
        <v>17</v>
      </c>
      <c r="C58" s="5">
        <v>1</v>
      </c>
      <c r="D58" s="5">
        <v>20</v>
      </c>
      <c r="E58" s="13"/>
      <c r="F58" s="13"/>
      <c r="G58" s="13"/>
      <c r="H58" s="13"/>
      <c r="I58" s="13"/>
      <c r="J58" s="13"/>
      <c r="K58" s="14"/>
      <c r="O58" s="6" t="s">
        <v>1164</v>
      </c>
    </row>
    <row r="59" spans="1:15" x14ac:dyDescent="0.2">
      <c r="A59" s="6" t="s">
        <v>1162</v>
      </c>
      <c r="B59" s="5" t="s">
        <v>2</v>
      </c>
      <c r="C59" s="5">
        <v>0.05</v>
      </c>
      <c r="D59" s="5">
        <v>1</v>
      </c>
      <c r="E59" s="13"/>
      <c r="F59" s="13"/>
      <c r="G59" s="13"/>
      <c r="H59" s="13"/>
      <c r="I59" s="13"/>
      <c r="J59" s="13"/>
      <c r="K59" s="14"/>
      <c r="O59" s="6" t="s">
        <v>1690</v>
      </c>
    </row>
    <row r="60" spans="1:15" x14ac:dyDescent="0.2">
      <c r="A60" s="6" t="s">
        <v>1164</v>
      </c>
      <c r="B60" s="5" t="s">
        <v>2</v>
      </c>
      <c r="C60" s="5">
        <v>0.05</v>
      </c>
      <c r="D60" s="5">
        <v>1</v>
      </c>
      <c r="E60" s="13"/>
      <c r="F60" s="13"/>
      <c r="G60" s="13"/>
      <c r="H60" s="13"/>
      <c r="I60" s="13"/>
      <c r="J60" s="13"/>
      <c r="K60" s="14"/>
      <c r="O60" s="6" t="s">
        <v>1166</v>
      </c>
    </row>
    <row r="61" spans="1:15" x14ac:dyDescent="0.2">
      <c r="A61" s="6" t="s">
        <v>1690</v>
      </c>
      <c r="B61" s="5" t="s">
        <v>2</v>
      </c>
      <c r="C61" s="5">
        <v>0.05</v>
      </c>
      <c r="D61" s="5">
        <v>1</v>
      </c>
      <c r="E61" s="13"/>
      <c r="F61" s="13"/>
      <c r="G61" s="13"/>
      <c r="H61" s="13"/>
      <c r="I61" s="13"/>
      <c r="J61" s="13"/>
      <c r="K61" s="14"/>
      <c r="O61" s="6" t="s">
        <v>1168</v>
      </c>
    </row>
    <row r="62" spans="1:15" x14ac:dyDescent="0.2">
      <c r="A62" s="6" t="s">
        <v>1166</v>
      </c>
      <c r="B62" s="5" t="s">
        <v>17</v>
      </c>
      <c r="C62" s="5">
        <v>1</v>
      </c>
      <c r="D62" s="5">
        <v>20</v>
      </c>
      <c r="E62" s="13"/>
      <c r="F62" s="13"/>
      <c r="G62" s="13"/>
      <c r="H62" s="13"/>
      <c r="I62" s="13"/>
      <c r="J62" s="13"/>
      <c r="K62" s="14"/>
      <c r="O62" s="6" t="s">
        <v>1170</v>
      </c>
    </row>
    <row r="63" spans="1:15" x14ac:dyDescent="0.2">
      <c r="A63" s="6" t="s">
        <v>1168</v>
      </c>
      <c r="B63" s="5" t="s">
        <v>17</v>
      </c>
      <c r="C63" s="5">
        <v>1</v>
      </c>
      <c r="D63" s="5">
        <v>20</v>
      </c>
      <c r="E63" s="13"/>
      <c r="F63" s="13"/>
      <c r="G63" s="13"/>
      <c r="H63" s="13"/>
      <c r="I63" s="13"/>
      <c r="J63" s="13"/>
      <c r="K63" s="14"/>
      <c r="O63" s="6" t="s">
        <v>1172</v>
      </c>
    </row>
    <row r="64" spans="1:15" x14ac:dyDescent="0.2">
      <c r="A64" s="6" t="s">
        <v>1170</v>
      </c>
      <c r="B64" s="5" t="s">
        <v>17</v>
      </c>
      <c r="C64" s="5">
        <v>1</v>
      </c>
      <c r="D64" s="5">
        <v>20</v>
      </c>
      <c r="E64" s="13"/>
      <c r="F64" s="13"/>
      <c r="G64" s="13"/>
      <c r="H64" s="13"/>
      <c r="I64" s="13"/>
      <c r="J64" s="13"/>
      <c r="K64" s="14"/>
      <c r="O64" s="6" t="s">
        <v>1174</v>
      </c>
    </row>
    <row r="65" spans="1:15" x14ac:dyDescent="0.2">
      <c r="A65" s="6" t="s">
        <v>1172</v>
      </c>
      <c r="B65" s="5" t="s">
        <v>17</v>
      </c>
      <c r="C65" s="5">
        <v>1</v>
      </c>
      <c r="D65" s="5">
        <v>20</v>
      </c>
      <c r="E65" s="13"/>
      <c r="F65" s="13"/>
      <c r="G65" s="13"/>
      <c r="H65" s="13"/>
      <c r="I65" s="13"/>
      <c r="J65" s="13"/>
      <c r="K65" s="14"/>
      <c r="O65" s="6" t="s">
        <v>1176</v>
      </c>
    </row>
    <row r="66" spans="1:15" x14ac:dyDescent="0.2">
      <c r="A66" s="6" t="s">
        <v>1174</v>
      </c>
      <c r="B66" s="5" t="s">
        <v>17</v>
      </c>
      <c r="C66" s="5">
        <v>1</v>
      </c>
      <c r="D66" s="5">
        <v>20</v>
      </c>
      <c r="E66" s="13"/>
      <c r="F66" s="13"/>
      <c r="G66" s="13"/>
      <c r="H66" s="13"/>
      <c r="I66" s="13"/>
      <c r="J66" s="13"/>
      <c r="K66" s="14"/>
      <c r="O66" s="6" t="s">
        <v>1178</v>
      </c>
    </row>
    <row r="67" spans="1:15" x14ac:dyDescent="0.2">
      <c r="A67" s="6" t="s">
        <v>1176</v>
      </c>
      <c r="B67" s="5" t="s">
        <v>17</v>
      </c>
      <c r="C67" s="5">
        <v>1</v>
      </c>
      <c r="D67" s="5">
        <v>20</v>
      </c>
      <c r="E67" s="13"/>
      <c r="F67" s="13"/>
      <c r="G67" s="13"/>
      <c r="H67" s="13"/>
      <c r="I67" s="13"/>
      <c r="J67" s="13"/>
      <c r="K67" s="14"/>
      <c r="O67" s="6" t="s">
        <v>1180</v>
      </c>
    </row>
    <row r="68" spans="1:15" x14ac:dyDescent="0.2">
      <c r="A68" s="6" t="s">
        <v>1178</v>
      </c>
      <c r="B68" s="5" t="s">
        <v>17</v>
      </c>
      <c r="C68" s="5">
        <v>1</v>
      </c>
      <c r="D68" s="5">
        <v>20</v>
      </c>
      <c r="E68" s="13"/>
      <c r="F68" s="13"/>
      <c r="G68" s="13"/>
      <c r="H68" s="13"/>
      <c r="I68" s="13"/>
      <c r="J68" s="13"/>
      <c r="K68" s="14"/>
      <c r="O68" s="6" t="s">
        <v>1773</v>
      </c>
    </row>
    <row r="69" spans="1:15" x14ac:dyDescent="0.2">
      <c r="A69" s="6" t="s">
        <v>1180</v>
      </c>
      <c r="B69" s="5" t="s">
        <v>17</v>
      </c>
      <c r="C69" s="5">
        <v>1</v>
      </c>
      <c r="D69" s="5">
        <v>20</v>
      </c>
      <c r="E69" s="13"/>
      <c r="F69" s="13"/>
      <c r="G69" s="13"/>
      <c r="H69" s="13"/>
      <c r="I69" s="13"/>
      <c r="J69" s="13"/>
      <c r="K69" s="14"/>
      <c r="O69" s="38" t="s">
        <v>1774</v>
      </c>
    </row>
    <row r="70" spans="1:15" x14ac:dyDescent="0.2">
      <c r="A70" s="6" t="s">
        <v>1773</v>
      </c>
      <c r="B70" s="5" t="s">
        <v>17</v>
      </c>
      <c r="C70" s="5">
        <v>1</v>
      </c>
      <c r="D70" s="5">
        <v>20</v>
      </c>
      <c r="E70" s="13"/>
      <c r="F70" s="13"/>
      <c r="G70" s="13"/>
      <c r="H70" s="13"/>
      <c r="I70" s="13"/>
      <c r="J70" s="13"/>
      <c r="K70" s="14"/>
      <c r="O70" s="6" t="s">
        <v>1182</v>
      </c>
    </row>
    <row r="71" spans="1:15" x14ac:dyDescent="0.2">
      <c r="A71" s="38" t="s">
        <v>1774</v>
      </c>
      <c r="B71" s="5" t="s">
        <v>17</v>
      </c>
      <c r="C71" s="5">
        <v>1</v>
      </c>
      <c r="D71" s="5">
        <v>20</v>
      </c>
      <c r="E71" s="13"/>
      <c r="F71" s="13"/>
      <c r="G71" s="13"/>
      <c r="H71" s="13"/>
      <c r="I71" s="13"/>
      <c r="J71" s="13"/>
      <c r="K71" s="14"/>
      <c r="O71" s="6" t="s">
        <v>1184</v>
      </c>
    </row>
    <row r="72" spans="1:15" x14ac:dyDescent="0.2">
      <c r="A72" s="6" t="s">
        <v>1182</v>
      </c>
      <c r="B72" s="5" t="s">
        <v>17</v>
      </c>
      <c r="C72" s="5">
        <v>1</v>
      </c>
      <c r="D72" s="5">
        <v>20</v>
      </c>
      <c r="E72" s="13"/>
      <c r="F72" s="13"/>
      <c r="G72" s="13"/>
      <c r="H72" s="13"/>
      <c r="I72" s="13"/>
      <c r="J72" s="13"/>
      <c r="K72" s="14"/>
      <c r="O72" s="6" t="s">
        <v>1186</v>
      </c>
    </row>
    <row r="73" spans="1:15" x14ac:dyDescent="0.2">
      <c r="A73" s="6" t="s">
        <v>1184</v>
      </c>
      <c r="B73" s="5" t="s">
        <v>17</v>
      </c>
      <c r="C73" s="5">
        <v>1</v>
      </c>
      <c r="D73" s="5">
        <v>20</v>
      </c>
      <c r="E73" s="13"/>
      <c r="F73" s="13"/>
      <c r="G73" s="13"/>
      <c r="H73" s="13"/>
      <c r="I73" s="13"/>
      <c r="J73" s="13"/>
      <c r="K73" s="14"/>
      <c r="O73" s="6" t="s">
        <v>1188</v>
      </c>
    </row>
    <row r="74" spans="1:15" x14ac:dyDescent="0.2">
      <c r="A74" s="6" t="s">
        <v>1186</v>
      </c>
      <c r="B74" s="5" t="s">
        <v>17</v>
      </c>
      <c r="C74" s="5">
        <v>1</v>
      </c>
      <c r="D74" s="5">
        <v>20</v>
      </c>
      <c r="E74" s="13"/>
      <c r="F74" s="13"/>
      <c r="G74" s="13"/>
      <c r="H74" s="13"/>
      <c r="I74" s="13"/>
      <c r="J74" s="13"/>
      <c r="K74" s="14"/>
      <c r="O74" s="6" t="s">
        <v>1190</v>
      </c>
    </row>
    <row r="75" spans="1:15" x14ac:dyDescent="0.2">
      <c r="A75" s="6" t="s">
        <v>1188</v>
      </c>
      <c r="B75" s="5" t="s">
        <v>17</v>
      </c>
      <c r="C75" s="5">
        <v>1</v>
      </c>
      <c r="D75" s="5">
        <v>20</v>
      </c>
      <c r="E75" s="13"/>
      <c r="F75" s="13"/>
      <c r="G75" s="13"/>
      <c r="H75" s="13"/>
      <c r="I75" s="13"/>
      <c r="J75" s="13"/>
      <c r="K75" s="14"/>
      <c r="O75" s="6" t="s">
        <v>1192</v>
      </c>
    </row>
    <row r="76" spans="1:15" x14ac:dyDescent="0.2">
      <c r="A76" s="6" t="s">
        <v>1190</v>
      </c>
      <c r="B76" s="5" t="s">
        <v>17</v>
      </c>
      <c r="C76" s="5">
        <v>1</v>
      </c>
      <c r="D76" s="5">
        <v>20</v>
      </c>
      <c r="E76" s="13"/>
      <c r="F76" s="13"/>
      <c r="G76" s="13"/>
      <c r="H76" s="13"/>
      <c r="I76" s="13"/>
      <c r="J76" s="13"/>
      <c r="K76" s="14"/>
      <c r="O76" s="6" t="s">
        <v>1194</v>
      </c>
    </row>
    <row r="77" spans="1:15" x14ac:dyDescent="0.2">
      <c r="A77" s="6" t="s">
        <v>1192</v>
      </c>
      <c r="B77" s="5" t="s">
        <v>17</v>
      </c>
      <c r="C77" s="5">
        <v>1</v>
      </c>
      <c r="D77" s="5">
        <v>20</v>
      </c>
      <c r="E77" s="13"/>
      <c r="F77" s="13"/>
      <c r="G77" s="13"/>
      <c r="H77" s="13"/>
      <c r="I77" s="13"/>
      <c r="J77" s="13"/>
      <c r="K77" s="14"/>
      <c r="O77" s="6" t="s">
        <v>1777</v>
      </c>
    </row>
    <row r="78" spans="1:15" x14ac:dyDescent="0.2">
      <c r="A78" s="6" t="s">
        <v>1194</v>
      </c>
      <c r="B78" s="5" t="s">
        <v>17</v>
      </c>
      <c r="C78" s="5">
        <v>1</v>
      </c>
      <c r="D78" s="5">
        <v>20</v>
      </c>
      <c r="E78" s="13"/>
      <c r="F78" s="13"/>
      <c r="G78" s="13"/>
      <c r="H78" s="13"/>
      <c r="I78" s="13"/>
      <c r="J78" s="13"/>
      <c r="K78" s="14"/>
    </row>
    <row r="79" spans="1:15" x14ac:dyDescent="0.2">
      <c r="A79" s="6" t="s">
        <v>1777</v>
      </c>
      <c r="B79" s="5" t="s">
        <v>17</v>
      </c>
      <c r="C79" s="5">
        <v>1</v>
      </c>
      <c r="D79" s="5">
        <v>20</v>
      </c>
      <c r="E79" s="13"/>
      <c r="F79" s="13"/>
      <c r="G79" s="13"/>
      <c r="H79" s="13"/>
      <c r="I79" s="13"/>
      <c r="J79" s="13"/>
      <c r="K79" s="14"/>
    </row>
  </sheetData>
  <hyperlinks>
    <hyperlink ref="M3" location="'Index of Sheets'!A1" display="'Index of Sheets'!A1" xr:uid="{1343601B-1F07-4ABB-BE26-E9684009E578}"/>
  </hyperlinks>
  <pageMargins left="0.7" right="0.7" top="0.75" bottom="0.75" header="0.3" footer="0.3"/>
  <drawing r:id="rId1"/>
  <mc:AlternateContent xmlns:mc="http://schemas.openxmlformats.org/markup-compatibility/2006">
    <mc:Choice Requires="v">
      <legacyDrawing r:id="rId2"/>
    </mc:Choice>
  </mc:AlternateContent>
  <controls>
    <control shapeId="12289" r:id="rId3" name="Button 1">
      <controlPr defaultSize="0" print="0" autoFill="0" autoPict="0" macro="[0]!Button4_Click">
        <anchor moveWithCells="1" sizeWithCells="1">
          <from>
            <xdr:col>11</xdr:col>
            <xdr:colOff>2247900</xdr:colOff>
            <xdr:row>3</xdr:row>
            <xdr:rowOff>114300</xdr:rowOff>
          </from>
          <to>
            <xdr:col>13</xdr:col>
            <xdr:colOff>571500</xdr:colOff>
            <xdr:row>7</xdr:row>
            <xdr:rowOff>139700</xdr:rowOff>
          </to>
        </anchor>
      </controlPr>
    </control>
  </controls>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5D62-BC8E-417E-98EA-F4ECA07E9F8E}">
  <sheetPr codeName="Sheet8"/>
  <dimension ref="A1:X38"/>
  <sheetViews>
    <sheetView zoomScale="90" zoomScaleNormal="90" workbookViewId="0">
      <selection activeCell="X3" sqref="X3"/>
    </sheetView>
  </sheetViews>
  <sheetFormatPr baseColWidth="10" defaultColWidth="8.83203125" defaultRowHeight="15" x14ac:dyDescent="0.2"/>
  <sheetData>
    <row r="1" spans="1:24" x14ac:dyDescent="0.2">
      <c r="A1" s="45" t="s">
        <v>1532</v>
      </c>
      <c r="B1" s="45"/>
      <c r="C1" s="45"/>
      <c r="D1" s="45"/>
      <c r="E1" s="45"/>
      <c r="F1" s="45"/>
      <c r="G1" s="45"/>
      <c r="H1" s="45"/>
      <c r="I1" s="45"/>
      <c r="J1" s="45"/>
      <c r="K1" s="45"/>
      <c r="L1" s="45"/>
      <c r="M1" s="45"/>
      <c r="N1" s="45"/>
      <c r="O1" s="45"/>
      <c r="P1" s="45"/>
      <c r="Q1" s="45"/>
      <c r="R1" s="45"/>
      <c r="S1" s="45"/>
    </row>
    <row r="2" spans="1:24" x14ac:dyDescent="0.2">
      <c r="A2" s="45" t="s">
        <v>1533</v>
      </c>
      <c r="B2" s="45"/>
      <c r="C2" s="45"/>
      <c r="D2" s="45"/>
      <c r="E2" s="45"/>
      <c r="F2" s="45"/>
      <c r="G2" s="45"/>
      <c r="H2" s="45"/>
      <c r="I2" s="45"/>
      <c r="J2" s="45"/>
      <c r="K2" s="45"/>
      <c r="L2" s="45"/>
      <c r="M2" s="45"/>
      <c r="N2" s="45"/>
      <c r="O2" s="45"/>
      <c r="P2" s="45"/>
      <c r="Q2" s="45"/>
      <c r="R2" s="45"/>
      <c r="S2" s="45"/>
      <c r="X2" t="s">
        <v>1851</v>
      </c>
    </row>
    <row r="3" spans="1:24" x14ac:dyDescent="0.2">
      <c r="A3" s="45" t="s">
        <v>1573</v>
      </c>
      <c r="B3" s="45" t="s">
        <v>1574</v>
      </c>
      <c r="C3" s="45"/>
      <c r="D3" s="45"/>
      <c r="E3" s="45"/>
      <c r="F3" s="45"/>
      <c r="G3" s="45"/>
      <c r="H3" s="45"/>
      <c r="I3" s="45"/>
      <c r="J3" s="45"/>
      <c r="K3" s="45"/>
      <c r="L3" s="45"/>
      <c r="M3" s="45"/>
      <c r="N3" s="45"/>
      <c r="O3" s="45"/>
      <c r="P3" s="45"/>
      <c r="Q3" s="45"/>
      <c r="R3" s="45"/>
      <c r="S3" s="45"/>
      <c r="X3" s="72" t="s">
        <v>1850</v>
      </c>
    </row>
    <row r="4" spans="1:24" x14ac:dyDescent="0.2">
      <c r="A4" s="46"/>
      <c r="B4" s="6">
        <v>0.125</v>
      </c>
      <c r="C4" s="45"/>
      <c r="D4" s="45"/>
      <c r="E4" s="45"/>
      <c r="F4" s="45"/>
      <c r="G4" s="45"/>
      <c r="H4" s="45"/>
      <c r="I4" s="45"/>
      <c r="J4" s="45"/>
      <c r="K4" s="45"/>
      <c r="L4" s="45"/>
      <c r="M4" s="45"/>
      <c r="N4" s="45"/>
      <c r="O4" s="45"/>
      <c r="P4" s="45"/>
      <c r="Q4" s="45"/>
      <c r="R4" s="45"/>
      <c r="S4" s="45"/>
    </row>
    <row r="5" spans="1:24" x14ac:dyDescent="0.2">
      <c r="A5" s="45" t="s">
        <v>1534</v>
      </c>
      <c r="B5" s="45"/>
      <c r="C5" s="45"/>
      <c r="D5" s="45"/>
      <c r="E5" s="45"/>
      <c r="F5" s="45"/>
      <c r="G5" s="45"/>
      <c r="H5" s="45"/>
      <c r="I5" s="45"/>
      <c r="J5" s="45"/>
      <c r="K5" s="45"/>
      <c r="L5" s="45"/>
      <c r="M5" s="45"/>
      <c r="N5" s="45"/>
      <c r="O5" s="45"/>
      <c r="P5" s="45"/>
      <c r="Q5" s="45"/>
      <c r="R5" s="45"/>
      <c r="S5" s="45"/>
    </row>
    <row r="6" spans="1:24" x14ac:dyDescent="0.2">
      <c r="A6" s="46" t="s">
        <v>1535</v>
      </c>
      <c r="B6" s="46" t="s">
        <v>1536</v>
      </c>
      <c r="C6" s="46" t="s">
        <v>1537</v>
      </c>
      <c r="D6" s="46" t="s">
        <v>1538</v>
      </c>
      <c r="E6" s="45"/>
      <c r="F6" s="45"/>
      <c r="G6" s="45"/>
      <c r="H6" s="45"/>
      <c r="I6" s="45"/>
      <c r="J6" s="45"/>
      <c r="K6" s="45"/>
      <c r="L6" s="45"/>
      <c r="M6" s="45"/>
      <c r="N6" s="45"/>
      <c r="O6" s="45"/>
      <c r="P6" s="45"/>
      <c r="Q6" s="45"/>
      <c r="R6" s="45"/>
      <c r="S6" s="45"/>
    </row>
    <row r="7" spans="1:24" x14ac:dyDescent="0.2">
      <c r="A7" s="46"/>
      <c r="B7" s="6" t="s">
        <v>2</v>
      </c>
      <c r="C7" s="6">
        <v>4</v>
      </c>
      <c r="D7" s="6">
        <v>1</v>
      </c>
      <c r="E7" s="45"/>
      <c r="F7" s="45"/>
      <c r="G7" s="45"/>
      <c r="H7" s="45"/>
      <c r="I7" s="45"/>
      <c r="J7" s="45"/>
      <c r="K7" s="45"/>
      <c r="L7" s="45"/>
      <c r="M7" s="45"/>
      <c r="N7" s="45"/>
      <c r="O7" s="45"/>
      <c r="P7" s="45"/>
      <c r="Q7" s="45"/>
      <c r="R7" s="45"/>
      <c r="S7" s="45"/>
    </row>
    <row r="8" spans="1:24" x14ac:dyDescent="0.2">
      <c r="A8" s="45"/>
      <c r="B8" s="45"/>
      <c r="C8" s="45"/>
      <c r="D8" s="45"/>
      <c r="E8" s="45"/>
      <c r="F8" s="45"/>
      <c r="G8" s="45"/>
      <c r="H8" s="45"/>
      <c r="I8" s="45"/>
      <c r="J8" s="45"/>
      <c r="K8" s="45"/>
      <c r="L8" s="45"/>
      <c r="M8" s="45"/>
      <c r="N8" s="45"/>
      <c r="O8" s="45"/>
      <c r="P8" s="45"/>
      <c r="Q8" s="45"/>
      <c r="R8" s="45"/>
      <c r="S8" s="45"/>
    </row>
    <row r="9" spans="1:24" x14ac:dyDescent="0.2">
      <c r="A9" s="46" t="s">
        <v>1539</v>
      </c>
      <c r="B9" s="46" t="s">
        <v>1540</v>
      </c>
      <c r="C9" s="46" t="s">
        <v>1541</v>
      </c>
      <c r="D9" s="46" t="s">
        <v>1542</v>
      </c>
      <c r="E9" s="46" t="s">
        <v>1543</v>
      </c>
      <c r="F9" s="46" t="s">
        <v>1544</v>
      </c>
      <c r="G9" s="46" t="s">
        <v>1545</v>
      </c>
      <c r="H9" s="46" t="s">
        <v>1514</v>
      </c>
      <c r="I9" s="46" t="s">
        <v>1546</v>
      </c>
      <c r="J9" s="46" t="s">
        <v>1547</v>
      </c>
      <c r="K9" s="46" t="s">
        <v>1548</v>
      </c>
      <c r="L9" s="46" t="s">
        <v>1549</v>
      </c>
      <c r="M9" s="46" t="s">
        <v>1550</v>
      </c>
      <c r="N9" s="45" t="s">
        <v>1551</v>
      </c>
      <c r="O9" s="45" t="s">
        <v>1552</v>
      </c>
      <c r="P9" s="45" t="s">
        <v>1553</v>
      </c>
      <c r="Q9" s="45" t="s">
        <v>1554</v>
      </c>
      <c r="R9" s="45" t="s">
        <v>1555</v>
      </c>
      <c r="S9" s="45" t="s">
        <v>1556</v>
      </c>
    </row>
    <row r="10" spans="1:24" x14ac:dyDescent="0.2">
      <c r="A10" s="46">
        <v>1</v>
      </c>
      <c r="B10" s="6" t="s">
        <v>40</v>
      </c>
      <c r="C10" s="6">
        <v>1</v>
      </c>
      <c r="D10" s="6">
        <v>1</v>
      </c>
      <c r="E10" s="6" t="s">
        <v>2</v>
      </c>
      <c r="F10" s="6">
        <v>1</v>
      </c>
      <c r="G10" s="6">
        <v>151</v>
      </c>
      <c r="H10" s="6">
        <v>5</v>
      </c>
      <c r="I10" s="6">
        <v>2</v>
      </c>
      <c r="J10" s="6">
        <v>115</v>
      </c>
      <c r="K10" s="6">
        <v>110</v>
      </c>
      <c r="L10" s="6"/>
      <c r="M10" s="6"/>
      <c r="N10" s="1"/>
      <c r="O10" s="1"/>
      <c r="P10" s="1"/>
      <c r="Q10" s="1"/>
      <c r="R10" s="1"/>
      <c r="S10" s="1"/>
    </row>
    <row r="11" spans="1:24" x14ac:dyDescent="0.2">
      <c r="A11" s="46">
        <v>2</v>
      </c>
      <c r="B11" s="6" t="s">
        <v>40</v>
      </c>
      <c r="C11" s="6">
        <v>1</v>
      </c>
      <c r="D11" s="6">
        <v>1</v>
      </c>
      <c r="E11" s="6" t="s">
        <v>2</v>
      </c>
      <c r="F11" s="6">
        <v>151.1</v>
      </c>
      <c r="G11" s="6">
        <v>181</v>
      </c>
      <c r="H11" s="6">
        <v>12</v>
      </c>
      <c r="I11" s="6">
        <v>2</v>
      </c>
      <c r="J11" s="6">
        <v>115</v>
      </c>
      <c r="K11" s="6">
        <v>100</v>
      </c>
      <c r="L11" s="6"/>
      <c r="M11" s="6"/>
      <c r="N11" s="1"/>
      <c r="O11" s="1"/>
      <c r="P11" s="1"/>
      <c r="Q11" s="1"/>
      <c r="R11" s="1"/>
      <c r="S11" s="1"/>
    </row>
    <row r="12" spans="1:24" x14ac:dyDescent="0.2">
      <c r="A12" s="46">
        <v>3</v>
      </c>
      <c r="B12" s="6" t="s">
        <v>40</v>
      </c>
      <c r="C12" s="6">
        <v>1</v>
      </c>
      <c r="D12" s="6">
        <v>1</v>
      </c>
      <c r="E12" s="6" t="s">
        <v>2</v>
      </c>
      <c r="F12" s="6">
        <v>181.1</v>
      </c>
      <c r="G12" s="6">
        <v>273</v>
      </c>
      <c r="H12" s="6">
        <v>16</v>
      </c>
      <c r="I12" s="6">
        <v>2</v>
      </c>
      <c r="J12" s="6">
        <v>115</v>
      </c>
      <c r="K12" s="6">
        <v>95</v>
      </c>
      <c r="L12" s="6"/>
      <c r="M12" s="6"/>
      <c r="N12" s="1"/>
      <c r="O12" s="1"/>
      <c r="P12" s="1"/>
      <c r="Q12" s="1"/>
      <c r="R12" s="1"/>
      <c r="S12" s="1"/>
    </row>
    <row r="13" spans="1:24" x14ac:dyDescent="0.2">
      <c r="A13" s="46">
        <v>4</v>
      </c>
      <c r="B13" s="6" t="s">
        <v>40</v>
      </c>
      <c r="C13" s="6">
        <v>1</v>
      </c>
      <c r="D13" s="6">
        <v>1</v>
      </c>
      <c r="E13" s="6" t="s">
        <v>2</v>
      </c>
      <c r="F13" s="6">
        <v>273.10000000000002</v>
      </c>
      <c r="G13" s="6">
        <v>365</v>
      </c>
      <c r="H13" s="6">
        <v>10</v>
      </c>
      <c r="I13" s="6">
        <v>2</v>
      </c>
      <c r="J13" s="6">
        <v>115</v>
      </c>
      <c r="K13" s="6">
        <v>92.5</v>
      </c>
      <c r="L13" s="6"/>
      <c r="M13" s="6"/>
      <c r="N13" s="1"/>
      <c r="O13" s="1"/>
      <c r="P13" s="1"/>
      <c r="Q13" s="1"/>
      <c r="R13" s="1"/>
      <c r="S13" s="1"/>
    </row>
    <row r="14" spans="1:24" x14ac:dyDescent="0.2">
      <c r="A14" s="45" t="s">
        <v>517</v>
      </c>
      <c r="B14" s="45"/>
      <c r="C14" s="45"/>
      <c r="D14" s="45"/>
      <c r="E14" s="45"/>
      <c r="F14" s="45"/>
      <c r="G14" s="45"/>
      <c r="H14" s="45"/>
      <c r="I14" s="45"/>
      <c r="J14" s="45"/>
      <c r="K14" s="45"/>
      <c r="L14" s="45"/>
      <c r="M14" s="45"/>
      <c r="N14" s="45"/>
      <c r="O14" s="45"/>
      <c r="P14" s="45"/>
      <c r="Q14" s="45"/>
      <c r="R14" s="45"/>
      <c r="S14" s="45"/>
    </row>
    <row r="15" spans="1:24" x14ac:dyDescent="0.2">
      <c r="A15" s="46" t="s">
        <v>1557</v>
      </c>
      <c r="B15" s="46" t="s">
        <v>1558</v>
      </c>
      <c r="C15" s="46" t="s">
        <v>1559</v>
      </c>
      <c r="D15" s="46" t="s">
        <v>1560</v>
      </c>
      <c r="E15" s="45"/>
      <c r="F15" s="45"/>
      <c r="G15" s="45"/>
      <c r="H15" s="45"/>
      <c r="I15" s="45"/>
      <c r="J15" s="45"/>
      <c r="K15" s="45"/>
      <c r="L15" s="45"/>
      <c r="M15" s="45"/>
      <c r="N15" s="45"/>
      <c r="O15" s="45"/>
      <c r="P15" s="45"/>
      <c r="Q15" s="45"/>
      <c r="R15" s="45"/>
      <c r="S15" s="45"/>
    </row>
    <row r="16" spans="1:24" x14ac:dyDescent="0.2">
      <c r="A16" s="46">
        <v>1</v>
      </c>
      <c r="B16" s="6">
        <v>0</v>
      </c>
      <c r="C16" s="6">
        <v>-185</v>
      </c>
      <c r="D16" s="6" t="s">
        <v>17</v>
      </c>
      <c r="E16" s="45"/>
      <c r="F16" s="45"/>
      <c r="G16" s="45"/>
      <c r="H16" s="45"/>
      <c r="I16" s="45"/>
      <c r="J16" s="45"/>
      <c r="K16" s="45"/>
      <c r="L16" s="45"/>
      <c r="M16" s="45"/>
      <c r="N16" s="45"/>
      <c r="O16" s="45"/>
      <c r="P16" s="45"/>
      <c r="Q16" s="45"/>
      <c r="R16" s="45"/>
      <c r="S16" s="45"/>
    </row>
    <row r="17" spans="1:20" x14ac:dyDescent="0.2">
      <c r="A17" s="46">
        <v>2</v>
      </c>
      <c r="B17" s="6">
        <v>0</v>
      </c>
      <c r="C17" s="6">
        <v>-185</v>
      </c>
      <c r="D17" s="6" t="s">
        <v>17</v>
      </c>
      <c r="E17" s="45"/>
      <c r="F17" s="45"/>
      <c r="G17" s="45"/>
      <c r="H17" s="45"/>
      <c r="I17" s="45"/>
      <c r="J17" s="45"/>
      <c r="K17" s="45"/>
      <c r="L17" s="45"/>
      <c r="M17" s="45"/>
      <c r="N17" s="45"/>
      <c r="O17" s="45"/>
      <c r="P17" s="45"/>
      <c r="Q17" s="45"/>
      <c r="R17" s="45"/>
      <c r="S17" s="45"/>
    </row>
    <row r="18" spans="1:20" x14ac:dyDescent="0.2">
      <c r="A18" s="46">
        <v>3</v>
      </c>
      <c r="B18" s="6">
        <v>0</v>
      </c>
      <c r="C18" s="6">
        <v>-185</v>
      </c>
      <c r="D18" s="6" t="s">
        <v>17</v>
      </c>
      <c r="E18" s="45"/>
      <c r="F18" s="45"/>
      <c r="G18" s="45"/>
      <c r="H18" s="45"/>
      <c r="I18" s="45"/>
      <c r="J18" s="45"/>
      <c r="K18" s="45"/>
      <c r="L18" s="45"/>
      <c r="M18" s="45"/>
      <c r="N18" s="45"/>
      <c r="O18" s="45"/>
      <c r="P18" s="45"/>
      <c r="Q18" s="45"/>
      <c r="R18" s="45"/>
      <c r="S18" s="45"/>
    </row>
    <row r="19" spans="1:20" x14ac:dyDescent="0.2">
      <c r="A19" s="46">
        <v>4</v>
      </c>
      <c r="B19" s="6">
        <v>0</v>
      </c>
      <c r="C19" s="6">
        <v>-185</v>
      </c>
      <c r="D19" s="6" t="s">
        <v>17</v>
      </c>
      <c r="E19" s="45"/>
      <c r="F19" s="45"/>
      <c r="G19" s="45"/>
      <c r="H19" s="45"/>
      <c r="I19" s="45"/>
      <c r="J19" s="45"/>
      <c r="K19" s="45"/>
      <c r="L19" s="45"/>
      <c r="M19" s="45"/>
      <c r="N19" s="45"/>
      <c r="O19" s="45"/>
      <c r="P19" s="45"/>
      <c r="Q19" s="45"/>
      <c r="R19" s="45"/>
      <c r="S19" s="45"/>
    </row>
    <row r="20" spans="1:20" x14ac:dyDescent="0.2">
      <c r="A20" s="45"/>
      <c r="B20" s="45"/>
      <c r="C20" s="45"/>
      <c r="D20" s="45"/>
      <c r="E20" s="45"/>
      <c r="F20" s="45"/>
      <c r="G20" s="45"/>
      <c r="H20" s="45"/>
      <c r="I20" s="45"/>
      <c r="J20" s="45"/>
      <c r="K20" s="45"/>
      <c r="L20" s="45"/>
      <c r="M20" s="45"/>
      <c r="N20" s="45"/>
      <c r="O20" s="45"/>
      <c r="P20" s="45"/>
      <c r="Q20" s="45"/>
      <c r="R20" s="45"/>
      <c r="S20" s="45"/>
      <c r="T20" t="s">
        <v>1795</v>
      </c>
    </row>
    <row r="21" spans="1:20" x14ac:dyDescent="0.2">
      <c r="A21" s="46" t="s">
        <v>1561</v>
      </c>
      <c r="B21" s="46"/>
      <c r="C21" s="46" t="s">
        <v>1793</v>
      </c>
      <c r="D21" s="45"/>
      <c r="E21" s="45"/>
      <c r="F21" s="45"/>
      <c r="G21" s="45"/>
      <c r="H21" s="45"/>
      <c r="I21" s="45"/>
      <c r="J21" s="45"/>
      <c r="K21" s="45"/>
      <c r="L21" s="45"/>
      <c r="M21" s="45"/>
      <c r="N21" s="45"/>
      <c r="O21" s="45"/>
      <c r="P21" s="45"/>
      <c r="Q21" s="45"/>
      <c r="R21" s="45"/>
      <c r="S21" s="45"/>
      <c r="T21" t="s">
        <v>1794</v>
      </c>
    </row>
    <row r="22" spans="1:20" x14ac:dyDescent="0.2">
      <c r="A22" s="46">
        <v>1</v>
      </c>
      <c r="B22" s="6" t="s">
        <v>17</v>
      </c>
      <c r="C22" s="6">
        <v>0</v>
      </c>
      <c r="D22" s="45"/>
      <c r="E22" s="45"/>
      <c r="F22" s="45"/>
      <c r="G22" s="45"/>
      <c r="H22" s="45"/>
      <c r="I22" s="45"/>
      <c r="J22" s="45"/>
      <c r="K22" s="45"/>
      <c r="L22" s="45"/>
      <c r="M22" s="45"/>
      <c r="N22" s="45"/>
      <c r="O22" s="45"/>
      <c r="P22" s="45"/>
      <c r="Q22" s="45"/>
      <c r="R22" s="45"/>
      <c r="S22" s="45"/>
    </row>
    <row r="23" spans="1:20" x14ac:dyDescent="0.2">
      <c r="A23" s="46">
        <v>2</v>
      </c>
      <c r="B23" s="6" t="s">
        <v>17</v>
      </c>
      <c r="C23" s="6">
        <v>0</v>
      </c>
      <c r="D23" s="45"/>
      <c r="E23" s="45"/>
      <c r="F23" s="45"/>
      <c r="G23" s="45"/>
      <c r="H23" s="45"/>
      <c r="I23" s="45"/>
      <c r="J23" s="45"/>
      <c r="K23" s="45"/>
      <c r="L23" s="45"/>
      <c r="M23" s="45"/>
      <c r="N23" s="45"/>
      <c r="O23" s="45"/>
      <c r="P23" s="45"/>
      <c r="Q23" s="45"/>
      <c r="R23" s="45"/>
      <c r="S23" s="45"/>
    </row>
    <row r="24" spans="1:20" x14ac:dyDescent="0.2">
      <c r="A24" s="46">
        <v>3</v>
      </c>
      <c r="B24" s="6" t="s">
        <v>17</v>
      </c>
      <c r="C24" s="6">
        <v>0</v>
      </c>
      <c r="D24" s="45"/>
      <c r="E24" s="45"/>
      <c r="F24" s="45"/>
      <c r="G24" s="45"/>
      <c r="H24" s="45"/>
      <c r="I24" s="45"/>
      <c r="J24" s="45"/>
      <c r="K24" s="45"/>
      <c r="L24" s="45"/>
      <c r="M24" s="45"/>
      <c r="N24" s="45"/>
      <c r="O24" s="45"/>
      <c r="P24" s="45"/>
      <c r="Q24" s="45"/>
      <c r="R24" s="45"/>
      <c r="S24" s="45"/>
    </row>
    <row r="25" spans="1:20" x14ac:dyDescent="0.2">
      <c r="A25" s="46">
        <v>4</v>
      </c>
      <c r="B25" s="6" t="s">
        <v>17</v>
      </c>
      <c r="C25" s="6">
        <v>0</v>
      </c>
      <c r="D25" s="45"/>
      <c r="E25" s="45"/>
      <c r="F25" s="45"/>
      <c r="G25" s="45"/>
      <c r="H25" s="45"/>
      <c r="I25" s="45"/>
      <c r="J25" s="45"/>
      <c r="K25" s="45"/>
      <c r="L25" s="45"/>
      <c r="M25" s="45"/>
      <c r="N25" s="45"/>
      <c r="O25" s="45"/>
      <c r="P25" s="45"/>
      <c r="Q25" s="45"/>
      <c r="R25" s="45"/>
      <c r="S25" s="45"/>
    </row>
    <row r="26" spans="1:20" x14ac:dyDescent="0.2">
      <c r="A26" s="45"/>
      <c r="B26" s="45"/>
      <c r="C26" s="45"/>
      <c r="D26" s="45"/>
      <c r="E26" s="45"/>
      <c r="F26" s="45"/>
      <c r="G26" s="45"/>
      <c r="H26" s="45"/>
      <c r="I26" s="45"/>
      <c r="J26" s="45"/>
      <c r="K26" s="45"/>
      <c r="L26" s="45"/>
      <c r="M26" s="45"/>
      <c r="N26" s="45"/>
      <c r="O26" s="45"/>
      <c r="P26" s="45"/>
      <c r="Q26" s="45"/>
      <c r="R26" s="45"/>
      <c r="S26" s="45"/>
    </row>
    <row r="27" spans="1:20" x14ac:dyDescent="0.2">
      <c r="A27" s="46" t="s">
        <v>1562</v>
      </c>
      <c r="B27" s="46" t="s">
        <v>1563</v>
      </c>
      <c r="C27" s="46" t="s">
        <v>1537</v>
      </c>
      <c r="D27" s="45"/>
      <c r="E27" s="45"/>
      <c r="F27" s="45"/>
      <c r="G27" s="45"/>
      <c r="H27" s="45"/>
      <c r="I27" s="45"/>
      <c r="J27" s="45"/>
      <c r="K27" s="45"/>
      <c r="L27" s="45"/>
      <c r="M27" s="45"/>
      <c r="N27" s="45"/>
      <c r="O27" s="45"/>
      <c r="P27" s="45"/>
      <c r="Q27" s="45"/>
      <c r="R27" s="45"/>
      <c r="S27" s="45"/>
    </row>
    <row r="28" spans="1:20" x14ac:dyDescent="0.2">
      <c r="A28" s="46"/>
      <c r="B28" s="6" t="s">
        <v>17</v>
      </c>
      <c r="C28" s="6">
        <v>1</v>
      </c>
      <c r="D28" s="45"/>
      <c r="E28" s="45"/>
      <c r="F28" s="45"/>
      <c r="G28" s="45"/>
      <c r="H28" s="45"/>
      <c r="I28" s="45"/>
      <c r="J28" s="45"/>
      <c r="K28" s="45"/>
      <c r="L28" s="45"/>
      <c r="M28" s="45"/>
      <c r="N28" s="45"/>
      <c r="O28" s="45"/>
      <c r="P28" s="45"/>
      <c r="Q28" s="45"/>
      <c r="R28" s="45"/>
      <c r="S28" s="45"/>
    </row>
    <row r="29" spans="1:20" x14ac:dyDescent="0.2">
      <c r="A29" s="45"/>
      <c r="B29" s="45"/>
      <c r="C29" s="45"/>
      <c r="D29" s="45"/>
      <c r="E29" s="45"/>
      <c r="F29" s="45"/>
      <c r="G29" s="45"/>
      <c r="H29" s="45"/>
      <c r="I29" s="45"/>
      <c r="J29" s="45"/>
      <c r="K29" s="45"/>
      <c r="L29" s="45"/>
      <c r="M29" s="45"/>
      <c r="N29" s="45"/>
      <c r="O29" s="45"/>
      <c r="P29" s="45"/>
      <c r="Q29" s="45"/>
      <c r="R29" s="45"/>
      <c r="S29" s="45"/>
    </row>
    <row r="30" spans="1:20" x14ac:dyDescent="0.2">
      <c r="A30" s="46" t="s">
        <v>1564</v>
      </c>
      <c r="B30" s="46" t="s">
        <v>1540</v>
      </c>
      <c r="C30" s="46" t="s">
        <v>1541</v>
      </c>
      <c r="D30" s="46" t="s">
        <v>1543</v>
      </c>
      <c r="E30" s="46" t="s">
        <v>1544</v>
      </c>
      <c r="F30" s="46" t="s">
        <v>1545</v>
      </c>
      <c r="G30" s="46" t="s">
        <v>1565</v>
      </c>
      <c r="H30" s="46" t="s">
        <v>1566</v>
      </c>
      <c r="I30" s="46" t="s">
        <v>1567</v>
      </c>
      <c r="J30" s="46" t="s">
        <v>1568</v>
      </c>
      <c r="K30" s="46" t="s">
        <v>1569</v>
      </c>
      <c r="L30" s="46" t="s">
        <v>1586</v>
      </c>
      <c r="M30" s="45"/>
      <c r="N30" s="45"/>
      <c r="O30" s="45"/>
      <c r="P30" s="45"/>
      <c r="Q30" s="45"/>
      <c r="R30" s="45"/>
      <c r="S30" s="45"/>
    </row>
    <row r="31" spans="1:20" x14ac:dyDescent="0.2">
      <c r="A31" s="46">
        <v>1</v>
      </c>
      <c r="B31" s="6" t="s">
        <v>40</v>
      </c>
      <c r="C31" s="6">
        <v>1</v>
      </c>
      <c r="D31" s="6" t="s">
        <v>2</v>
      </c>
      <c r="E31" s="6">
        <v>10</v>
      </c>
      <c r="F31" s="6">
        <v>45</v>
      </c>
      <c r="G31" s="6">
        <v>12</v>
      </c>
      <c r="H31" s="6">
        <v>2</v>
      </c>
      <c r="I31" s="6">
        <v>1</v>
      </c>
      <c r="J31" s="6">
        <v>1</v>
      </c>
      <c r="K31" s="6" t="s">
        <v>17</v>
      </c>
      <c r="L31" s="6" t="s">
        <v>17</v>
      </c>
      <c r="M31" s="45"/>
      <c r="N31" s="45"/>
      <c r="O31" s="45"/>
      <c r="P31" s="45"/>
      <c r="Q31" s="45"/>
      <c r="R31" s="45"/>
      <c r="S31" s="45"/>
    </row>
    <row r="32" spans="1:20" x14ac:dyDescent="0.2">
      <c r="A32" s="45"/>
      <c r="B32" s="45"/>
      <c r="C32" s="45"/>
      <c r="D32" s="45"/>
      <c r="E32" s="45"/>
      <c r="F32" s="45"/>
      <c r="G32" s="45"/>
      <c r="H32" s="45"/>
      <c r="I32" s="45"/>
      <c r="J32" s="45"/>
      <c r="K32" s="45"/>
      <c r="L32" s="45"/>
      <c r="M32" s="45"/>
      <c r="N32" s="45"/>
      <c r="O32" s="45"/>
      <c r="P32" s="45"/>
      <c r="Q32" s="45"/>
      <c r="R32" s="45"/>
      <c r="S32" s="45"/>
    </row>
    <row r="33" spans="1:20" x14ac:dyDescent="0.2">
      <c r="A33" s="46" t="s">
        <v>1570</v>
      </c>
      <c r="B33" s="46" t="s">
        <v>1571</v>
      </c>
      <c r="C33" s="45"/>
      <c r="D33" s="45"/>
      <c r="E33" s="45"/>
      <c r="F33" s="45"/>
      <c r="G33" s="45"/>
      <c r="H33" s="45"/>
      <c r="I33" s="45"/>
      <c r="J33" s="45"/>
      <c r="K33" s="45"/>
      <c r="L33" s="45"/>
      <c r="M33" s="45"/>
      <c r="N33" s="45"/>
      <c r="O33" s="45"/>
      <c r="P33" s="45"/>
      <c r="Q33" s="45"/>
      <c r="R33" s="45"/>
      <c r="S33" s="45"/>
    </row>
    <row r="34" spans="1:20" x14ac:dyDescent="0.2">
      <c r="A34" s="46"/>
      <c r="B34" s="6">
        <v>2</v>
      </c>
      <c r="C34" s="45"/>
      <c r="D34" s="45"/>
      <c r="E34" s="45"/>
      <c r="F34" s="45"/>
      <c r="G34" s="45"/>
      <c r="H34" s="45"/>
      <c r="I34" s="45"/>
      <c r="J34" s="45"/>
      <c r="K34" s="45"/>
      <c r="L34" s="45"/>
      <c r="M34" s="45"/>
      <c r="N34" s="45"/>
      <c r="O34" s="45"/>
      <c r="P34" s="45"/>
      <c r="Q34" s="45"/>
      <c r="R34" s="45"/>
      <c r="S34" s="45"/>
    </row>
    <row r="35" spans="1:20" x14ac:dyDescent="0.2">
      <c r="A35" s="45"/>
      <c r="B35" s="45"/>
      <c r="C35" s="45"/>
      <c r="D35" s="45"/>
      <c r="E35" s="45"/>
      <c r="F35" s="45"/>
      <c r="G35" s="45"/>
      <c r="H35" s="45"/>
      <c r="I35" s="45"/>
      <c r="J35" s="45"/>
      <c r="K35" s="45"/>
      <c r="L35" s="45"/>
      <c r="M35" s="45"/>
      <c r="N35" s="45"/>
      <c r="O35" s="45"/>
      <c r="P35" s="45"/>
      <c r="Q35" s="45"/>
      <c r="R35" s="45"/>
      <c r="S35" s="45"/>
    </row>
    <row r="36" spans="1:20" x14ac:dyDescent="0.2">
      <c r="A36" s="46" t="s">
        <v>1572</v>
      </c>
      <c r="B36" s="46" t="s">
        <v>1576</v>
      </c>
      <c r="C36" s="46" t="s">
        <v>1577</v>
      </c>
      <c r="D36" s="46" t="s">
        <v>1578</v>
      </c>
      <c r="E36" s="46" t="s">
        <v>1579</v>
      </c>
      <c r="F36" s="46" t="s">
        <v>1580</v>
      </c>
      <c r="G36" s="46" t="s">
        <v>1581</v>
      </c>
      <c r="H36" s="46" t="s">
        <v>1582</v>
      </c>
      <c r="I36" s="46" t="s">
        <v>1583</v>
      </c>
      <c r="J36" s="46" t="s">
        <v>1584</v>
      </c>
      <c r="K36" s="46" t="s">
        <v>1585</v>
      </c>
      <c r="L36" s="45"/>
      <c r="M36" s="45"/>
      <c r="N36" s="45"/>
      <c r="O36" s="45"/>
      <c r="P36" s="45"/>
      <c r="Q36" s="45"/>
      <c r="R36" s="45"/>
      <c r="S36" s="45"/>
      <c r="T36" t="s">
        <v>1575</v>
      </c>
    </row>
    <row r="37" spans="1:20" x14ac:dyDescent="0.2">
      <c r="A37" s="46">
        <v>1</v>
      </c>
      <c r="B37" s="6">
        <v>11.11</v>
      </c>
      <c r="C37" s="6">
        <v>11.11</v>
      </c>
      <c r="D37" s="46"/>
      <c r="E37" s="46"/>
      <c r="F37" s="46"/>
      <c r="G37" s="46"/>
      <c r="H37" s="46"/>
      <c r="I37" s="46"/>
      <c r="J37" s="46"/>
      <c r="K37" s="46"/>
      <c r="L37" s="45"/>
      <c r="M37" s="45"/>
      <c r="N37" s="45"/>
      <c r="O37" s="45"/>
      <c r="P37" s="45"/>
      <c r="Q37" s="45"/>
      <c r="R37" s="45"/>
      <c r="S37" s="45"/>
    </row>
    <row r="38" spans="1:20" x14ac:dyDescent="0.2">
      <c r="A38" s="46">
        <v>2</v>
      </c>
      <c r="B38" s="6">
        <v>15.55</v>
      </c>
      <c r="C38" s="6">
        <v>15.55</v>
      </c>
      <c r="D38" s="46"/>
      <c r="E38" s="46"/>
      <c r="F38" s="46"/>
      <c r="G38" s="46"/>
      <c r="H38" s="46"/>
      <c r="I38" s="46"/>
      <c r="J38" s="46"/>
      <c r="K38" s="46"/>
      <c r="L38" s="45"/>
      <c r="M38" s="45"/>
      <c r="N38" s="45"/>
      <c r="O38" s="45"/>
      <c r="P38" s="45"/>
      <c r="Q38" s="45"/>
      <c r="R38" s="45"/>
      <c r="S38" s="45"/>
    </row>
  </sheetData>
  <phoneticPr fontId="10" type="noConversion"/>
  <hyperlinks>
    <hyperlink ref="X3" location="'Index of Sheets'!A1" display="'Index of Sheets'!A1" xr:uid="{01D82788-91EC-4023-BAF6-09D9C35E7F5E}"/>
  </hyperlinks>
  <pageMargins left="0.7" right="0.7" top="0.75" bottom="0.75" header="0.3" footer="0.3"/>
  <drawing r:id="rId1"/>
  <mc:AlternateContent xmlns:mc="http://schemas.openxmlformats.org/markup-compatibility/2006">
    <mc:Choice Requires="v">
      <legacyDrawing r:id="rId2"/>
    </mc:Choice>
  </mc:AlternateContent>
  <controls>
    <control shapeId="13313" r:id="rId3" name="Button 1">
      <controlPr defaultSize="0" print="0" autoFill="0" autoPict="0" macro="[0]!Button4_Click">
        <anchor moveWithCells="1" sizeWithCells="1">
          <from>
            <xdr:col>20</xdr:col>
            <xdr:colOff>50800</xdr:colOff>
            <xdr:row>1</xdr:row>
            <xdr:rowOff>63500</xdr:rowOff>
          </from>
          <to>
            <xdr:col>22</xdr:col>
            <xdr:colOff>444500</xdr:colOff>
            <xdr:row>5</xdr:row>
            <xdr:rowOff>88900</xdr:rowOff>
          </to>
        </anchor>
      </controlPr>
    </control>
  </controls>
</worksheet>
</file>

<file path=xl/worksheets/sheet9.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9F27-4860-41D8-B149-9BE3C30C238A}">
  <sheetPr codeName="Sheet10"/>
  <dimension ref="A1:I6"/>
  <sheetViews>
    <sheetView workbookViewId="0">
      <selection activeCell="I3" sqref="I3"/>
    </sheetView>
  </sheetViews>
  <sheetFormatPr baseColWidth="10" defaultColWidth="8.83203125" defaultRowHeight="15" x14ac:dyDescent="0.2"/>
  <cols>
    <col min="1" max="1" width="18" customWidth="1"/>
    <col min="2" max="2" width="15.6640625" customWidth="1"/>
  </cols>
  <sheetData>
    <row r="1" spans="1:9" x14ac:dyDescent="0.2">
      <c r="A1" s="47" t="s">
        <v>1612</v>
      </c>
      <c r="B1" s="47" t="s">
        <v>1587</v>
      </c>
      <c r="C1" s="47"/>
    </row>
    <row r="2" spans="1:9" x14ac:dyDescent="0.2">
      <c r="A2" s="47" t="s">
        <v>17</v>
      </c>
      <c r="B2" s="47">
        <v>1</v>
      </c>
      <c r="C2" s="47"/>
      <c r="I2" t="s">
        <v>1851</v>
      </c>
    </row>
    <row r="3" spans="1:9" x14ac:dyDescent="0.2">
      <c r="A3" s="47" t="s">
        <v>1588</v>
      </c>
      <c r="B3" s="47" t="s">
        <v>1589</v>
      </c>
      <c r="C3" s="47"/>
      <c r="I3" s="72" t="s">
        <v>1850</v>
      </c>
    </row>
    <row r="4" spans="1:9" x14ac:dyDescent="0.2">
      <c r="A4" s="47">
        <v>10</v>
      </c>
      <c r="B4" s="47">
        <v>115</v>
      </c>
      <c r="C4" s="47"/>
    </row>
    <row r="6" spans="1:9" x14ac:dyDescent="0.2">
      <c r="D6" t="s">
        <v>1613</v>
      </c>
    </row>
  </sheetData>
  <hyperlinks>
    <hyperlink ref="I3" location="'Index of Sheets'!A1" display="'Index of Sheets'!A1" xr:uid="{C8FC9DBB-8DA1-4463-ABA3-3AF92F226CE2}"/>
  </hyperlinks>
  <pageMargins left="0.7" right="0.7" top="0.75" bottom="0.75" header="0.3" footer="0.3"/>
  <drawing r:id="rId1"/>
  <mc:AlternateContent xmlns:mc="http://schemas.openxmlformats.org/markup-compatibility/2006">
    <mc:Choice Requires="v">
      <legacyDrawing r:id="rId2"/>
    </mc:Choice>
  </mc:AlternateContent>
  <controls>
    <control shapeId="17409" r:id="rId3" name="Button 1">
      <controlPr defaultSize="0" print="0" autoFill="0" autoPict="0" macro="[0]!Button4_Click">
        <anchor moveWithCells="1" sizeWithCells="1">
          <from>
            <xdr:col>4</xdr:col>
            <xdr:colOff>50800</xdr:colOff>
            <xdr:row>0</xdr:row>
            <xdr:rowOff>63500</xdr:rowOff>
          </from>
          <to>
            <xdr:col>6</xdr:col>
            <xdr:colOff>444500</xdr:colOff>
            <xdr:row>4</xdr:row>
            <xdr:rowOff>88900</xdr:rowOff>
          </to>
        </anchor>
      </controlPr>
    </control>
  </controls>
</worksheet>
</file>

<file path=xl/worksheets/sheet10.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5F48-536B-455C-8EBD-983E2ECCDDF7}">
  <sheetPr codeName="Sheet11"/>
  <dimension ref="A1:O17"/>
  <sheetViews>
    <sheetView workbookViewId="0">
      <selection activeCell="N9" sqref="N9"/>
    </sheetView>
  </sheetViews>
  <sheetFormatPr baseColWidth="10" defaultColWidth="8.83203125" defaultRowHeight="15" x14ac:dyDescent="0.2"/>
  <sheetData>
    <row r="1" spans="1:15" x14ac:dyDescent="0.2">
      <c r="A1" s="49" t="s">
        <v>1590</v>
      </c>
      <c r="B1" s="49"/>
      <c r="C1" s="49"/>
      <c r="D1" s="49"/>
      <c r="E1" s="49"/>
      <c r="F1" s="49"/>
      <c r="G1" s="49"/>
      <c r="H1" s="49"/>
      <c r="I1" s="49"/>
      <c r="J1" s="49"/>
    </row>
    <row r="2" spans="1:15" x14ac:dyDescent="0.2">
      <c r="A2" s="49" t="s">
        <v>1591</v>
      </c>
      <c r="B2" s="49" t="s">
        <v>1592</v>
      </c>
      <c r="C2" s="49" t="s">
        <v>1593</v>
      </c>
      <c r="D2" s="49" t="s">
        <v>1594</v>
      </c>
      <c r="E2" s="49" t="s">
        <v>1595</v>
      </c>
      <c r="F2" s="49" t="s">
        <v>1573</v>
      </c>
      <c r="G2" s="49" t="s">
        <v>1596</v>
      </c>
      <c r="H2" s="49" t="s">
        <v>1597</v>
      </c>
      <c r="I2" s="49" t="s">
        <v>1598</v>
      </c>
      <c r="J2" s="49" t="s">
        <v>1599</v>
      </c>
      <c r="O2" t="s">
        <v>1851</v>
      </c>
    </row>
    <row r="3" spans="1:15" x14ac:dyDescent="0.2">
      <c r="A3" s="50" t="s">
        <v>2</v>
      </c>
      <c r="B3" s="50">
        <v>3</v>
      </c>
      <c r="C3" s="50">
        <v>5</v>
      </c>
      <c r="D3" s="50" t="s">
        <v>2</v>
      </c>
      <c r="E3" s="50" t="s">
        <v>17</v>
      </c>
      <c r="F3" s="50">
        <v>1</v>
      </c>
      <c r="G3" s="50">
        <v>1</v>
      </c>
      <c r="H3" s="50">
        <v>0</v>
      </c>
      <c r="I3" s="50">
        <v>0</v>
      </c>
      <c r="J3" s="50">
        <v>0</v>
      </c>
      <c r="O3" s="72" t="s">
        <v>1850</v>
      </c>
    </row>
    <row r="4" spans="1:15" x14ac:dyDescent="0.2">
      <c r="A4" s="51" t="s">
        <v>1600</v>
      </c>
      <c r="B4" s="51" t="s">
        <v>1601</v>
      </c>
      <c r="C4" s="51" t="s">
        <v>1602</v>
      </c>
      <c r="D4" s="51" t="s">
        <v>1603</v>
      </c>
      <c r="E4" s="51" t="s">
        <v>1604</v>
      </c>
      <c r="F4" s="51" t="s">
        <v>1605</v>
      </c>
      <c r="G4" s="51" t="s">
        <v>1606</v>
      </c>
      <c r="H4" s="51" t="s">
        <v>1607</v>
      </c>
      <c r="I4" s="49"/>
      <c r="J4" s="49"/>
    </row>
    <row r="5" spans="1:15" x14ac:dyDescent="0.2">
      <c r="A5" s="50">
        <v>1</v>
      </c>
      <c r="B5" s="50">
        <v>15</v>
      </c>
      <c r="C5" s="50">
        <v>100</v>
      </c>
      <c r="D5" s="50">
        <v>120</v>
      </c>
      <c r="E5" s="50">
        <v>0</v>
      </c>
      <c r="F5" s="50">
        <v>0</v>
      </c>
      <c r="G5" s="50">
        <v>0</v>
      </c>
      <c r="H5" s="50">
        <v>100.5</v>
      </c>
      <c r="I5" s="49"/>
      <c r="J5" s="49"/>
    </row>
    <row r="6" spans="1:15" x14ac:dyDescent="0.2">
      <c r="A6" s="50">
        <v>2</v>
      </c>
      <c r="B6" s="50">
        <v>16</v>
      </c>
      <c r="C6" s="50">
        <v>100</v>
      </c>
      <c r="D6" s="50">
        <v>120</v>
      </c>
      <c r="E6" s="50">
        <v>0</v>
      </c>
      <c r="F6" s="50">
        <v>0</v>
      </c>
      <c r="G6" s="50">
        <v>0</v>
      </c>
      <c r="H6" s="50">
        <v>100.5</v>
      </c>
      <c r="I6" s="49"/>
      <c r="J6" s="49"/>
    </row>
    <row r="7" spans="1:15" x14ac:dyDescent="0.2">
      <c r="A7" s="50">
        <v>3</v>
      </c>
      <c r="B7" s="50">
        <v>17</v>
      </c>
      <c r="C7" s="50">
        <v>100</v>
      </c>
      <c r="D7" s="50">
        <v>120</v>
      </c>
      <c r="E7" s="50">
        <v>0</v>
      </c>
      <c r="F7" s="50">
        <v>0</v>
      </c>
      <c r="G7" s="50">
        <v>0</v>
      </c>
      <c r="H7" s="50">
        <v>100.5</v>
      </c>
      <c r="I7" s="49"/>
      <c r="J7" s="49"/>
    </row>
    <row r="8" spans="1:15" x14ac:dyDescent="0.2">
      <c r="A8" s="50" t="s">
        <v>1608</v>
      </c>
      <c r="B8" s="49"/>
      <c r="C8" s="49"/>
      <c r="D8" s="49"/>
      <c r="E8" s="49"/>
      <c r="F8" s="49"/>
      <c r="G8" s="49"/>
      <c r="H8" s="49"/>
      <c r="I8" s="49"/>
      <c r="J8" s="49"/>
    </row>
    <row r="9" spans="1:15" x14ac:dyDescent="0.2">
      <c r="A9" s="50">
        <v>20</v>
      </c>
      <c r="B9" s="49"/>
      <c r="C9" s="49"/>
      <c r="D9" s="49"/>
      <c r="E9" s="49"/>
      <c r="F9" s="49"/>
      <c r="G9" s="49"/>
      <c r="H9" s="49"/>
      <c r="I9" s="49"/>
      <c r="J9" s="49"/>
    </row>
    <row r="10" spans="1:15" x14ac:dyDescent="0.2">
      <c r="A10" s="50" t="s">
        <v>1512</v>
      </c>
      <c r="B10" s="50" t="s">
        <v>1513</v>
      </c>
      <c r="C10" s="50" t="s">
        <v>1515</v>
      </c>
      <c r="D10" s="50" t="s">
        <v>1516</v>
      </c>
      <c r="E10" s="50" t="s">
        <v>1518</v>
      </c>
      <c r="F10" s="50" t="s">
        <v>1519</v>
      </c>
      <c r="G10" s="49"/>
      <c r="H10" s="49"/>
      <c r="I10" s="49"/>
      <c r="J10" s="49"/>
    </row>
    <row r="11" spans="1:15" x14ac:dyDescent="0.2">
      <c r="A11" s="50">
        <v>0.05</v>
      </c>
      <c r="B11" s="50">
        <v>0.5</v>
      </c>
      <c r="C11" s="50">
        <v>1</v>
      </c>
      <c r="D11" s="50">
        <v>20</v>
      </c>
      <c r="E11" s="50">
        <v>0.5</v>
      </c>
      <c r="F11" s="50">
        <v>10</v>
      </c>
      <c r="G11" s="49"/>
      <c r="H11" s="49"/>
      <c r="I11" s="49"/>
      <c r="J11" s="49"/>
    </row>
    <row r="12" spans="1:15" x14ac:dyDescent="0.2">
      <c r="A12" s="50" t="s">
        <v>1609</v>
      </c>
      <c r="B12" s="49"/>
      <c r="C12" s="49"/>
      <c r="D12" s="49"/>
      <c r="E12" s="49"/>
      <c r="F12" s="49"/>
      <c r="G12" s="49"/>
      <c r="H12" s="49"/>
      <c r="I12" s="49"/>
      <c r="J12" s="49"/>
    </row>
    <row r="13" spans="1:15" x14ac:dyDescent="0.2">
      <c r="A13" s="50">
        <v>2</v>
      </c>
      <c r="B13" s="49"/>
      <c r="C13" s="49"/>
      <c r="D13" s="49"/>
      <c r="E13" s="49"/>
      <c r="F13" s="49"/>
      <c r="G13" s="49"/>
      <c r="H13" s="49"/>
      <c r="I13" s="49"/>
      <c r="J13" s="49"/>
    </row>
    <row r="14" spans="1:15" x14ac:dyDescent="0.2">
      <c r="A14" s="50" t="s">
        <v>1610</v>
      </c>
      <c r="B14" s="49"/>
      <c r="C14" s="49"/>
      <c r="D14" s="49"/>
      <c r="E14" s="49"/>
      <c r="F14" s="49"/>
      <c r="G14" s="49"/>
      <c r="H14" s="49"/>
      <c r="I14" s="49"/>
      <c r="J14" s="49"/>
    </row>
    <row r="15" spans="1:15" x14ac:dyDescent="0.2">
      <c r="A15" s="50">
        <v>30</v>
      </c>
      <c r="B15" s="50">
        <v>60</v>
      </c>
      <c r="C15" s="49"/>
      <c r="D15" s="49"/>
      <c r="E15" s="49"/>
      <c r="F15" s="49"/>
      <c r="G15" s="49"/>
      <c r="H15" s="49"/>
      <c r="I15" s="49"/>
      <c r="J15" s="49"/>
    </row>
    <row r="16" spans="1:15" x14ac:dyDescent="0.2">
      <c r="A16" s="50" t="s">
        <v>1611</v>
      </c>
      <c r="B16" s="49"/>
      <c r="C16" s="49"/>
      <c r="D16" s="49"/>
      <c r="E16" s="49"/>
      <c r="F16" s="49"/>
      <c r="G16" s="49"/>
      <c r="H16" s="49"/>
      <c r="I16" s="49"/>
      <c r="J16" s="49"/>
    </row>
    <row r="17" spans="1:10" x14ac:dyDescent="0.2">
      <c r="A17" s="50">
        <v>10</v>
      </c>
      <c r="B17" s="50">
        <v>5</v>
      </c>
      <c r="C17" s="49"/>
      <c r="D17" s="49"/>
      <c r="E17" s="49"/>
      <c r="F17" s="49"/>
      <c r="G17" s="49"/>
      <c r="H17" s="49"/>
      <c r="I17" s="49"/>
      <c r="J17" s="49"/>
    </row>
  </sheetData>
  <hyperlinks>
    <hyperlink ref="O3" location="'Index of Sheets'!A1" display="'Index of Sheets'!A1" xr:uid="{DB48DFED-714C-44EF-A8EB-0104D180B98C}"/>
  </hyperlinks>
  <pageMargins left="0.7" right="0.7" top="0.75" bottom="0.75" header="0.3" footer="0.3"/>
  <drawing r:id="rId1"/>
  <mc:AlternateContent xmlns:mc="http://schemas.openxmlformats.org/markup-compatibility/2006">
    <mc:Choice Requires="v">
      <legacyDrawing r:id="rId2"/>
    </mc:Choice>
  </mc:AlternateContent>
  <controls>
    <control shapeId="18433" r:id="rId3" name="Button 1">
      <controlPr defaultSize="0" print="0" autoFill="0" autoPict="0" macro="[0]!Button4_Click">
        <anchor moveWithCells="1" sizeWithCells="1">
          <from>
            <xdr:col>11</xdr:col>
            <xdr:colOff>50800</xdr:colOff>
            <xdr:row>1</xdr:row>
            <xdr:rowOff>63500</xdr:rowOff>
          </from>
          <to>
            <xdr:col>13</xdr:col>
            <xdr:colOff>444500</xdr:colOff>
            <xdr:row>5</xdr:row>
            <xdr:rowOff>88900</xdr:rowOff>
          </to>
        </anchor>
      </controlPr>
    </control>
  </controls>
</worksheet>
</file>

<file path=xl/worksheets/sheet1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130D-45F1-437B-8800-9745BCC5543B}">
  <sheetPr codeName="Sheet12"/>
  <dimension ref="A1:I10"/>
  <sheetViews>
    <sheetView workbookViewId="0">
      <selection activeCell="I2" sqref="I2:I3"/>
    </sheetView>
  </sheetViews>
  <sheetFormatPr baseColWidth="10" defaultColWidth="8.83203125" defaultRowHeight="15" x14ac:dyDescent="0.2"/>
  <cols>
    <col min="1" max="1" width="16.83203125" customWidth="1"/>
    <col min="2" max="2" width="21.6640625" customWidth="1"/>
    <col min="3" max="3" width="38.6640625" customWidth="1"/>
  </cols>
  <sheetData>
    <row r="1" spans="1:9" x14ac:dyDescent="0.2">
      <c r="A1" s="52" t="s">
        <v>1614</v>
      </c>
      <c r="B1" s="52"/>
      <c r="C1" s="52"/>
      <c r="D1" s="52"/>
    </row>
    <row r="2" spans="1:9" x14ac:dyDescent="0.2">
      <c r="A2" s="53" t="s">
        <v>17</v>
      </c>
      <c r="B2" s="52"/>
      <c r="C2" s="52"/>
      <c r="D2" s="52"/>
      <c r="I2" t="s">
        <v>1851</v>
      </c>
    </row>
    <row r="3" spans="1:9" x14ac:dyDescent="0.2">
      <c r="A3" s="52" t="s">
        <v>1615</v>
      </c>
      <c r="B3" s="52"/>
      <c r="C3" s="52"/>
      <c r="D3" s="52"/>
      <c r="I3" s="72" t="s">
        <v>1850</v>
      </c>
    </row>
    <row r="4" spans="1:9" x14ac:dyDescent="0.2">
      <c r="A4" s="53">
        <v>1</v>
      </c>
      <c r="B4" s="52"/>
      <c r="C4" s="52"/>
      <c r="D4" s="52"/>
    </row>
    <row r="5" spans="1:9" x14ac:dyDescent="0.2">
      <c r="A5" s="52" t="s">
        <v>1618</v>
      </c>
      <c r="B5" s="52" t="s">
        <v>1619</v>
      </c>
      <c r="C5" s="52" t="s">
        <v>1622</v>
      </c>
      <c r="D5" s="52"/>
    </row>
    <row r="6" spans="1:9" x14ac:dyDescent="0.2">
      <c r="A6" s="53" t="s">
        <v>1617</v>
      </c>
      <c r="B6" s="53">
        <v>1</v>
      </c>
      <c r="C6" s="53" t="s">
        <v>1621</v>
      </c>
      <c r="D6" s="52"/>
    </row>
    <row r="7" spans="1:9" x14ac:dyDescent="0.2">
      <c r="A7" s="52" t="s">
        <v>1620</v>
      </c>
      <c r="B7" s="52"/>
      <c r="C7" s="52"/>
      <c r="D7" s="52"/>
    </row>
    <row r="8" spans="1:9" x14ac:dyDescent="0.2">
      <c r="A8" s="53">
        <v>2</v>
      </c>
      <c r="B8" s="52"/>
      <c r="C8" s="52"/>
      <c r="D8" s="52"/>
    </row>
    <row r="9" spans="1:9" x14ac:dyDescent="0.2">
      <c r="A9" s="52" t="s">
        <v>1616</v>
      </c>
      <c r="B9" s="52"/>
      <c r="C9" s="52"/>
      <c r="D9" s="52"/>
    </row>
    <row r="10" spans="1:9" x14ac:dyDescent="0.2">
      <c r="A10" s="53">
        <v>20</v>
      </c>
      <c r="B10" s="52"/>
      <c r="C10" s="52"/>
      <c r="D10" s="52"/>
    </row>
  </sheetData>
  <hyperlinks>
    <hyperlink ref="I3" location="'Index of Sheets'!A1" display="'Index of Sheets'!A1" xr:uid="{33AEE698-6CB4-4444-B5D7-62D3149B5E22}"/>
  </hyperlinks>
  <pageMargins left="0.7" right="0.7" top="0.75" bottom="0.75" header="0.3" footer="0.3"/>
  <drawing r:id="rId1"/>
  <mc:AlternateContent xmlns:mc="http://schemas.openxmlformats.org/markup-compatibility/2006">
    <mc:Choice Requires="v">
      <legacyDrawing r:id="rId2"/>
    </mc:Choice>
  </mc:AlternateContent>
  <controls>
    <control shapeId="20481" r:id="rId3" name="Button 1">
      <controlPr defaultSize="0" print="0" autoFill="0" autoPict="0" macro="[0]!Button4_Click">
        <anchor moveWithCells="1" sizeWithCells="1">
          <from>
            <xdr:col>4</xdr:col>
            <xdr:colOff>228600</xdr:colOff>
            <xdr:row>1</xdr:row>
            <xdr:rowOff>63500</xdr:rowOff>
          </from>
          <to>
            <xdr:col>6</xdr:col>
            <xdr:colOff>609600</xdr:colOff>
            <xdr:row>5</xdr:row>
            <xdr:rowOff>88900</xdr:rowOff>
          </to>
        </anchor>
      </controlPr>
    </control>
  </controls>
</worksheet>
</file>

<file path=xl/worksheets/sheet1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1D75-0BCD-43EF-ABCF-EE78824BA718}">
  <sheetPr codeName="Sheet13"/>
  <dimension ref="A1:K4"/>
  <sheetViews>
    <sheetView workbookViewId="0">
      <selection activeCell="M30" sqref="M30"/>
    </sheetView>
  </sheetViews>
  <sheetFormatPr baseColWidth="10" defaultColWidth="8.83203125" defaultRowHeight="15" x14ac:dyDescent="0.2"/>
  <cols>
    <col min="1" max="1" width="18" customWidth="1"/>
    <col min="2" max="2" width="15.6640625" customWidth="1"/>
  </cols>
  <sheetData>
    <row r="1" spans="1:11" x14ac:dyDescent="0.2">
      <c r="A1" s="44" t="s">
        <v>1687</v>
      </c>
      <c r="B1" s="44" t="s">
        <v>1688</v>
      </c>
      <c r="C1" s="44"/>
      <c r="D1" s="44"/>
      <c r="E1" s="44"/>
      <c r="F1" s="44"/>
      <c r="G1" s="44"/>
      <c r="K1" t="s">
        <v>1851</v>
      </c>
    </row>
    <row r="2" spans="1:11" x14ac:dyDescent="0.2">
      <c r="A2" s="44">
        <v>1</v>
      </c>
      <c r="B2" s="44"/>
      <c r="C2" s="44"/>
      <c r="D2" s="44"/>
      <c r="E2" s="44"/>
      <c r="F2" s="44"/>
      <c r="G2" s="44"/>
      <c r="K2" s="72" t="s">
        <v>1850</v>
      </c>
    </row>
    <row r="3" spans="1:11" x14ac:dyDescent="0.2">
      <c r="A3" s="44" t="s">
        <v>1689</v>
      </c>
      <c r="B3" s="44"/>
      <c r="C3" s="44"/>
      <c r="D3" s="44"/>
      <c r="E3" s="44"/>
      <c r="F3" s="44"/>
      <c r="G3" s="44"/>
    </row>
    <row r="4" spans="1:11" x14ac:dyDescent="0.2">
      <c r="A4" s="44">
        <v>1</v>
      </c>
      <c r="B4" s="44"/>
      <c r="C4" s="44"/>
      <c r="D4" s="44"/>
      <c r="E4" s="44"/>
      <c r="F4" s="44"/>
      <c r="G4" s="44"/>
    </row>
  </sheetData>
  <hyperlinks>
    <hyperlink ref="K2" location="'Index of Sheets'!A1" display="'Index of Sheets'!A1" xr:uid="{7683358E-146D-44F7-8759-8ACA2659CE3C}"/>
  </hyperlinks>
  <pageMargins left="0.7" right="0.7" top="0.75" bottom="0.75" header="0.3" footer="0.3"/>
  <drawing r:id="rId1"/>
  <mc:AlternateContent xmlns:mc="http://schemas.openxmlformats.org/markup-compatibility/2006">
    <mc:Choice Requires="v">
      <legacyDrawing r:id="rId2"/>
    </mc:Choice>
  </mc:AlternateContent>
  <controls>
    <control shapeId="24577" r:id="rId3" name="Button 1">
      <controlPr defaultSize="0" print="0" autoFill="0" autoPict="0" macro="[0]!Button4_Click">
        <anchor moveWithCells="1" sizeWithCells="1">
          <from>
            <xdr:col>7</xdr:col>
            <xdr:colOff>152400</xdr:colOff>
            <xdr:row>1</xdr:row>
            <xdr:rowOff>63500</xdr:rowOff>
          </from>
          <to>
            <xdr:col>9</xdr:col>
            <xdr:colOff>546100</xdr:colOff>
            <xdr:row>5</xdr:row>
            <xdr:rowOff>88900</xdr:rowOff>
          </to>
        </anchor>
      </controlPr>
    </control>
  </controls>
</worksheet>
</file>

<file path=xl/worksheets/sheet1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D7CF-79CE-4CE0-AC1F-1DF82D4414F3}">
  <sheetPr codeName="Sheet14"/>
  <dimension ref="A1:S35"/>
  <sheetViews>
    <sheetView zoomScale="80" zoomScaleNormal="80" workbookViewId="0">
      <selection activeCell="L13" sqref="L13:L14"/>
    </sheetView>
  </sheetViews>
  <sheetFormatPr baseColWidth="10" defaultColWidth="8.83203125" defaultRowHeight="15" x14ac:dyDescent="0.2"/>
  <cols>
    <col min="2" max="2" width="61.6640625" customWidth="1"/>
    <col min="3" max="3" width="7.6640625" customWidth="1"/>
    <col min="4" max="4" width="7" customWidth="1"/>
    <col min="5" max="5" width="5.6640625" customWidth="1"/>
    <col min="6" max="6" width="7.1640625" customWidth="1"/>
    <col min="7" max="7" width="6.5" customWidth="1"/>
    <col min="8" max="8" width="5.83203125" customWidth="1"/>
    <col min="10" max="10" width="4.6640625" customWidth="1"/>
    <col min="12" max="12" width="8.83203125" customWidth="1"/>
  </cols>
  <sheetData>
    <row r="1" spans="1:19" x14ac:dyDescent="0.2">
      <c r="A1" s="55" t="s">
        <v>1655</v>
      </c>
      <c r="B1" s="55"/>
      <c r="C1" s="55"/>
      <c r="D1" s="55"/>
      <c r="E1" s="55"/>
      <c r="F1" s="55"/>
      <c r="G1" s="55"/>
      <c r="H1" s="55"/>
      <c r="I1" s="55"/>
      <c r="J1" s="55"/>
      <c r="K1" t="s">
        <v>1673</v>
      </c>
    </row>
    <row r="2" spans="1:19" x14ac:dyDescent="0.2">
      <c r="A2" s="55"/>
      <c r="B2" s="55"/>
      <c r="C2" s="55"/>
      <c r="D2" s="55"/>
      <c r="E2" s="55"/>
      <c r="F2" s="55"/>
      <c r="G2" s="55"/>
      <c r="H2" s="55"/>
      <c r="I2" s="55"/>
      <c r="J2" s="55"/>
    </row>
    <row r="3" spans="1:19" x14ac:dyDescent="0.2">
      <c r="A3" s="55" t="s">
        <v>1623</v>
      </c>
      <c r="B3" s="55"/>
      <c r="C3" s="55"/>
      <c r="D3" s="55"/>
      <c r="E3" s="55"/>
      <c r="F3" s="55"/>
      <c r="G3" s="55"/>
      <c r="H3" s="55"/>
      <c r="I3" s="55"/>
      <c r="J3" s="55"/>
    </row>
    <row r="4" spans="1:19" x14ac:dyDescent="0.2">
      <c r="A4" s="55"/>
      <c r="B4" s="6" t="s">
        <v>1657</v>
      </c>
      <c r="C4" s="55"/>
      <c r="D4" s="55"/>
      <c r="E4" s="55"/>
      <c r="F4" s="55"/>
      <c r="G4" s="55"/>
      <c r="H4" s="55"/>
      <c r="I4" s="55"/>
      <c r="J4" s="55"/>
    </row>
    <row r="5" spans="1:19" x14ac:dyDescent="0.2">
      <c r="A5" s="55"/>
      <c r="B5" s="6" t="s">
        <v>1658</v>
      </c>
      <c r="C5" s="55"/>
      <c r="D5" s="55"/>
      <c r="E5" s="55"/>
      <c r="F5" s="55"/>
      <c r="G5" s="55"/>
      <c r="H5" s="55"/>
      <c r="I5" s="55"/>
      <c r="J5" s="55"/>
    </row>
    <row r="6" spans="1:19" x14ac:dyDescent="0.2">
      <c r="A6" s="55"/>
      <c r="B6" s="6" t="s">
        <v>1659</v>
      </c>
      <c r="C6" s="55"/>
      <c r="D6" s="55"/>
      <c r="E6" s="55"/>
      <c r="F6" s="55"/>
      <c r="G6" s="55"/>
      <c r="H6" s="55"/>
      <c r="I6" s="55"/>
      <c r="J6" s="55"/>
    </row>
    <row r="7" spans="1:19" x14ac:dyDescent="0.2">
      <c r="A7" s="55"/>
      <c r="B7" s="6" t="s">
        <v>1660</v>
      </c>
      <c r="C7" s="55"/>
      <c r="D7" s="55"/>
      <c r="E7" s="55"/>
      <c r="F7" s="55"/>
      <c r="G7" s="55"/>
      <c r="H7" s="55"/>
      <c r="I7" s="55"/>
      <c r="J7" s="55"/>
    </row>
    <row r="8" spans="1:19" x14ac:dyDescent="0.2">
      <c r="A8" s="55"/>
      <c r="B8" s="6" t="s">
        <v>1661</v>
      </c>
      <c r="C8" s="55"/>
      <c r="D8" s="55"/>
      <c r="E8" s="55"/>
      <c r="F8" s="55"/>
      <c r="G8" s="55"/>
      <c r="H8" s="55"/>
      <c r="I8" s="55"/>
      <c r="J8" s="55"/>
      <c r="S8" s="54"/>
    </row>
    <row r="9" spans="1:19" x14ac:dyDescent="0.2">
      <c r="A9" s="55"/>
      <c r="B9" s="6" t="s">
        <v>1662</v>
      </c>
      <c r="C9" s="55"/>
      <c r="D9" s="55"/>
      <c r="E9" s="55"/>
      <c r="F9" s="55"/>
      <c r="G9" s="55"/>
      <c r="H9" s="55"/>
      <c r="I9" s="55"/>
      <c r="J9" s="55"/>
      <c r="K9" t="s">
        <v>1667</v>
      </c>
    </row>
    <row r="10" spans="1:19" x14ac:dyDescent="0.2">
      <c r="A10" s="55"/>
      <c r="B10" s="6" t="s">
        <v>1663</v>
      </c>
      <c r="C10" s="55"/>
      <c r="D10" s="55"/>
      <c r="E10" s="55"/>
      <c r="F10" s="55"/>
      <c r="G10" s="55"/>
      <c r="H10" s="55"/>
      <c r="I10" s="55"/>
      <c r="J10" s="55"/>
      <c r="K10" t="s">
        <v>1668</v>
      </c>
    </row>
    <row r="11" spans="1:19" x14ac:dyDescent="0.2">
      <c r="A11" s="55"/>
      <c r="B11" s="6" t="s">
        <v>1664</v>
      </c>
      <c r="C11" s="55"/>
      <c r="D11" s="55"/>
      <c r="E11" s="55"/>
      <c r="F11" s="55"/>
      <c r="G11" s="55"/>
      <c r="H11" s="55"/>
      <c r="I11" s="55"/>
      <c r="J11" s="55"/>
    </row>
    <row r="12" spans="1:19" x14ac:dyDescent="0.2">
      <c r="A12" s="55"/>
      <c r="B12" s="6" t="s">
        <v>1665</v>
      </c>
      <c r="C12" s="55"/>
      <c r="D12" s="55"/>
      <c r="E12" s="55"/>
      <c r="F12" s="55"/>
      <c r="G12" s="55"/>
      <c r="H12" s="55"/>
      <c r="I12" s="55"/>
      <c r="J12" s="55"/>
    </row>
    <row r="13" spans="1:19" x14ac:dyDescent="0.2">
      <c r="A13" s="55"/>
      <c r="B13" s="6" t="s">
        <v>1666</v>
      </c>
      <c r="C13" s="55"/>
      <c r="D13" s="55"/>
      <c r="E13" s="55"/>
      <c r="F13" s="55"/>
      <c r="G13" s="55"/>
      <c r="H13" s="55"/>
      <c r="I13" s="55"/>
      <c r="J13" s="55"/>
      <c r="L13" t="s">
        <v>1851</v>
      </c>
    </row>
    <row r="14" spans="1:19" x14ac:dyDescent="0.2">
      <c r="A14" s="55"/>
      <c r="B14" s="55"/>
      <c r="C14" s="55"/>
      <c r="D14" s="55"/>
      <c r="E14" s="55"/>
      <c r="F14" s="55"/>
      <c r="G14" s="55"/>
      <c r="H14" s="55"/>
      <c r="I14" s="55"/>
      <c r="J14" s="55"/>
      <c r="L14" s="72" t="s">
        <v>1850</v>
      </c>
    </row>
    <row r="15" spans="1:19" x14ac:dyDescent="0.2">
      <c r="A15" s="55" t="s">
        <v>1626</v>
      </c>
      <c r="B15" s="55" t="s">
        <v>1627</v>
      </c>
      <c r="C15" s="55" t="s">
        <v>1628</v>
      </c>
      <c r="D15" s="55" t="s">
        <v>1629</v>
      </c>
      <c r="E15" s="55" t="s">
        <v>1630</v>
      </c>
      <c r="F15" s="55"/>
      <c r="G15" s="55"/>
      <c r="H15" s="55"/>
      <c r="I15" s="55"/>
      <c r="J15" s="55"/>
    </row>
    <row r="16" spans="1:19" x14ac:dyDescent="0.2">
      <c r="A16" s="55"/>
      <c r="B16" s="6" t="s">
        <v>17</v>
      </c>
      <c r="C16" s="6" t="s">
        <v>17</v>
      </c>
      <c r="D16" s="6" t="s">
        <v>17</v>
      </c>
      <c r="E16" s="6" t="s">
        <v>17</v>
      </c>
      <c r="F16" s="55"/>
      <c r="G16" s="55"/>
      <c r="H16" s="55"/>
      <c r="I16" s="55"/>
      <c r="J16" s="55"/>
    </row>
    <row r="17" spans="1:11" x14ac:dyDescent="0.2">
      <c r="A17" s="55"/>
      <c r="B17" s="55"/>
      <c r="C17" s="55"/>
      <c r="D17" s="55"/>
      <c r="E17" s="55"/>
      <c r="F17" s="55"/>
      <c r="G17" s="55"/>
      <c r="H17" s="55"/>
      <c r="I17" s="55"/>
      <c r="J17" s="55"/>
    </row>
    <row r="18" spans="1:11" x14ac:dyDescent="0.2">
      <c r="A18" s="55" t="s">
        <v>1670</v>
      </c>
      <c r="B18" s="55" t="s">
        <v>1632</v>
      </c>
      <c r="C18" s="55" t="s">
        <v>1633</v>
      </c>
      <c r="D18" s="56"/>
      <c r="E18" s="55"/>
      <c r="F18" s="55"/>
      <c r="G18" s="55"/>
      <c r="H18" s="55"/>
      <c r="I18" s="55"/>
      <c r="J18" s="55"/>
    </row>
    <row r="19" spans="1:11" x14ac:dyDescent="0.2">
      <c r="A19" s="55" t="s">
        <v>1634</v>
      </c>
      <c r="B19" s="6" t="s">
        <v>1671</v>
      </c>
      <c r="C19" s="6">
        <v>1</v>
      </c>
      <c r="D19" s="55"/>
      <c r="E19" s="55"/>
      <c r="F19" s="55"/>
      <c r="G19" s="55"/>
      <c r="H19" s="55"/>
      <c r="I19" s="55"/>
      <c r="J19" s="55"/>
    </row>
    <row r="20" spans="1:11" x14ac:dyDescent="0.2">
      <c r="A20" s="55"/>
      <c r="B20" s="55"/>
      <c r="C20" s="55"/>
      <c r="D20" s="55"/>
      <c r="E20" s="55"/>
      <c r="F20" s="55"/>
      <c r="G20" s="55"/>
      <c r="H20" s="55"/>
      <c r="I20" s="55"/>
      <c r="J20" s="55"/>
    </row>
    <row r="21" spans="1:11" x14ac:dyDescent="0.2">
      <c r="A21" s="55" t="s">
        <v>1631</v>
      </c>
      <c r="B21" s="55" t="s">
        <v>1636</v>
      </c>
      <c r="C21" s="55" t="s">
        <v>1637</v>
      </c>
      <c r="D21" s="55" t="s">
        <v>1638</v>
      </c>
      <c r="E21" s="55" t="s">
        <v>1639</v>
      </c>
      <c r="F21" s="55" t="s">
        <v>1640</v>
      </c>
      <c r="G21" s="55" t="s">
        <v>1641</v>
      </c>
      <c r="H21" s="55" t="s">
        <v>1642</v>
      </c>
      <c r="I21" s="55" t="s">
        <v>1643</v>
      </c>
      <c r="J21" s="55"/>
    </row>
    <row r="22" spans="1:11" x14ac:dyDescent="0.2">
      <c r="A22" s="55" t="s">
        <v>1644</v>
      </c>
      <c r="B22" s="6">
        <v>-1</v>
      </c>
      <c r="C22" s="6">
        <v>231.3</v>
      </c>
      <c r="D22" s="6">
        <v>0</v>
      </c>
      <c r="E22" s="6">
        <v>269.13</v>
      </c>
      <c r="F22" s="6" t="s">
        <v>2</v>
      </c>
      <c r="G22" s="6" t="s">
        <v>1635</v>
      </c>
      <c r="H22" s="6">
        <v>0</v>
      </c>
      <c r="I22" s="6">
        <v>110</v>
      </c>
      <c r="J22" s="55"/>
    </row>
    <row r="23" spans="1:11" x14ac:dyDescent="0.2">
      <c r="A23" s="55"/>
      <c r="B23" s="55"/>
      <c r="C23" s="55"/>
      <c r="D23" s="55"/>
      <c r="E23" s="55"/>
      <c r="F23" s="55"/>
      <c r="G23" s="55"/>
      <c r="H23" s="55"/>
      <c r="I23" s="55"/>
      <c r="J23" s="55"/>
    </row>
    <row r="24" spans="1:11" x14ac:dyDescent="0.2">
      <c r="A24" s="55" t="s">
        <v>1654</v>
      </c>
      <c r="B24" s="55" t="s">
        <v>1645</v>
      </c>
      <c r="C24" s="55" t="s">
        <v>1646</v>
      </c>
      <c r="D24" s="55" t="s">
        <v>1647</v>
      </c>
      <c r="E24" s="55" t="s">
        <v>1648</v>
      </c>
      <c r="F24" s="55" t="s">
        <v>1649</v>
      </c>
      <c r="G24" s="55" t="s">
        <v>1646</v>
      </c>
      <c r="H24" s="55" t="s">
        <v>1647</v>
      </c>
      <c r="I24" s="55" t="s">
        <v>1648</v>
      </c>
      <c r="J24" s="55" t="s">
        <v>1649</v>
      </c>
    </row>
    <row r="25" spans="1:11" x14ac:dyDescent="0.2">
      <c r="A25" s="57" t="s">
        <v>1644</v>
      </c>
      <c r="B25" s="6">
        <v>3</v>
      </c>
      <c r="C25" s="6">
        <v>1</v>
      </c>
      <c r="D25" s="6">
        <v>1</v>
      </c>
      <c r="E25" s="6">
        <v>0.67100000000000004</v>
      </c>
      <c r="F25" s="6">
        <v>23.5</v>
      </c>
      <c r="G25" s="6">
        <v>400</v>
      </c>
      <c r="H25" s="6">
        <v>0</v>
      </c>
      <c r="I25" s="6">
        <v>-0.02</v>
      </c>
      <c r="J25" s="6">
        <v>0</v>
      </c>
    </row>
    <row r="26" spans="1:11" x14ac:dyDescent="0.2">
      <c r="A26" s="57" t="s">
        <v>1671</v>
      </c>
      <c r="B26" s="6">
        <v>1</v>
      </c>
      <c r="C26" s="6">
        <v>95.790999999999997</v>
      </c>
      <c r="D26" s="6">
        <v>1.07193</v>
      </c>
      <c r="E26" s="6">
        <v>178.852</v>
      </c>
      <c r="F26" s="6">
        <v>-0.51</v>
      </c>
      <c r="G26" s="56"/>
      <c r="H26" s="56"/>
      <c r="I26" s="56"/>
      <c r="J26" s="56"/>
      <c r="K26" s="3" t="s">
        <v>1672</v>
      </c>
    </row>
    <row r="27" spans="1:11" x14ac:dyDescent="0.2">
      <c r="A27" s="55"/>
      <c r="B27" s="55"/>
      <c r="C27" s="55"/>
      <c r="D27" s="55"/>
      <c r="E27" s="55"/>
      <c r="F27" s="55"/>
      <c r="G27" s="55"/>
      <c r="H27" s="55"/>
      <c r="I27" s="55"/>
      <c r="J27" s="55"/>
    </row>
    <row r="28" spans="1:11" x14ac:dyDescent="0.2">
      <c r="A28" s="55" t="s">
        <v>1653</v>
      </c>
      <c r="B28" s="55" t="s">
        <v>1650</v>
      </c>
      <c r="C28" s="55" t="s">
        <v>1651</v>
      </c>
      <c r="D28" s="55" t="s">
        <v>1652</v>
      </c>
      <c r="E28" s="55" t="s">
        <v>1651</v>
      </c>
      <c r="F28" s="55" t="s">
        <v>1652</v>
      </c>
      <c r="G28" s="55"/>
      <c r="H28" s="55"/>
      <c r="I28" s="55"/>
      <c r="J28" s="55"/>
    </row>
    <row r="29" spans="1:11" x14ac:dyDescent="0.2">
      <c r="A29" s="55" t="s">
        <v>1644</v>
      </c>
      <c r="B29" s="6">
        <v>1</v>
      </c>
      <c r="C29" s="6">
        <v>2.1399999999999999E-2</v>
      </c>
      <c r="D29" s="6">
        <v>0.01</v>
      </c>
      <c r="E29" s="6"/>
      <c r="F29" s="6"/>
      <c r="G29" s="55"/>
      <c r="H29" s="55"/>
      <c r="I29" s="55"/>
      <c r="J29" s="55"/>
    </row>
    <row r="30" spans="1:11" x14ac:dyDescent="0.2">
      <c r="A30" s="55"/>
      <c r="B30" s="55"/>
      <c r="C30" s="55"/>
      <c r="D30" s="55"/>
      <c r="E30" s="55"/>
      <c r="F30" s="55"/>
      <c r="G30" s="55"/>
      <c r="H30" s="55"/>
      <c r="I30" s="55"/>
      <c r="J30" s="55"/>
    </row>
    <row r="31" spans="1:11" x14ac:dyDescent="0.2">
      <c r="A31" s="55" t="s">
        <v>1624</v>
      </c>
      <c r="B31" s="55"/>
      <c r="C31" s="55"/>
      <c r="D31" s="55"/>
      <c r="E31" s="55"/>
      <c r="F31" s="55"/>
      <c r="G31" s="55"/>
      <c r="H31" s="55"/>
      <c r="I31" s="55"/>
      <c r="J31" s="55"/>
    </row>
    <row r="32" spans="1:11" x14ac:dyDescent="0.2">
      <c r="A32" s="55" t="s">
        <v>1644</v>
      </c>
      <c r="B32" s="6" t="s">
        <v>1656</v>
      </c>
      <c r="C32" s="55"/>
      <c r="D32" s="55"/>
      <c r="E32" s="55"/>
      <c r="F32" s="55"/>
      <c r="G32" s="55"/>
      <c r="H32" s="55"/>
      <c r="I32" s="55"/>
      <c r="J32" s="55"/>
      <c r="K32" t="s">
        <v>1669</v>
      </c>
    </row>
    <row r="33" spans="1:10" x14ac:dyDescent="0.2">
      <c r="A33" s="55"/>
      <c r="B33" s="55"/>
      <c r="C33" s="55"/>
      <c r="D33" s="55"/>
      <c r="E33" s="55"/>
      <c r="F33" s="55"/>
      <c r="G33" s="55"/>
      <c r="H33" s="55"/>
      <c r="I33" s="55"/>
      <c r="J33" s="55"/>
    </row>
    <row r="35" spans="1:10" x14ac:dyDescent="0.2">
      <c r="A35" t="s">
        <v>1625</v>
      </c>
    </row>
  </sheetData>
  <hyperlinks>
    <hyperlink ref="L14" location="'Index of Sheets'!A1" display="'Index of Sheets'!A1" xr:uid="{1CB4665A-B0E7-44DF-9563-EA35409849FF}"/>
  </hyperlinks>
  <pageMargins left="0.7" right="0.7" top="0.75" bottom="0.75" header="0.3" footer="0.3"/>
  <pageSetup orientation="portrait" r:id="rId1"/>
  <drawing r:id="rId2"/>
  <mc:AlternateContent xmlns:mc="http://schemas.openxmlformats.org/markup-compatibility/2006">
    <mc:Choice Requires="v">
      <legacyDrawing r:id="rId3"/>
    </mc:Choice>
  </mc:AlternateContent>
  <controls>
    <control shapeId="22530" r:id="rId4" name="Button 2">
      <controlPr defaultSize="0" print="0" autoFill="0" autoPict="0" macro="[0]!Button4_Click">
        <anchor moveWithCells="1" sizeWithCells="1">
          <from>
            <xdr:col>11</xdr:col>
            <xdr:colOff>76200</xdr:colOff>
            <xdr:row>1</xdr:row>
            <xdr:rowOff>63500</xdr:rowOff>
          </from>
          <to>
            <xdr:col>13</xdr:col>
            <xdr:colOff>457200</xdr:colOff>
            <xdr:row>5</xdr:row>
            <xdr:rowOff>88900</xdr:rowOff>
          </to>
        </anchor>
      </controlPr>
    </control>
  </controls>
</worksheet>
</file>

<file path=xl/worksheets/sheet1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4E0E-1377-4114-AFFB-36DB1BAEE891}">
  <sheetPr codeName="Sheet17"/>
  <dimension ref="A1:T37"/>
  <sheetViews>
    <sheetView workbookViewId="0">
      <selection activeCell="E37" sqref="E37"/>
    </sheetView>
  </sheetViews>
  <sheetFormatPr baseColWidth="10" defaultColWidth="8.83203125" defaultRowHeight="15" x14ac:dyDescent="0.2"/>
  <cols>
    <col min="2" max="2" width="15.33203125" customWidth="1"/>
  </cols>
  <sheetData>
    <row r="1" spans="1:20" x14ac:dyDescent="0.2">
      <c r="A1" s="37" t="s">
        <v>2475</v>
      </c>
      <c r="B1" s="37"/>
      <c r="C1" s="37"/>
      <c r="D1" s="37"/>
      <c r="E1" s="37"/>
      <c r="F1" s="37"/>
      <c r="G1" s="37"/>
      <c r="H1" s="37"/>
      <c r="I1" s="37"/>
      <c r="J1" s="37"/>
      <c r="K1" s="37"/>
      <c r="L1" s="37"/>
      <c r="M1" s="37"/>
      <c r="N1" s="37"/>
      <c r="O1" s="37"/>
      <c r="P1" s="37"/>
      <c r="Q1" s="37"/>
      <c r="R1" s="37"/>
      <c r="S1" s="37"/>
      <c r="T1" s="37"/>
    </row>
    <row r="2" spans="1:20" x14ac:dyDescent="0.2">
      <c r="A2" s="37" t="s">
        <v>2476</v>
      </c>
      <c r="B2" s="37"/>
      <c r="C2" s="37"/>
      <c r="D2" s="37"/>
      <c r="E2" s="37"/>
      <c r="F2" s="37"/>
      <c r="G2" s="37"/>
      <c r="H2" s="37"/>
      <c r="I2" s="37"/>
      <c r="J2" s="37"/>
      <c r="K2" s="37"/>
      <c r="L2" s="37"/>
      <c r="M2" s="37"/>
      <c r="N2" s="37"/>
      <c r="O2" s="37"/>
      <c r="P2" s="37"/>
      <c r="Q2" s="37"/>
      <c r="R2" s="37"/>
      <c r="S2" s="37"/>
      <c r="T2" s="37"/>
    </row>
    <row r="3" spans="1:20" x14ac:dyDescent="0.2">
      <c r="A3" s="37" t="s">
        <v>0</v>
      </c>
      <c r="B3" s="37" t="s">
        <v>2477</v>
      </c>
      <c r="C3" s="37"/>
      <c r="D3" s="37"/>
      <c r="E3" s="37"/>
      <c r="F3" s="37"/>
      <c r="G3" s="37"/>
      <c r="H3" s="37"/>
      <c r="I3" s="37"/>
      <c r="J3" s="37"/>
      <c r="K3" s="37"/>
      <c r="L3" s="37"/>
      <c r="M3" s="37"/>
      <c r="N3" s="37"/>
      <c r="O3" s="37"/>
      <c r="P3" s="37"/>
      <c r="Q3" s="37"/>
      <c r="R3" s="37"/>
      <c r="S3" s="37"/>
      <c r="T3" s="37"/>
    </row>
    <row r="4" spans="1:20" x14ac:dyDescent="0.2">
      <c r="A4" s="37">
        <v>1</v>
      </c>
      <c r="B4" s="6" t="s">
        <v>2478</v>
      </c>
      <c r="C4" s="37"/>
      <c r="D4" s="37"/>
      <c r="E4" s="37"/>
      <c r="F4" s="37"/>
      <c r="G4" s="37"/>
      <c r="H4" s="37"/>
      <c r="I4" s="37"/>
      <c r="J4" s="37"/>
      <c r="K4" s="37"/>
      <c r="L4" s="37"/>
      <c r="M4" s="37"/>
      <c r="N4" s="37"/>
      <c r="O4" s="37"/>
      <c r="P4" s="37"/>
      <c r="Q4" s="37"/>
      <c r="R4" s="37"/>
      <c r="S4" s="37"/>
      <c r="T4" s="37"/>
    </row>
    <row r="5" spans="1:20" x14ac:dyDescent="0.2">
      <c r="A5" s="37">
        <v>2</v>
      </c>
      <c r="B5" s="6" t="s">
        <v>2479</v>
      </c>
      <c r="C5" s="37"/>
      <c r="D5" s="37"/>
      <c r="E5" s="37"/>
      <c r="F5" s="37"/>
      <c r="G5" s="37"/>
      <c r="H5" s="37"/>
      <c r="I5" s="37"/>
      <c r="J5" s="37"/>
      <c r="K5" s="37"/>
      <c r="L5" s="37"/>
      <c r="M5" s="37"/>
      <c r="N5" s="37"/>
      <c r="O5" s="37"/>
      <c r="P5" s="37"/>
      <c r="Q5" s="37"/>
      <c r="R5" s="37"/>
      <c r="S5" s="37"/>
      <c r="T5" s="37"/>
    </row>
    <row r="6" spans="1:20" x14ac:dyDescent="0.2">
      <c r="A6" s="37">
        <v>3</v>
      </c>
      <c r="B6" s="6" t="s">
        <v>2480</v>
      </c>
      <c r="C6" s="37"/>
      <c r="D6" s="37"/>
      <c r="E6" s="37"/>
      <c r="F6" s="37"/>
      <c r="G6" s="37"/>
      <c r="H6" s="37"/>
      <c r="I6" s="37"/>
      <c r="J6" s="37"/>
      <c r="K6" s="37"/>
      <c r="L6" s="37"/>
      <c r="M6" s="37"/>
      <c r="N6" s="37"/>
      <c r="O6" s="37"/>
      <c r="P6" s="37"/>
      <c r="Q6" s="37"/>
      <c r="R6" s="37"/>
      <c r="S6" s="37"/>
      <c r="T6" s="37"/>
    </row>
    <row r="7" spans="1:20" x14ac:dyDescent="0.2">
      <c r="A7" s="37">
        <v>4</v>
      </c>
      <c r="B7" s="6" t="s">
        <v>2481</v>
      </c>
      <c r="C7" s="37"/>
      <c r="D7" s="37"/>
      <c r="E7" s="37"/>
      <c r="F7" s="37"/>
      <c r="G7" s="37"/>
      <c r="H7" s="37"/>
      <c r="I7" s="37"/>
      <c r="J7" s="37"/>
      <c r="K7" s="37"/>
      <c r="L7" s="37"/>
      <c r="M7" s="37"/>
      <c r="N7" s="37"/>
      <c r="O7" s="37"/>
      <c r="P7" s="37"/>
      <c r="Q7" s="37"/>
      <c r="R7" s="37"/>
      <c r="S7" s="37"/>
      <c r="T7" s="37"/>
    </row>
    <row r="8" spans="1:20" x14ac:dyDescent="0.2">
      <c r="A8" s="37">
        <v>5</v>
      </c>
      <c r="B8" s="6" t="s">
        <v>2482</v>
      </c>
      <c r="C8" s="37"/>
      <c r="D8" s="37"/>
      <c r="E8" s="37"/>
      <c r="F8" s="37"/>
      <c r="G8" s="37"/>
      <c r="H8" s="37"/>
      <c r="I8" s="37"/>
      <c r="J8" s="37"/>
      <c r="K8" s="37"/>
      <c r="L8" s="37"/>
      <c r="M8" s="37"/>
      <c r="N8" s="37"/>
      <c r="O8" s="37"/>
      <c r="P8" s="37"/>
      <c r="Q8" s="37"/>
      <c r="R8" s="37"/>
      <c r="S8" s="37"/>
      <c r="T8" s="37"/>
    </row>
    <row r="9" spans="1:20" x14ac:dyDescent="0.2">
      <c r="A9" s="37">
        <v>6</v>
      </c>
      <c r="B9" s="6" t="s">
        <v>2483</v>
      </c>
      <c r="C9" s="37"/>
      <c r="D9" s="37"/>
      <c r="E9" s="37"/>
      <c r="F9" s="37"/>
      <c r="G9" s="37"/>
      <c r="H9" s="37"/>
      <c r="I9" s="37"/>
      <c r="J9" s="37"/>
      <c r="K9" s="37"/>
      <c r="L9" s="37"/>
      <c r="M9" s="37"/>
      <c r="N9" s="37"/>
      <c r="O9" s="37"/>
      <c r="P9" s="37"/>
      <c r="Q9" s="37"/>
      <c r="R9" s="37"/>
      <c r="S9" s="37"/>
      <c r="T9" s="37"/>
    </row>
    <row r="10" spans="1:20" x14ac:dyDescent="0.2">
      <c r="A10" s="37">
        <v>7</v>
      </c>
      <c r="B10" s="6" t="s">
        <v>2484</v>
      </c>
      <c r="C10" s="37"/>
      <c r="D10" s="37"/>
      <c r="E10" s="37"/>
      <c r="F10" s="37"/>
      <c r="G10" s="37"/>
      <c r="H10" s="37"/>
      <c r="I10" s="37"/>
      <c r="J10" s="37"/>
      <c r="K10" s="37"/>
      <c r="L10" s="37"/>
      <c r="M10" s="37"/>
      <c r="N10" s="37"/>
      <c r="O10" s="37"/>
      <c r="P10" s="37"/>
      <c r="Q10" s="37"/>
      <c r="R10" s="37"/>
      <c r="S10" s="37"/>
      <c r="T10" s="37"/>
    </row>
    <row r="11" spans="1:20" x14ac:dyDescent="0.2">
      <c r="A11" s="37">
        <v>8</v>
      </c>
      <c r="B11" s="6" t="s">
        <v>2485</v>
      </c>
      <c r="C11" s="37"/>
      <c r="D11" s="37"/>
      <c r="E11" s="37"/>
      <c r="F11" s="37"/>
      <c r="G11" s="37"/>
      <c r="H11" s="37"/>
      <c r="I11" s="37"/>
      <c r="J11" s="37"/>
      <c r="K11" s="37"/>
      <c r="L11" s="37"/>
      <c r="M11" s="37"/>
      <c r="N11" s="37"/>
      <c r="O11" s="37"/>
      <c r="P11" s="37"/>
      <c r="Q11" s="37"/>
      <c r="R11" s="37"/>
      <c r="S11" s="37"/>
      <c r="T11" s="37"/>
    </row>
    <row r="12" spans="1:20" x14ac:dyDescent="0.2">
      <c r="A12" s="37">
        <v>9</v>
      </c>
      <c r="B12" s="6" t="s">
        <v>2486</v>
      </c>
      <c r="C12" s="37"/>
      <c r="D12" s="37"/>
      <c r="E12" s="37"/>
      <c r="F12" s="37"/>
      <c r="G12" s="37"/>
      <c r="H12" s="37"/>
      <c r="I12" s="37"/>
      <c r="J12" s="37"/>
      <c r="K12" s="37"/>
      <c r="L12" s="37"/>
      <c r="M12" s="37"/>
      <c r="N12" s="37"/>
      <c r="O12" s="37"/>
      <c r="P12" s="37"/>
      <c r="Q12" s="37"/>
      <c r="R12" s="37"/>
      <c r="S12" s="37"/>
      <c r="T12" s="37"/>
    </row>
    <row r="13" spans="1:20" x14ac:dyDescent="0.2">
      <c r="A13" s="37">
        <v>10</v>
      </c>
      <c r="B13" s="107" t="d">
        <v>2021-07-11</v>
      </c>
      <c r="C13" s="37"/>
      <c r="D13" s="37"/>
      <c r="E13" s="37"/>
      <c r="F13" s="37"/>
      <c r="G13" s="37"/>
      <c r="H13" s="37"/>
      <c r="I13" s="37"/>
      <c r="J13" s="37"/>
      <c r="K13" s="37"/>
      <c r="L13" s="37"/>
      <c r="M13" s="37"/>
      <c r="N13" s="37"/>
      <c r="O13" s="37"/>
      <c r="P13" s="37"/>
      <c r="Q13" s="37"/>
      <c r="R13" s="37"/>
      <c r="S13" s="37"/>
      <c r="T13" s="37"/>
    </row>
    <row r="14" spans="1:20" x14ac:dyDescent="0.2">
      <c r="A14" s="37"/>
      <c r="B14" s="37"/>
      <c r="C14" s="37"/>
      <c r="D14" s="37"/>
      <c r="E14" s="37"/>
      <c r="F14" s="37"/>
      <c r="G14" s="37"/>
      <c r="H14" s="37"/>
      <c r="I14" s="37"/>
      <c r="J14" s="37"/>
      <c r="K14" s="37"/>
      <c r="L14" s="37"/>
      <c r="M14" s="37"/>
      <c r="N14" s="37"/>
      <c r="O14" s="37"/>
      <c r="P14" s="37"/>
      <c r="Q14" s="37"/>
      <c r="R14" s="37"/>
      <c r="S14" s="37"/>
      <c r="T14" s="37"/>
    </row>
    <row r="15" spans="1:20" x14ac:dyDescent="0.2">
      <c r="A15" s="37" t="s">
        <v>2487</v>
      </c>
      <c r="B15" s="37" t="s">
        <v>2488</v>
      </c>
      <c r="C15" s="37" t="s">
        <v>2489</v>
      </c>
      <c r="D15" s="37"/>
      <c r="E15" s="37"/>
      <c r="F15" s="37"/>
      <c r="G15" s="37"/>
      <c r="H15" s="37"/>
      <c r="I15" s="37"/>
      <c r="J15" s="37"/>
      <c r="K15" s="37"/>
      <c r="L15" s="37"/>
      <c r="M15" s="37"/>
      <c r="N15" s="37"/>
      <c r="O15" s="37"/>
      <c r="P15" s="37"/>
      <c r="Q15" s="37"/>
      <c r="R15" s="37"/>
      <c r="S15" s="37"/>
      <c r="T15" s="37"/>
    </row>
    <row r="16" spans="1:20" x14ac:dyDescent="0.2">
      <c r="A16" s="47">
        <v>1</v>
      </c>
      <c r="B16" s="6">
        <v>1</v>
      </c>
      <c r="C16" s="6">
        <v>0.1</v>
      </c>
      <c r="D16" s="37"/>
      <c r="E16" s="37"/>
      <c r="F16" s="37"/>
      <c r="G16" s="37"/>
      <c r="H16" s="37"/>
      <c r="I16" s="37"/>
      <c r="J16" s="37"/>
      <c r="K16" s="37"/>
      <c r="L16" s="37"/>
      <c r="M16" s="37"/>
      <c r="N16" s="37"/>
      <c r="O16" s="37"/>
      <c r="P16" s="37"/>
      <c r="Q16" s="37"/>
      <c r="R16" s="37"/>
      <c r="S16" s="37"/>
      <c r="T16" s="37"/>
    </row>
    <row r="17" spans="1:20" x14ac:dyDescent="0.2">
      <c r="A17" s="37"/>
      <c r="B17" s="37"/>
      <c r="C17" s="37"/>
      <c r="D17" s="37"/>
      <c r="E17" s="37"/>
      <c r="F17" s="37"/>
      <c r="G17" s="37"/>
      <c r="H17" s="37"/>
      <c r="I17" s="37"/>
      <c r="J17" s="37"/>
      <c r="K17" s="37"/>
      <c r="L17" s="37"/>
      <c r="M17" s="37"/>
      <c r="N17" s="37"/>
      <c r="O17" s="37"/>
      <c r="P17" s="37"/>
      <c r="Q17" s="37"/>
      <c r="R17" s="37"/>
      <c r="S17" s="37"/>
      <c r="T17" s="37"/>
    </row>
    <row r="18" spans="1:20" x14ac:dyDescent="0.2">
      <c r="A18" s="37" t="s">
        <v>2487</v>
      </c>
      <c r="B18" s="37" t="s">
        <v>1543</v>
      </c>
      <c r="C18" s="37" t="s">
        <v>1544</v>
      </c>
      <c r="D18" s="37" t="s">
        <v>1545</v>
      </c>
      <c r="E18" s="37" t="s">
        <v>1565</v>
      </c>
      <c r="F18" s="37" t="s">
        <v>2490</v>
      </c>
      <c r="G18" s="37" t="s">
        <v>2491</v>
      </c>
      <c r="H18" s="37" t="s">
        <v>2492</v>
      </c>
      <c r="I18" s="37" t="s">
        <v>2493</v>
      </c>
      <c r="J18" s="37"/>
      <c r="K18" s="37"/>
      <c r="L18" s="37"/>
      <c r="M18" s="37"/>
      <c r="N18" s="37"/>
      <c r="O18" s="37"/>
      <c r="P18" s="37"/>
      <c r="Q18" s="37"/>
      <c r="R18" s="37"/>
      <c r="S18" s="37"/>
      <c r="T18" s="37"/>
    </row>
    <row r="19" spans="1:20" x14ac:dyDescent="0.2">
      <c r="A19" s="47">
        <v>1</v>
      </c>
      <c r="B19" s="6" t="s">
        <v>17</v>
      </c>
      <c r="C19" s="6">
        <v>40544</v>
      </c>
      <c r="D19" s="6">
        <v>42369</v>
      </c>
      <c r="E19" s="6">
        <v>115</v>
      </c>
      <c r="F19" s="6" t="s">
        <v>2</v>
      </c>
      <c r="G19" s="6">
        <v>15</v>
      </c>
      <c r="H19" s="6" t="s">
        <v>2</v>
      </c>
      <c r="I19" s="6">
        <v>1</v>
      </c>
      <c r="J19" s="37"/>
      <c r="K19" s="37"/>
      <c r="L19" s="37"/>
      <c r="M19" s="37"/>
      <c r="N19" s="37"/>
      <c r="O19" s="37"/>
      <c r="P19" s="37"/>
      <c r="Q19" s="37"/>
      <c r="R19" s="37"/>
      <c r="S19" s="37"/>
      <c r="T19" s="37"/>
    </row>
    <row r="20" spans="1:20" x14ac:dyDescent="0.2">
      <c r="A20" s="37"/>
      <c r="B20" s="37"/>
      <c r="C20" s="37"/>
      <c r="D20" s="37"/>
      <c r="E20" s="37"/>
      <c r="F20" s="37"/>
      <c r="G20" s="37"/>
      <c r="H20" s="37"/>
      <c r="I20" s="37"/>
      <c r="J20" s="37"/>
      <c r="K20" s="37"/>
      <c r="L20" s="37"/>
      <c r="M20" s="37"/>
      <c r="N20" s="37"/>
      <c r="O20" s="37"/>
      <c r="P20" s="37"/>
      <c r="Q20" s="37"/>
      <c r="R20" s="37"/>
      <c r="S20" s="37"/>
      <c r="T20" s="37"/>
    </row>
    <row r="21" spans="1:20" x14ac:dyDescent="0.2">
      <c r="A21" s="37" t="s">
        <v>2494</v>
      </c>
      <c r="B21" s="37" t="s">
        <v>2495</v>
      </c>
      <c r="C21" s="37" t="s">
        <v>2496</v>
      </c>
      <c r="D21" s="37" t="s">
        <v>2497</v>
      </c>
      <c r="E21" s="37" t="s">
        <v>2498</v>
      </c>
      <c r="F21" s="37" t="s">
        <v>2499</v>
      </c>
      <c r="G21" s="37" t="s">
        <v>2500</v>
      </c>
      <c r="H21" s="37" t="s">
        <v>2501</v>
      </c>
      <c r="I21" s="37" t="s">
        <v>2502</v>
      </c>
      <c r="J21" s="37" t="s">
        <v>2503</v>
      </c>
      <c r="K21" s="37" t="s">
        <v>2504</v>
      </c>
      <c r="L21" s="37" t="s">
        <v>2505</v>
      </c>
      <c r="M21" s="37" t="s">
        <v>2506</v>
      </c>
      <c r="N21" s="37" t="s">
        <v>2507</v>
      </c>
      <c r="O21" s="37" t="s">
        <v>2508</v>
      </c>
      <c r="P21" s="37" t="s">
        <v>2509</v>
      </c>
      <c r="Q21" s="37" t="s">
        <v>2510</v>
      </c>
      <c r="R21" s="37" t="s">
        <v>2511</v>
      </c>
      <c r="S21" s="37" t="s">
        <v>2512</v>
      </c>
      <c r="T21" s="37"/>
    </row>
    <row r="22" spans="1:20" x14ac:dyDescent="0.2">
      <c r="A22" s="47">
        <v>1</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37"/>
    </row>
    <row r="23" spans="1:20" x14ac:dyDescent="0.2">
      <c r="A23" s="37"/>
      <c r="B23" s="37"/>
      <c r="C23" s="37"/>
      <c r="D23" s="37"/>
      <c r="E23" s="37"/>
      <c r="F23" s="37"/>
      <c r="G23" s="37"/>
      <c r="H23" s="37"/>
      <c r="I23" s="37"/>
      <c r="J23" s="37"/>
      <c r="K23" s="37"/>
      <c r="L23" s="37"/>
      <c r="M23" s="37"/>
      <c r="N23" s="37"/>
      <c r="O23" s="37"/>
      <c r="P23" s="37"/>
      <c r="Q23" s="37"/>
      <c r="R23" s="37"/>
      <c r="S23" s="37"/>
      <c r="T23" s="37"/>
    </row>
    <row r="24" spans="1:20" x14ac:dyDescent="0.2">
      <c r="A24" s="37" t="s">
        <v>2513</v>
      </c>
      <c r="B24" s="37" t="s">
        <v>2514</v>
      </c>
      <c r="C24" s="37" t="s">
        <v>2515</v>
      </c>
      <c r="D24" s="37" t="s">
        <v>2516</v>
      </c>
      <c r="E24" s="37" t="s">
        <v>2517</v>
      </c>
      <c r="F24" s="37" t="s">
        <v>2518</v>
      </c>
      <c r="G24" s="37" t="s">
        <v>2519</v>
      </c>
      <c r="H24" s="37" t="s">
        <v>2520</v>
      </c>
      <c r="I24" s="37" t="s">
        <v>2521</v>
      </c>
      <c r="J24" s="37" t="s">
        <v>2522</v>
      </c>
      <c r="K24" s="37" t="s">
        <v>2523</v>
      </c>
      <c r="L24" s="37" t="s">
        <v>2514</v>
      </c>
      <c r="M24" s="37" t="s">
        <v>2515</v>
      </c>
      <c r="N24" s="37" t="s">
        <v>2516</v>
      </c>
      <c r="O24" s="37" t="s">
        <v>2517</v>
      </c>
      <c r="P24" s="37" t="s">
        <v>2518</v>
      </c>
      <c r="Q24" s="37" t="s">
        <v>2519</v>
      </c>
      <c r="R24" s="37" t="s">
        <v>2520</v>
      </c>
      <c r="S24" s="37" t="s">
        <v>2521</v>
      </c>
      <c r="T24" s="37"/>
    </row>
    <row r="25" spans="1:20" x14ac:dyDescent="0.2">
      <c r="A25" s="47">
        <v>1</v>
      </c>
      <c r="B25" s="6">
        <v>1E-3</v>
      </c>
      <c r="C25" s="6">
        <v>1E-3</v>
      </c>
      <c r="D25" s="6">
        <v>1E-3</v>
      </c>
      <c r="E25" s="6">
        <v>1E-3</v>
      </c>
      <c r="F25" s="6">
        <v>1E-3</v>
      </c>
      <c r="G25" s="6">
        <v>1E-3</v>
      </c>
      <c r="H25" s="6">
        <v>1E-3</v>
      </c>
      <c r="I25" s="6">
        <v>1E-3</v>
      </c>
      <c r="J25" s="6">
        <v>1E-3</v>
      </c>
      <c r="K25" s="6">
        <v>1E-3</v>
      </c>
      <c r="L25" s="6">
        <v>1E-3</v>
      </c>
      <c r="M25" s="6">
        <v>1E-3</v>
      </c>
      <c r="N25" s="6">
        <v>1E-3</v>
      </c>
      <c r="O25" s="6">
        <v>1E-3</v>
      </c>
      <c r="P25" s="6">
        <v>1E-3</v>
      </c>
      <c r="Q25" s="6">
        <v>1E-3</v>
      </c>
      <c r="R25" s="6">
        <v>1E-3</v>
      </c>
      <c r="S25" s="6">
        <v>1E-3</v>
      </c>
      <c r="T25" s="37"/>
    </row>
    <row r="26" spans="1:20" x14ac:dyDescent="0.2">
      <c r="A26" s="37"/>
      <c r="B26" s="37"/>
      <c r="C26" s="37"/>
      <c r="D26" s="37"/>
      <c r="E26" s="37"/>
      <c r="F26" s="37"/>
      <c r="G26" s="37"/>
      <c r="H26" s="37"/>
      <c r="I26" s="37"/>
      <c r="J26" s="37"/>
      <c r="K26" s="37"/>
      <c r="L26" s="37"/>
      <c r="M26" s="37"/>
      <c r="N26" s="37"/>
      <c r="O26" s="37"/>
      <c r="P26" s="37"/>
      <c r="Q26" s="37"/>
      <c r="R26" s="37"/>
      <c r="S26" s="37"/>
      <c r="T26" s="37"/>
    </row>
    <row r="27" spans="1:20" x14ac:dyDescent="0.2">
      <c r="A27" s="37" t="s">
        <v>2524</v>
      </c>
      <c r="B27" s="37" t="s">
        <v>2525</v>
      </c>
      <c r="C27" s="37" t="s">
        <v>2529</v>
      </c>
      <c r="D27" s="37" t="s">
        <v>2530</v>
      </c>
      <c r="E27" s="37" t="s">
        <v>2531</v>
      </c>
      <c r="F27" s="37"/>
      <c r="G27" s="37"/>
      <c r="H27" s="37"/>
      <c r="I27" s="37"/>
      <c r="J27" s="37"/>
      <c r="K27" s="37"/>
      <c r="L27" s="37"/>
      <c r="M27" s="37"/>
      <c r="N27" s="37"/>
      <c r="O27" s="37"/>
      <c r="P27" s="37"/>
      <c r="Q27" s="37"/>
      <c r="R27" s="37"/>
      <c r="S27" s="37"/>
      <c r="T27" s="37"/>
    </row>
    <row r="28" spans="1:20" x14ac:dyDescent="0.2">
      <c r="A28" s="47">
        <v>1</v>
      </c>
      <c r="B28" s="6">
        <v>20000</v>
      </c>
      <c r="C28" s="47"/>
      <c r="D28" s="47"/>
      <c r="E28" s="47"/>
      <c r="F28" s="37"/>
      <c r="G28" s="37"/>
      <c r="H28" s="37"/>
      <c r="I28" s="37"/>
      <c r="J28" s="37"/>
      <c r="K28" s="37"/>
      <c r="L28" s="37"/>
      <c r="M28" s="37"/>
      <c r="N28" s="37"/>
      <c r="O28" s="37"/>
      <c r="P28" s="37"/>
      <c r="Q28" s="37"/>
      <c r="R28" s="37"/>
      <c r="S28" s="37"/>
      <c r="T28" s="37"/>
    </row>
    <row r="29" spans="1:20" x14ac:dyDescent="0.2">
      <c r="A29" s="37"/>
      <c r="B29" s="37"/>
      <c r="C29" s="37"/>
      <c r="D29" s="37"/>
      <c r="E29" s="37"/>
      <c r="F29" s="37"/>
      <c r="G29" s="37"/>
      <c r="H29" s="37"/>
      <c r="I29" s="37"/>
      <c r="J29" s="37"/>
      <c r="K29" s="37"/>
      <c r="L29" s="37"/>
      <c r="M29" s="37"/>
      <c r="N29" s="37"/>
      <c r="O29" s="37"/>
      <c r="P29" s="37"/>
      <c r="Q29" s="37"/>
      <c r="R29" s="37"/>
      <c r="S29" s="37"/>
      <c r="T29" s="37"/>
    </row>
    <row r="30" spans="1:20" x14ac:dyDescent="0.2">
      <c r="A30" s="37" t="s">
        <v>2526</v>
      </c>
      <c r="B30" s="37"/>
      <c r="C30" s="37"/>
      <c r="D30" s="37"/>
      <c r="E30" s="37"/>
      <c r="F30" s="37"/>
      <c r="G30" s="37"/>
      <c r="H30" s="37"/>
      <c r="I30" s="37"/>
      <c r="J30" s="37"/>
      <c r="K30" s="37"/>
      <c r="L30" s="37"/>
      <c r="M30" s="37"/>
      <c r="N30" s="37"/>
      <c r="O30" s="37"/>
      <c r="P30" s="37"/>
      <c r="Q30" s="37"/>
      <c r="R30" s="37"/>
      <c r="S30" s="37"/>
      <c r="T30" s="37"/>
    </row>
    <row r="31" spans="1:20" x14ac:dyDescent="0.2">
      <c r="A31" s="47">
        <v>1</v>
      </c>
      <c r="B31" s="6" t="s">
        <v>2527</v>
      </c>
      <c r="C31" s="37"/>
      <c r="D31" s="37"/>
      <c r="E31" s="37"/>
      <c r="F31" s="37"/>
      <c r="G31" s="37"/>
      <c r="H31" s="37"/>
      <c r="I31" s="37"/>
      <c r="J31" s="37"/>
      <c r="K31" s="37"/>
      <c r="L31" s="37"/>
      <c r="M31" s="37"/>
      <c r="N31" s="37"/>
      <c r="O31" s="37"/>
      <c r="P31" s="37"/>
      <c r="Q31" s="37"/>
      <c r="R31" s="37"/>
      <c r="S31" s="37"/>
      <c r="T31" s="37"/>
    </row>
    <row r="32" spans="1:20" x14ac:dyDescent="0.2">
      <c r="A32" s="37"/>
      <c r="B32" s="37"/>
      <c r="C32" s="37"/>
      <c r="D32" s="37"/>
      <c r="E32" s="37"/>
      <c r="F32" s="37"/>
      <c r="G32" s="37"/>
      <c r="H32" s="37"/>
      <c r="I32" s="37"/>
      <c r="J32" s="37"/>
      <c r="K32" s="37"/>
      <c r="L32" s="37"/>
      <c r="M32" s="37"/>
      <c r="N32" s="37"/>
      <c r="O32" s="37"/>
      <c r="P32" s="37"/>
      <c r="Q32" s="37"/>
      <c r="R32" s="37"/>
      <c r="S32" s="37"/>
      <c r="T32" s="37"/>
    </row>
    <row r="36" spans="5:5" x14ac:dyDescent="0.2">
      <c r="E36" t="s">
        <v>1851</v>
      </c>
    </row>
    <row r="37" spans="5:5" x14ac:dyDescent="0.2">
      <c r="E37" s="72" t="s">
        <v>1850</v>
      </c>
    </row>
  </sheetData>
  <hyperlinks>
    <hyperlink ref="E37" location="'Index of Sheets'!A1" display="'Index of Sheets'!A1" xr:uid="{E275B7A4-F62B-4F84-BA1B-AB9CE6A31CE9}"/>
  </hyperlinks>
  <pageMargins left="0.7" right="0.7" top="0.75" bottom="0.75" header="0.3" footer="0.3"/>
  <drawing r:id="rId1"/>
  <mc:AlternateContent xmlns:mc="http://schemas.openxmlformats.org/markup-compatibility/2006">
    <mc:Choice Requires="v">
      <legacyDrawing r:id="rId2"/>
    </mc:Choice>
  </mc:AlternateContent>
  <controls>
    <control shapeId="64513" r:id="rId3" name="Button 1">
      <controlPr defaultSize="0" print="0" autoFill="0" autoPict="0" macro="[0]!Button4_Click">
        <anchor moveWithCells="1" sizeWithCells="1">
          <from>
            <xdr:col>1</xdr:col>
            <xdr:colOff>241300</xdr:colOff>
            <xdr:row>34</xdr:row>
            <xdr:rowOff>63500</xdr:rowOff>
          </from>
          <to>
            <xdr:col>3</xdr:col>
            <xdr:colOff>152400</xdr:colOff>
            <xdr:row>38</xdr:row>
            <xdr:rowOff>88900</xdr:rowOff>
          </to>
        </anchor>
      </controlPr>
    </control>
  </controls>
</worksheet>
</file>

<file path=xl/worksheets/sheet15.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1432-CEB1-46DB-B0F6-1B6CDC3B5766}">
  <sheetPr codeName="Sheet15"/>
  <dimension ref="A1:I17"/>
  <sheetViews>
    <sheetView workbookViewId="0">
      <selection activeCell="I3" sqref="I3"/>
    </sheetView>
  </sheetViews>
  <sheetFormatPr baseColWidth="10" defaultColWidth="8.83203125" defaultRowHeight="15" x14ac:dyDescent="0.2"/>
  <cols>
    <col min="1" max="1" width="21.6640625" customWidth="1"/>
    <col min="2" max="2" width="35.1640625" customWidth="1"/>
    <col min="3" max="3" width="16.6640625" customWidth="1"/>
    <col min="4" max="4" width="23.6640625" customWidth="1"/>
  </cols>
  <sheetData>
    <row r="1" spans="1:9" x14ac:dyDescent="0.2">
      <c r="A1" s="64" t="s">
        <v>1713</v>
      </c>
      <c r="B1" s="64"/>
      <c r="C1" s="64"/>
      <c r="D1" s="64"/>
    </row>
    <row r="2" spans="1:9" x14ac:dyDescent="0.2">
      <c r="A2" s="6" t="s">
        <v>2</v>
      </c>
      <c r="B2" s="64"/>
      <c r="C2" s="64"/>
      <c r="D2" s="64"/>
      <c r="I2" t="s">
        <v>1851</v>
      </c>
    </row>
    <row r="3" spans="1:9" x14ac:dyDescent="0.2">
      <c r="A3" s="65" t="s">
        <v>1704</v>
      </c>
      <c r="B3" s="65" t="s">
        <v>1714</v>
      </c>
      <c r="C3" s="64"/>
      <c r="D3" s="64"/>
      <c r="I3" s="72" t="s">
        <v>1850</v>
      </c>
    </row>
    <row r="4" spans="1:9" x14ac:dyDescent="0.2">
      <c r="A4" s="6">
        <v>1</v>
      </c>
      <c r="B4" s="6">
        <v>1</v>
      </c>
      <c r="C4" s="64"/>
      <c r="D4" s="64"/>
    </row>
    <row r="5" spans="1:9" x14ac:dyDescent="0.2">
      <c r="A5" s="65" t="s">
        <v>1705</v>
      </c>
      <c r="B5" s="65" t="s">
        <v>1706</v>
      </c>
      <c r="C5" s="65" t="s">
        <v>1707</v>
      </c>
      <c r="D5" s="64"/>
    </row>
    <row r="6" spans="1:9" x14ac:dyDescent="0.2">
      <c r="A6" s="6">
        <v>31</v>
      </c>
      <c r="B6" s="6">
        <v>1.5</v>
      </c>
      <c r="C6" s="6">
        <v>1</v>
      </c>
      <c r="D6" s="64"/>
      <c r="E6" t="s">
        <v>1720</v>
      </c>
    </row>
    <row r="7" spans="1:9" x14ac:dyDescent="0.2">
      <c r="A7" s="65" t="s">
        <v>1708</v>
      </c>
      <c r="B7" s="66" t="s">
        <v>1715</v>
      </c>
      <c r="C7" s="64"/>
      <c r="D7" s="64"/>
    </row>
    <row r="8" spans="1:9" x14ac:dyDescent="0.2">
      <c r="A8" s="6">
        <v>0</v>
      </c>
      <c r="B8" s="6">
        <v>2</v>
      </c>
      <c r="C8" s="64"/>
      <c r="D8" s="64"/>
    </row>
    <row r="9" spans="1:9" x14ac:dyDescent="0.2">
      <c r="A9" s="65" t="s">
        <v>1709</v>
      </c>
      <c r="B9" s="65" t="s">
        <v>1710</v>
      </c>
      <c r="C9" s="65" t="s">
        <v>1711</v>
      </c>
      <c r="D9" s="65" t="s">
        <v>1712</v>
      </c>
      <c r="E9" s="22" t="s">
        <v>1719</v>
      </c>
    </row>
    <row r="10" spans="1:9" x14ac:dyDescent="0.2">
      <c r="A10" s="6">
        <v>1</v>
      </c>
      <c r="B10" s="6">
        <v>1</v>
      </c>
      <c r="C10" s="6">
        <v>1.5</v>
      </c>
      <c r="D10" s="6">
        <v>0.25</v>
      </c>
      <c r="E10" t="s">
        <v>1721</v>
      </c>
    </row>
    <row r="11" spans="1:9" x14ac:dyDescent="0.2">
      <c r="A11" s="64"/>
      <c r="B11" s="64"/>
      <c r="C11" s="64"/>
      <c r="D11" s="64"/>
    </row>
    <row r="15" spans="1:9" x14ac:dyDescent="0.2">
      <c r="B15" s="3" t="s">
        <v>1718</v>
      </c>
    </row>
    <row r="16" spans="1:9" x14ac:dyDescent="0.2">
      <c r="B16" t="s">
        <v>1716</v>
      </c>
    </row>
    <row r="17" spans="2:2" x14ac:dyDescent="0.2">
      <c r="B17" t="s">
        <v>1717</v>
      </c>
    </row>
  </sheetData>
  <hyperlinks>
    <hyperlink ref="I3" location="'Index of Sheets'!A1" display="'Index of Sheets'!A1" xr:uid="{D2DCA216-FEB0-48D1-B984-4E34EC832624}"/>
  </hyperlinks>
  <pageMargins left="0.7" right="0.7" top="0.75" bottom="0.75" header="0.3" footer="0.3"/>
  <drawing r:id="rId1"/>
  <mc:AlternateContent xmlns:mc="http://schemas.openxmlformats.org/markup-compatibility/2006">
    <mc:Choice Requires="v">
      <legacyDrawing r:id="rId2"/>
    </mc:Choice>
  </mc:AlternateContent>
  <controls>
    <control shapeId="30721" r:id="rId3" name="Button 1">
      <controlPr defaultSize="0" print="0" autoFill="0" autoPict="0" macro="[0]!Button4_Click">
        <anchor moveWithCells="1" sizeWithCells="1">
          <from>
            <xdr:col>4</xdr:col>
            <xdr:colOff>292100</xdr:colOff>
            <xdr:row>0</xdr:row>
            <xdr:rowOff>88900</xdr:rowOff>
          </from>
          <to>
            <xdr:col>7</xdr:col>
            <xdr:colOff>50800</xdr:colOff>
            <xdr:row>4</xdr:row>
            <xdr:rowOff>114300</xdr:rowOff>
          </to>
        </anchor>
      </controlPr>
    </control>
  </controls>
</worksheet>
</file>

<file path=xl/worksheets/sheet1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E8C6-713D-4BC5-9496-A926DC21D736}">
  <sheetPr codeName="Sheet16"/>
  <dimension ref="A1:X69"/>
  <sheetViews>
    <sheetView workbookViewId="0"/>
  </sheetViews>
  <sheetFormatPr baseColWidth="10" defaultColWidth="8.83203125" defaultRowHeight="15" x14ac:dyDescent="0.2"/>
  <sheetData>
    <row r="1" spans="1:24" x14ac:dyDescent="0.2">
      <c r="A1" s="84" t="s">
        <v>1796</v>
      </c>
      <c r="B1" s="53"/>
      <c r="C1" s="53"/>
      <c r="D1" s="53"/>
      <c r="E1" s="53"/>
      <c r="F1" s="53"/>
      <c r="G1" s="53"/>
      <c r="H1" s="53"/>
      <c r="I1" s="53"/>
      <c r="J1" s="53"/>
      <c r="K1" s="53"/>
      <c r="L1" s="53"/>
      <c r="M1" s="53"/>
      <c r="N1" s="53"/>
      <c r="O1" s="53"/>
      <c r="P1" s="53"/>
      <c r="Q1" s="53"/>
      <c r="R1" s="53"/>
      <c r="S1" s="53"/>
      <c r="T1" s="53"/>
      <c r="U1" s="53"/>
      <c r="V1" s="53"/>
      <c r="X1" t="s">
        <v>1851</v>
      </c>
    </row>
    <row r="2" spans="1:24" x14ac:dyDescent="0.2">
      <c r="A2" s="6" t="s">
        <v>2</v>
      </c>
      <c r="B2" s="53"/>
      <c r="C2" s="53"/>
      <c r="D2" s="53"/>
      <c r="E2" s="53"/>
      <c r="F2" s="53"/>
      <c r="G2" s="53"/>
      <c r="H2" s="53"/>
      <c r="I2" s="53"/>
      <c r="J2" s="53"/>
      <c r="K2" s="53"/>
      <c r="L2" s="53"/>
      <c r="M2" s="53"/>
      <c r="N2" s="53"/>
      <c r="O2" s="53"/>
      <c r="P2" s="53"/>
      <c r="Q2" s="53"/>
      <c r="R2" s="53"/>
      <c r="S2" s="53"/>
      <c r="T2" s="53"/>
      <c r="U2" s="53"/>
      <c r="V2" s="53"/>
      <c r="X2" s="72" t="s">
        <v>1850</v>
      </c>
    </row>
    <row r="3" spans="1:24" x14ac:dyDescent="0.2">
      <c r="A3" s="84" t="s">
        <v>2018</v>
      </c>
      <c r="B3" s="53" t="s">
        <v>2017</v>
      </c>
      <c r="C3" s="53"/>
      <c r="D3" s="53"/>
      <c r="E3" s="53"/>
      <c r="F3" s="53"/>
      <c r="G3" s="53"/>
      <c r="H3" s="53"/>
      <c r="I3" s="53"/>
      <c r="J3" s="53"/>
      <c r="K3" s="53"/>
      <c r="L3" s="53"/>
      <c r="M3" s="53"/>
      <c r="N3" s="53"/>
      <c r="O3" s="53"/>
      <c r="P3" s="53"/>
      <c r="Q3" s="53"/>
      <c r="R3" s="53"/>
      <c r="S3" s="53"/>
      <c r="T3" s="53"/>
      <c r="U3" s="53"/>
      <c r="V3" s="53"/>
    </row>
    <row r="4" spans="1:24" x14ac:dyDescent="0.2">
      <c r="A4" s="6">
        <v>1</v>
      </c>
      <c r="B4" s="6">
        <v>1</v>
      </c>
      <c r="C4" s="53"/>
      <c r="D4" s="53"/>
      <c r="E4" s="53"/>
      <c r="F4" s="53"/>
      <c r="G4" s="53"/>
      <c r="H4" s="53"/>
      <c r="I4" s="53"/>
      <c r="J4" s="53"/>
      <c r="K4" s="53"/>
      <c r="L4" s="53"/>
      <c r="M4" s="53"/>
      <c r="N4" s="53"/>
      <c r="O4" s="53"/>
      <c r="P4" s="53"/>
      <c r="Q4" s="53"/>
      <c r="R4" s="53"/>
      <c r="S4" s="53"/>
      <c r="T4" s="53"/>
      <c r="U4" s="53"/>
      <c r="V4" s="53"/>
    </row>
    <row r="5" spans="1:24" x14ac:dyDescent="0.2">
      <c r="A5" s="39" t="s">
        <v>1797</v>
      </c>
      <c r="B5" s="5"/>
      <c r="C5" s="5"/>
      <c r="D5" s="5"/>
      <c r="E5" s="5"/>
      <c r="F5" s="5"/>
      <c r="G5" s="5"/>
      <c r="H5" s="5"/>
      <c r="I5" s="5"/>
      <c r="J5" s="5"/>
      <c r="K5" s="5"/>
      <c r="L5" s="5"/>
      <c r="M5" s="5"/>
      <c r="N5" s="5"/>
      <c r="O5" s="5"/>
      <c r="P5" s="5"/>
      <c r="Q5" s="5"/>
      <c r="R5" s="5"/>
      <c r="S5" s="5"/>
      <c r="T5" s="5"/>
      <c r="U5" s="5"/>
      <c r="V5" s="5"/>
    </row>
    <row r="6" spans="1:24" x14ac:dyDescent="0.2">
      <c r="A6" s="6">
        <v>1</v>
      </c>
      <c r="B6" s="5"/>
      <c r="C6" s="5"/>
      <c r="D6" s="5"/>
      <c r="E6" s="5"/>
      <c r="F6" s="5"/>
      <c r="G6" s="5"/>
      <c r="H6" s="5"/>
      <c r="I6" s="5"/>
      <c r="J6" s="5"/>
      <c r="K6" s="5"/>
      <c r="L6" s="5"/>
      <c r="M6" s="5"/>
      <c r="N6" s="5"/>
      <c r="O6" s="5"/>
      <c r="P6" s="5"/>
      <c r="Q6" s="5"/>
      <c r="R6" s="5"/>
      <c r="S6" s="5"/>
      <c r="T6" s="5"/>
      <c r="U6" s="5"/>
      <c r="V6" s="5"/>
    </row>
    <row r="7" spans="1:24" x14ac:dyDescent="0.2">
      <c r="A7" s="39" t="s">
        <v>1798</v>
      </c>
      <c r="B7" s="5"/>
      <c r="C7" s="5"/>
      <c r="D7" s="5"/>
      <c r="E7" s="5"/>
      <c r="F7" s="5"/>
      <c r="G7" s="5"/>
      <c r="H7" s="5"/>
      <c r="I7" s="5"/>
      <c r="J7" s="5"/>
      <c r="K7" s="5"/>
      <c r="L7" s="5"/>
      <c r="M7" s="5"/>
      <c r="N7" s="5"/>
      <c r="O7" s="5"/>
      <c r="P7" s="5"/>
      <c r="Q7" s="5"/>
      <c r="R7" s="5"/>
      <c r="S7" s="5"/>
      <c r="T7" s="5"/>
      <c r="U7" s="5"/>
      <c r="V7" s="5"/>
    </row>
    <row r="8" spans="1:24" x14ac:dyDescent="0.2">
      <c r="A8" s="6">
        <v>1</v>
      </c>
      <c r="B8" s="5"/>
      <c r="C8" s="5"/>
      <c r="D8" s="5"/>
      <c r="E8" s="5"/>
      <c r="F8" s="5"/>
      <c r="G8" s="5"/>
      <c r="H8" s="5"/>
      <c r="I8" s="5"/>
      <c r="J8" s="5"/>
      <c r="K8" s="5"/>
      <c r="L8" s="5"/>
      <c r="M8" s="5"/>
      <c r="N8" s="5"/>
      <c r="O8" s="5"/>
      <c r="P8" s="5"/>
      <c r="Q8" s="5"/>
      <c r="R8" s="5"/>
      <c r="S8" s="5"/>
      <c r="T8" s="5"/>
      <c r="U8" s="5"/>
      <c r="V8" s="5"/>
    </row>
    <row r="9" spans="1:24" x14ac:dyDescent="0.2">
      <c r="A9" s="39" t="s">
        <v>1799</v>
      </c>
      <c r="B9" s="5"/>
      <c r="C9" s="5"/>
      <c r="D9" s="5"/>
      <c r="E9" s="5"/>
      <c r="F9" s="5"/>
      <c r="G9" s="5"/>
      <c r="H9" s="5"/>
      <c r="I9" s="5"/>
      <c r="J9" s="5"/>
      <c r="K9" s="5"/>
      <c r="L9" s="5"/>
      <c r="M9" s="5"/>
      <c r="N9" s="5"/>
      <c r="O9" s="5"/>
      <c r="P9" s="5"/>
      <c r="Q9" s="5"/>
      <c r="R9" s="5"/>
      <c r="S9" s="5"/>
      <c r="T9" s="5"/>
      <c r="U9" s="5"/>
      <c r="V9" s="5"/>
    </row>
    <row r="10" spans="1:24" x14ac:dyDescent="0.2">
      <c r="A10" s="6">
        <v>1</v>
      </c>
      <c r="B10" s="6"/>
      <c r="C10" s="6"/>
      <c r="D10" s="5"/>
      <c r="E10" s="5"/>
      <c r="F10" s="5"/>
      <c r="G10" s="5"/>
      <c r="H10" s="5"/>
      <c r="I10" s="5"/>
      <c r="J10" s="5"/>
      <c r="K10" s="5"/>
      <c r="L10" s="5"/>
      <c r="M10" s="5"/>
      <c r="N10" s="5"/>
      <c r="O10" s="5"/>
      <c r="P10" s="5"/>
      <c r="Q10" s="5"/>
      <c r="R10" s="5"/>
      <c r="S10" s="5"/>
      <c r="T10" s="5"/>
      <c r="U10" s="5"/>
      <c r="V10" s="5"/>
    </row>
    <row r="11" spans="1:24" x14ac:dyDescent="0.2">
      <c r="A11" s="39" t="s">
        <v>1800</v>
      </c>
      <c r="B11" s="5"/>
      <c r="C11" s="5"/>
      <c r="D11" s="5"/>
      <c r="E11" s="5"/>
      <c r="F11" s="5"/>
      <c r="G11" s="5"/>
      <c r="H11" s="5"/>
      <c r="I11" s="5"/>
      <c r="J11" s="5"/>
      <c r="K11" s="5"/>
      <c r="L11" s="5"/>
      <c r="M11" s="5"/>
      <c r="N11" s="5"/>
      <c r="O11" s="5"/>
      <c r="P11" s="5"/>
      <c r="Q11" s="5"/>
      <c r="R11" s="5"/>
      <c r="S11" s="5"/>
      <c r="T11" s="5"/>
      <c r="U11" s="5"/>
      <c r="V11" s="5"/>
    </row>
    <row r="12" spans="1:24" x14ac:dyDescent="0.2">
      <c r="A12" s="6">
        <v>800</v>
      </c>
      <c r="B12" s="6"/>
      <c r="C12" s="6"/>
      <c r="D12" s="5"/>
      <c r="E12" s="5"/>
      <c r="F12" s="5"/>
      <c r="G12" s="5"/>
      <c r="H12" s="5"/>
      <c r="I12" s="5"/>
      <c r="J12" s="5"/>
      <c r="K12" s="5"/>
      <c r="L12" s="5"/>
      <c r="M12" s="5"/>
      <c r="N12" s="5"/>
      <c r="O12" s="5"/>
      <c r="P12" s="5"/>
      <c r="Q12" s="5"/>
      <c r="R12" s="5"/>
      <c r="S12" s="5"/>
      <c r="T12" s="5"/>
      <c r="U12" s="5"/>
      <c r="V12" s="5"/>
    </row>
    <row r="13" spans="1:24" x14ac:dyDescent="0.2">
      <c r="A13" s="39" t="s">
        <v>1801</v>
      </c>
      <c r="B13" s="5"/>
      <c r="C13" s="5"/>
      <c r="D13" s="5"/>
      <c r="E13" s="5"/>
      <c r="F13" s="5"/>
      <c r="G13" s="5"/>
      <c r="H13" s="5"/>
      <c r="I13" s="5"/>
      <c r="J13" s="5"/>
      <c r="K13" s="5"/>
      <c r="L13" s="5"/>
      <c r="M13" s="5"/>
      <c r="N13" s="5"/>
      <c r="O13" s="5"/>
      <c r="P13" s="5"/>
      <c r="Q13" s="5"/>
      <c r="R13" s="5"/>
      <c r="S13" s="5"/>
      <c r="T13" s="5"/>
      <c r="U13" s="5"/>
      <c r="V13" s="5"/>
    </row>
    <row r="14" spans="1:24" x14ac:dyDescent="0.2">
      <c r="A14" s="6">
        <v>1</v>
      </c>
      <c r="B14" s="5"/>
      <c r="C14" s="5"/>
      <c r="D14" s="5"/>
      <c r="E14" s="5"/>
      <c r="F14" s="5"/>
      <c r="G14" s="5"/>
      <c r="H14" s="5"/>
      <c r="I14" s="5"/>
      <c r="J14" s="5"/>
      <c r="K14" s="5"/>
      <c r="L14" s="5"/>
      <c r="M14" s="5"/>
      <c r="N14" s="5"/>
      <c r="O14" s="5"/>
      <c r="P14" s="5"/>
      <c r="Q14" s="5"/>
      <c r="R14" s="5"/>
      <c r="S14" s="5"/>
      <c r="T14" s="5"/>
      <c r="U14" s="5"/>
      <c r="V14" s="5"/>
    </row>
    <row r="15" spans="1:24" x14ac:dyDescent="0.2">
      <c r="A15" s="5" t="s">
        <v>1802</v>
      </c>
      <c r="B15" s="5" t="s">
        <v>1803</v>
      </c>
      <c r="C15" s="5" t="s">
        <v>1804</v>
      </c>
      <c r="D15" s="5" t="s">
        <v>1805</v>
      </c>
      <c r="E15" s="5" t="s">
        <v>1806</v>
      </c>
      <c r="F15" s="5" t="s">
        <v>1807</v>
      </c>
      <c r="G15" s="5" t="s">
        <v>1808</v>
      </c>
      <c r="H15" s="5" t="s">
        <v>1809</v>
      </c>
      <c r="I15" s="39" t="s">
        <v>1810</v>
      </c>
      <c r="J15" s="5"/>
      <c r="K15" s="5"/>
      <c r="L15" s="5"/>
      <c r="M15" s="5"/>
      <c r="N15" s="5"/>
      <c r="O15" s="5"/>
      <c r="P15" s="5"/>
      <c r="Q15" s="5"/>
      <c r="R15" s="5"/>
      <c r="S15" s="5"/>
      <c r="T15" s="5"/>
      <c r="U15" s="5"/>
      <c r="V15" s="5"/>
    </row>
    <row r="16" spans="1:24" x14ac:dyDescent="0.2">
      <c r="A16" s="6">
        <v>2</v>
      </c>
      <c r="B16" s="6">
        <v>1.5707960000000001</v>
      </c>
      <c r="C16" s="6">
        <v>0.4</v>
      </c>
      <c r="D16" s="6">
        <v>0</v>
      </c>
      <c r="E16" s="6">
        <v>12.5</v>
      </c>
      <c r="F16" s="6">
        <v>0</v>
      </c>
      <c r="G16" s="6">
        <v>25</v>
      </c>
      <c r="H16" s="6">
        <v>0.05</v>
      </c>
      <c r="I16" s="5"/>
      <c r="J16" s="5"/>
      <c r="K16" s="5"/>
      <c r="L16" s="5"/>
      <c r="M16" s="5"/>
      <c r="N16" s="5"/>
      <c r="O16" s="5"/>
      <c r="P16" s="5"/>
      <c r="Q16" s="5"/>
      <c r="R16" s="5"/>
      <c r="S16" s="5"/>
      <c r="T16" s="5"/>
      <c r="U16" s="5"/>
      <c r="V16" s="5"/>
    </row>
    <row r="17" spans="1:22" x14ac:dyDescent="0.2">
      <c r="A17" s="5" t="s">
        <v>1811</v>
      </c>
      <c r="B17" s="5" t="s">
        <v>1812</v>
      </c>
      <c r="C17" s="5" t="s">
        <v>1813</v>
      </c>
      <c r="D17" s="5" t="s">
        <v>1814</v>
      </c>
      <c r="E17" s="5" t="s">
        <v>1815</v>
      </c>
      <c r="F17" s="5" t="s">
        <v>1816</v>
      </c>
      <c r="G17" s="5" t="s">
        <v>1817</v>
      </c>
      <c r="H17" s="5" t="s">
        <v>1818</v>
      </c>
      <c r="I17" s="5" t="s">
        <v>1819</v>
      </c>
      <c r="J17" s="5" t="s">
        <v>1807</v>
      </c>
      <c r="K17" s="5" t="s">
        <v>1808</v>
      </c>
      <c r="L17" s="5" t="s">
        <v>1809</v>
      </c>
      <c r="M17" s="39" t="s">
        <v>1820</v>
      </c>
      <c r="N17" s="5"/>
      <c r="O17" s="5"/>
      <c r="P17" s="5"/>
      <c r="Q17" s="5"/>
      <c r="R17" s="5"/>
      <c r="S17" s="5"/>
      <c r="T17" s="5"/>
      <c r="U17" s="5"/>
      <c r="V17" s="5"/>
    </row>
    <row r="18" spans="1:22" x14ac:dyDescent="0.2">
      <c r="A18" s="5"/>
      <c r="B18" s="5"/>
      <c r="C18" s="5"/>
      <c r="D18" s="5"/>
      <c r="E18" s="5"/>
      <c r="F18" s="5"/>
      <c r="G18" s="5"/>
      <c r="H18" s="5"/>
      <c r="I18" s="5"/>
      <c r="J18" s="5"/>
      <c r="K18" s="5"/>
      <c r="L18" s="5"/>
      <c r="M18" s="5"/>
      <c r="N18" s="5"/>
      <c r="O18" s="5"/>
      <c r="P18" s="5"/>
      <c r="Q18" s="5"/>
      <c r="R18" s="5"/>
      <c r="S18" s="5"/>
      <c r="T18" s="5"/>
      <c r="U18" s="5"/>
      <c r="V18" s="5"/>
    </row>
    <row r="19" spans="1:22" x14ac:dyDescent="0.2">
      <c r="A19" s="5" t="s">
        <v>1811</v>
      </c>
      <c r="B19" s="5" t="s">
        <v>1812</v>
      </c>
      <c r="C19" s="5" t="s">
        <v>1813</v>
      </c>
      <c r="D19" s="5" t="s">
        <v>1814</v>
      </c>
      <c r="E19" s="5" t="s">
        <v>1815</v>
      </c>
      <c r="F19" s="5" t="s">
        <v>1821</v>
      </c>
      <c r="G19" s="5" t="s">
        <v>1822</v>
      </c>
      <c r="H19" s="5" t="s">
        <v>1823</v>
      </c>
      <c r="I19" s="5" t="s">
        <v>1824</v>
      </c>
      <c r="J19" s="5" t="s">
        <v>1825</v>
      </c>
      <c r="K19" s="5" t="s">
        <v>1826</v>
      </c>
      <c r="L19" s="5" t="s">
        <v>1827</v>
      </c>
      <c r="M19" s="5" t="s">
        <v>1828</v>
      </c>
      <c r="N19" s="5" t="s">
        <v>1807</v>
      </c>
      <c r="O19" s="5" t="s">
        <v>1808</v>
      </c>
      <c r="P19" s="5" t="s">
        <v>1809</v>
      </c>
      <c r="Q19" s="39" t="s">
        <v>1829</v>
      </c>
      <c r="R19" s="5"/>
      <c r="S19" s="5"/>
      <c r="T19" s="5"/>
      <c r="U19" s="5"/>
      <c r="V19" s="5"/>
    </row>
    <row r="20" spans="1:22" x14ac:dyDescent="0.2">
      <c r="A20" s="5"/>
      <c r="B20" s="5"/>
      <c r="C20" s="5"/>
      <c r="D20" s="5"/>
      <c r="E20" s="5"/>
      <c r="F20" s="5"/>
      <c r="G20" s="5"/>
      <c r="H20" s="5"/>
      <c r="I20" s="5"/>
      <c r="J20" s="5"/>
      <c r="K20" s="5"/>
      <c r="L20" s="5"/>
      <c r="M20" s="5"/>
      <c r="N20" s="5"/>
      <c r="O20" s="5"/>
      <c r="P20" s="5"/>
      <c r="Q20" s="5"/>
      <c r="R20" s="5"/>
      <c r="S20" s="5"/>
      <c r="T20" s="5"/>
      <c r="U20" s="5"/>
      <c r="V20" s="5"/>
    </row>
    <row r="21" spans="1:22" x14ac:dyDescent="0.2">
      <c r="A21" s="55" t="s">
        <v>1797</v>
      </c>
      <c r="B21" s="55"/>
      <c r="C21" s="55"/>
      <c r="D21" s="55"/>
      <c r="E21" s="55"/>
      <c r="F21" s="55"/>
      <c r="G21" s="55"/>
      <c r="H21" s="55"/>
      <c r="I21" s="55"/>
      <c r="J21" s="55"/>
      <c r="K21" s="55"/>
      <c r="L21" s="55"/>
      <c r="M21" s="55"/>
      <c r="N21" s="55"/>
      <c r="O21" s="55"/>
      <c r="P21" s="55"/>
      <c r="Q21" s="55"/>
      <c r="R21" s="55"/>
      <c r="S21" s="55"/>
      <c r="T21" s="55"/>
      <c r="U21" s="55"/>
      <c r="V21" s="55"/>
    </row>
    <row r="22" spans="1:22" x14ac:dyDescent="0.2">
      <c r="A22" s="6">
        <v>2</v>
      </c>
      <c r="B22" s="55"/>
      <c r="C22" s="55"/>
      <c r="D22" s="55"/>
      <c r="E22" s="55"/>
      <c r="F22" s="55"/>
      <c r="G22" s="55"/>
      <c r="H22" s="55"/>
      <c r="I22" s="55"/>
      <c r="J22" s="55"/>
      <c r="K22" s="55"/>
      <c r="L22" s="55"/>
      <c r="M22" s="55"/>
      <c r="N22" s="55"/>
      <c r="O22" s="55"/>
      <c r="P22" s="55"/>
      <c r="Q22" s="55"/>
      <c r="R22" s="55"/>
      <c r="S22" s="55"/>
      <c r="T22" s="55"/>
      <c r="U22" s="55"/>
      <c r="V22" s="55"/>
    </row>
    <row r="23" spans="1:22" x14ac:dyDescent="0.2">
      <c r="A23" s="55" t="s">
        <v>1798</v>
      </c>
      <c r="B23" s="55"/>
      <c r="C23" s="55"/>
      <c r="D23" s="55"/>
      <c r="E23" s="55"/>
      <c r="F23" s="55"/>
      <c r="G23" s="55"/>
      <c r="H23" s="55"/>
      <c r="I23" s="55"/>
      <c r="J23" s="55"/>
      <c r="K23" s="55"/>
      <c r="L23" s="55"/>
      <c r="M23" s="55"/>
      <c r="N23" s="55"/>
      <c r="O23" s="55"/>
      <c r="P23" s="55"/>
      <c r="Q23" s="55"/>
      <c r="R23" s="55"/>
      <c r="S23" s="55"/>
      <c r="T23" s="55"/>
      <c r="U23" s="55"/>
      <c r="V23" s="55"/>
    </row>
    <row r="24" spans="1:22" x14ac:dyDescent="0.2">
      <c r="A24" s="6">
        <v>2</v>
      </c>
      <c r="B24" s="55"/>
      <c r="C24" s="55"/>
      <c r="D24" s="55"/>
      <c r="E24" s="55"/>
      <c r="F24" s="55"/>
      <c r="G24" s="55"/>
      <c r="H24" s="55"/>
      <c r="I24" s="55"/>
      <c r="J24" s="55"/>
      <c r="K24" s="55"/>
      <c r="L24" s="55"/>
      <c r="M24" s="55"/>
      <c r="N24" s="55"/>
      <c r="O24" s="55"/>
      <c r="P24" s="55"/>
      <c r="Q24" s="55"/>
      <c r="R24" s="55"/>
      <c r="S24" s="55"/>
      <c r="T24" s="55"/>
      <c r="U24" s="55"/>
      <c r="V24" s="55"/>
    </row>
    <row r="25" spans="1:22" x14ac:dyDescent="0.2">
      <c r="A25" s="55" t="s">
        <v>1799</v>
      </c>
      <c r="B25" s="55"/>
      <c r="C25" s="55"/>
      <c r="D25" s="55"/>
      <c r="E25" s="55"/>
      <c r="F25" s="55"/>
      <c r="G25" s="55"/>
      <c r="H25" s="55"/>
      <c r="I25" s="55"/>
      <c r="J25" s="55"/>
      <c r="K25" s="55"/>
      <c r="L25" s="55"/>
      <c r="M25" s="55"/>
      <c r="N25" s="55"/>
      <c r="O25" s="55"/>
      <c r="P25" s="55"/>
      <c r="Q25" s="55"/>
      <c r="R25" s="55"/>
      <c r="S25" s="55"/>
      <c r="T25" s="55"/>
      <c r="U25" s="55"/>
      <c r="V25" s="55"/>
    </row>
    <row r="26" spans="1:22" x14ac:dyDescent="0.2">
      <c r="A26" s="6">
        <v>180</v>
      </c>
      <c r="B26" s="6">
        <v>550</v>
      </c>
      <c r="C26" s="55"/>
      <c r="D26" s="55"/>
      <c r="E26" s="55"/>
      <c r="F26" s="55"/>
      <c r="G26" s="55"/>
      <c r="H26" s="55"/>
      <c r="I26" s="55"/>
      <c r="J26" s="55"/>
      <c r="K26" s="55"/>
      <c r="L26" s="55"/>
      <c r="M26" s="55"/>
      <c r="N26" s="55"/>
      <c r="O26" s="55"/>
      <c r="P26" s="55"/>
      <c r="Q26" s="55"/>
      <c r="R26" s="55"/>
      <c r="S26" s="55"/>
      <c r="T26" s="55"/>
      <c r="U26" s="55"/>
      <c r="V26" s="55"/>
    </row>
    <row r="27" spans="1:22" x14ac:dyDescent="0.2">
      <c r="A27" s="55" t="s">
        <v>1800</v>
      </c>
      <c r="B27" s="55"/>
      <c r="C27" s="55"/>
      <c r="D27" s="55"/>
      <c r="E27" s="55"/>
      <c r="F27" s="55"/>
      <c r="G27" s="55"/>
      <c r="H27" s="55"/>
      <c r="I27" s="55"/>
      <c r="J27" s="55"/>
      <c r="K27" s="55"/>
      <c r="L27" s="55"/>
      <c r="M27" s="55"/>
      <c r="N27" s="55"/>
      <c r="O27" s="55"/>
      <c r="P27" s="55"/>
      <c r="Q27" s="55"/>
      <c r="R27" s="55"/>
      <c r="S27" s="55"/>
      <c r="T27" s="55"/>
      <c r="U27" s="55"/>
      <c r="V27" s="55"/>
    </row>
    <row r="28" spans="1:22" x14ac:dyDescent="0.2">
      <c r="A28" s="6">
        <v>270</v>
      </c>
      <c r="B28" s="6">
        <v>730</v>
      </c>
      <c r="C28" s="55"/>
      <c r="D28" s="55"/>
      <c r="E28" s="55"/>
      <c r="F28" s="55"/>
      <c r="G28" s="55"/>
      <c r="H28" s="55"/>
      <c r="I28" s="55"/>
      <c r="J28" s="55"/>
      <c r="K28" s="55"/>
      <c r="L28" s="55"/>
      <c r="M28" s="55"/>
      <c r="N28" s="55"/>
      <c r="O28" s="55"/>
      <c r="P28" s="55"/>
      <c r="Q28" s="55"/>
      <c r="R28" s="55"/>
      <c r="S28" s="55"/>
      <c r="T28" s="55"/>
      <c r="U28" s="55"/>
      <c r="V28" s="55"/>
    </row>
    <row r="29" spans="1:22" x14ac:dyDescent="0.2">
      <c r="A29" s="55" t="s">
        <v>1801</v>
      </c>
      <c r="B29" s="55"/>
      <c r="C29" s="55"/>
      <c r="D29" s="55"/>
      <c r="E29" s="55"/>
      <c r="F29" s="55"/>
      <c r="G29" s="55"/>
      <c r="H29" s="55"/>
      <c r="I29" s="55"/>
      <c r="J29" s="55"/>
      <c r="K29" s="55"/>
      <c r="L29" s="55"/>
      <c r="M29" s="55"/>
      <c r="N29" s="55"/>
      <c r="O29" s="55"/>
      <c r="P29" s="55"/>
      <c r="Q29" s="55"/>
      <c r="R29" s="55"/>
      <c r="S29" s="55"/>
      <c r="T29" s="55"/>
      <c r="U29" s="55"/>
      <c r="V29" s="55"/>
    </row>
    <row r="30" spans="1:22" x14ac:dyDescent="0.2">
      <c r="A30" s="6">
        <v>2</v>
      </c>
      <c r="B30" s="55"/>
      <c r="C30" s="55"/>
      <c r="D30" s="55"/>
      <c r="E30" s="55"/>
      <c r="F30" s="55"/>
      <c r="G30" s="55"/>
      <c r="H30" s="55"/>
      <c r="I30" s="55"/>
      <c r="J30" s="55"/>
      <c r="K30" s="55"/>
      <c r="L30" s="55"/>
      <c r="M30" s="55"/>
      <c r="N30" s="55"/>
      <c r="O30" s="55"/>
      <c r="P30" s="55"/>
      <c r="Q30" s="55"/>
      <c r="R30" s="55"/>
      <c r="S30" s="55"/>
      <c r="T30" s="55"/>
      <c r="U30" s="55"/>
      <c r="V30" s="55"/>
    </row>
    <row r="31" spans="1:22" x14ac:dyDescent="0.2">
      <c r="A31" s="55" t="s">
        <v>1802</v>
      </c>
      <c r="B31" s="55" t="s">
        <v>1803</v>
      </c>
      <c r="C31" s="55" t="s">
        <v>1804</v>
      </c>
      <c r="D31" s="55" t="s">
        <v>1805</v>
      </c>
      <c r="E31" s="55" t="s">
        <v>1806</v>
      </c>
      <c r="F31" s="55" t="s">
        <v>1807</v>
      </c>
      <c r="G31" s="55" t="s">
        <v>1808</v>
      </c>
      <c r="H31" s="55" t="s">
        <v>1809</v>
      </c>
      <c r="I31" s="55" t="s">
        <v>1810</v>
      </c>
      <c r="J31" s="55"/>
      <c r="K31" s="55"/>
      <c r="L31" s="55"/>
      <c r="M31" s="55"/>
      <c r="N31" s="55"/>
      <c r="O31" s="55"/>
      <c r="P31" s="55"/>
      <c r="Q31" s="55"/>
      <c r="R31" s="55"/>
      <c r="S31" s="55"/>
      <c r="T31" s="55"/>
      <c r="U31" s="55"/>
      <c r="V31" s="55"/>
    </row>
    <row r="32" spans="1:22" x14ac:dyDescent="0.2">
      <c r="A32" s="6">
        <v>1.5</v>
      </c>
      <c r="B32" s="6">
        <v>1.5707960000000001</v>
      </c>
      <c r="C32" s="6">
        <v>0.05</v>
      </c>
      <c r="D32" s="6">
        <v>0</v>
      </c>
      <c r="E32" s="6">
        <v>15</v>
      </c>
      <c r="F32" s="6">
        <v>0</v>
      </c>
      <c r="G32" s="6">
        <v>25</v>
      </c>
      <c r="H32" s="6">
        <v>0.05</v>
      </c>
      <c r="I32" s="55"/>
      <c r="J32" s="55"/>
      <c r="K32" s="55"/>
      <c r="L32" s="55"/>
      <c r="M32" s="55"/>
      <c r="N32" s="55"/>
      <c r="O32" s="55"/>
      <c r="P32" s="55"/>
      <c r="Q32" s="55"/>
      <c r="R32" s="55"/>
      <c r="S32" s="55"/>
      <c r="T32" s="55"/>
      <c r="U32" s="55"/>
      <c r="V32" s="55"/>
    </row>
    <row r="33" spans="1:22" x14ac:dyDescent="0.2">
      <c r="A33" s="55" t="s">
        <v>1811</v>
      </c>
      <c r="B33" s="55" t="s">
        <v>1812</v>
      </c>
      <c r="C33" s="55" t="s">
        <v>1813</v>
      </c>
      <c r="D33" s="55" t="s">
        <v>1814</v>
      </c>
      <c r="E33" s="55" t="s">
        <v>1815</v>
      </c>
      <c r="F33" s="55" t="s">
        <v>1816</v>
      </c>
      <c r="G33" s="55" t="s">
        <v>1817</v>
      </c>
      <c r="H33" s="55" t="s">
        <v>1818</v>
      </c>
      <c r="I33" s="55" t="s">
        <v>1819</v>
      </c>
      <c r="J33" s="55" t="s">
        <v>1807</v>
      </c>
      <c r="K33" s="55" t="s">
        <v>1808</v>
      </c>
      <c r="L33" s="55" t="s">
        <v>1809</v>
      </c>
      <c r="M33" s="55" t="s">
        <v>1820</v>
      </c>
      <c r="N33" s="55"/>
      <c r="O33" s="55"/>
      <c r="P33" s="55"/>
      <c r="Q33" s="55"/>
      <c r="R33" s="55"/>
      <c r="S33" s="55"/>
      <c r="T33" s="55"/>
      <c r="U33" s="55"/>
      <c r="V33" s="55"/>
    </row>
    <row r="34" spans="1:22" x14ac:dyDescent="0.2">
      <c r="A34" s="55"/>
      <c r="B34" s="55"/>
      <c r="C34" s="55"/>
      <c r="D34" s="55"/>
      <c r="E34" s="55"/>
      <c r="F34" s="55"/>
      <c r="G34" s="55"/>
      <c r="H34" s="55"/>
      <c r="I34" s="55"/>
      <c r="J34" s="55"/>
      <c r="K34" s="55"/>
      <c r="L34" s="55"/>
      <c r="M34" s="55"/>
      <c r="N34" s="55"/>
      <c r="O34" s="55"/>
      <c r="P34" s="55"/>
      <c r="Q34" s="55"/>
      <c r="R34" s="55"/>
      <c r="S34" s="55"/>
      <c r="T34" s="55"/>
      <c r="U34" s="55"/>
      <c r="V34" s="55"/>
    </row>
    <row r="35" spans="1:22" x14ac:dyDescent="0.2">
      <c r="A35" s="55" t="s">
        <v>1811</v>
      </c>
      <c r="B35" s="55" t="s">
        <v>1812</v>
      </c>
      <c r="C35" s="55" t="s">
        <v>1813</v>
      </c>
      <c r="D35" s="55" t="s">
        <v>1814</v>
      </c>
      <c r="E35" s="55" t="s">
        <v>1815</v>
      </c>
      <c r="F35" s="55" t="s">
        <v>1821</v>
      </c>
      <c r="G35" s="55" t="s">
        <v>1822</v>
      </c>
      <c r="H35" s="55" t="s">
        <v>1823</v>
      </c>
      <c r="I35" s="55" t="s">
        <v>1824</v>
      </c>
      <c r="J35" s="55" t="s">
        <v>1825</v>
      </c>
      <c r="K35" s="55" t="s">
        <v>1826</v>
      </c>
      <c r="L35" s="55" t="s">
        <v>1827</v>
      </c>
      <c r="M35" s="55" t="s">
        <v>1828</v>
      </c>
      <c r="N35" s="55" t="s">
        <v>1807</v>
      </c>
      <c r="O35" s="55" t="s">
        <v>1808</v>
      </c>
      <c r="P35" s="55" t="s">
        <v>1809</v>
      </c>
      <c r="Q35" s="55" t="s">
        <v>1829</v>
      </c>
      <c r="R35" s="55"/>
      <c r="S35" s="55"/>
      <c r="T35" s="55"/>
      <c r="U35" s="55"/>
      <c r="V35" s="55"/>
    </row>
    <row r="36" spans="1:22" x14ac:dyDescent="0.2">
      <c r="A36" s="55"/>
      <c r="B36" s="55"/>
      <c r="C36" s="55"/>
      <c r="D36" s="55"/>
      <c r="E36" s="55"/>
      <c r="F36" s="55"/>
      <c r="G36" s="55"/>
      <c r="H36" s="55"/>
      <c r="I36" s="55"/>
      <c r="J36" s="55"/>
      <c r="K36" s="55"/>
      <c r="L36" s="55"/>
      <c r="M36" s="55"/>
      <c r="N36" s="55"/>
      <c r="O36" s="55"/>
      <c r="P36" s="55"/>
      <c r="Q36" s="55"/>
      <c r="R36" s="55"/>
      <c r="S36" s="55"/>
      <c r="T36" s="55"/>
      <c r="U36" s="55"/>
      <c r="V36" s="55"/>
    </row>
    <row r="37" spans="1:22" x14ac:dyDescent="0.2">
      <c r="A37" s="5" t="s">
        <v>1797</v>
      </c>
      <c r="B37" s="5"/>
      <c r="C37" s="5"/>
      <c r="D37" s="5"/>
      <c r="E37" s="5"/>
      <c r="F37" s="5"/>
      <c r="G37" s="5"/>
      <c r="H37" s="5"/>
      <c r="I37" s="5"/>
      <c r="J37" s="5"/>
      <c r="K37" s="5"/>
      <c r="L37" s="5"/>
      <c r="M37" s="5"/>
      <c r="N37" s="5"/>
      <c r="O37" s="5"/>
      <c r="P37" s="5"/>
      <c r="Q37" s="5"/>
      <c r="R37" s="5"/>
      <c r="S37" s="5"/>
      <c r="T37" s="5"/>
      <c r="U37" s="5"/>
      <c r="V37" s="5"/>
    </row>
    <row r="38" spans="1:22" x14ac:dyDescent="0.2">
      <c r="A38" s="6">
        <v>3</v>
      </c>
      <c r="B38" s="5"/>
      <c r="C38" s="5"/>
      <c r="D38" s="5"/>
      <c r="E38" s="5"/>
      <c r="F38" s="5"/>
      <c r="G38" s="5"/>
      <c r="H38" s="5"/>
      <c r="I38" s="5"/>
      <c r="J38" s="5"/>
      <c r="K38" s="5"/>
      <c r="L38" s="5"/>
      <c r="M38" s="5"/>
      <c r="N38" s="5"/>
      <c r="O38" s="5"/>
      <c r="P38" s="5"/>
      <c r="Q38" s="5"/>
      <c r="R38" s="5"/>
      <c r="S38" s="5"/>
      <c r="T38" s="5"/>
      <c r="U38" s="5"/>
      <c r="V38" s="5"/>
    </row>
    <row r="39" spans="1:22" x14ac:dyDescent="0.2">
      <c r="A39" s="5" t="s">
        <v>1798</v>
      </c>
      <c r="B39" s="5"/>
      <c r="C39" s="5"/>
      <c r="D39" s="5"/>
      <c r="E39" s="5"/>
      <c r="F39" s="5"/>
      <c r="G39" s="5"/>
      <c r="H39" s="5"/>
      <c r="I39" s="5"/>
      <c r="J39" s="5"/>
      <c r="K39" s="5"/>
      <c r="L39" s="5"/>
      <c r="M39" s="5"/>
      <c r="N39" s="5"/>
      <c r="O39" s="5"/>
      <c r="P39" s="5"/>
      <c r="Q39" s="5"/>
      <c r="R39" s="5"/>
      <c r="S39" s="5"/>
      <c r="T39" s="5"/>
      <c r="U39" s="5"/>
      <c r="V39" s="5"/>
    </row>
    <row r="40" spans="1:22" x14ac:dyDescent="0.2">
      <c r="A40" s="6">
        <v>1</v>
      </c>
      <c r="B40" s="5"/>
      <c r="C40" s="5"/>
      <c r="D40" s="5"/>
      <c r="E40" s="5"/>
      <c r="F40" s="5"/>
      <c r="G40" s="5"/>
      <c r="H40" s="5"/>
      <c r="I40" s="5"/>
      <c r="J40" s="5"/>
      <c r="K40" s="5"/>
      <c r="L40" s="5"/>
      <c r="M40" s="5"/>
      <c r="N40" s="5"/>
      <c r="O40" s="5"/>
      <c r="P40" s="5"/>
      <c r="Q40" s="5"/>
      <c r="R40" s="5"/>
      <c r="S40" s="5"/>
      <c r="T40" s="5"/>
      <c r="U40" s="5"/>
      <c r="V40" s="5"/>
    </row>
    <row r="41" spans="1:22" x14ac:dyDescent="0.2">
      <c r="A41" s="5" t="s">
        <v>1799</v>
      </c>
      <c r="B41" s="5"/>
      <c r="C41" s="5"/>
      <c r="D41" s="5"/>
      <c r="E41" s="5"/>
      <c r="F41" s="5"/>
      <c r="G41" s="5"/>
      <c r="H41" s="5"/>
      <c r="I41" s="5"/>
      <c r="J41" s="5"/>
      <c r="K41" s="5"/>
      <c r="L41" s="5"/>
      <c r="M41" s="5"/>
      <c r="N41" s="5"/>
      <c r="O41" s="5"/>
      <c r="P41" s="5"/>
      <c r="Q41" s="5"/>
      <c r="R41" s="5"/>
      <c r="S41" s="5"/>
      <c r="T41" s="5"/>
      <c r="U41" s="5"/>
      <c r="V41" s="5"/>
    </row>
    <row r="42" spans="1:22" x14ac:dyDescent="0.2">
      <c r="A42" s="6">
        <v>1</v>
      </c>
      <c r="B42" s="5"/>
      <c r="C42" s="5"/>
      <c r="D42" s="5"/>
      <c r="E42" s="5"/>
      <c r="F42" s="5"/>
      <c r="G42" s="5"/>
      <c r="H42" s="5"/>
      <c r="I42" s="5"/>
      <c r="J42" s="5"/>
      <c r="K42" s="5"/>
      <c r="L42" s="5"/>
      <c r="M42" s="5"/>
      <c r="N42" s="5"/>
      <c r="O42" s="5"/>
      <c r="P42" s="5"/>
      <c r="Q42" s="5"/>
      <c r="R42" s="5"/>
      <c r="S42" s="5"/>
      <c r="T42" s="5"/>
      <c r="U42" s="5"/>
      <c r="V42" s="5"/>
    </row>
    <row r="43" spans="1:22" x14ac:dyDescent="0.2">
      <c r="A43" s="5" t="s">
        <v>1800</v>
      </c>
      <c r="B43" s="5"/>
      <c r="C43" s="5"/>
      <c r="D43" s="5"/>
      <c r="E43" s="5"/>
      <c r="F43" s="5"/>
      <c r="G43" s="5"/>
      <c r="H43" s="5"/>
      <c r="I43" s="5"/>
      <c r="J43" s="5"/>
      <c r="K43" s="5"/>
      <c r="L43" s="5"/>
      <c r="M43" s="5"/>
      <c r="N43" s="5"/>
      <c r="O43" s="5"/>
      <c r="P43" s="5"/>
      <c r="Q43" s="5"/>
      <c r="R43" s="5"/>
      <c r="S43" s="5"/>
      <c r="T43" s="5"/>
      <c r="U43" s="5"/>
      <c r="V43" s="5"/>
    </row>
    <row r="44" spans="1:22" x14ac:dyDescent="0.2">
      <c r="A44" s="6">
        <v>10000</v>
      </c>
      <c r="B44" s="5"/>
      <c r="C44" s="5"/>
      <c r="D44" s="5"/>
      <c r="E44" s="5"/>
      <c r="F44" s="5"/>
      <c r="G44" s="5"/>
      <c r="H44" s="5"/>
      <c r="I44" s="5"/>
      <c r="J44" s="5"/>
      <c r="K44" s="5"/>
      <c r="L44" s="5"/>
      <c r="M44" s="5"/>
      <c r="N44" s="5"/>
      <c r="O44" s="5"/>
      <c r="P44" s="5"/>
      <c r="Q44" s="5"/>
      <c r="R44" s="5"/>
      <c r="S44" s="5"/>
      <c r="T44" s="5"/>
      <c r="U44" s="5"/>
      <c r="V44" s="5"/>
    </row>
    <row r="45" spans="1:22" x14ac:dyDescent="0.2">
      <c r="A45" s="5" t="s">
        <v>1801</v>
      </c>
      <c r="B45" s="5"/>
      <c r="C45" s="5"/>
      <c r="D45" s="5"/>
      <c r="E45" s="5"/>
      <c r="F45" s="5"/>
      <c r="G45" s="5"/>
      <c r="H45" s="5"/>
      <c r="I45" s="5"/>
      <c r="J45" s="5"/>
      <c r="K45" s="5"/>
      <c r="L45" s="5"/>
      <c r="M45" s="5"/>
      <c r="N45" s="5"/>
      <c r="O45" s="5"/>
      <c r="P45" s="5"/>
      <c r="Q45" s="5"/>
      <c r="R45" s="5"/>
      <c r="S45" s="5"/>
      <c r="T45" s="5"/>
      <c r="U45" s="5"/>
      <c r="V45" s="5"/>
    </row>
    <row r="46" spans="1:22" x14ac:dyDescent="0.2">
      <c r="A46" s="6">
        <v>3</v>
      </c>
      <c r="B46" s="5"/>
      <c r="C46" s="5"/>
      <c r="D46" s="5"/>
      <c r="E46" s="5"/>
      <c r="F46" s="5"/>
      <c r="G46" s="5"/>
      <c r="H46" s="5"/>
      <c r="I46" s="5"/>
      <c r="J46" s="5"/>
      <c r="K46" s="5"/>
      <c r="L46" s="5"/>
      <c r="M46" s="5"/>
      <c r="N46" s="5"/>
      <c r="O46" s="5"/>
      <c r="P46" s="5"/>
      <c r="Q46" s="5"/>
      <c r="R46" s="5"/>
      <c r="S46" s="5"/>
      <c r="T46" s="5"/>
      <c r="U46" s="5"/>
      <c r="V46" s="5"/>
    </row>
    <row r="47" spans="1:22" x14ac:dyDescent="0.2">
      <c r="A47" s="5" t="s">
        <v>1802</v>
      </c>
      <c r="B47" s="5" t="s">
        <v>1803</v>
      </c>
      <c r="C47" s="5" t="s">
        <v>1804</v>
      </c>
      <c r="D47" s="5" t="s">
        <v>1805</v>
      </c>
      <c r="E47" s="5" t="s">
        <v>1806</v>
      </c>
      <c r="F47" s="5" t="s">
        <v>1807</v>
      </c>
      <c r="G47" s="5" t="s">
        <v>1808</v>
      </c>
      <c r="H47" s="5" t="s">
        <v>1809</v>
      </c>
      <c r="I47" s="5" t="s">
        <v>1810</v>
      </c>
      <c r="J47" s="5"/>
      <c r="K47" s="5"/>
      <c r="L47" s="5"/>
      <c r="M47" s="5"/>
      <c r="N47" s="5"/>
      <c r="O47" s="5"/>
      <c r="P47" s="5"/>
      <c r="Q47" s="5"/>
      <c r="R47" s="5"/>
      <c r="S47" s="5"/>
      <c r="T47" s="5"/>
      <c r="U47" s="5"/>
      <c r="V47" s="5"/>
    </row>
    <row r="48" spans="1:22" x14ac:dyDescent="0.2">
      <c r="A48" s="5"/>
      <c r="B48" s="5"/>
      <c r="C48" s="5"/>
      <c r="D48" s="5"/>
      <c r="E48" s="5"/>
      <c r="F48" s="5"/>
      <c r="G48" s="5"/>
      <c r="H48" s="5"/>
      <c r="I48" s="5"/>
      <c r="J48" s="5"/>
      <c r="K48" s="5"/>
      <c r="L48" s="5"/>
      <c r="M48" s="5"/>
      <c r="N48" s="5"/>
      <c r="O48" s="5"/>
      <c r="P48" s="5"/>
      <c r="Q48" s="5"/>
      <c r="R48" s="5"/>
      <c r="S48" s="5"/>
      <c r="T48" s="5"/>
      <c r="U48" s="5"/>
      <c r="V48" s="5"/>
    </row>
    <row r="49" spans="1:22" x14ac:dyDescent="0.2">
      <c r="A49" s="5" t="s">
        <v>1811</v>
      </c>
      <c r="B49" s="5" t="s">
        <v>1812</v>
      </c>
      <c r="C49" s="5" t="s">
        <v>1813</v>
      </c>
      <c r="D49" s="5" t="s">
        <v>1814</v>
      </c>
      <c r="E49" s="5" t="s">
        <v>1815</v>
      </c>
      <c r="F49" s="5" t="s">
        <v>1816</v>
      </c>
      <c r="G49" s="5" t="s">
        <v>1817</v>
      </c>
      <c r="H49" s="5" t="s">
        <v>1818</v>
      </c>
      <c r="I49" s="5" t="s">
        <v>1819</v>
      </c>
      <c r="J49" s="5" t="s">
        <v>1807</v>
      </c>
      <c r="K49" s="5" t="s">
        <v>1808</v>
      </c>
      <c r="L49" s="5" t="s">
        <v>1809</v>
      </c>
      <c r="M49" s="5" t="s">
        <v>1820</v>
      </c>
      <c r="N49" s="5"/>
      <c r="O49" s="5"/>
      <c r="P49" s="5"/>
      <c r="Q49" s="5"/>
      <c r="R49" s="5"/>
      <c r="S49" s="5"/>
      <c r="T49" s="5"/>
      <c r="U49" s="5"/>
      <c r="V49" s="5"/>
    </row>
    <row r="50" spans="1:22" x14ac:dyDescent="0.2">
      <c r="A50" s="73">
        <v>5.0000000000000002E-5</v>
      </c>
      <c r="B50" s="6">
        <v>920</v>
      </c>
      <c r="C50" s="6">
        <v>1085</v>
      </c>
      <c r="D50" s="6">
        <v>980</v>
      </c>
      <c r="E50" s="6">
        <v>920</v>
      </c>
      <c r="F50" s="6">
        <v>5</v>
      </c>
      <c r="G50" s="6">
        <v>1000</v>
      </c>
      <c r="H50" s="6">
        <v>1.15E-2</v>
      </c>
      <c r="I50" s="6">
        <v>5.0000000000000001E-3</v>
      </c>
      <c r="J50" s="6">
        <v>0</v>
      </c>
      <c r="K50" s="6">
        <v>30</v>
      </c>
      <c r="L50" s="6">
        <v>0.1</v>
      </c>
      <c r="M50" s="5"/>
      <c r="N50" s="5"/>
      <c r="O50" s="5"/>
      <c r="P50" s="5"/>
      <c r="Q50" s="5"/>
      <c r="R50" s="5"/>
      <c r="S50" s="5"/>
      <c r="T50" s="5"/>
      <c r="U50" s="5"/>
      <c r="V50" s="5"/>
    </row>
    <row r="51" spans="1:22" x14ac:dyDescent="0.2">
      <c r="A51" s="5" t="s">
        <v>1811</v>
      </c>
      <c r="B51" s="5" t="s">
        <v>1812</v>
      </c>
      <c r="C51" s="5" t="s">
        <v>1813</v>
      </c>
      <c r="D51" s="5" t="s">
        <v>1814</v>
      </c>
      <c r="E51" s="5" t="s">
        <v>1815</v>
      </c>
      <c r="F51" s="5" t="s">
        <v>1821</v>
      </c>
      <c r="G51" s="5" t="s">
        <v>1822</v>
      </c>
      <c r="H51" s="5" t="s">
        <v>1823</v>
      </c>
      <c r="I51" s="5" t="s">
        <v>1824</v>
      </c>
      <c r="J51" s="5" t="s">
        <v>1825</v>
      </c>
      <c r="K51" s="5" t="s">
        <v>1826</v>
      </c>
      <c r="L51" s="5" t="s">
        <v>1827</v>
      </c>
      <c r="M51" s="5" t="s">
        <v>1828</v>
      </c>
      <c r="N51" s="5" t="s">
        <v>1807</v>
      </c>
      <c r="O51" s="5" t="s">
        <v>1808</v>
      </c>
      <c r="P51" s="5" t="s">
        <v>1809</v>
      </c>
      <c r="Q51" s="5" t="s">
        <v>1829</v>
      </c>
      <c r="R51" s="5"/>
      <c r="S51" s="5"/>
      <c r="T51" s="5"/>
      <c r="U51" s="5"/>
      <c r="V51" s="5"/>
    </row>
    <row r="52" spans="1:22" x14ac:dyDescent="0.2">
      <c r="A52" s="5"/>
      <c r="B52" s="5"/>
      <c r="C52" s="5"/>
      <c r="D52" s="5"/>
      <c r="E52" s="5"/>
      <c r="F52" s="5"/>
      <c r="G52" s="5"/>
      <c r="H52" s="5"/>
      <c r="I52" s="5"/>
      <c r="J52" s="5"/>
      <c r="K52" s="5"/>
      <c r="L52" s="5"/>
      <c r="M52" s="5"/>
      <c r="N52" s="5"/>
      <c r="O52" s="5"/>
      <c r="P52" s="5"/>
      <c r="Q52" s="5"/>
      <c r="R52" s="5"/>
      <c r="S52" s="5"/>
      <c r="T52" s="5"/>
      <c r="U52" s="5"/>
      <c r="V52" s="5"/>
    </row>
    <row r="53" spans="1:22" x14ac:dyDescent="0.2">
      <c r="A53" s="17" t="s">
        <v>1797</v>
      </c>
      <c r="B53" s="17"/>
      <c r="C53" s="17"/>
      <c r="D53" s="17"/>
      <c r="E53" s="17"/>
      <c r="F53" s="17"/>
      <c r="G53" s="17"/>
      <c r="H53" s="17"/>
      <c r="I53" s="17"/>
      <c r="J53" s="17"/>
      <c r="K53" s="17"/>
      <c r="L53" s="17"/>
      <c r="M53" s="17"/>
      <c r="N53" s="17"/>
      <c r="O53" s="17"/>
      <c r="P53" s="17"/>
      <c r="Q53" s="17"/>
      <c r="R53" s="17"/>
      <c r="S53" s="17"/>
      <c r="T53" s="17"/>
      <c r="U53" s="17"/>
      <c r="V53" s="17"/>
    </row>
    <row r="54" spans="1:22" x14ac:dyDescent="0.2">
      <c r="A54" s="6">
        <v>4</v>
      </c>
      <c r="B54" s="17"/>
      <c r="C54" s="17"/>
      <c r="D54" s="17"/>
      <c r="E54" s="17"/>
      <c r="F54" s="17"/>
      <c r="G54" s="17"/>
      <c r="H54" s="17"/>
      <c r="I54" s="17"/>
      <c r="J54" s="17"/>
      <c r="K54" s="17"/>
      <c r="L54" s="17"/>
      <c r="M54" s="17"/>
      <c r="N54" s="17"/>
      <c r="O54" s="17"/>
      <c r="P54" s="17"/>
      <c r="Q54" s="17"/>
      <c r="R54" s="17"/>
      <c r="S54" s="17"/>
      <c r="T54" s="17"/>
      <c r="U54" s="17"/>
      <c r="V54" s="17"/>
    </row>
    <row r="55" spans="1:22" x14ac:dyDescent="0.2">
      <c r="A55" s="17" t="s">
        <v>1798</v>
      </c>
      <c r="B55" s="17"/>
      <c r="C55" s="17"/>
      <c r="D55" s="17"/>
      <c r="E55" s="17"/>
      <c r="F55" s="17"/>
      <c r="G55" s="17"/>
      <c r="H55" s="17"/>
      <c r="I55" s="17"/>
      <c r="J55" s="17"/>
      <c r="K55" s="17"/>
      <c r="L55" s="17"/>
      <c r="M55" s="17"/>
      <c r="N55" s="17"/>
      <c r="O55" s="17"/>
      <c r="P55" s="17"/>
      <c r="Q55" s="17"/>
      <c r="R55" s="17"/>
      <c r="S55" s="17"/>
      <c r="T55" s="17"/>
      <c r="U55" s="17"/>
      <c r="V55" s="17"/>
    </row>
    <row r="56" spans="1:22" x14ac:dyDescent="0.2">
      <c r="A56" s="6">
        <v>1</v>
      </c>
      <c r="B56" s="17"/>
      <c r="C56" s="17"/>
      <c r="D56" s="17"/>
      <c r="E56" s="17"/>
      <c r="F56" s="17"/>
      <c r="G56" s="17"/>
      <c r="H56" s="17"/>
      <c r="I56" s="17"/>
      <c r="J56" s="17"/>
      <c r="K56" s="17"/>
      <c r="L56" s="17"/>
      <c r="M56" s="17"/>
      <c r="N56" s="17"/>
      <c r="O56" s="17"/>
      <c r="P56" s="17"/>
      <c r="Q56" s="17"/>
      <c r="R56" s="17"/>
      <c r="S56" s="17"/>
      <c r="T56" s="17"/>
      <c r="U56" s="17"/>
      <c r="V56" s="17"/>
    </row>
    <row r="57" spans="1:22" x14ac:dyDescent="0.2">
      <c r="A57" s="17" t="s">
        <v>1799</v>
      </c>
      <c r="B57" s="17"/>
      <c r="C57" s="17"/>
      <c r="D57" s="17"/>
      <c r="E57" s="17"/>
      <c r="F57" s="17"/>
      <c r="G57" s="17"/>
      <c r="H57" s="17"/>
      <c r="I57" s="17"/>
      <c r="J57" s="17"/>
      <c r="K57" s="17"/>
      <c r="L57" s="17"/>
      <c r="M57" s="17"/>
      <c r="N57" s="17"/>
      <c r="O57" s="17"/>
      <c r="P57" s="17"/>
      <c r="Q57" s="17"/>
      <c r="R57" s="17"/>
      <c r="S57" s="17"/>
      <c r="T57" s="17"/>
      <c r="U57" s="17"/>
      <c r="V57" s="17"/>
    </row>
    <row r="58" spans="1:22" x14ac:dyDescent="0.2">
      <c r="A58" s="6">
        <v>1</v>
      </c>
      <c r="B58" s="17"/>
      <c r="C58" s="17"/>
      <c r="D58" s="17"/>
      <c r="E58" s="17"/>
      <c r="F58" s="17"/>
      <c r="G58" s="17"/>
      <c r="H58" s="17"/>
      <c r="I58" s="17"/>
      <c r="J58" s="17"/>
      <c r="K58" s="17"/>
      <c r="L58" s="17"/>
      <c r="M58" s="17"/>
      <c r="N58" s="17"/>
      <c r="O58" s="17"/>
      <c r="P58" s="17"/>
      <c r="Q58" s="17"/>
      <c r="R58" s="17"/>
      <c r="S58" s="17"/>
      <c r="T58" s="17"/>
      <c r="U58" s="17"/>
      <c r="V58" s="17"/>
    </row>
    <row r="59" spans="1:22" x14ac:dyDescent="0.2">
      <c r="A59" s="17" t="s">
        <v>1800</v>
      </c>
      <c r="B59" s="17"/>
      <c r="C59" s="17"/>
      <c r="D59" s="17"/>
      <c r="E59" s="17"/>
      <c r="F59" s="17"/>
      <c r="G59" s="17"/>
      <c r="H59" s="17"/>
      <c r="I59" s="17"/>
      <c r="J59" s="17"/>
      <c r="K59" s="17"/>
      <c r="L59" s="17"/>
      <c r="M59" s="17"/>
      <c r="N59" s="17"/>
      <c r="O59" s="17"/>
      <c r="P59" s="17"/>
      <c r="Q59" s="17"/>
      <c r="R59" s="17"/>
      <c r="S59" s="17"/>
      <c r="T59" s="17"/>
      <c r="U59" s="17"/>
      <c r="V59" s="17"/>
    </row>
    <row r="60" spans="1:22" x14ac:dyDescent="0.2">
      <c r="A60" s="6">
        <v>10000</v>
      </c>
      <c r="B60" s="17"/>
      <c r="C60" s="17"/>
      <c r="D60" s="17"/>
      <c r="E60" s="17"/>
      <c r="F60" s="17"/>
      <c r="G60" s="17"/>
      <c r="H60" s="17"/>
      <c r="I60" s="17"/>
      <c r="J60" s="17"/>
      <c r="K60" s="17"/>
      <c r="L60" s="17"/>
      <c r="M60" s="17"/>
      <c r="N60" s="17"/>
      <c r="O60" s="17"/>
      <c r="P60" s="17"/>
      <c r="Q60" s="17"/>
      <c r="R60" s="17"/>
      <c r="S60" s="17"/>
      <c r="T60" s="17"/>
      <c r="U60" s="17"/>
      <c r="V60" s="17"/>
    </row>
    <row r="61" spans="1:22" x14ac:dyDescent="0.2">
      <c r="A61" s="17" t="s">
        <v>1801</v>
      </c>
      <c r="B61" s="17"/>
      <c r="C61" s="17"/>
      <c r="D61" s="17"/>
      <c r="E61" s="17"/>
      <c r="F61" s="17"/>
      <c r="G61" s="17"/>
      <c r="H61" s="17"/>
      <c r="I61" s="17"/>
      <c r="J61" s="17"/>
      <c r="K61" s="17"/>
      <c r="L61" s="17"/>
      <c r="M61" s="17"/>
      <c r="N61" s="17"/>
      <c r="O61" s="17"/>
      <c r="P61" s="17"/>
      <c r="Q61" s="17"/>
      <c r="R61" s="17"/>
      <c r="S61" s="17"/>
      <c r="T61" s="17"/>
      <c r="U61" s="17"/>
      <c r="V61" s="17"/>
    </row>
    <row r="62" spans="1:22" x14ac:dyDescent="0.2">
      <c r="A62" s="6">
        <v>4</v>
      </c>
      <c r="B62" s="17"/>
      <c r="C62" s="17"/>
      <c r="D62" s="17"/>
      <c r="E62" s="17"/>
      <c r="F62" s="17"/>
      <c r="G62" s="17"/>
      <c r="H62" s="17"/>
      <c r="I62" s="17"/>
      <c r="J62" s="17"/>
      <c r="K62" s="17"/>
      <c r="L62" s="17"/>
      <c r="M62" s="17"/>
      <c r="N62" s="17"/>
      <c r="O62" s="17"/>
      <c r="P62" s="17"/>
      <c r="Q62" s="17"/>
      <c r="R62" s="17"/>
      <c r="S62" s="17"/>
      <c r="T62" s="17"/>
      <c r="U62" s="17"/>
      <c r="V62" s="17"/>
    </row>
    <row r="63" spans="1:22" x14ac:dyDescent="0.2">
      <c r="A63" s="17" t="s">
        <v>1802</v>
      </c>
      <c r="B63" s="17" t="s">
        <v>1803</v>
      </c>
      <c r="C63" s="17" t="s">
        <v>1804</v>
      </c>
      <c r="D63" s="17" t="s">
        <v>1805</v>
      </c>
      <c r="E63" s="17" t="s">
        <v>1806</v>
      </c>
      <c r="F63" s="17" t="s">
        <v>1807</v>
      </c>
      <c r="G63" s="17" t="s">
        <v>1808</v>
      </c>
      <c r="H63" s="17" t="s">
        <v>1809</v>
      </c>
      <c r="I63" s="17" t="s">
        <v>1810</v>
      </c>
      <c r="J63" s="17"/>
      <c r="K63" s="17"/>
      <c r="L63" s="17"/>
      <c r="M63" s="17"/>
      <c r="N63" s="17"/>
      <c r="O63" s="17"/>
      <c r="P63" s="17"/>
      <c r="Q63" s="17"/>
      <c r="R63" s="17"/>
      <c r="S63" s="17"/>
      <c r="T63" s="17"/>
      <c r="U63" s="17"/>
      <c r="V63" s="17"/>
    </row>
    <row r="64" spans="1:22" x14ac:dyDescent="0.2">
      <c r="A64" s="17"/>
      <c r="B64" s="17"/>
      <c r="C64" s="17"/>
      <c r="D64" s="17"/>
      <c r="E64" s="17"/>
      <c r="F64" s="17"/>
      <c r="G64" s="17"/>
      <c r="H64" s="17"/>
      <c r="I64" s="17"/>
      <c r="J64" s="17"/>
      <c r="K64" s="17"/>
      <c r="L64" s="17"/>
      <c r="M64" s="17"/>
      <c r="N64" s="17"/>
      <c r="O64" s="17"/>
      <c r="P64" s="17"/>
      <c r="Q64" s="17"/>
      <c r="R64" s="17"/>
      <c r="S64" s="17"/>
      <c r="T64" s="17"/>
      <c r="U64" s="17"/>
      <c r="V64" s="17"/>
    </row>
    <row r="65" spans="1:22" x14ac:dyDescent="0.2">
      <c r="A65" s="17" t="s">
        <v>1811</v>
      </c>
      <c r="B65" s="17" t="s">
        <v>1812</v>
      </c>
      <c r="C65" s="17" t="s">
        <v>1813</v>
      </c>
      <c r="D65" s="17" t="s">
        <v>1814</v>
      </c>
      <c r="E65" s="17" t="s">
        <v>1815</v>
      </c>
      <c r="F65" s="17" t="s">
        <v>1816</v>
      </c>
      <c r="G65" s="17" t="s">
        <v>1817</v>
      </c>
      <c r="H65" s="17" t="s">
        <v>1818</v>
      </c>
      <c r="I65" s="17" t="s">
        <v>1819</v>
      </c>
      <c r="J65" s="17" t="s">
        <v>1807</v>
      </c>
      <c r="K65" s="17" t="s">
        <v>1808</v>
      </c>
      <c r="L65" s="17" t="s">
        <v>1809</v>
      </c>
      <c r="M65" s="17" t="s">
        <v>1820</v>
      </c>
      <c r="N65" s="17"/>
      <c r="O65" s="17"/>
      <c r="P65" s="17"/>
      <c r="Q65" s="17"/>
      <c r="R65" s="17"/>
      <c r="S65" s="17"/>
      <c r="T65" s="17"/>
      <c r="U65" s="17"/>
      <c r="V65" s="17"/>
    </row>
    <row r="66" spans="1:22" x14ac:dyDescent="0.2">
      <c r="A66" s="17"/>
      <c r="B66" s="17"/>
      <c r="C66" s="17"/>
      <c r="D66" s="17"/>
      <c r="E66" s="17"/>
      <c r="F66" s="17"/>
      <c r="G66" s="17"/>
      <c r="H66" s="17"/>
      <c r="I66" s="17"/>
      <c r="J66" s="17"/>
      <c r="K66" s="17"/>
      <c r="L66" s="17"/>
      <c r="M66" s="17"/>
      <c r="N66" s="17"/>
      <c r="O66" s="17"/>
      <c r="P66" s="17"/>
      <c r="Q66" s="17"/>
      <c r="R66" s="17"/>
      <c r="S66" s="17"/>
      <c r="T66" s="17"/>
      <c r="U66" s="17"/>
      <c r="V66" s="17"/>
    </row>
    <row r="67" spans="1:22" x14ac:dyDescent="0.2">
      <c r="A67" s="17" t="s">
        <v>1811</v>
      </c>
      <c r="B67" s="17" t="s">
        <v>1812</v>
      </c>
      <c r="C67" s="17" t="s">
        <v>1813</v>
      </c>
      <c r="D67" s="17" t="s">
        <v>1814</v>
      </c>
      <c r="E67" s="17" t="s">
        <v>1815</v>
      </c>
      <c r="F67" s="17" t="s">
        <v>1821</v>
      </c>
      <c r="G67" s="17" t="s">
        <v>1822</v>
      </c>
      <c r="H67" s="17" t="s">
        <v>1823</v>
      </c>
      <c r="I67" s="17" t="s">
        <v>1824</v>
      </c>
      <c r="J67" s="17" t="s">
        <v>1825</v>
      </c>
      <c r="K67" s="17" t="s">
        <v>1826</v>
      </c>
      <c r="L67" s="17" t="s">
        <v>1827</v>
      </c>
      <c r="M67" s="17" t="s">
        <v>1828</v>
      </c>
      <c r="N67" s="17" t="s">
        <v>1807</v>
      </c>
      <c r="O67" s="17" t="s">
        <v>1808</v>
      </c>
      <c r="P67" s="17" t="s">
        <v>1809</v>
      </c>
      <c r="Q67" s="17" t="s">
        <v>1829</v>
      </c>
      <c r="R67" s="17"/>
      <c r="S67" s="17"/>
      <c r="T67" s="17"/>
      <c r="U67" s="17"/>
      <c r="V67" s="17"/>
    </row>
    <row r="68" spans="1:22" x14ac:dyDescent="0.2">
      <c r="A68" s="17"/>
      <c r="B68" s="17"/>
      <c r="C68" s="17"/>
      <c r="D68" s="17"/>
      <c r="E68" s="17"/>
      <c r="F68" s="17"/>
      <c r="G68" s="17"/>
      <c r="H68" s="17"/>
      <c r="I68" s="17"/>
      <c r="J68" s="17"/>
      <c r="K68" s="17"/>
      <c r="L68" s="17"/>
      <c r="M68" s="17"/>
      <c r="N68" s="17"/>
      <c r="O68" s="17"/>
      <c r="P68" s="17"/>
      <c r="Q68" s="17"/>
      <c r="R68" s="17"/>
      <c r="S68" s="17"/>
      <c r="T68" s="17"/>
      <c r="U68" s="17"/>
      <c r="V68" s="17"/>
    </row>
    <row r="69" spans="1:22" x14ac:dyDescent="0.2">
      <c r="A69" s="17"/>
      <c r="B69" s="17"/>
      <c r="C69" s="17"/>
      <c r="D69" s="17"/>
      <c r="E69" s="17"/>
      <c r="F69" s="17"/>
      <c r="G69" s="17"/>
      <c r="H69" s="17"/>
      <c r="I69" s="17"/>
      <c r="J69" s="17"/>
      <c r="K69" s="17"/>
      <c r="L69" s="17"/>
      <c r="M69" s="17"/>
      <c r="N69" s="17"/>
      <c r="O69" s="17"/>
      <c r="P69" s="17"/>
      <c r="Q69" s="17"/>
      <c r="R69" s="17"/>
      <c r="S69" s="17"/>
      <c r="T69" s="17"/>
      <c r="U69" s="17"/>
      <c r="V69" s="17"/>
    </row>
  </sheetData>
  <hyperlinks>
    <hyperlink ref="X2" location="'Index of Sheets'!A1" display="'Index of Sheets'!A1" xr:uid="{99E86B64-6E50-481D-BE8C-42DEF41A2060}"/>
  </hyperlinks>
  <pageMargins left="0.7" right="0.7" top="0.75" bottom="0.75" header="0.3" footer="0.3"/>
  <drawing r:id="rId1"/>
  <mc:AlternateContent xmlns:mc="http://schemas.openxmlformats.org/markup-compatibility/2006">
    <mc:Choice Requires="v">
      <legacyDrawing r:id="rId2"/>
    </mc:Choice>
  </mc:AlternateContent>
  <controls>
    <control shapeId="31745" r:id="rId3" name="Button 1">
      <controlPr defaultSize="0" print="0" autoFill="0" autoPict="0" macro="[0]!Button4_Click">
        <anchor moveWithCells="1" sizeWithCells="1">
          <from>
            <xdr:col>22</xdr:col>
            <xdr:colOff>609600</xdr:colOff>
            <xdr:row>3</xdr:row>
            <xdr:rowOff>50800</xdr:rowOff>
          </from>
          <to>
            <xdr:col>25</xdr:col>
            <xdr:colOff>368300</xdr:colOff>
            <xdr:row>7</xdr:row>
            <xdr:rowOff>63500</xdr:rowOff>
          </to>
        </anchor>
      </controlPr>
    </control>
  </controls>
</worksheet>
</file>

<file path=xl/worksheets/sheet1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EA45-06D7-4D28-90A6-CCE014B565B2}">
  <sheetPr codeName="Sheet18"/>
  <dimension ref="A1:R34"/>
  <sheetViews>
    <sheetView workbookViewId="0">
      <selection activeCell="A8" sqref="A8:D22"/>
    </sheetView>
  </sheetViews>
  <sheetFormatPr baseColWidth="10" defaultColWidth="8.83203125" defaultRowHeight="15" x14ac:dyDescent="0.2"/>
  <cols>
    <col min="1" max="1" width="61.6640625" bestFit="1" customWidth="1"/>
  </cols>
  <sheetData>
    <row r="1" spans="1:8" x14ac:dyDescent="0.2">
      <c r="A1" t="s">
        <v>2535</v>
      </c>
      <c r="B1" s="37" t="s">
        <v>2536</v>
      </c>
      <c r="C1" s="37" t="s">
        <v>2537</v>
      </c>
      <c r="D1" s="37"/>
      <c r="E1" s="37"/>
      <c r="F1" s="37"/>
      <c r="G1" s="37"/>
    </row>
    <row r="2" spans="1:8" x14ac:dyDescent="0.2">
      <c r="A2" s="8" t="s">
        <v>2538</v>
      </c>
      <c r="B2" s="6" t="s">
        <v>2</v>
      </c>
      <c r="C2" s="1" t="s">
        <v>2</v>
      </c>
      <c r="D2" s="37"/>
      <c r="E2" s="37"/>
      <c r="F2" s="37"/>
      <c r="G2" s="37"/>
      <c r="H2" t="s">
        <v>2539</v>
      </c>
    </row>
    <row r="3" spans="1:8" x14ac:dyDescent="0.2">
      <c r="A3" s="8" t="s">
        <v>1865</v>
      </c>
      <c r="B3" s="77" t="s">
        <v>83</v>
      </c>
      <c r="C3" s="77" t="s">
        <v>84</v>
      </c>
      <c r="D3" s="77" t="s">
        <v>85</v>
      </c>
      <c r="E3" s="77" t="s">
        <v>1053</v>
      </c>
      <c r="F3" s="77" t="s">
        <v>1054</v>
      </c>
      <c r="G3" s="77" t="s">
        <v>1055</v>
      </c>
      <c r="H3" s="109" t="s">
        <v>2540</v>
      </c>
    </row>
    <row r="4" spans="1:8" x14ac:dyDescent="0.2">
      <c r="A4" s="8" t="s">
        <v>2541</v>
      </c>
      <c r="B4" s="6">
        <v>0.5</v>
      </c>
      <c r="C4" s="6">
        <v>0.25</v>
      </c>
      <c r="D4" s="6">
        <v>0.3</v>
      </c>
      <c r="E4" s="6"/>
      <c r="F4" s="6"/>
      <c r="G4" s="6"/>
      <c r="H4" t="s">
        <v>2542</v>
      </c>
    </row>
    <row r="5" spans="1:8" x14ac:dyDescent="0.2">
      <c r="A5" s="8" t="s">
        <v>2543</v>
      </c>
      <c r="B5" s="6">
        <v>0.1</v>
      </c>
      <c r="C5" s="6">
        <v>0.2</v>
      </c>
      <c r="D5" s="6">
        <v>0.2</v>
      </c>
      <c r="E5" s="6"/>
      <c r="F5" s="6"/>
      <c r="G5" s="6"/>
    </row>
    <row r="6" spans="1:8" x14ac:dyDescent="0.2">
      <c r="A6" s="8" t="s">
        <v>2544</v>
      </c>
      <c r="B6" s="6">
        <v>0.5</v>
      </c>
      <c r="C6" s="20"/>
      <c r="D6" s="20"/>
      <c r="E6" s="20"/>
      <c r="F6" s="20"/>
      <c r="G6" s="20"/>
      <c r="H6" t="s">
        <v>2545</v>
      </c>
    </row>
    <row r="7" spans="1:8" x14ac:dyDescent="0.2">
      <c r="A7" s="8" t="s">
        <v>2546</v>
      </c>
      <c r="B7" s="6">
        <v>0.1</v>
      </c>
      <c r="C7" s="20"/>
      <c r="D7" s="20"/>
      <c r="E7" s="20"/>
      <c r="F7" s="20"/>
      <c r="G7" s="20"/>
    </row>
    <row r="8" spans="1:8" x14ac:dyDescent="0.2">
      <c r="A8" s="8" t="s">
        <v>1866</v>
      </c>
      <c r="B8" s="77" t="s">
        <v>83</v>
      </c>
      <c r="C8" s="77" t="s">
        <v>84</v>
      </c>
      <c r="D8" s="77" t="s">
        <v>85</v>
      </c>
      <c r="E8" s="77" t="s">
        <v>1053</v>
      </c>
      <c r="F8" s="77" t="s">
        <v>1054</v>
      </c>
      <c r="G8" s="77" t="s">
        <v>1055</v>
      </c>
    </row>
    <row r="9" spans="1:8" x14ac:dyDescent="0.2">
      <c r="A9" s="8" t="s">
        <v>2547</v>
      </c>
      <c r="B9" s="6">
        <v>1</v>
      </c>
      <c r="C9" s="6">
        <v>0</v>
      </c>
      <c r="D9" s="6">
        <v>0</v>
      </c>
      <c r="E9" s="6"/>
      <c r="F9" s="6"/>
      <c r="G9" s="6"/>
    </row>
    <row r="10" spans="1:8" x14ac:dyDescent="0.2">
      <c r="A10" s="8" t="s">
        <v>2548</v>
      </c>
      <c r="B10" s="6">
        <v>0.25</v>
      </c>
      <c r="C10" s="6">
        <v>0.2</v>
      </c>
      <c r="D10" s="6">
        <v>0.2</v>
      </c>
      <c r="E10" s="6"/>
      <c r="F10" s="6"/>
      <c r="G10" s="6"/>
    </row>
    <row r="11" spans="1:8" x14ac:dyDescent="0.2">
      <c r="A11" s="8" t="s">
        <v>2549</v>
      </c>
      <c r="B11" s="6">
        <v>0.5</v>
      </c>
      <c r="C11" s="20"/>
      <c r="D11" s="20"/>
      <c r="E11" s="20"/>
      <c r="F11" s="20"/>
      <c r="G11" s="20"/>
    </row>
    <row r="12" spans="1:8" x14ac:dyDescent="0.2">
      <c r="A12" s="8" t="s">
        <v>2550</v>
      </c>
      <c r="B12" s="6">
        <v>0.25</v>
      </c>
      <c r="C12" s="20"/>
      <c r="D12" s="20"/>
      <c r="E12" s="20"/>
      <c r="F12" s="20"/>
      <c r="G12" s="20"/>
    </row>
    <row r="13" spans="1:8" x14ac:dyDescent="0.2">
      <c r="A13" s="8" t="s">
        <v>1867</v>
      </c>
      <c r="B13" s="77" t="s">
        <v>83</v>
      </c>
      <c r="C13" s="77" t="s">
        <v>84</v>
      </c>
      <c r="D13" s="77" t="s">
        <v>85</v>
      </c>
      <c r="E13" s="77" t="s">
        <v>1053</v>
      </c>
      <c r="F13" s="77" t="s">
        <v>1054</v>
      </c>
      <c r="G13" s="77" t="s">
        <v>1055</v>
      </c>
      <c r="H13" t="s">
        <v>2545</v>
      </c>
    </row>
    <row r="14" spans="1:8" x14ac:dyDescent="0.2">
      <c r="A14" s="8" t="s">
        <v>2551</v>
      </c>
      <c r="B14" s="6">
        <v>0.5</v>
      </c>
      <c r="C14" s="6">
        <v>0.25</v>
      </c>
      <c r="D14" s="6">
        <v>0.3</v>
      </c>
      <c r="E14" s="6"/>
      <c r="F14" s="6"/>
      <c r="G14" s="6"/>
    </row>
    <row r="15" spans="1:8" x14ac:dyDescent="0.2">
      <c r="A15" s="8" t="s">
        <v>2552</v>
      </c>
      <c r="B15" s="6">
        <v>0.1</v>
      </c>
      <c r="C15" s="6">
        <v>0.2</v>
      </c>
      <c r="D15" s="6">
        <v>0.2</v>
      </c>
      <c r="E15" s="6"/>
      <c r="F15" s="6"/>
      <c r="G15" s="6"/>
    </row>
    <row r="16" spans="1:8" x14ac:dyDescent="0.2">
      <c r="A16" s="8" t="s">
        <v>2553</v>
      </c>
      <c r="B16" s="6">
        <v>0.5</v>
      </c>
      <c r="C16" s="20"/>
      <c r="D16" s="20"/>
      <c r="E16" s="20"/>
      <c r="F16" s="20"/>
      <c r="G16" s="20"/>
    </row>
    <row r="17" spans="1:18" x14ac:dyDescent="0.2">
      <c r="A17" s="8" t="s">
        <v>2554</v>
      </c>
      <c r="B17" s="6">
        <v>0.1</v>
      </c>
      <c r="C17" s="20"/>
      <c r="D17" s="20"/>
      <c r="E17" s="20"/>
      <c r="F17" s="20"/>
      <c r="G17" s="20"/>
      <c r="R17" s="81" t="s">
        <v>1869</v>
      </c>
    </row>
    <row r="18" spans="1:18" x14ac:dyDescent="0.2">
      <c r="A18" s="8" t="s">
        <v>1868</v>
      </c>
      <c r="B18" s="77" t="s">
        <v>83</v>
      </c>
      <c r="C18" s="77" t="s">
        <v>84</v>
      </c>
      <c r="D18" s="77" t="s">
        <v>85</v>
      </c>
      <c r="E18" s="77" t="s">
        <v>1053</v>
      </c>
      <c r="F18" s="77" t="s">
        <v>1054</v>
      </c>
      <c r="G18" s="77" t="s">
        <v>1055</v>
      </c>
      <c r="R18" s="81" t="s">
        <v>1870</v>
      </c>
    </row>
    <row r="19" spans="1:18" x14ac:dyDescent="0.2">
      <c r="A19" s="8" t="s">
        <v>2555</v>
      </c>
      <c r="B19" s="6">
        <v>0.5</v>
      </c>
      <c r="C19" s="6">
        <v>0.25</v>
      </c>
      <c r="D19" s="6">
        <v>0.3</v>
      </c>
      <c r="E19" s="6"/>
      <c r="F19" s="6"/>
      <c r="G19" s="6"/>
      <c r="R19" s="81" t="s">
        <v>1871</v>
      </c>
    </row>
    <row r="20" spans="1:18" x14ac:dyDescent="0.2">
      <c r="A20" s="8" t="s">
        <v>2556</v>
      </c>
      <c r="B20" s="6">
        <v>0.1</v>
      </c>
      <c r="C20" s="6">
        <v>0.2</v>
      </c>
      <c r="D20" s="6">
        <v>0.2</v>
      </c>
      <c r="E20" s="6"/>
      <c r="F20" s="6"/>
      <c r="G20" s="6"/>
      <c r="H20" t="s">
        <v>2545</v>
      </c>
      <c r="R20" s="81" t="s">
        <v>1872</v>
      </c>
    </row>
    <row r="21" spans="1:18" x14ac:dyDescent="0.2">
      <c r="A21" s="8" t="s">
        <v>2557</v>
      </c>
      <c r="B21" s="6">
        <v>0.5</v>
      </c>
      <c r="C21" s="20"/>
      <c r="D21" s="20"/>
      <c r="E21" s="20"/>
      <c r="F21" s="20"/>
      <c r="G21" s="20"/>
      <c r="R21" s="81" t="s">
        <v>1873</v>
      </c>
    </row>
    <row r="22" spans="1:18" x14ac:dyDescent="0.2">
      <c r="A22" s="8" t="s">
        <v>2558</v>
      </c>
      <c r="B22" s="6">
        <v>0.1</v>
      </c>
      <c r="C22" s="20"/>
      <c r="D22" s="20"/>
      <c r="E22" s="20"/>
      <c r="F22" s="20"/>
      <c r="G22" s="20"/>
      <c r="R22" s="81" t="s">
        <v>1874</v>
      </c>
    </row>
    <row r="23" spans="1:18" x14ac:dyDescent="0.2">
      <c r="R23" s="81" t="s">
        <v>1875</v>
      </c>
    </row>
    <row r="24" spans="1:18" x14ac:dyDescent="0.2">
      <c r="A24" s="110" t="s">
        <v>2559</v>
      </c>
      <c r="R24" s="81" t="s">
        <v>1876</v>
      </c>
    </row>
    <row r="25" spans="1:18" x14ac:dyDescent="0.2">
      <c r="J25" s="81"/>
      <c r="R25" s="81" t="s">
        <v>1877</v>
      </c>
    </row>
    <row r="26" spans="1:18" x14ac:dyDescent="0.2">
      <c r="E26" t="s">
        <v>1851</v>
      </c>
      <c r="R26" s="81" t="s">
        <v>1878</v>
      </c>
    </row>
    <row r="27" spans="1:18" x14ac:dyDescent="0.2">
      <c r="E27" s="72" t="s">
        <v>1850</v>
      </c>
      <c r="R27" s="81" t="s">
        <v>1879</v>
      </c>
    </row>
    <row r="32" spans="1:18" x14ac:dyDescent="0.2">
      <c r="A32" t="s">
        <v>2560</v>
      </c>
    </row>
    <row r="33" spans="1:1" x14ac:dyDescent="0.2">
      <c r="A33" t="s">
        <v>2561</v>
      </c>
    </row>
    <row r="34" spans="1:1" x14ac:dyDescent="0.2">
      <c r="A34" s="115" t="s">
        <v>2576</v>
      </c>
    </row>
  </sheetData>
  <hyperlinks>
    <hyperlink ref="E27" location="'Index of Sheets'!A1" display="'Index of Sheets'!A1" xr:uid="{6AF06DF8-952E-4BAE-8131-FBFB0E143A3D}"/>
  </hyperlinks>
  <pageMargins left="0.7" right="0.7" top="0.75" bottom="0.75" header="0.3" footer="0.3"/>
  <drawing r:id="rId1"/>
  <mc:AlternateContent xmlns:mc="http://schemas.openxmlformats.org/markup-compatibility/2006">
    <mc:Choice Requires="v">
      <legacyDrawing r:id="rId2"/>
    </mc:Choice>
  </mc:AlternateContent>
  <controls>
    <control shapeId="32769" r:id="rId3" name="Button 1">
      <controlPr defaultSize="0" print="0" autoFill="0" autoPict="0" macro="[0]!Button4_Click">
        <anchor moveWithCells="1" sizeWithCells="1">
          <from>
            <xdr:col>1</xdr:col>
            <xdr:colOff>203200</xdr:colOff>
            <xdr:row>25</xdr:row>
            <xdr:rowOff>38100</xdr:rowOff>
          </from>
          <to>
            <xdr:col>3</xdr:col>
            <xdr:colOff>596900</xdr:colOff>
            <xdr:row>29</xdr:row>
            <xdr:rowOff>63500</xdr:rowOff>
          </to>
        </anchor>
      </controlPr>
    </control>
  </controls>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0270B-F1A9-44EC-958F-2BF519B1C1FF}">
  <sheetPr codeName="Sheet19"/>
  <dimension ref="A2:O104"/>
  <sheetViews>
    <sheetView workbookViewId="0">
      <selection activeCell="F90" sqref="F90"/>
    </sheetView>
  </sheetViews>
  <sheetFormatPr baseColWidth="10" defaultColWidth="8.83203125" defaultRowHeight="15" x14ac:dyDescent="0.2"/>
  <sheetData>
    <row r="2" spans="1:15" x14ac:dyDescent="0.2">
      <c r="A2" t="s">
        <v>2311</v>
      </c>
      <c r="K2" t="s">
        <v>2398</v>
      </c>
    </row>
    <row r="3" spans="1:15" x14ac:dyDescent="0.2">
      <c r="K3" t="s">
        <v>2399</v>
      </c>
    </row>
    <row r="4" spans="1:15" x14ac:dyDescent="0.2">
      <c r="A4" t="s">
        <v>2312</v>
      </c>
      <c r="J4">
        <v>1</v>
      </c>
      <c r="K4" t="s">
        <v>2370</v>
      </c>
      <c r="O4" t="s">
        <v>2358</v>
      </c>
    </row>
    <row r="5" spans="1:15" x14ac:dyDescent="0.2">
      <c r="A5" t="s">
        <v>2313</v>
      </c>
      <c r="J5">
        <v>2</v>
      </c>
      <c r="K5" t="s">
        <v>2371</v>
      </c>
      <c r="O5" t="s">
        <v>2359</v>
      </c>
    </row>
    <row r="6" spans="1:15" x14ac:dyDescent="0.2">
      <c r="A6" t="s">
        <v>2314</v>
      </c>
      <c r="J6">
        <v>3</v>
      </c>
      <c r="K6" t="s">
        <v>2372</v>
      </c>
      <c r="O6" t="s">
        <v>2360</v>
      </c>
    </row>
    <row r="7" spans="1:15" x14ac:dyDescent="0.2">
      <c r="A7" t="s">
        <v>2315</v>
      </c>
      <c r="J7">
        <v>4</v>
      </c>
      <c r="K7" t="s">
        <v>2373</v>
      </c>
      <c r="O7" t="s">
        <v>2361</v>
      </c>
    </row>
    <row r="8" spans="1:15" x14ac:dyDescent="0.2">
      <c r="A8" t="s">
        <v>2316</v>
      </c>
      <c r="J8">
        <v>5</v>
      </c>
      <c r="K8" t="s">
        <v>2374</v>
      </c>
      <c r="O8" t="s">
        <v>2362</v>
      </c>
    </row>
    <row r="9" spans="1:15" x14ac:dyDescent="0.2">
      <c r="A9" t="s">
        <v>2317</v>
      </c>
      <c r="J9">
        <v>6</v>
      </c>
      <c r="K9" t="s">
        <v>2375</v>
      </c>
      <c r="O9" t="s">
        <v>2363</v>
      </c>
    </row>
    <row r="10" spans="1:15" x14ac:dyDescent="0.2">
      <c r="A10" t="s">
        <v>2318</v>
      </c>
      <c r="J10">
        <v>7</v>
      </c>
      <c r="K10" t="s">
        <v>2376</v>
      </c>
      <c r="O10" t="s">
        <v>2364</v>
      </c>
    </row>
    <row r="11" spans="1:15" x14ac:dyDescent="0.2">
      <c r="A11" t="s">
        <v>2319</v>
      </c>
      <c r="J11">
        <v>8</v>
      </c>
      <c r="K11" t="s">
        <v>2377</v>
      </c>
      <c r="O11" t="s">
        <v>2365</v>
      </c>
    </row>
    <row r="12" spans="1:15" x14ac:dyDescent="0.2">
      <c r="A12" t="s">
        <v>2320</v>
      </c>
      <c r="J12">
        <v>9</v>
      </c>
      <c r="K12" t="s">
        <v>2378</v>
      </c>
      <c r="O12" t="s">
        <v>2366</v>
      </c>
    </row>
    <row r="13" spans="1:15" x14ac:dyDescent="0.2">
      <c r="A13" t="s">
        <v>2321</v>
      </c>
      <c r="J13">
        <v>10</v>
      </c>
      <c r="K13" t="s">
        <v>2379</v>
      </c>
      <c r="O13" t="s">
        <v>2367</v>
      </c>
    </row>
    <row r="14" spans="1:15" x14ac:dyDescent="0.2">
      <c r="A14" t="s">
        <v>2322</v>
      </c>
      <c r="J14">
        <v>11</v>
      </c>
      <c r="K14" t="s">
        <v>2380</v>
      </c>
      <c r="O14" t="s">
        <v>2368</v>
      </c>
    </row>
    <row r="15" spans="1:15" x14ac:dyDescent="0.2">
      <c r="A15" t="s">
        <v>2323</v>
      </c>
      <c r="J15">
        <v>12</v>
      </c>
      <c r="K15" t="s">
        <v>2381</v>
      </c>
      <c r="O15" t="s">
        <v>2369</v>
      </c>
    </row>
    <row r="16" spans="1:15" x14ac:dyDescent="0.2">
      <c r="A16" t="s">
        <v>2324</v>
      </c>
      <c r="J16">
        <v>13</v>
      </c>
      <c r="K16" t="s">
        <v>2382</v>
      </c>
      <c r="O16" t="s">
        <v>2400</v>
      </c>
    </row>
    <row r="17" spans="1:15" x14ac:dyDescent="0.2">
      <c r="A17" t="s">
        <v>2325</v>
      </c>
      <c r="J17">
        <v>14</v>
      </c>
      <c r="K17" t="s">
        <v>2383</v>
      </c>
      <c r="O17" t="s">
        <v>2401</v>
      </c>
    </row>
    <row r="18" spans="1:15" x14ac:dyDescent="0.2">
      <c r="A18" t="s">
        <v>2326</v>
      </c>
      <c r="J18">
        <v>15</v>
      </c>
      <c r="K18" t="s">
        <v>2384</v>
      </c>
      <c r="O18" t="s">
        <v>2403</v>
      </c>
    </row>
    <row r="19" spans="1:15" x14ac:dyDescent="0.2">
      <c r="A19" t="s">
        <v>2327</v>
      </c>
      <c r="J19">
        <v>16</v>
      </c>
      <c r="K19" t="s">
        <v>2385</v>
      </c>
      <c r="O19" t="s">
        <v>2404</v>
      </c>
    </row>
    <row r="20" spans="1:15" x14ac:dyDescent="0.2">
      <c r="A20" t="s">
        <v>2328</v>
      </c>
      <c r="J20">
        <v>17</v>
      </c>
      <c r="K20" t="s">
        <v>2386</v>
      </c>
      <c r="O20" t="s">
        <v>2405</v>
      </c>
    </row>
    <row r="21" spans="1:15" x14ac:dyDescent="0.2">
      <c r="A21" t="s">
        <v>2329</v>
      </c>
      <c r="J21">
        <v>18</v>
      </c>
      <c r="K21" t="s">
        <v>2387</v>
      </c>
      <c r="O21" t="s">
        <v>2406</v>
      </c>
    </row>
    <row r="22" spans="1:15" x14ac:dyDescent="0.2">
      <c r="A22" t="s">
        <v>2330</v>
      </c>
      <c r="J22">
        <v>19</v>
      </c>
      <c r="K22" t="s">
        <v>2351</v>
      </c>
      <c r="O22" t="s">
        <v>2407</v>
      </c>
    </row>
    <row r="23" spans="1:15" x14ac:dyDescent="0.2">
      <c r="A23" t="s">
        <v>2331</v>
      </c>
      <c r="J23">
        <v>20</v>
      </c>
      <c r="K23" t="s">
        <v>2350</v>
      </c>
      <c r="O23" t="s">
        <v>2408</v>
      </c>
    </row>
    <row r="24" spans="1:15" x14ac:dyDescent="0.2">
      <c r="A24" t="s">
        <v>2332</v>
      </c>
      <c r="J24">
        <v>21</v>
      </c>
      <c r="K24" t="s">
        <v>2349</v>
      </c>
      <c r="O24" t="s">
        <v>2409</v>
      </c>
    </row>
    <row r="25" spans="1:15" x14ac:dyDescent="0.2">
      <c r="A25" t="s">
        <v>2333</v>
      </c>
      <c r="J25">
        <v>22</v>
      </c>
      <c r="K25" t="s">
        <v>2352</v>
      </c>
      <c r="O25" t="s">
        <v>2410</v>
      </c>
    </row>
    <row r="26" spans="1:15" x14ac:dyDescent="0.2">
      <c r="A26" t="s">
        <v>2334</v>
      </c>
      <c r="J26">
        <v>23</v>
      </c>
      <c r="K26" t="s">
        <v>2353</v>
      </c>
    </row>
    <row r="27" spans="1:15" x14ac:dyDescent="0.2">
      <c r="A27" t="s">
        <v>2335</v>
      </c>
      <c r="J27">
        <v>24</v>
      </c>
      <c r="K27" t="s">
        <v>2354</v>
      </c>
    </row>
    <row r="28" spans="1:15" x14ac:dyDescent="0.2">
      <c r="A28" t="s">
        <v>2336</v>
      </c>
      <c r="J28">
        <v>25</v>
      </c>
      <c r="K28" t="s">
        <v>2355</v>
      </c>
    </row>
    <row r="29" spans="1:15" x14ac:dyDescent="0.2">
      <c r="A29" t="s">
        <v>2337</v>
      </c>
      <c r="J29">
        <v>26</v>
      </c>
      <c r="K29" t="s">
        <v>2356</v>
      </c>
    </row>
    <row r="30" spans="1:15" x14ac:dyDescent="0.2">
      <c r="A30" t="s">
        <v>2338</v>
      </c>
      <c r="J30">
        <v>27</v>
      </c>
      <c r="K30" t="s">
        <v>2357</v>
      </c>
    </row>
    <row r="31" spans="1:15" x14ac:dyDescent="0.2">
      <c r="A31" t="s">
        <v>2339</v>
      </c>
      <c r="J31">
        <v>28</v>
      </c>
      <c r="K31" t="s">
        <v>2388</v>
      </c>
    </row>
    <row r="32" spans="1:15" x14ac:dyDescent="0.2">
      <c r="A32" t="s">
        <v>2340</v>
      </c>
      <c r="J32">
        <v>29</v>
      </c>
      <c r="K32" t="s">
        <v>2389</v>
      </c>
    </row>
    <row r="33" spans="1:11" x14ac:dyDescent="0.2">
      <c r="A33" t="s">
        <v>2341</v>
      </c>
      <c r="J33">
        <v>30</v>
      </c>
      <c r="K33" t="s">
        <v>2390</v>
      </c>
    </row>
    <row r="34" spans="1:11" x14ac:dyDescent="0.2">
      <c r="A34" t="s">
        <v>2342</v>
      </c>
      <c r="J34">
        <v>31</v>
      </c>
      <c r="K34" t="s">
        <v>2391</v>
      </c>
    </row>
    <row r="35" spans="1:11" x14ac:dyDescent="0.2">
      <c r="A35" t="s">
        <v>2343</v>
      </c>
      <c r="J35">
        <v>32</v>
      </c>
      <c r="K35" t="s">
        <v>2392</v>
      </c>
    </row>
    <row r="36" spans="1:11" x14ac:dyDescent="0.2">
      <c r="A36" t="s">
        <v>2344</v>
      </c>
      <c r="J36">
        <v>33</v>
      </c>
      <c r="K36" t="s">
        <v>2393</v>
      </c>
    </row>
    <row r="37" spans="1:11" x14ac:dyDescent="0.2">
      <c r="A37" t="s">
        <v>2345</v>
      </c>
      <c r="J37">
        <v>34</v>
      </c>
      <c r="K37" t="s">
        <v>2394</v>
      </c>
    </row>
    <row r="38" spans="1:11" x14ac:dyDescent="0.2">
      <c r="A38" t="s">
        <v>2346</v>
      </c>
      <c r="J38">
        <v>35</v>
      </c>
      <c r="K38" t="s">
        <v>2395</v>
      </c>
    </row>
    <row r="39" spans="1:11" x14ac:dyDescent="0.2">
      <c r="A39" t="s">
        <v>2347</v>
      </c>
      <c r="J39">
        <v>36</v>
      </c>
      <c r="K39" t="s">
        <v>2396</v>
      </c>
    </row>
    <row r="40" spans="1:11" x14ac:dyDescent="0.2">
      <c r="A40" t="s">
        <v>2348</v>
      </c>
      <c r="J40">
        <v>37</v>
      </c>
      <c r="K40" t="s">
        <v>2397</v>
      </c>
    </row>
    <row r="44" spans="1:11" x14ac:dyDescent="0.2">
      <c r="B44" t="s">
        <v>2447</v>
      </c>
    </row>
    <row r="46" spans="1:11" x14ac:dyDescent="0.2">
      <c r="A46" t="s">
        <v>2411</v>
      </c>
      <c r="I46">
        <v>1</v>
      </c>
    </row>
    <row r="47" spans="1:11" x14ac:dyDescent="0.2">
      <c r="A47" t="s">
        <v>2412</v>
      </c>
      <c r="I47">
        <v>2</v>
      </c>
    </row>
    <row r="48" spans="1:11" x14ac:dyDescent="0.2">
      <c r="A48" t="s">
        <v>2413</v>
      </c>
      <c r="I48">
        <v>3</v>
      </c>
    </row>
    <row r="49" spans="1:9" x14ac:dyDescent="0.2">
      <c r="A49" t="s">
        <v>2414</v>
      </c>
      <c r="I49">
        <v>4</v>
      </c>
    </row>
    <row r="50" spans="1:9" x14ac:dyDescent="0.2">
      <c r="A50" t="s">
        <v>2415</v>
      </c>
      <c r="I50">
        <v>5</v>
      </c>
    </row>
    <row r="51" spans="1:9" x14ac:dyDescent="0.2">
      <c r="A51" t="s">
        <v>2416</v>
      </c>
      <c r="I51">
        <v>6</v>
      </c>
    </row>
    <row r="52" spans="1:9" x14ac:dyDescent="0.2">
      <c r="A52" t="s">
        <v>2417</v>
      </c>
      <c r="I52">
        <v>7</v>
      </c>
    </row>
    <row r="53" spans="1:9" x14ac:dyDescent="0.2">
      <c r="A53" t="s">
        <v>2418</v>
      </c>
      <c r="I53">
        <v>8</v>
      </c>
    </row>
    <row r="54" spans="1:9" x14ac:dyDescent="0.2">
      <c r="A54" t="s">
        <v>2419</v>
      </c>
      <c r="I54">
        <v>9</v>
      </c>
    </row>
    <row r="55" spans="1:9" x14ac:dyDescent="0.2">
      <c r="A55" t="s">
        <v>2420</v>
      </c>
      <c r="I55">
        <v>10</v>
      </c>
    </row>
    <row r="56" spans="1:9" x14ac:dyDescent="0.2">
      <c r="A56" t="s">
        <v>2421</v>
      </c>
      <c r="I56">
        <v>11</v>
      </c>
    </row>
    <row r="57" spans="1:9" x14ac:dyDescent="0.2">
      <c r="A57" t="s">
        <v>2422</v>
      </c>
      <c r="I57">
        <v>12</v>
      </c>
    </row>
    <row r="58" spans="1:9" x14ac:dyDescent="0.2">
      <c r="A58" t="s">
        <v>2423</v>
      </c>
      <c r="I58">
        <v>13</v>
      </c>
    </row>
    <row r="59" spans="1:9" x14ac:dyDescent="0.2">
      <c r="A59" t="s">
        <v>2424</v>
      </c>
      <c r="I59">
        <v>14</v>
      </c>
    </row>
    <row r="60" spans="1:9" x14ac:dyDescent="0.2">
      <c r="A60" t="s">
        <v>2425</v>
      </c>
      <c r="I60">
        <v>15</v>
      </c>
    </row>
    <row r="61" spans="1:9" x14ac:dyDescent="0.2">
      <c r="A61" t="s">
        <v>2426</v>
      </c>
      <c r="I61">
        <v>16</v>
      </c>
    </row>
    <row r="62" spans="1:9" x14ac:dyDescent="0.2">
      <c r="A62" t="s">
        <v>2427</v>
      </c>
      <c r="I62">
        <v>17</v>
      </c>
    </row>
    <row r="63" spans="1:9" x14ac:dyDescent="0.2">
      <c r="A63" t="s">
        <v>2402</v>
      </c>
    </row>
    <row r="64" spans="1:9" x14ac:dyDescent="0.2">
      <c r="A64" t="s">
        <v>2428</v>
      </c>
      <c r="H64" t="s">
        <v>2448</v>
      </c>
    </row>
    <row r="65" spans="1:1" x14ac:dyDescent="0.2">
      <c r="A65" t="s">
        <v>2429</v>
      </c>
    </row>
    <row r="66" spans="1:1" x14ac:dyDescent="0.2">
      <c r="A66" t="s">
        <v>2430</v>
      </c>
    </row>
    <row r="67" spans="1:1" x14ac:dyDescent="0.2">
      <c r="A67" t="s">
        <v>2431</v>
      </c>
    </row>
    <row r="68" spans="1:1" x14ac:dyDescent="0.2">
      <c r="A68" t="s">
        <v>2432</v>
      </c>
    </row>
    <row r="69" spans="1:1" x14ac:dyDescent="0.2">
      <c r="A69" t="s">
        <v>2433</v>
      </c>
    </row>
    <row r="70" spans="1:1" x14ac:dyDescent="0.2">
      <c r="A70" t="s">
        <v>2434</v>
      </c>
    </row>
    <row r="71" spans="1:1" x14ac:dyDescent="0.2">
      <c r="A71" t="s">
        <v>2435</v>
      </c>
    </row>
    <row r="72" spans="1:1" x14ac:dyDescent="0.2">
      <c r="A72" t="s">
        <v>2436</v>
      </c>
    </row>
    <row r="73" spans="1:1" x14ac:dyDescent="0.2">
      <c r="A73" t="s">
        <v>2437</v>
      </c>
    </row>
    <row r="74" spans="1:1" x14ac:dyDescent="0.2">
      <c r="A74" t="s">
        <v>2438</v>
      </c>
    </row>
    <row r="75" spans="1:1" x14ac:dyDescent="0.2">
      <c r="A75" t="s">
        <v>2439</v>
      </c>
    </row>
    <row r="76" spans="1:1" x14ac:dyDescent="0.2">
      <c r="A76" t="s">
        <v>2440</v>
      </c>
    </row>
    <row r="77" spans="1:1" x14ac:dyDescent="0.2">
      <c r="A77" t="s">
        <v>2441</v>
      </c>
    </row>
    <row r="78" spans="1:1" x14ac:dyDescent="0.2">
      <c r="A78" t="s">
        <v>2442</v>
      </c>
    </row>
    <row r="79" spans="1:1" x14ac:dyDescent="0.2">
      <c r="A79" t="s">
        <v>2443</v>
      </c>
    </row>
    <row r="80" spans="1:1" x14ac:dyDescent="0.2">
      <c r="A80" t="s">
        <v>2444</v>
      </c>
    </row>
    <row r="81" spans="1:1" x14ac:dyDescent="0.2">
      <c r="A81" t="s">
        <v>2445</v>
      </c>
    </row>
    <row r="82" spans="1:1" x14ac:dyDescent="0.2">
      <c r="A82" t="s">
        <v>2446</v>
      </c>
    </row>
    <row r="85" spans="1:1" x14ac:dyDescent="0.2">
      <c r="A85" t="s">
        <v>2449</v>
      </c>
    </row>
    <row r="86" spans="1:1" x14ac:dyDescent="0.2">
      <c r="A86" t="s">
        <v>2450</v>
      </c>
    </row>
    <row r="87" spans="1:1" x14ac:dyDescent="0.2">
      <c r="A87" t="s">
        <v>2451</v>
      </c>
    </row>
    <row r="88" spans="1:1" x14ac:dyDescent="0.2">
      <c r="A88" t="s">
        <v>2452</v>
      </c>
    </row>
    <row r="89" spans="1:1" x14ac:dyDescent="0.2">
      <c r="A89" t="s">
        <v>2453</v>
      </c>
    </row>
    <row r="90" spans="1:1" x14ac:dyDescent="0.2">
      <c r="A90" t="s">
        <v>2454</v>
      </c>
    </row>
    <row r="91" spans="1:1" x14ac:dyDescent="0.2">
      <c r="A91" t="s">
        <v>2455</v>
      </c>
    </row>
    <row r="92" spans="1:1" x14ac:dyDescent="0.2">
      <c r="A92" t="s">
        <v>2456</v>
      </c>
    </row>
    <row r="93" spans="1:1" x14ac:dyDescent="0.2">
      <c r="A93" t="s">
        <v>2457</v>
      </c>
    </row>
    <row r="94" spans="1:1" x14ac:dyDescent="0.2">
      <c r="A94" t="s">
        <v>2458</v>
      </c>
    </row>
    <row r="95" spans="1:1" x14ac:dyDescent="0.2">
      <c r="A95" t="s">
        <v>2459</v>
      </c>
    </row>
    <row r="96" spans="1:1" x14ac:dyDescent="0.2">
      <c r="A96" t="s">
        <v>2460</v>
      </c>
    </row>
    <row r="97" spans="1:1" x14ac:dyDescent="0.2">
      <c r="A97" t="s">
        <v>2456</v>
      </c>
    </row>
    <row r="98" spans="1:1" x14ac:dyDescent="0.2">
      <c r="A98" t="s">
        <v>2461</v>
      </c>
    </row>
    <row r="99" spans="1:1" x14ac:dyDescent="0.2">
      <c r="A99" t="s">
        <v>2462</v>
      </c>
    </row>
    <row r="100" spans="1:1" x14ac:dyDescent="0.2">
      <c r="A100" t="s">
        <v>2456</v>
      </c>
    </row>
    <row r="101" spans="1:1" x14ac:dyDescent="0.2">
      <c r="A101" t="s">
        <v>2463</v>
      </c>
    </row>
    <row r="102" spans="1:1" x14ac:dyDescent="0.2">
      <c r="A102" t="s">
        <v>2464</v>
      </c>
    </row>
    <row r="103" spans="1:1" x14ac:dyDescent="0.2">
      <c r="A103" t="s">
        <v>2465</v>
      </c>
    </row>
    <row r="104" spans="1:1" x14ac:dyDescent="0.2">
      <c r="A104" t="s">
        <v>2466</v>
      </c>
    </row>
  </sheetData>
  <pageMargins left="0.7" right="0.7" top="0.75" bottom="0.75" header="0.3" footer="0.3"/>
</worksheet>
</file>

<file path=xl/worksheets/sheet19.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757E-3E7D-4138-B966-A06A361DD924}">
  <sheetPr codeName="Sheet3"/>
  <dimension ref="A1:Q30"/>
  <sheetViews>
    <sheetView workbookViewId="0">
      <selection activeCell="H1" sqref="H1:H2"/>
    </sheetView>
  </sheetViews>
  <sheetFormatPr baseColWidth="10" defaultColWidth="8.83203125" defaultRowHeight="15" x14ac:dyDescent="0.2"/>
  <cols>
    <col min="9" max="9" width="11.6640625" bestFit="1" customWidth="1"/>
  </cols>
  <sheetData>
    <row r="1" spans="1:17" x14ac:dyDescent="0.2">
      <c r="A1" s="8" t="s">
        <v>1428</v>
      </c>
      <c r="B1" s="8"/>
      <c r="C1" s="8"/>
      <c r="D1" s="8"/>
      <c r="E1" s="8"/>
      <c r="F1" s="8"/>
      <c r="H1" t="s">
        <v>1851</v>
      </c>
    </row>
    <row r="2" spans="1:17" x14ac:dyDescent="0.2">
      <c r="A2" s="8" t="s">
        <v>1432</v>
      </c>
      <c r="B2" s="8"/>
      <c r="C2" s="8"/>
      <c r="D2" s="8"/>
      <c r="E2" s="8"/>
      <c r="F2" s="8"/>
      <c r="H2" s="72" t="s">
        <v>1850</v>
      </c>
      <c r="M2" s="13" t="s">
        <v>577</v>
      </c>
      <c r="N2" s="5" t="s">
        <v>574</v>
      </c>
      <c r="O2" s="4" t="s">
        <v>1115</v>
      </c>
      <c r="P2" s="5" t="s">
        <v>1116</v>
      </c>
      <c r="Q2" s="42" t="s">
        <v>1422</v>
      </c>
    </row>
    <row r="3" spans="1:17" x14ac:dyDescent="0.2">
      <c r="A3" s="8" t="s">
        <v>1429</v>
      </c>
      <c r="B3" s="8" t="s">
        <v>60</v>
      </c>
      <c r="C3" s="8" t="s">
        <v>61</v>
      </c>
      <c r="D3" s="8" t="s">
        <v>62</v>
      </c>
      <c r="E3" s="8" t="s">
        <v>1430</v>
      </c>
      <c r="F3" s="8" t="s">
        <v>1431</v>
      </c>
      <c r="M3" s="14">
        <v>1</v>
      </c>
      <c r="N3" s="6" t="s">
        <v>1122</v>
      </c>
      <c r="O3" s="6" t="s">
        <v>1389</v>
      </c>
      <c r="P3" s="6" t="s">
        <v>1092</v>
      </c>
      <c r="Q3" s="38" t="s">
        <v>17</v>
      </c>
    </row>
    <row r="4" spans="1:17" x14ac:dyDescent="0.2">
      <c r="A4" s="8">
        <v>1</v>
      </c>
      <c r="B4" s="8">
        <v>14</v>
      </c>
      <c r="C4" s="8">
        <v>0.6</v>
      </c>
      <c r="D4" s="8">
        <v>2</v>
      </c>
      <c r="E4" s="8">
        <v>1</v>
      </c>
      <c r="F4" s="8">
        <v>1</v>
      </c>
      <c r="I4" t="s">
        <v>1435</v>
      </c>
      <c r="M4" s="13">
        <v>2</v>
      </c>
      <c r="N4" s="6" t="s">
        <v>1123</v>
      </c>
      <c r="O4" s="6" t="s">
        <v>1390</v>
      </c>
      <c r="P4" s="6" t="s">
        <v>1092</v>
      </c>
      <c r="Q4" s="38" t="s">
        <v>17</v>
      </c>
    </row>
    <row r="5" spans="1:17" x14ac:dyDescent="0.2">
      <c r="A5" s="8">
        <v>100</v>
      </c>
      <c r="B5" s="8">
        <v>15</v>
      </c>
      <c r="C5" s="8">
        <v>0.5</v>
      </c>
      <c r="D5" s="8">
        <v>1</v>
      </c>
      <c r="E5" s="8">
        <v>1</v>
      </c>
      <c r="F5" s="8">
        <v>1</v>
      </c>
      <c r="I5" t="s">
        <v>1436</v>
      </c>
      <c r="M5" s="14">
        <v>3</v>
      </c>
      <c r="N5" s="6" t="s">
        <v>1124</v>
      </c>
      <c r="O5" s="6" t="s">
        <v>1292</v>
      </c>
      <c r="P5" s="6" t="s">
        <v>1092</v>
      </c>
      <c r="Q5" s="38" t="s">
        <v>17</v>
      </c>
    </row>
    <row r="6" spans="1:17" x14ac:dyDescent="0.2">
      <c r="A6" s="8">
        <v>250</v>
      </c>
      <c r="B6" s="8">
        <v>13</v>
      </c>
      <c r="C6" s="8">
        <v>0.4</v>
      </c>
      <c r="D6" s="8">
        <v>1</v>
      </c>
      <c r="E6" s="8">
        <v>1</v>
      </c>
      <c r="F6" s="8">
        <v>1</v>
      </c>
      <c r="M6" s="13">
        <v>4</v>
      </c>
      <c r="N6" s="6" t="s">
        <v>1125</v>
      </c>
      <c r="O6" s="6" t="s">
        <v>1391</v>
      </c>
      <c r="P6" s="6" t="s">
        <v>1092</v>
      </c>
      <c r="Q6" s="38" t="s">
        <v>17</v>
      </c>
    </row>
    <row r="7" spans="1:17" x14ac:dyDescent="0.2">
      <c r="A7" s="8">
        <v>365</v>
      </c>
      <c r="B7" s="8">
        <v>12</v>
      </c>
      <c r="C7" s="8">
        <v>0.6</v>
      </c>
      <c r="D7" s="8">
        <v>1</v>
      </c>
      <c r="E7" s="8">
        <v>1</v>
      </c>
      <c r="F7" s="8">
        <v>1</v>
      </c>
      <c r="I7" s="43">
        <f>1000/(365*86400*1000*1000)</f>
        <v>3.1709791983764586E-11</v>
      </c>
      <c r="M7" s="14">
        <v>5</v>
      </c>
      <c r="N7" s="6" t="s">
        <v>1126</v>
      </c>
      <c r="O7" s="6" t="s">
        <v>1293</v>
      </c>
      <c r="P7" s="6" t="s">
        <v>1092</v>
      </c>
      <c r="Q7" s="38" t="s">
        <v>17</v>
      </c>
    </row>
    <row r="8" spans="1:17" x14ac:dyDescent="0.2">
      <c r="A8" s="8">
        <v>400</v>
      </c>
      <c r="B8" s="8">
        <v>11</v>
      </c>
      <c r="C8" s="8">
        <v>0.4</v>
      </c>
      <c r="D8" s="8">
        <v>2</v>
      </c>
      <c r="E8" s="8">
        <v>1</v>
      </c>
      <c r="F8" s="8">
        <v>1</v>
      </c>
      <c r="M8" s="13">
        <v>6</v>
      </c>
      <c r="N8" s="6" t="s">
        <v>1127</v>
      </c>
      <c r="O8" s="6" t="s">
        <v>1392</v>
      </c>
      <c r="P8" s="6" t="s">
        <v>1092</v>
      </c>
      <c r="Q8" s="38" t="s">
        <v>2</v>
      </c>
    </row>
    <row r="9" spans="1:17" x14ac:dyDescent="0.2">
      <c r="M9" s="14">
        <v>7</v>
      </c>
      <c r="N9" s="6" t="s">
        <v>1128</v>
      </c>
      <c r="O9" s="6" t="s">
        <v>1393</v>
      </c>
      <c r="P9" s="6" t="s">
        <v>1092</v>
      </c>
      <c r="Q9" s="38" t="s">
        <v>2</v>
      </c>
    </row>
    <row r="10" spans="1:17" x14ac:dyDescent="0.2">
      <c r="M10" s="13">
        <v>8</v>
      </c>
      <c r="N10" s="6" t="s">
        <v>1129</v>
      </c>
      <c r="O10" s="6" t="s">
        <v>1294</v>
      </c>
      <c r="P10" s="6" t="s">
        <v>1092</v>
      </c>
      <c r="Q10" s="38" t="s">
        <v>2</v>
      </c>
    </row>
    <row r="11" spans="1:17" x14ac:dyDescent="0.2">
      <c r="M11" s="14">
        <v>9</v>
      </c>
      <c r="N11" s="6" t="s">
        <v>1130</v>
      </c>
      <c r="O11" s="6" t="s">
        <v>1295</v>
      </c>
      <c r="P11" s="6" t="s">
        <v>1076</v>
      </c>
      <c r="Q11" s="38" t="s">
        <v>17</v>
      </c>
    </row>
    <row r="12" spans="1:17" x14ac:dyDescent="0.2">
      <c r="M12" s="13">
        <v>10</v>
      </c>
      <c r="N12" s="6" t="s">
        <v>1131</v>
      </c>
      <c r="O12" s="6" t="s">
        <v>1296</v>
      </c>
      <c r="P12" s="6" t="s">
        <v>1076</v>
      </c>
      <c r="Q12" s="38" t="s">
        <v>17</v>
      </c>
    </row>
    <row r="13" spans="1:17" x14ac:dyDescent="0.2">
      <c r="M13" s="14">
        <v>11</v>
      </c>
      <c r="N13" s="6" t="s">
        <v>1132</v>
      </c>
      <c r="O13" s="6" t="s">
        <v>1297</v>
      </c>
      <c r="P13" s="6" t="s">
        <v>1092</v>
      </c>
      <c r="Q13" s="38" t="s">
        <v>17</v>
      </c>
    </row>
    <row r="14" spans="1:17" x14ac:dyDescent="0.2">
      <c r="M14" s="13">
        <v>12</v>
      </c>
      <c r="N14" s="6" t="s">
        <v>1133</v>
      </c>
      <c r="O14" s="6" t="s">
        <v>1298</v>
      </c>
      <c r="P14" s="6" t="s">
        <v>1092</v>
      </c>
      <c r="Q14" s="38" t="s">
        <v>17</v>
      </c>
    </row>
    <row r="15" spans="1:17" x14ac:dyDescent="0.2">
      <c r="M15" s="14">
        <v>13</v>
      </c>
      <c r="N15" s="6" t="s">
        <v>1134</v>
      </c>
      <c r="O15" s="6" t="s">
        <v>1299</v>
      </c>
      <c r="P15" s="6" t="s">
        <v>1092</v>
      </c>
      <c r="Q15" s="38" t="s">
        <v>17</v>
      </c>
    </row>
    <row r="16" spans="1:17" x14ac:dyDescent="0.2">
      <c r="M16" s="13">
        <v>14</v>
      </c>
      <c r="N16" s="6" t="s">
        <v>1135</v>
      </c>
      <c r="O16" s="6" t="s">
        <v>1300</v>
      </c>
      <c r="P16" s="6" t="s">
        <v>1092</v>
      </c>
      <c r="Q16" s="38" t="s">
        <v>17</v>
      </c>
    </row>
    <row r="17" spans="13:17" x14ac:dyDescent="0.2">
      <c r="M17" s="14">
        <v>15</v>
      </c>
      <c r="N17" s="6" t="s">
        <v>1136</v>
      </c>
      <c r="O17" s="6" t="s">
        <v>1301</v>
      </c>
      <c r="P17" s="6" t="s">
        <v>1076</v>
      </c>
      <c r="Q17" s="38" t="s">
        <v>17</v>
      </c>
    </row>
    <row r="18" spans="13:17" x14ac:dyDescent="0.2">
      <c r="M18" s="13">
        <v>16</v>
      </c>
      <c r="N18" s="6" t="s">
        <v>1137</v>
      </c>
      <c r="O18" s="6" t="s">
        <v>1302</v>
      </c>
      <c r="P18" s="6" t="s">
        <v>1092</v>
      </c>
      <c r="Q18" s="38" t="s">
        <v>17</v>
      </c>
    </row>
    <row r="19" spans="13:17" x14ac:dyDescent="0.2">
      <c r="M19" s="14">
        <v>17</v>
      </c>
      <c r="N19" s="6" t="s">
        <v>1138</v>
      </c>
      <c r="O19" s="6" t="s">
        <v>1303</v>
      </c>
      <c r="P19" s="6" t="s">
        <v>1092</v>
      </c>
      <c r="Q19" s="38" t="s">
        <v>17</v>
      </c>
    </row>
    <row r="20" spans="13:17" x14ac:dyDescent="0.2">
      <c r="M20" s="13">
        <v>18</v>
      </c>
      <c r="N20" s="6" t="s">
        <v>1139</v>
      </c>
      <c r="O20" s="6" t="s">
        <v>1304</v>
      </c>
      <c r="P20" s="6" t="s">
        <v>1092</v>
      </c>
      <c r="Q20" s="38" t="s">
        <v>17</v>
      </c>
    </row>
    <row r="21" spans="13:17" x14ac:dyDescent="0.2">
      <c r="M21" s="14">
        <v>19</v>
      </c>
      <c r="N21" s="6" t="s">
        <v>1140</v>
      </c>
      <c r="O21" s="6" t="s">
        <v>1305</v>
      </c>
      <c r="P21" s="6" t="s">
        <v>1092</v>
      </c>
      <c r="Q21" s="38" t="s">
        <v>17</v>
      </c>
    </row>
    <row r="22" spans="13:17" x14ac:dyDescent="0.2">
      <c r="M22" s="13">
        <v>20</v>
      </c>
      <c r="N22" s="6" t="s">
        <v>1141</v>
      </c>
      <c r="O22" s="6" t="s">
        <v>1306</v>
      </c>
      <c r="P22" s="6" t="s">
        <v>1076</v>
      </c>
      <c r="Q22" s="38" t="s">
        <v>17</v>
      </c>
    </row>
    <row r="23" spans="13:17" x14ac:dyDescent="0.2">
      <c r="M23" s="14">
        <v>21</v>
      </c>
      <c r="N23" s="6" t="s">
        <v>1142</v>
      </c>
      <c r="O23" s="6" t="s">
        <v>1307</v>
      </c>
      <c r="P23" s="6" t="s">
        <v>1076</v>
      </c>
      <c r="Q23" s="38" t="s">
        <v>17</v>
      </c>
    </row>
    <row r="24" spans="13:17" x14ac:dyDescent="0.2">
      <c r="M24" s="13">
        <v>22</v>
      </c>
      <c r="N24" s="6" t="s">
        <v>1143</v>
      </c>
      <c r="O24" s="6" t="s">
        <v>1308</v>
      </c>
      <c r="P24" s="6" t="s">
        <v>1076</v>
      </c>
      <c r="Q24" s="38" t="s">
        <v>17</v>
      </c>
    </row>
    <row r="25" spans="13:17" x14ac:dyDescent="0.2">
      <c r="M25" s="14">
        <v>23</v>
      </c>
      <c r="N25" s="6" t="s">
        <v>1144</v>
      </c>
      <c r="O25" s="6" t="s">
        <v>1309</v>
      </c>
      <c r="P25" s="6" t="s">
        <v>1076</v>
      </c>
      <c r="Q25" s="38" t="s">
        <v>2</v>
      </c>
    </row>
    <row r="26" spans="13:17" x14ac:dyDescent="0.2">
      <c r="M26" s="13">
        <v>24</v>
      </c>
      <c r="N26" s="6" t="s">
        <v>1145</v>
      </c>
      <c r="O26" s="6" t="s">
        <v>1310</v>
      </c>
      <c r="P26" s="6" t="s">
        <v>1076</v>
      </c>
      <c r="Q26" s="38" t="s">
        <v>2</v>
      </c>
    </row>
    <row r="27" spans="13:17" x14ac:dyDescent="0.2">
      <c r="M27" s="14">
        <v>25</v>
      </c>
      <c r="N27" s="6" t="s">
        <v>1146</v>
      </c>
      <c r="O27" s="6" t="s">
        <v>1311</v>
      </c>
      <c r="P27" s="6" t="s">
        <v>1076</v>
      </c>
      <c r="Q27" s="38" t="s">
        <v>17</v>
      </c>
    </row>
    <row r="28" spans="13:17" x14ac:dyDescent="0.2">
      <c r="M28" s="13">
        <v>26</v>
      </c>
      <c r="N28" s="6" t="s">
        <v>1147</v>
      </c>
      <c r="O28" s="6" t="s">
        <v>1312</v>
      </c>
      <c r="P28" s="6" t="s">
        <v>1076</v>
      </c>
      <c r="Q28" s="38" t="s">
        <v>17</v>
      </c>
    </row>
    <row r="29" spans="13:17" x14ac:dyDescent="0.2">
      <c r="M29" s="14">
        <v>27</v>
      </c>
      <c r="N29" s="6" t="s">
        <v>1148</v>
      </c>
      <c r="O29" s="6" t="s">
        <v>1313</v>
      </c>
      <c r="P29" s="6" t="s">
        <v>1076</v>
      </c>
      <c r="Q29" s="38" t="s">
        <v>17</v>
      </c>
    </row>
    <row r="30" spans="13:17" x14ac:dyDescent="0.2">
      <c r="M30" s="13">
        <v>28</v>
      </c>
      <c r="N30" s="6" t="s">
        <v>1149</v>
      </c>
      <c r="O30" s="6" t="s">
        <v>1314</v>
      </c>
      <c r="P30" s="6" t="s">
        <v>1076</v>
      </c>
      <c r="Q30" s="38" t="s">
        <v>17</v>
      </c>
    </row>
  </sheetData>
  <hyperlinks>
    <hyperlink ref="H2" location="'Index of Sheets'!A1" display="'Index of Sheets'!A1" xr:uid="{9F414EA5-C917-4E99-90E8-EE6C16C159BE}"/>
  </hyperlinks>
  <pageMargins left="0.7" right="0.7" top="0.75" bottom="0.75" header="0.3" footer="0.3"/>
  <pageSetup orientation="portrait" r:id="rId1"/>
  <drawing r:id="rId2"/>
  <mc:AlternateContent xmlns:mc="http://schemas.openxmlformats.org/markup-compatibility/2006">
    <mc:Choice Requires="v">
      <legacyDrawing r:id="rId3"/>
    </mc:Choice>
  </mc:AlternateContent>
  <controls>
    <control shapeId="7169" r:id="rId4" name="Button 1">
      <controlPr defaultSize="0" print="0" autoFill="0" autoPict="0" macro="[0]!Button3_Click">
        <anchor moveWithCells="1" sizeWithCells="1">
          <from>
            <xdr:col>7</xdr:col>
            <xdr:colOff>228600</xdr:colOff>
            <xdr:row>7</xdr:row>
            <xdr:rowOff>177800</xdr:rowOff>
          </from>
          <to>
            <xdr:col>9</xdr:col>
            <xdr:colOff>419100</xdr:colOff>
            <xdr:row>12</xdr:row>
            <xdr:rowOff>12700</xdr:rowOff>
          </to>
        </anchor>
      </controlPr>
    </control>
  </controls>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AF2FAC55F63A40BD9EED0C36836299" ma:contentTypeVersion="9" ma:contentTypeDescription="Create a new document." ma:contentTypeScope="" ma:versionID="6dd2c96b6ee869a40eae325749257bd5">
  <xsd:schema xmlns:xsd="http://www.w3.org/2001/XMLSchema" xmlns:xs="http://www.w3.org/2001/XMLSchema" xmlns:p="http://schemas.microsoft.com/office/2006/metadata/properties" xmlns:ns2="83868113-c0a5-43de-a876-5fe4e9e92519" xmlns:ns3="33812d21-cc6d-40d3-8190-1784895c4f86" targetNamespace="http://schemas.microsoft.com/office/2006/metadata/properties" ma:root="true" ma:fieldsID="0d259d6249454a9bf328d56c85a23862" ns2:_="" ns3:_="">
    <xsd:import namespace="83868113-c0a5-43de-a876-5fe4e9e92519"/>
    <xsd:import namespace="33812d21-cc6d-40d3-8190-1784895c4f8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868113-c0a5-43de-a876-5fe4e9e925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812d21-cc6d-40d3-8190-1784895c4f8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54ceb61-3fcb-461d-8e52-255959401034}" ma:internalName="TaxCatchAll" ma:showField="CatchAllData" ma:web="33812d21-cc6d-40d3-8190-1784895c4f8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3868113-c0a5-43de-a876-5fe4e9e92519">
      <Terms xmlns="http://schemas.microsoft.com/office/infopath/2007/PartnerControls"/>
    </lcf76f155ced4ddcb4097134ff3c332f>
    <TaxCatchAll xmlns="33812d21-cc6d-40d3-8190-1784895c4f8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E446B6E9-6A5A-48B1-9798-05CD3322FD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868113-c0a5-43de-a876-5fe4e9e92519"/>
    <ds:schemaRef ds:uri="33812d21-cc6d-40d3-8190-1784895c4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388301DB-DE0A-4AE7-9DF8-9773E7C45E52}">
  <ds:schemaRefs>
    <ds:schemaRef ds:uri="http://schemas.microsoft.com/office/2006/metadata/properties"/>
    <ds:schemaRef ds:uri="http://schemas.microsoft.com/office/infopath/2007/PartnerControls"/>
    <ds:schemaRef ds:uri="83868113-c0a5-43de-a876-5fe4e9e92519"/>
    <ds:schemaRef ds:uri="33812d21-cc6d-40d3-8190-1784895c4f86"/>
  </ds:schemaRefs>
</ds:datastoreItem>
</file>

<file path=customXml/itemProps3.xml><?xml version="1.0" encoding="utf-8"?>
<ds:datastoreItem xmlns:ds="http://purl.oclc.org/ooxml/officeDocument/customXml" ds:itemID="{66094A52-D5C0-44DD-8C70-D4887EEB4DF6}">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Index of Sheets</vt:lpstr>
      <vt:lpstr>w2_con.csv</vt:lpstr>
      <vt:lpstr>Required Constituent Order</vt:lpstr>
      <vt:lpstr>w2_habitat.npt</vt:lpstr>
      <vt:lpstr>w2_diagenesis.npt</vt:lpstr>
      <vt:lpstr>w2_aerate.npt</vt:lpstr>
      <vt:lpstr>w2_envirprf.npt</vt:lpstr>
      <vt:lpstr>w2_selective.npt</vt:lpstr>
      <vt:lpstr>w2_constriction.csv</vt:lpstr>
      <vt:lpstr>w2_particle.csv</vt:lpstr>
      <vt:lpstr>w2_multiple_WB.npt</vt:lpstr>
      <vt:lpstr>w2_tecplotbr.csv</vt:lpstr>
      <vt:lpstr>w2_systdg.npt</vt:lpstr>
      <vt:lpstr>w2_TDGTarget.csv</vt:lpstr>
      <vt:lpstr>w2_lake_river_contour.csv</vt:lpstr>
      <vt:lpstr>w2_AlgaeMigration.csv</vt:lpstr>
      <vt:lpstr>w2_Algae_Toxin.csv</vt:lpstr>
      <vt:lpstr>sediment diagenesis numbers</vt:lpstr>
      <vt:lpstr>atm_deposition_wb1.csv</vt:lpstr>
      <vt:lpstr>w2_con.csv!IMX</vt:lpstr>
      <vt:lpstr>w2_con.csv!KMX</vt:lpstr>
      <vt:lpstr>w2_con.csv!NAL</vt:lpstr>
      <vt:lpstr>w2_con.csv!NEP</vt:lpstr>
      <vt:lpstr>w2_con.csv!NMC</vt:lpstr>
      <vt:lpstr>w2_con.csv!NST</vt:lpstr>
      <vt:lpstr>w2_con.csv!NZP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2024-07-07T11:02:58Z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0x01010031AF2FAC55F63A40BD9EED0C36836299</vt:lpwstr>
  </property>
</Properties>
</file>