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542C8856-48FE-4647-B377-356B97012D51}" xr6:coauthVersionLast="47" xr6:coauthVersionMax="47" xr10:uidLastSave="{00000000-0000-0000-0000-000000000000}"/>
  <bookViews>
    <workbookView minimized="1" xWindow="32145" yWindow="3855" windowWidth="13830" windowHeight="7170" xr2:uid="{93D7C08C-320E-48FB-B567-B5747945C642}"/>
  </bookViews>
  <sheets>
    <sheet name="Calculations" sheetId="1" r:id="rId1"/>
    <sheet name="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N9" i="1" s="1"/>
  <c r="L6" i="1"/>
  <c r="N6" i="1" s="1"/>
  <c r="N12" i="1" l="1"/>
  <c r="I13" i="1" s="1"/>
</calcChain>
</file>

<file path=xl/sharedStrings.xml><?xml version="1.0" encoding="utf-8"?>
<sst xmlns="http://schemas.openxmlformats.org/spreadsheetml/2006/main" count="142" uniqueCount="29">
  <si>
    <t>TwaterC</t>
  </si>
  <si>
    <t xml:space="preserve">Variable </t>
  </si>
  <si>
    <t>Unit</t>
  </si>
  <si>
    <t>Description</t>
  </si>
  <si>
    <t>Default Value</t>
  </si>
  <si>
    <t>1/d</t>
  </si>
  <si>
    <t>C</t>
  </si>
  <si>
    <t>no unit</t>
  </si>
  <si>
    <t>true/false</t>
  </si>
  <si>
    <t>Temperature Correction</t>
  </si>
  <si>
    <t>water temperature</t>
  </si>
  <si>
    <t>Paste values here:</t>
  </si>
  <si>
    <t>kbod (T)</t>
  </si>
  <si>
    <t>CBOD oxidation rate (Tcorrect = 1.047)</t>
  </si>
  <si>
    <t>ksbod (T)</t>
  </si>
  <si>
    <t>CBOD sedimentation rate (Tcorrect = 1.024)</t>
  </si>
  <si>
    <t>KsOxbod</t>
  </si>
  <si>
    <t>mg-O2/L</t>
  </si>
  <si>
    <t>Half-Saturation oxygen attenuation for CBOD oxidation</t>
  </si>
  <si>
    <t>DOX</t>
  </si>
  <si>
    <t>Dissolved oxygen</t>
  </si>
  <si>
    <t>CBOD</t>
  </si>
  <si>
    <t>Carbonaceous Biological Oxygen Demand</t>
  </si>
  <si>
    <t>use_DOX</t>
  </si>
  <si>
    <t>kbod_tc</t>
  </si>
  <si>
    <t>ksbod_tc</t>
  </si>
  <si>
    <t>Oxidation</t>
  </si>
  <si>
    <t>Sediment</t>
  </si>
  <si>
    <t>dCBODdt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</si>
</sst>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3" borderId="6" xfId="0" applyFill="1" applyBorder="1"/>
    <xf numFmtId="0" fontId="1" fillId="2" borderId="8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 applyAlignment="1">
      <alignment horizontal="right"/>
    </xf>
    <xf numFmtId="0" fontId="0" fillId="2" borderId="8" xfId="0" applyFill="1" applyBorder="1"/>
    <xf numFmtId="0" fontId="0" fillId="0" borderId="10" xfId="0" applyBorder="1"/>
    <xf numFmtId="0" fontId="0" fillId="0" borderId="9" xfId="0" applyBorder="1"/>
    <xf numFmtId="0" fontId="0" fillId="3" borderId="11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9" xfId="0" applyFill="1" applyBorder="1" applyAlignment="1">
      <alignment horizontal="right"/>
    </xf>
    <xf numFmtId="0" fontId="0" fillId="0" borderId="9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vertical="center"/>
    </xf>
    <xf numFmtId="0" fontId="0" fillId="0" borderId="7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9" xfId="0" applyFill="1" applyBorder="1" applyAlignment="1">
      <alignment horizontal="right"/>
    </xf>
    <xf numFmtId="0" fontId="0" fillId="4" borderId="6" xfId="0" applyFill="1" applyBorder="1"/>
    <xf numFmtId="0" fontId="0" fillId="4" borderId="11" xfId="0" applyFill="1" applyBorder="1"/>
    <xf numFmtId="0" fontId="0" fillId="0" borderId="10" xfId="0" applyBorder="1" applyAlignment="1">
      <alignment horizontal="right"/>
    </xf>
    <xf numFmtId="0" fontId="1" fillId="0" borderId="4" xfId="0" applyFont="1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3" xfId="0" applyBorder="1"/>
    <xf numFmtId="0" fontId="1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11" xfId="0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A16-BBA9-4759-B2B8-C97D92FAD610}">
  <dimension ref="B2:N40"/>
  <sheetViews>
    <sheetView tabSelected="1" topLeftCell="A2" zoomScale="59" zoomScaleNormal="70" workbookViewId="0">
      <selection activeCell="H6" sqref="H6:I12"/>
    </sheetView>
  </sheetViews>
  <sheetFormatPr defaultRowHeight="14.4" x14ac:dyDescent="0.3"/>
  <cols>
    <col min="2" max="2" width="19.33203125" customWidth="1"/>
    <col min="3" max="3" width="11.44140625" customWidth="1"/>
    <col min="4" max="4" width="33.6640625" customWidth="1"/>
    <col min="5" max="5" width="29.6640625" customWidth="1"/>
    <col min="6" max="6" width="13.21875" bestFit="1" customWidth="1"/>
    <col min="7" max="7" width="14.6640625" customWidth="1"/>
    <col min="8" max="8" width="15.6640625" customWidth="1"/>
    <col min="9" max="9" width="17.33203125" customWidth="1"/>
    <col min="11" max="11" width="13.88671875" customWidth="1"/>
    <col min="12" max="12" width="24.6640625" customWidth="1"/>
    <col min="13" max="13" width="12.33203125" customWidth="1"/>
    <col min="14" max="14" width="38.109375" customWidth="1"/>
  </cols>
  <sheetData>
    <row r="2" spans="2:14" ht="15" thickBot="1" x14ac:dyDescent="0.35"/>
    <row r="3" spans="2:14" ht="15" thickBot="1" x14ac:dyDescent="0.35">
      <c r="B3" s="1" t="s">
        <v>1</v>
      </c>
      <c r="C3" s="2" t="s">
        <v>2</v>
      </c>
      <c r="D3" s="3" t="s">
        <v>3</v>
      </c>
      <c r="E3" s="12" t="s">
        <v>4</v>
      </c>
    </row>
    <row r="4" spans="2:14" ht="15" thickBot="1" x14ac:dyDescent="0.35">
      <c r="B4" s="8" t="s">
        <v>12</v>
      </c>
      <c r="C4" s="9" t="s">
        <v>5</v>
      </c>
      <c r="D4" s="10" t="s">
        <v>13</v>
      </c>
      <c r="E4" s="37">
        <v>0.12</v>
      </c>
      <c r="H4" s="30" t="s">
        <v>11</v>
      </c>
      <c r="I4" s="31"/>
    </row>
    <row r="5" spans="2:14" ht="29.4" thickBot="1" x14ac:dyDescent="0.35">
      <c r="B5" s="4" t="s">
        <v>14</v>
      </c>
      <c r="C5" s="13" t="s">
        <v>5</v>
      </c>
      <c r="D5" s="14" t="s">
        <v>15</v>
      </c>
      <c r="E5" s="15">
        <v>0</v>
      </c>
      <c r="H5" s="38" t="s">
        <v>1</v>
      </c>
      <c r="I5" s="39" t="s">
        <v>4</v>
      </c>
      <c r="K5" s="41" t="s">
        <v>9</v>
      </c>
      <c r="L5" s="42"/>
      <c r="N5" s="44" t="s">
        <v>26</v>
      </c>
    </row>
    <row r="6" spans="2:14" ht="29.4" thickBot="1" x14ac:dyDescent="0.35">
      <c r="B6" s="26" t="s">
        <v>16</v>
      </c>
      <c r="C6" s="27" t="s">
        <v>17</v>
      </c>
      <c r="D6" s="29" t="s">
        <v>18</v>
      </c>
      <c r="E6" s="49">
        <v>0.5</v>
      </c>
      <c r="H6" s="20" t="s">
        <v>12</v>
      </c>
      <c r="I6" s="40">
        <v>0.12</v>
      </c>
      <c r="K6" s="8" t="s">
        <v>24</v>
      </c>
      <c r="L6" s="17">
        <f>I6*1.047^(I9-20)</f>
        <v>0.15097834293000079</v>
      </c>
      <c r="N6" s="43">
        <f>IF(I12,(I10/(I8+I10))*L6*I11,L6*I11)</f>
        <v>3.4313259756818357E-2</v>
      </c>
    </row>
    <row r="7" spans="2:14" ht="15" thickBot="1" x14ac:dyDescent="0.35">
      <c r="B7" s="5"/>
      <c r="C7" s="6"/>
      <c r="D7" s="7"/>
      <c r="E7" s="16"/>
      <c r="H7" s="21" t="s">
        <v>14</v>
      </c>
      <c r="I7" s="22">
        <v>0.1</v>
      </c>
      <c r="K7" s="4" t="s">
        <v>25</v>
      </c>
      <c r="L7" s="18">
        <f>I7*1.024^(I9-20)</f>
        <v>0.11258999068426241</v>
      </c>
    </row>
    <row r="8" spans="2:14" ht="15" thickBot="1" x14ac:dyDescent="0.35">
      <c r="B8" s="8" t="s">
        <v>0</v>
      </c>
      <c r="C8" s="9" t="s">
        <v>6</v>
      </c>
      <c r="D8" s="10" t="s">
        <v>10</v>
      </c>
      <c r="E8" s="37">
        <v>0.5</v>
      </c>
      <c r="H8" s="32" t="s">
        <v>16</v>
      </c>
      <c r="I8" s="33">
        <v>0.6</v>
      </c>
      <c r="K8" s="4"/>
      <c r="L8" s="18"/>
      <c r="N8" s="45" t="s">
        <v>27</v>
      </c>
    </row>
    <row r="9" spans="2:14" ht="15" thickBot="1" x14ac:dyDescent="0.35">
      <c r="B9" s="4" t="s">
        <v>19</v>
      </c>
      <c r="C9" t="s">
        <v>17</v>
      </c>
      <c r="D9" s="48" t="s">
        <v>20</v>
      </c>
      <c r="E9" s="18">
        <v>1.0469999999999999</v>
      </c>
      <c r="H9" s="21" t="s">
        <v>0</v>
      </c>
      <c r="I9" s="23">
        <v>25</v>
      </c>
      <c r="K9" s="21"/>
      <c r="L9" s="23"/>
      <c r="N9" s="43">
        <f>L7*I11</f>
        <v>5.6294995342131206E-2</v>
      </c>
    </row>
    <row r="10" spans="2:14" ht="15" thickBot="1" x14ac:dyDescent="0.35">
      <c r="B10" s="26" t="s">
        <v>21</v>
      </c>
      <c r="C10" s="27" t="s">
        <v>17</v>
      </c>
      <c r="D10" s="27" t="s">
        <v>22</v>
      </c>
      <c r="E10" s="18">
        <v>0.5</v>
      </c>
      <c r="H10" s="21" t="s">
        <v>19</v>
      </c>
      <c r="I10" s="23">
        <v>0.5</v>
      </c>
      <c r="K10" s="24"/>
      <c r="L10" s="25"/>
    </row>
    <row r="11" spans="2:14" ht="15" thickBot="1" x14ac:dyDescent="0.35">
      <c r="B11" s="5"/>
      <c r="C11" s="6"/>
      <c r="D11" s="7"/>
      <c r="E11" s="16"/>
      <c r="H11" s="21" t="s">
        <v>21</v>
      </c>
      <c r="I11" s="23">
        <v>0.5</v>
      </c>
      <c r="N11" s="45" t="s">
        <v>28</v>
      </c>
    </row>
    <row r="12" spans="2:14" ht="15" thickBot="1" x14ac:dyDescent="0.35">
      <c r="B12" s="50" t="s">
        <v>23</v>
      </c>
      <c r="C12" s="52" t="s">
        <v>7</v>
      </c>
      <c r="D12" s="51" t="s">
        <v>8</v>
      </c>
      <c r="E12" s="53"/>
      <c r="H12" s="24" t="s">
        <v>23</v>
      </c>
      <c r="I12" s="25" t="b">
        <v>1</v>
      </c>
      <c r="N12" s="43">
        <f>-N6-N9</f>
        <v>-9.0608255098949569E-2</v>
      </c>
    </row>
    <row r="13" spans="2:14" ht="15" thickBot="1" x14ac:dyDescent="0.35">
      <c r="H13" s="11" t="s">
        <v>28</v>
      </c>
      <c r="I13" s="19">
        <f>N12</f>
        <v>-9.0608255098949569E-2</v>
      </c>
    </row>
    <row r="39" spans="12:12" x14ac:dyDescent="0.3">
      <c r="L39" s="28"/>
    </row>
    <row r="40" spans="12:12" x14ac:dyDescent="0.3">
      <c r="L40" s="28"/>
    </row>
  </sheetData>
  <mergeCells count="1">
    <mergeCell ref="K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16D-8100-430C-8638-56E95BA67FA6}">
  <dimension ref="D6:AF15"/>
  <sheetViews>
    <sheetView zoomScale="80" zoomScaleNormal="80" workbookViewId="0">
      <pane xSplit="3" topLeftCell="L1" activePane="topRight" state="frozen"/>
      <selection pane="topRight" activeCell="M8" sqref="M8:N14"/>
    </sheetView>
  </sheetViews>
  <sheetFormatPr defaultRowHeight="14.4" x14ac:dyDescent="0.3"/>
  <cols>
    <col min="5" max="5" width="16.21875" customWidth="1"/>
  </cols>
  <sheetData>
    <row r="6" spans="4:32" ht="15" thickBot="1" x14ac:dyDescent="0.35"/>
    <row r="7" spans="4:32" ht="15" thickBot="1" x14ac:dyDescent="0.35">
      <c r="D7" s="38" t="s">
        <v>1</v>
      </c>
      <c r="E7" s="39" t="s">
        <v>4</v>
      </c>
      <c r="G7" s="38" t="s">
        <v>1</v>
      </c>
      <c r="H7" s="39" t="s">
        <v>4</v>
      </c>
      <c r="J7" s="38" t="s">
        <v>1</v>
      </c>
      <c r="K7" s="39" t="s">
        <v>4</v>
      </c>
      <c r="M7" s="38" t="s">
        <v>1</v>
      </c>
      <c r="N7" s="39" t="s">
        <v>4</v>
      </c>
      <c r="P7" s="38" t="s">
        <v>1</v>
      </c>
      <c r="Q7" s="39" t="s">
        <v>4</v>
      </c>
      <c r="S7" s="38" t="s">
        <v>1</v>
      </c>
      <c r="T7" s="39" t="s">
        <v>4</v>
      </c>
      <c r="V7" s="38" t="s">
        <v>1</v>
      </c>
      <c r="W7" s="39" t="s">
        <v>4</v>
      </c>
      <c r="Y7" s="38" t="s">
        <v>1</v>
      </c>
      <c r="Z7" s="39" t="s">
        <v>4</v>
      </c>
      <c r="AB7" s="38" t="s">
        <v>1</v>
      </c>
      <c r="AC7" s="39" t="s">
        <v>4</v>
      </c>
      <c r="AE7" s="38" t="s">
        <v>1</v>
      </c>
      <c r="AF7" s="39" t="s">
        <v>4</v>
      </c>
    </row>
    <row r="8" spans="4:32" x14ac:dyDescent="0.3">
      <c r="D8" s="20" t="s">
        <v>12</v>
      </c>
      <c r="E8" s="40">
        <v>0.12</v>
      </c>
      <c r="G8" s="46" t="s">
        <v>12</v>
      </c>
      <c r="H8" s="47">
        <v>0.2</v>
      </c>
      <c r="J8" s="20" t="s">
        <v>12</v>
      </c>
      <c r="K8" s="40">
        <v>0.12</v>
      </c>
      <c r="M8" s="20" t="s">
        <v>12</v>
      </c>
      <c r="N8" s="40">
        <v>0.12</v>
      </c>
      <c r="P8" s="20" t="s">
        <v>12</v>
      </c>
      <c r="Q8" s="40">
        <v>0.12</v>
      </c>
      <c r="S8" s="20" t="s">
        <v>12</v>
      </c>
      <c r="T8" s="40">
        <v>0.12</v>
      </c>
      <c r="V8" s="20" t="s">
        <v>12</v>
      </c>
      <c r="W8" s="40">
        <v>0.12</v>
      </c>
      <c r="Y8" s="20" t="s">
        <v>12</v>
      </c>
      <c r="Z8" s="40">
        <v>0.12</v>
      </c>
      <c r="AB8" s="46" t="s">
        <v>12</v>
      </c>
      <c r="AC8" s="47">
        <v>0.2</v>
      </c>
      <c r="AE8" s="20" t="s">
        <v>12</v>
      </c>
      <c r="AF8" s="40">
        <v>0.12</v>
      </c>
    </row>
    <row r="9" spans="4:32" x14ac:dyDescent="0.3">
      <c r="D9" s="21" t="s">
        <v>14</v>
      </c>
      <c r="E9" s="22">
        <v>0.1</v>
      </c>
      <c r="G9" s="21" t="s">
        <v>14</v>
      </c>
      <c r="H9" s="22">
        <v>0.1</v>
      </c>
      <c r="J9" s="32" t="s">
        <v>14</v>
      </c>
      <c r="K9" s="34">
        <v>0.05</v>
      </c>
      <c r="M9" s="21" t="s">
        <v>14</v>
      </c>
      <c r="N9" s="22">
        <v>0.1</v>
      </c>
      <c r="P9" s="21" t="s">
        <v>14</v>
      </c>
      <c r="Q9" s="22">
        <v>0.1</v>
      </c>
      <c r="S9" s="21" t="s">
        <v>14</v>
      </c>
      <c r="T9" s="22">
        <v>0.1</v>
      </c>
      <c r="V9" s="21" t="s">
        <v>14</v>
      </c>
      <c r="W9" s="22">
        <v>0.1</v>
      </c>
      <c r="Y9" s="21" t="s">
        <v>14</v>
      </c>
      <c r="Z9" s="22">
        <v>0.1</v>
      </c>
      <c r="AB9" s="21" t="s">
        <v>14</v>
      </c>
      <c r="AC9" s="22">
        <v>0.1</v>
      </c>
      <c r="AE9" s="21" t="s">
        <v>14</v>
      </c>
      <c r="AF9" s="22">
        <v>0.1</v>
      </c>
    </row>
    <row r="10" spans="4:32" x14ac:dyDescent="0.3">
      <c r="D10" s="21" t="s">
        <v>16</v>
      </c>
      <c r="E10" s="23">
        <v>0.5</v>
      </c>
      <c r="G10" s="21" t="s">
        <v>16</v>
      </c>
      <c r="H10" s="23">
        <v>0.5</v>
      </c>
      <c r="J10" s="21" t="s">
        <v>16</v>
      </c>
      <c r="K10" s="23">
        <v>0.5</v>
      </c>
      <c r="M10" s="32" t="s">
        <v>16</v>
      </c>
      <c r="N10" s="33">
        <v>0.6</v>
      </c>
      <c r="P10" s="21" t="s">
        <v>16</v>
      </c>
      <c r="Q10" s="23">
        <v>0.5</v>
      </c>
      <c r="S10" s="21" t="s">
        <v>16</v>
      </c>
      <c r="T10" s="23">
        <v>0.5</v>
      </c>
      <c r="V10" s="21" t="s">
        <v>16</v>
      </c>
      <c r="W10" s="23">
        <v>0.5</v>
      </c>
      <c r="Y10" s="21" t="s">
        <v>16</v>
      </c>
      <c r="Z10" s="23">
        <v>0.5</v>
      </c>
      <c r="AB10" s="21" t="s">
        <v>16</v>
      </c>
      <c r="AC10" s="23">
        <v>0.5</v>
      </c>
      <c r="AE10" s="21" t="s">
        <v>16</v>
      </c>
      <c r="AF10" s="23">
        <v>0.5</v>
      </c>
    </row>
    <row r="11" spans="4:32" x14ac:dyDescent="0.3">
      <c r="D11" s="21" t="s">
        <v>0</v>
      </c>
      <c r="E11" s="23">
        <v>25</v>
      </c>
      <c r="G11" s="21" t="s">
        <v>0</v>
      </c>
      <c r="H11" s="23">
        <v>25</v>
      </c>
      <c r="J11" s="21" t="s">
        <v>0</v>
      </c>
      <c r="K11" s="23">
        <v>25</v>
      </c>
      <c r="M11" s="21" t="s">
        <v>0</v>
      </c>
      <c r="N11" s="23">
        <v>25</v>
      </c>
      <c r="P11" s="32" t="s">
        <v>0</v>
      </c>
      <c r="Q11" s="33">
        <v>15</v>
      </c>
      <c r="S11" s="21" t="s">
        <v>0</v>
      </c>
      <c r="T11" s="23">
        <v>25</v>
      </c>
      <c r="V11" s="21" t="s">
        <v>0</v>
      </c>
      <c r="W11" s="23">
        <v>25</v>
      </c>
      <c r="Y11" s="21" t="s">
        <v>0</v>
      </c>
      <c r="Z11" s="23">
        <v>25</v>
      </c>
      <c r="AB11" s="21" t="s">
        <v>0</v>
      </c>
      <c r="AC11" s="23">
        <v>25</v>
      </c>
      <c r="AE11" s="21" t="s">
        <v>0</v>
      </c>
      <c r="AF11" s="23">
        <v>25</v>
      </c>
    </row>
    <row r="12" spans="4:32" x14ac:dyDescent="0.3">
      <c r="D12" s="21" t="s">
        <v>19</v>
      </c>
      <c r="E12" s="23">
        <v>0.5</v>
      </c>
      <c r="G12" s="21" t="s">
        <v>19</v>
      </c>
      <c r="H12" s="23">
        <v>0.5</v>
      </c>
      <c r="J12" s="21" t="s">
        <v>19</v>
      </c>
      <c r="K12" s="23">
        <v>0.5</v>
      </c>
      <c r="M12" s="21" t="s">
        <v>19</v>
      </c>
      <c r="N12" s="23">
        <v>0.5</v>
      </c>
      <c r="P12" s="21" t="s">
        <v>19</v>
      </c>
      <c r="Q12" s="23">
        <v>0.5</v>
      </c>
      <c r="S12" s="32" t="s">
        <v>19</v>
      </c>
      <c r="T12" s="33">
        <v>1</v>
      </c>
      <c r="V12" s="21" t="s">
        <v>19</v>
      </c>
      <c r="W12" s="23">
        <v>0.5</v>
      </c>
      <c r="Y12" s="21" t="s">
        <v>19</v>
      </c>
      <c r="Z12" s="23">
        <v>0.5</v>
      </c>
      <c r="AB12" s="21" t="s">
        <v>19</v>
      </c>
      <c r="AC12" s="23">
        <v>0.5</v>
      </c>
      <c r="AE12" s="21" t="s">
        <v>19</v>
      </c>
      <c r="AF12" s="23">
        <v>0.5</v>
      </c>
    </row>
    <row r="13" spans="4:32" x14ac:dyDescent="0.3">
      <c r="D13" s="21" t="s">
        <v>21</v>
      </c>
      <c r="E13" s="23">
        <v>0.5</v>
      </c>
      <c r="G13" s="21" t="s">
        <v>21</v>
      </c>
      <c r="H13" s="23">
        <v>0.5</v>
      </c>
      <c r="J13" s="21" t="s">
        <v>21</v>
      </c>
      <c r="K13" s="23">
        <v>0.5</v>
      </c>
      <c r="M13" s="21" t="s">
        <v>21</v>
      </c>
      <c r="N13" s="23">
        <v>0.5</v>
      </c>
      <c r="P13" s="21" t="s">
        <v>21</v>
      </c>
      <c r="Q13" s="23">
        <v>0.5</v>
      </c>
      <c r="S13" s="21" t="s">
        <v>21</v>
      </c>
      <c r="T13" s="23">
        <v>0.5</v>
      </c>
      <c r="V13" s="32" t="s">
        <v>21</v>
      </c>
      <c r="W13" s="33">
        <v>0.25</v>
      </c>
      <c r="Y13" s="21" t="s">
        <v>21</v>
      </c>
      <c r="Z13" s="23">
        <v>0.5</v>
      </c>
      <c r="AB13" s="21" t="s">
        <v>21</v>
      </c>
      <c r="AC13" s="23">
        <v>0.5</v>
      </c>
      <c r="AE13" s="32" t="s">
        <v>21</v>
      </c>
      <c r="AF13" s="33">
        <v>100</v>
      </c>
    </row>
    <row r="14" spans="4:32" ht="15" thickBot="1" x14ac:dyDescent="0.35">
      <c r="D14" s="24" t="s">
        <v>23</v>
      </c>
      <c r="E14" s="25" t="b">
        <v>1</v>
      </c>
      <c r="G14" s="24" t="s">
        <v>23</v>
      </c>
      <c r="H14" s="25" t="b">
        <v>1</v>
      </c>
      <c r="J14" s="24" t="s">
        <v>23</v>
      </c>
      <c r="K14" s="25" t="b">
        <v>1</v>
      </c>
      <c r="M14" s="24" t="s">
        <v>23</v>
      </c>
      <c r="N14" s="25" t="b">
        <v>1</v>
      </c>
      <c r="P14" s="24" t="s">
        <v>23</v>
      </c>
      <c r="Q14" s="25" t="b">
        <v>1</v>
      </c>
      <c r="S14" s="24" t="s">
        <v>23</v>
      </c>
      <c r="T14" s="25" t="b">
        <v>1</v>
      </c>
      <c r="V14" s="24" t="s">
        <v>23</v>
      </c>
      <c r="W14" s="25" t="b">
        <v>1</v>
      </c>
      <c r="Y14" s="35" t="s">
        <v>23</v>
      </c>
      <c r="Z14" s="36" t="b">
        <v>0</v>
      </c>
      <c r="AB14" s="35" t="s">
        <v>23</v>
      </c>
      <c r="AC14" s="36" t="b">
        <v>0</v>
      </c>
      <c r="AE14" s="35" t="s">
        <v>23</v>
      </c>
      <c r="AF14" s="36" t="b">
        <v>0</v>
      </c>
    </row>
    <row r="15" spans="4:32" ht="15" thickBot="1" x14ac:dyDescent="0.35">
      <c r="D15" s="11" t="s">
        <v>28</v>
      </c>
      <c r="E15" s="19">
        <v>-9.4039581074631395E-2</v>
      </c>
      <c r="G15" s="11" t="s">
        <v>28</v>
      </c>
      <c r="H15" s="19">
        <v>-0.11920263822963154</v>
      </c>
      <c r="J15" s="11" t="s">
        <v>28</v>
      </c>
      <c r="K15" s="19">
        <v>-6.5892083403565796E-2</v>
      </c>
      <c r="M15" s="11" t="s">
        <v>28</v>
      </c>
      <c r="N15" s="19">
        <v>-9.0608255098949569E-2</v>
      </c>
      <c r="P15" s="11" t="s">
        <v>28</v>
      </c>
      <c r="Q15" s="19">
        <v>-6.825340046554404E-2</v>
      </c>
      <c r="S15" s="11" t="s">
        <v>28</v>
      </c>
      <c r="T15" s="19">
        <v>-0.10662110965213147</v>
      </c>
      <c r="V15" s="11" t="s">
        <v>28</v>
      </c>
      <c r="W15" s="19">
        <v>-4.7019790537315698E-2</v>
      </c>
      <c r="Y15" s="11" t="s">
        <v>28</v>
      </c>
      <c r="Z15" s="19">
        <v>-0.13178416680713159</v>
      </c>
      <c r="AB15" s="11" t="s">
        <v>28</v>
      </c>
      <c r="AC15" s="19">
        <v>-0.18211028111713184</v>
      </c>
      <c r="AE15" s="11" t="s">
        <v>28</v>
      </c>
      <c r="AF15" s="19">
        <v>-26.356833361426318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Scenarios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2022-10-19T19:22:18Z</dcterms:created>
  <dcterms:modified xsi:type="dcterms:W3CDTF">2023-08-11T23:05:25Z</dcterms:modified>
</cp:coreProperties>
</file>