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edeknw\Documents\Projects\Todd ERDC\"/>
    </mc:Choice>
  </mc:AlternateContent>
  <xr:revisionPtr revIDLastSave="0" documentId="13_ncr:1_{0D9DE725-D9B8-4E77-9D7D-FCF32A9A4872}" xr6:coauthVersionLast="47" xr6:coauthVersionMax="47" xr10:uidLastSave="{00000000-0000-0000-0000-000000000000}"/>
  <bookViews>
    <workbookView xWindow="-108" yWindow="-108" windowWidth="23256" windowHeight="12576" activeTab="1" xr2:uid="{93D7C08C-320E-48FB-B567-B5747945C642}"/>
  </bookViews>
  <sheets>
    <sheet name="Calculations" sheetId="1" r:id="rId1"/>
    <sheet name="Scen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L7" i="1"/>
  <c r="N9" i="1" s="1"/>
  <c r="L6" i="1"/>
  <c r="N6" i="1" s="1"/>
  <c r="I17" i="1" l="1"/>
</calcChain>
</file>

<file path=xl/sharedStrings.xml><?xml version="1.0" encoding="utf-8"?>
<sst xmlns="http://schemas.openxmlformats.org/spreadsheetml/2006/main" count="269" uniqueCount="41">
  <si>
    <t>TwaterC</t>
  </si>
  <si>
    <t xml:space="preserve">Variable </t>
  </si>
  <si>
    <t>Unit</t>
  </si>
  <si>
    <t>Description</t>
  </si>
  <si>
    <t>Default Value</t>
  </si>
  <si>
    <t>1/d</t>
  </si>
  <si>
    <t>C</t>
  </si>
  <si>
    <t>m/d</t>
  </si>
  <si>
    <t>unitless</t>
  </si>
  <si>
    <t>Temperature Correction</t>
  </si>
  <si>
    <t>Paste values here:</t>
  </si>
  <si>
    <t>GC</t>
  </si>
  <si>
    <t>Depth</t>
  </si>
  <si>
    <t>k_rc20</t>
  </si>
  <si>
    <t>k_theta</t>
  </si>
  <si>
    <t>rgc_rc20</t>
  </si>
  <si>
    <t>rgc_theta</t>
  </si>
  <si>
    <t>order</t>
  </si>
  <si>
    <t xml:space="preserve">release </t>
  </si>
  <si>
    <t>settling</t>
  </si>
  <si>
    <t>settling rate</t>
  </si>
  <si>
    <t>mg/L</t>
  </si>
  <si>
    <t>General consituent concentration</t>
  </si>
  <si>
    <t>Water temperature in C</t>
  </si>
  <si>
    <t>depth of the bed</t>
  </si>
  <si>
    <t>Reaction Decay Rate at 20C</t>
  </si>
  <si>
    <t>Arrhenius tempearutre correction factor for decay rate</t>
  </si>
  <si>
    <t>sediment release rate at 20 degree C</t>
  </si>
  <si>
    <t>Arrhenius tempearutre correction factor for sediment release</t>
  </si>
  <si>
    <t>Order of reaction kinetics</t>
  </si>
  <si>
    <t>copute resupsension true or false</t>
  </si>
  <si>
    <t>compute settling (i.e., bed loss, on/off)</t>
  </si>
  <si>
    <t>Settling rate</t>
  </si>
  <si>
    <t>rgc_rc20_tc</t>
  </si>
  <si>
    <t>GC_Decay</t>
  </si>
  <si>
    <t>k_rc20_tc</t>
  </si>
  <si>
    <t>Release</t>
  </si>
  <si>
    <t>Settling</t>
  </si>
  <si>
    <t>(m/s) * (mg/L) * (1/m)</t>
  </si>
  <si>
    <t>m * mg/L*d</t>
  </si>
  <si>
    <t>dGCdt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</si>
</sst>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wrapText="1"/>
    </xf>
    <xf numFmtId="0" fontId="0" fillId="3" borderId="6" xfId="0" applyFill="1" applyBorder="1"/>
    <xf numFmtId="0" fontId="1" fillId="2" borderId="8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 applyAlignment="1">
      <alignment horizontal="right"/>
    </xf>
    <xf numFmtId="0" fontId="0" fillId="2" borderId="8" xfId="0" applyFill="1" applyBorder="1"/>
    <xf numFmtId="0" fontId="0" fillId="0" borderId="10" xfId="0" applyBorder="1"/>
    <xf numFmtId="0" fontId="0" fillId="0" borderId="9" xfId="0" applyBorder="1"/>
    <xf numFmtId="0" fontId="0" fillId="3" borderId="11" xfId="0" applyFill="1" applyBorder="1"/>
    <xf numFmtId="0" fontId="0" fillId="0" borderId="4" xfId="0" applyFill="1" applyBorder="1"/>
    <xf numFmtId="0" fontId="0" fillId="0" borderId="3" xfId="0" applyFill="1" applyBorder="1"/>
    <xf numFmtId="0" fontId="0" fillId="0" borderId="9" xfId="0" applyFill="1" applyBorder="1" applyAlignment="1">
      <alignment horizontal="right"/>
    </xf>
    <xf numFmtId="0" fontId="0" fillId="0" borderId="9" xfId="0" applyFill="1" applyBorder="1"/>
    <xf numFmtId="0" fontId="0" fillId="0" borderId="6" xfId="0" applyFill="1" applyBorder="1"/>
    <xf numFmtId="0" fontId="0" fillId="0" borderId="11" xfId="0" applyFill="1" applyBorder="1"/>
    <xf numFmtId="0" fontId="0" fillId="0" borderId="6" xfId="0" applyBorder="1"/>
    <xf numFmtId="0" fontId="0" fillId="0" borderId="11" xfId="0" applyBorder="1"/>
    <xf numFmtId="0" fontId="0" fillId="0" borderId="0" xfId="0" applyFill="1" applyBorder="1"/>
    <xf numFmtId="0" fontId="0" fillId="0" borderId="7" xfId="0" applyFill="1" applyBorder="1"/>
    <xf numFmtId="0" fontId="2" fillId="0" borderId="0" xfId="0" applyFont="1" applyAlignment="1">
      <alignment vertical="center"/>
    </xf>
    <xf numFmtId="0" fontId="0" fillId="0" borderId="7" xfId="0" applyBorder="1" applyAlignment="1">
      <alignment wrapText="1"/>
    </xf>
    <xf numFmtId="0" fontId="0" fillId="4" borderId="1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9" xfId="0" applyFill="1" applyBorder="1"/>
    <xf numFmtId="0" fontId="0" fillId="4" borderId="9" xfId="0" applyFill="1" applyBorder="1" applyAlignment="1">
      <alignment horizontal="right"/>
    </xf>
    <xf numFmtId="0" fontId="0" fillId="0" borderId="0" xfId="0" applyFill="1"/>
    <xf numFmtId="0" fontId="0" fillId="4" borderId="6" xfId="0" applyFill="1" applyBorder="1"/>
    <xf numFmtId="0" fontId="0" fillId="4" borderId="11" xfId="0" applyFill="1" applyBorder="1"/>
    <xf numFmtId="0" fontId="0" fillId="0" borderId="5" xfId="0" applyFill="1" applyBorder="1"/>
    <xf numFmtId="0" fontId="0" fillId="0" borderId="10" xfId="0" applyBorder="1" applyAlignment="1">
      <alignment horizontal="right"/>
    </xf>
    <xf numFmtId="0" fontId="1" fillId="0" borderId="4" xfId="0" applyFont="1" applyFill="1" applyBorder="1"/>
    <xf numFmtId="0" fontId="1" fillId="0" borderId="10" xfId="0" applyFont="1" applyFill="1" applyBorder="1"/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3" xfId="0" applyBorder="1"/>
    <xf numFmtId="0" fontId="1" fillId="5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 applyAlignment="1">
      <alignment horizontal="right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17A16-BBA9-4759-B2B8-C97D92FAD610}">
  <dimension ref="B2:O40"/>
  <sheetViews>
    <sheetView zoomScale="59" zoomScaleNormal="70" workbookViewId="0">
      <selection activeCell="I17" sqref="I17"/>
    </sheetView>
  </sheetViews>
  <sheetFormatPr defaultRowHeight="14.4" x14ac:dyDescent="0.3"/>
  <cols>
    <col min="2" max="2" width="19.33203125" customWidth="1"/>
    <col min="3" max="3" width="11.44140625" customWidth="1"/>
    <col min="4" max="4" width="33.6640625" customWidth="1"/>
    <col min="5" max="5" width="29.6640625" customWidth="1"/>
    <col min="6" max="6" width="13.21875" bestFit="1" customWidth="1"/>
    <col min="7" max="7" width="14.6640625" customWidth="1"/>
    <col min="8" max="8" width="15.6640625" customWidth="1"/>
    <col min="9" max="9" width="17.33203125" customWidth="1"/>
    <col min="11" max="11" width="13.88671875" customWidth="1"/>
    <col min="12" max="12" width="24.6640625" customWidth="1"/>
    <col min="13" max="13" width="12.33203125" customWidth="1"/>
    <col min="14" max="14" width="38.109375" customWidth="1"/>
  </cols>
  <sheetData>
    <row r="2" spans="2:15" ht="15" thickBot="1" x14ac:dyDescent="0.35"/>
    <row r="3" spans="2:15" ht="15" thickBot="1" x14ac:dyDescent="0.35">
      <c r="B3" s="1" t="s">
        <v>1</v>
      </c>
      <c r="C3" s="2" t="s">
        <v>2</v>
      </c>
      <c r="D3" s="3" t="s">
        <v>3</v>
      </c>
      <c r="E3" s="11" t="s">
        <v>4</v>
      </c>
    </row>
    <row r="4" spans="2:15" ht="15" thickBot="1" x14ac:dyDescent="0.35">
      <c r="B4" s="4" t="s">
        <v>11</v>
      </c>
      <c r="C4" s="12" t="s">
        <v>21</v>
      </c>
      <c r="D4" s="13" t="s">
        <v>22</v>
      </c>
      <c r="E4" s="14">
        <v>10</v>
      </c>
      <c r="H4" s="31" t="s">
        <v>10</v>
      </c>
      <c r="I4" s="32"/>
    </row>
    <row r="5" spans="2:15" ht="15" thickBot="1" x14ac:dyDescent="0.35">
      <c r="B5" s="4" t="s">
        <v>0</v>
      </c>
      <c r="C5" s="12" t="s">
        <v>6</v>
      </c>
      <c r="D5" s="13" t="s">
        <v>23</v>
      </c>
      <c r="E5" s="14">
        <v>25</v>
      </c>
      <c r="H5" s="41" t="s">
        <v>1</v>
      </c>
      <c r="I5" s="42" t="s">
        <v>4</v>
      </c>
      <c r="K5" s="45" t="s">
        <v>9</v>
      </c>
      <c r="L5" s="46"/>
      <c r="N5" s="48" t="s">
        <v>34</v>
      </c>
    </row>
    <row r="6" spans="2:15" ht="15" thickBot="1" x14ac:dyDescent="0.35">
      <c r="B6" s="4" t="s">
        <v>12</v>
      </c>
      <c r="C6" s="27" t="s">
        <v>21</v>
      </c>
      <c r="D6" s="13" t="s">
        <v>24</v>
      </c>
      <c r="E6" s="14">
        <v>1</v>
      </c>
      <c r="H6" s="19" t="s">
        <v>11</v>
      </c>
      <c r="I6" s="44">
        <v>10</v>
      </c>
      <c r="K6" s="8" t="s">
        <v>35</v>
      </c>
      <c r="L6" s="16">
        <f>I9*I10^(I7-20)</f>
        <v>0.25163057155000129</v>
      </c>
      <c r="N6" s="47">
        <f>L6*I6^(I13)</f>
        <v>0.25163057155000129</v>
      </c>
    </row>
    <row r="7" spans="2:15" ht="15" thickBot="1" x14ac:dyDescent="0.35">
      <c r="B7" s="5"/>
      <c r="C7" s="6"/>
      <c r="D7" s="7"/>
      <c r="E7" s="15"/>
      <c r="H7" s="20" t="s">
        <v>0</v>
      </c>
      <c r="I7" s="21">
        <v>25</v>
      </c>
      <c r="K7" s="4" t="s">
        <v>33</v>
      </c>
      <c r="L7" s="17">
        <f>I11*I12^(I7-20)</f>
        <v>0.62907642887500326</v>
      </c>
    </row>
    <row r="8" spans="2:15" ht="15" thickBot="1" x14ac:dyDescent="0.35">
      <c r="B8" s="8" t="s">
        <v>13</v>
      </c>
      <c r="C8" s="39" t="s">
        <v>5</v>
      </c>
      <c r="D8" s="9" t="s">
        <v>25</v>
      </c>
      <c r="E8" s="40">
        <v>0.5</v>
      </c>
      <c r="H8" s="20" t="s">
        <v>12</v>
      </c>
      <c r="I8" s="22">
        <v>1</v>
      </c>
      <c r="K8" s="4"/>
      <c r="L8" s="17"/>
      <c r="N8" s="49" t="s">
        <v>36</v>
      </c>
    </row>
    <row r="9" spans="2:15" ht="29.4" thickBot="1" x14ac:dyDescent="0.35">
      <c r="B9" s="4" t="s">
        <v>14</v>
      </c>
      <c r="C9" s="27" t="s">
        <v>8</v>
      </c>
      <c r="D9" s="13" t="s">
        <v>26</v>
      </c>
      <c r="E9" s="17">
        <v>1.0469999999999999</v>
      </c>
      <c r="H9" s="33" t="s">
        <v>13</v>
      </c>
      <c r="I9" s="34">
        <v>0.2</v>
      </c>
      <c r="K9" s="20"/>
      <c r="L9" s="22"/>
      <c r="N9" s="47">
        <f>IF(I14,L7/I8,0)</f>
        <v>0.62907642887500326</v>
      </c>
    </row>
    <row r="10" spans="2:15" ht="15" thickBot="1" x14ac:dyDescent="0.35">
      <c r="B10" s="4" t="s">
        <v>15</v>
      </c>
      <c r="C10" s="27" t="s">
        <v>39</v>
      </c>
      <c r="D10" s="13" t="s">
        <v>27</v>
      </c>
      <c r="E10" s="17">
        <v>0.5</v>
      </c>
      <c r="H10" s="4" t="s">
        <v>14</v>
      </c>
      <c r="I10" s="22">
        <v>1.0469999999999999</v>
      </c>
      <c r="K10" s="23"/>
      <c r="L10" s="24"/>
    </row>
    <row r="11" spans="2:15" ht="29.4" thickBot="1" x14ac:dyDescent="0.35">
      <c r="B11" s="4" t="s">
        <v>16</v>
      </c>
      <c r="C11" s="27" t="s">
        <v>8</v>
      </c>
      <c r="D11" s="13" t="s">
        <v>28</v>
      </c>
      <c r="E11" s="17">
        <v>1.0469999999999999</v>
      </c>
      <c r="H11" s="4" t="s">
        <v>15</v>
      </c>
      <c r="I11" s="22">
        <v>0.5</v>
      </c>
      <c r="N11" s="49" t="s">
        <v>37</v>
      </c>
    </row>
    <row r="12" spans="2:15" ht="15" thickBot="1" x14ac:dyDescent="0.35">
      <c r="B12" s="4" t="s">
        <v>17</v>
      </c>
      <c r="C12" s="27" t="s">
        <v>8</v>
      </c>
      <c r="D12" s="13" t="s">
        <v>29</v>
      </c>
      <c r="E12" s="17">
        <v>1</v>
      </c>
      <c r="H12" s="4" t="s">
        <v>16</v>
      </c>
      <c r="I12" s="22">
        <v>1.0469999999999999</v>
      </c>
      <c r="N12" s="47">
        <f>IF(I15, I16*I6/I8,0)</f>
        <v>2E-3</v>
      </c>
      <c r="O12" t="s">
        <v>38</v>
      </c>
    </row>
    <row r="13" spans="2:15" x14ac:dyDescent="0.3">
      <c r="B13" s="4" t="s">
        <v>18</v>
      </c>
      <c r="C13" s="27" t="s">
        <v>8</v>
      </c>
      <c r="D13" s="13" t="s">
        <v>30</v>
      </c>
      <c r="E13" s="17" t="b">
        <v>1</v>
      </c>
      <c r="H13" s="33" t="s">
        <v>17</v>
      </c>
      <c r="I13" s="34">
        <v>0</v>
      </c>
    </row>
    <row r="14" spans="2:15" x14ac:dyDescent="0.3">
      <c r="B14" s="4" t="s">
        <v>19</v>
      </c>
      <c r="C14" s="27" t="s">
        <v>8</v>
      </c>
      <c r="D14" s="13" t="s">
        <v>31</v>
      </c>
      <c r="E14" s="17" t="b">
        <v>1</v>
      </c>
      <c r="H14" s="4" t="s">
        <v>18</v>
      </c>
      <c r="I14" s="22" t="b">
        <v>1</v>
      </c>
    </row>
    <row r="15" spans="2:15" ht="15" thickBot="1" x14ac:dyDescent="0.35">
      <c r="B15" s="25" t="s">
        <v>20</v>
      </c>
      <c r="C15" s="28" t="s">
        <v>7</v>
      </c>
      <c r="D15" s="30" t="s">
        <v>32</v>
      </c>
      <c r="E15" s="26">
        <v>2E-3</v>
      </c>
      <c r="H15" s="4" t="s">
        <v>19</v>
      </c>
      <c r="I15" s="22" t="b">
        <v>1</v>
      </c>
    </row>
    <row r="16" spans="2:15" ht="15" thickBot="1" x14ac:dyDescent="0.35">
      <c r="H16" s="25" t="s">
        <v>20</v>
      </c>
      <c r="I16" s="24">
        <v>2.0000000000000001E-4</v>
      </c>
    </row>
    <row r="17" spans="8:9" ht="15" thickBot="1" x14ac:dyDescent="0.35">
      <c r="H17" s="10" t="s">
        <v>40</v>
      </c>
      <c r="I17" s="18">
        <f>-N6+N9-N12</f>
        <v>0.37544585732500196</v>
      </c>
    </row>
    <row r="39" spans="12:12" x14ac:dyDescent="0.3">
      <c r="L39" s="29"/>
    </row>
    <row r="40" spans="12:12" x14ac:dyDescent="0.3">
      <c r="L40" s="29"/>
    </row>
  </sheetData>
  <mergeCells count="1">
    <mergeCell ref="K5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316D-8100-430C-8638-56E95BA67FA6}">
  <dimension ref="F1:AW22"/>
  <sheetViews>
    <sheetView tabSelected="1" zoomScale="80" zoomScaleNormal="80" workbookViewId="0">
      <pane xSplit="3" topLeftCell="AF1" activePane="topRight" state="frozen"/>
      <selection pane="topRight" activeCell="AW18" sqref="AW18"/>
    </sheetView>
  </sheetViews>
  <sheetFormatPr defaultRowHeight="14.4" x14ac:dyDescent="0.3"/>
  <cols>
    <col min="7" max="7" width="15.33203125" customWidth="1"/>
    <col min="10" max="10" width="15.5546875" customWidth="1"/>
    <col min="28" max="28" width="13.88671875" customWidth="1"/>
    <col min="46" max="46" width="12.77734375" customWidth="1"/>
    <col min="49" max="49" width="17" customWidth="1"/>
  </cols>
  <sheetData>
    <row r="1" spans="6:49" x14ac:dyDescent="0.3">
      <c r="W1" s="36"/>
      <c r="X1" s="36"/>
      <c r="Y1" s="36"/>
    </row>
    <row r="2" spans="6:49" x14ac:dyDescent="0.3">
      <c r="W2" s="36"/>
      <c r="X2" s="36"/>
      <c r="Y2" s="36"/>
    </row>
    <row r="3" spans="6:49" x14ac:dyDescent="0.3">
      <c r="W3" s="36"/>
      <c r="X3" s="36"/>
      <c r="Y3" s="36"/>
    </row>
    <row r="4" spans="6:49" x14ac:dyDescent="0.3">
      <c r="W4" s="36"/>
      <c r="X4" s="36"/>
      <c r="Y4" s="36"/>
    </row>
    <row r="5" spans="6:49" ht="15" thickBot="1" x14ac:dyDescent="0.35">
      <c r="W5" s="36"/>
      <c r="X5" s="36"/>
      <c r="Y5" s="36"/>
    </row>
    <row r="6" spans="6:49" ht="15" thickBot="1" x14ac:dyDescent="0.35">
      <c r="F6" s="41" t="s">
        <v>1</v>
      </c>
      <c r="G6" s="42" t="s">
        <v>4</v>
      </c>
      <c r="I6" s="41" t="s">
        <v>1</v>
      </c>
      <c r="J6" s="42" t="s">
        <v>4</v>
      </c>
      <c r="L6" s="41" t="s">
        <v>1</v>
      </c>
      <c r="M6" s="42" t="s">
        <v>4</v>
      </c>
      <c r="O6" s="41" t="s">
        <v>1</v>
      </c>
      <c r="P6" s="42" t="s">
        <v>4</v>
      </c>
      <c r="R6" s="41" t="s">
        <v>1</v>
      </c>
      <c r="S6" s="42" t="s">
        <v>4</v>
      </c>
      <c r="U6" s="41" t="s">
        <v>1</v>
      </c>
      <c r="V6" s="42" t="s">
        <v>4</v>
      </c>
      <c r="W6" s="52"/>
      <c r="X6" s="41" t="s">
        <v>1</v>
      </c>
      <c r="Y6" s="42" t="s">
        <v>4</v>
      </c>
      <c r="AA6" s="41" t="s">
        <v>1</v>
      </c>
      <c r="AB6" s="42" t="s">
        <v>4</v>
      </c>
      <c r="AD6" s="41" t="s">
        <v>1</v>
      </c>
      <c r="AE6" s="42" t="s">
        <v>4</v>
      </c>
      <c r="AG6" s="41" t="s">
        <v>1</v>
      </c>
      <c r="AH6" s="42" t="s">
        <v>4</v>
      </c>
      <c r="AJ6" s="41" t="s">
        <v>1</v>
      </c>
      <c r="AK6" s="42" t="s">
        <v>4</v>
      </c>
      <c r="AM6" s="41" t="s">
        <v>1</v>
      </c>
      <c r="AN6" s="42" t="s">
        <v>4</v>
      </c>
      <c r="AP6" s="41" t="s">
        <v>1</v>
      </c>
      <c r="AQ6" s="42" t="s">
        <v>4</v>
      </c>
      <c r="AS6" s="41" t="s">
        <v>1</v>
      </c>
      <c r="AT6" s="42" t="s">
        <v>4</v>
      </c>
      <c r="AV6" s="41" t="s">
        <v>1</v>
      </c>
      <c r="AW6" s="42" t="s">
        <v>4</v>
      </c>
    </row>
    <row r="7" spans="6:49" x14ac:dyDescent="0.3">
      <c r="F7" s="19" t="s">
        <v>11</v>
      </c>
      <c r="G7" s="44">
        <v>10</v>
      </c>
      <c r="I7" s="50" t="s">
        <v>11</v>
      </c>
      <c r="J7" s="51">
        <v>20</v>
      </c>
      <c r="L7" s="19" t="s">
        <v>11</v>
      </c>
      <c r="M7" s="44">
        <v>10</v>
      </c>
      <c r="O7" s="19" t="s">
        <v>11</v>
      </c>
      <c r="P7" s="44">
        <v>10</v>
      </c>
      <c r="R7" s="19" t="s">
        <v>11</v>
      </c>
      <c r="S7" s="44">
        <v>10</v>
      </c>
      <c r="U7" s="19" t="s">
        <v>11</v>
      </c>
      <c r="V7" s="44">
        <v>10</v>
      </c>
      <c r="W7" s="43"/>
      <c r="X7" s="19" t="s">
        <v>11</v>
      </c>
      <c r="Y7" s="44">
        <v>10</v>
      </c>
      <c r="AA7" s="19" t="s">
        <v>11</v>
      </c>
      <c r="AB7" s="44">
        <v>10</v>
      </c>
      <c r="AD7" s="19" t="s">
        <v>11</v>
      </c>
      <c r="AE7" s="44">
        <v>10</v>
      </c>
      <c r="AG7" s="19" t="s">
        <v>11</v>
      </c>
      <c r="AH7" s="44">
        <v>10</v>
      </c>
      <c r="AJ7" s="19" t="s">
        <v>11</v>
      </c>
      <c r="AK7" s="44">
        <v>10</v>
      </c>
      <c r="AM7" s="19" t="s">
        <v>11</v>
      </c>
      <c r="AN7" s="44">
        <v>10</v>
      </c>
      <c r="AP7" s="19" t="s">
        <v>11</v>
      </c>
      <c r="AQ7" s="44">
        <v>10</v>
      </c>
      <c r="AS7" s="19" t="s">
        <v>11</v>
      </c>
      <c r="AT7" s="44">
        <v>10</v>
      </c>
      <c r="AV7" s="19" t="s">
        <v>11</v>
      </c>
      <c r="AW7" s="44">
        <v>10</v>
      </c>
    </row>
    <row r="8" spans="6:49" x14ac:dyDescent="0.3">
      <c r="F8" s="20" t="s">
        <v>0</v>
      </c>
      <c r="G8" s="21">
        <v>25</v>
      </c>
      <c r="I8" s="20" t="s">
        <v>0</v>
      </c>
      <c r="J8" s="21">
        <v>25</v>
      </c>
      <c r="L8" s="33" t="s">
        <v>0</v>
      </c>
      <c r="M8" s="35">
        <v>35</v>
      </c>
      <c r="O8" s="20" t="s">
        <v>0</v>
      </c>
      <c r="P8" s="21">
        <v>25</v>
      </c>
      <c r="R8" s="20" t="s">
        <v>0</v>
      </c>
      <c r="S8" s="21">
        <v>25</v>
      </c>
      <c r="U8" s="20" t="s">
        <v>0</v>
      </c>
      <c r="V8" s="21">
        <v>25</v>
      </c>
      <c r="W8" s="43"/>
      <c r="X8" s="20" t="s">
        <v>0</v>
      </c>
      <c r="Y8" s="21">
        <v>25</v>
      </c>
      <c r="AA8" s="20" t="s">
        <v>0</v>
      </c>
      <c r="AB8" s="21">
        <v>25</v>
      </c>
      <c r="AD8" s="20" t="s">
        <v>0</v>
      </c>
      <c r="AE8" s="21">
        <v>25</v>
      </c>
      <c r="AG8" s="20" t="s">
        <v>0</v>
      </c>
      <c r="AH8" s="21">
        <v>25</v>
      </c>
      <c r="AJ8" s="20" t="s">
        <v>0</v>
      </c>
      <c r="AK8" s="21">
        <v>25</v>
      </c>
      <c r="AM8" s="20" t="s">
        <v>0</v>
      </c>
      <c r="AN8" s="21">
        <v>25</v>
      </c>
      <c r="AP8" s="20" t="s">
        <v>0</v>
      </c>
      <c r="AQ8" s="21">
        <v>25</v>
      </c>
      <c r="AS8" s="20" t="s">
        <v>0</v>
      </c>
      <c r="AT8" s="21">
        <v>25</v>
      </c>
      <c r="AV8" s="20" t="s">
        <v>0</v>
      </c>
      <c r="AW8" s="21">
        <v>25</v>
      </c>
    </row>
    <row r="9" spans="6:49" x14ac:dyDescent="0.3">
      <c r="F9" s="20" t="s">
        <v>12</v>
      </c>
      <c r="G9" s="22">
        <v>1</v>
      </c>
      <c r="I9" s="20" t="s">
        <v>12</v>
      </c>
      <c r="J9" s="22">
        <v>1</v>
      </c>
      <c r="L9" s="20" t="s">
        <v>12</v>
      </c>
      <c r="M9" s="22">
        <v>1</v>
      </c>
      <c r="O9" s="33" t="s">
        <v>12</v>
      </c>
      <c r="P9" s="34">
        <v>5</v>
      </c>
      <c r="R9" s="20" t="s">
        <v>12</v>
      </c>
      <c r="S9" s="22">
        <v>1</v>
      </c>
      <c r="U9" s="20" t="s">
        <v>12</v>
      </c>
      <c r="V9" s="22">
        <v>1</v>
      </c>
      <c r="W9" s="27"/>
      <c r="X9" s="20" t="s">
        <v>12</v>
      </c>
      <c r="Y9" s="22">
        <v>1</v>
      </c>
      <c r="AA9" s="20" t="s">
        <v>12</v>
      </c>
      <c r="AB9" s="22">
        <v>1</v>
      </c>
      <c r="AD9" s="20" t="s">
        <v>12</v>
      </c>
      <c r="AE9" s="22">
        <v>1</v>
      </c>
      <c r="AG9" s="20" t="s">
        <v>12</v>
      </c>
      <c r="AH9" s="22">
        <v>1</v>
      </c>
      <c r="AJ9" s="20" t="s">
        <v>12</v>
      </c>
      <c r="AK9" s="22">
        <v>1</v>
      </c>
      <c r="AM9" s="20" t="s">
        <v>12</v>
      </c>
      <c r="AN9" s="22">
        <v>1</v>
      </c>
      <c r="AP9" s="20" t="s">
        <v>12</v>
      </c>
      <c r="AQ9" s="22">
        <v>1</v>
      </c>
      <c r="AS9" s="20" t="s">
        <v>12</v>
      </c>
      <c r="AT9" s="22">
        <v>1</v>
      </c>
      <c r="AV9" s="20" t="s">
        <v>12</v>
      </c>
      <c r="AW9" s="22">
        <v>1</v>
      </c>
    </row>
    <row r="10" spans="6:49" x14ac:dyDescent="0.3">
      <c r="F10" s="4" t="s">
        <v>13</v>
      </c>
      <c r="G10" s="22">
        <v>0.5</v>
      </c>
      <c r="I10" s="4" t="s">
        <v>13</v>
      </c>
      <c r="J10" s="22">
        <v>0.5</v>
      </c>
      <c r="L10" s="4" t="s">
        <v>13</v>
      </c>
      <c r="M10" s="22">
        <v>0.5</v>
      </c>
      <c r="O10" s="4" t="s">
        <v>13</v>
      </c>
      <c r="P10" s="22">
        <v>0.5</v>
      </c>
      <c r="R10" s="33" t="s">
        <v>13</v>
      </c>
      <c r="S10" s="34">
        <v>0.7</v>
      </c>
      <c r="U10" s="33" t="s">
        <v>13</v>
      </c>
      <c r="V10" s="34">
        <v>0.7</v>
      </c>
      <c r="W10" s="27"/>
      <c r="X10" s="33" t="s">
        <v>13</v>
      </c>
      <c r="Y10" s="34">
        <v>0.2</v>
      </c>
      <c r="AA10" s="4" t="s">
        <v>13</v>
      </c>
      <c r="AB10" s="22">
        <v>0.5</v>
      </c>
      <c r="AD10" s="4" t="s">
        <v>13</v>
      </c>
      <c r="AE10" s="22">
        <v>0.5</v>
      </c>
      <c r="AG10" s="4" t="s">
        <v>13</v>
      </c>
      <c r="AH10" s="22">
        <v>0.5</v>
      </c>
      <c r="AJ10" s="4" t="s">
        <v>13</v>
      </c>
      <c r="AK10" s="22">
        <v>0.5</v>
      </c>
      <c r="AM10" s="4" t="s">
        <v>13</v>
      </c>
      <c r="AN10" s="22">
        <v>0.5</v>
      </c>
      <c r="AP10" s="4" t="s">
        <v>13</v>
      </c>
      <c r="AQ10" s="22">
        <v>0.5</v>
      </c>
      <c r="AS10" s="4" t="s">
        <v>13</v>
      </c>
      <c r="AT10" s="22">
        <v>0.5</v>
      </c>
      <c r="AV10" s="4" t="s">
        <v>13</v>
      </c>
      <c r="AW10" s="22">
        <v>0.5</v>
      </c>
    </row>
    <row r="11" spans="6:49" x14ac:dyDescent="0.3">
      <c r="F11" s="4" t="s">
        <v>14</v>
      </c>
      <c r="G11" s="22">
        <v>1.0469999999999999</v>
      </c>
      <c r="I11" s="4" t="s">
        <v>14</v>
      </c>
      <c r="J11" s="22">
        <v>1.0469999999999999</v>
      </c>
      <c r="L11" s="4" t="s">
        <v>14</v>
      </c>
      <c r="M11" s="22">
        <v>1.0469999999999999</v>
      </c>
      <c r="O11" s="4" t="s">
        <v>14</v>
      </c>
      <c r="P11" s="22">
        <v>1.0469999999999999</v>
      </c>
      <c r="R11" s="4" t="s">
        <v>14</v>
      </c>
      <c r="S11" s="22">
        <v>1.0469999999999999</v>
      </c>
      <c r="U11" s="4" t="s">
        <v>14</v>
      </c>
      <c r="V11" s="22">
        <v>1.0469999999999999</v>
      </c>
      <c r="W11" s="27"/>
      <c r="X11" s="4" t="s">
        <v>14</v>
      </c>
      <c r="Y11" s="22">
        <v>1.0469999999999999</v>
      </c>
      <c r="AA11" s="33" t="s">
        <v>14</v>
      </c>
      <c r="AB11" s="34">
        <v>1.1000000000000001</v>
      </c>
      <c r="AD11" s="4" t="s">
        <v>14</v>
      </c>
      <c r="AE11" s="22">
        <v>1.0469999999999999</v>
      </c>
      <c r="AG11" s="4" t="s">
        <v>14</v>
      </c>
      <c r="AH11" s="22">
        <v>1.0469999999999999</v>
      </c>
      <c r="AJ11" s="4" t="s">
        <v>14</v>
      </c>
      <c r="AK11" s="22">
        <v>1.0469999999999999</v>
      </c>
      <c r="AM11" s="4" t="s">
        <v>14</v>
      </c>
      <c r="AN11" s="22">
        <v>1.0469999999999999</v>
      </c>
      <c r="AP11" s="4" t="s">
        <v>14</v>
      </c>
      <c r="AQ11" s="22">
        <v>1.0469999999999999</v>
      </c>
      <c r="AS11" s="4" t="s">
        <v>14</v>
      </c>
      <c r="AT11" s="22">
        <v>1.0469999999999999</v>
      </c>
      <c r="AV11" s="4" t="s">
        <v>14</v>
      </c>
      <c r="AW11" s="22">
        <v>1.0469999999999999</v>
      </c>
    </row>
    <row r="12" spans="6:49" x14ac:dyDescent="0.3">
      <c r="F12" s="4" t="s">
        <v>15</v>
      </c>
      <c r="G12" s="22">
        <v>0.5</v>
      </c>
      <c r="I12" s="4" t="s">
        <v>15</v>
      </c>
      <c r="J12" s="22">
        <v>0.5</v>
      </c>
      <c r="L12" s="4" t="s">
        <v>15</v>
      </c>
      <c r="M12" s="22">
        <v>0.5</v>
      </c>
      <c r="O12" s="4" t="s">
        <v>15</v>
      </c>
      <c r="P12" s="22">
        <v>0.5</v>
      </c>
      <c r="R12" s="4" t="s">
        <v>15</v>
      </c>
      <c r="S12" s="22">
        <v>0.5</v>
      </c>
      <c r="U12" s="4" t="s">
        <v>15</v>
      </c>
      <c r="V12" s="22">
        <v>0.5</v>
      </c>
      <c r="W12" s="27"/>
      <c r="X12" s="4" t="s">
        <v>15</v>
      </c>
      <c r="Y12" s="22">
        <v>0.5</v>
      </c>
      <c r="AA12" s="4" t="s">
        <v>15</v>
      </c>
      <c r="AB12" s="22">
        <v>0.5</v>
      </c>
      <c r="AD12" s="33" t="s">
        <v>15</v>
      </c>
      <c r="AE12" s="34">
        <v>0.2</v>
      </c>
      <c r="AG12" s="4" t="s">
        <v>15</v>
      </c>
      <c r="AH12" s="22">
        <v>0.5</v>
      </c>
      <c r="AJ12" s="4" t="s">
        <v>15</v>
      </c>
      <c r="AK12" s="22">
        <v>0.5</v>
      </c>
      <c r="AM12" s="4" t="s">
        <v>15</v>
      </c>
      <c r="AN12" s="22">
        <v>0.5</v>
      </c>
      <c r="AP12" s="20" t="s">
        <v>15</v>
      </c>
      <c r="AQ12" s="22">
        <v>0.5</v>
      </c>
      <c r="AS12" s="20" t="s">
        <v>15</v>
      </c>
      <c r="AT12" s="22">
        <v>0.5</v>
      </c>
      <c r="AV12" s="20" t="s">
        <v>15</v>
      </c>
      <c r="AW12" s="22">
        <v>0.5</v>
      </c>
    </row>
    <row r="13" spans="6:49" x14ac:dyDescent="0.3">
      <c r="F13" s="4" t="s">
        <v>16</v>
      </c>
      <c r="G13" s="22">
        <v>1.0469999999999999</v>
      </c>
      <c r="I13" s="4" t="s">
        <v>16</v>
      </c>
      <c r="J13" s="22">
        <v>1.0469999999999999</v>
      </c>
      <c r="L13" s="4" t="s">
        <v>16</v>
      </c>
      <c r="M13" s="22">
        <v>1.0469999999999999</v>
      </c>
      <c r="O13" s="4" t="s">
        <v>16</v>
      </c>
      <c r="P13" s="22">
        <v>1.0469999999999999</v>
      </c>
      <c r="R13" s="4" t="s">
        <v>16</v>
      </c>
      <c r="S13" s="22">
        <v>1.0469999999999999</v>
      </c>
      <c r="U13" s="4" t="s">
        <v>16</v>
      </c>
      <c r="V13" s="22">
        <v>1.0469999999999999</v>
      </c>
      <c r="W13" s="27"/>
      <c r="X13" s="4" t="s">
        <v>16</v>
      </c>
      <c r="Y13" s="22">
        <v>1.0469999999999999</v>
      </c>
      <c r="AA13" s="4" t="s">
        <v>16</v>
      </c>
      <c r="AB13" s="22">
        <v>1.0469999999999999</v>
      </c>
      <c r="AD13" s="4" t="s">
        <v>16</v>
      </c>
      <c r="AE13" s="22">
        <v>1.0469999999999999</v>
      </c>
      <c r="AG13" s="33" t="s">
        <v>16</v>
      </c>
      <c r="AH13" s="34">
        <v>0.9</v>
      </c>
      <c r="AJ13" s="4" t="s">
        <v>16</v>
      </c>
      <c r="AK13" s="22">
        <v>1.0469999999999999</v>
      </c>
      <c r="AM13" s="4" t="s">
        <v>16</v>
      </c>
      <c r="AN13" s="22">
        <v>1.0469999999999999</v>
      </c>
      <c r="AP13" s="20" t="s">
        <v>16</v>
      </c>
      <c r="AQ13" s="22">
        <v>1.0469999999999999</v>
      </c>
      <c r="AS13" s="20" t="s">
        <v>16</v>
      </c>
      <c r="AT13" s="22">
        <v>1.0469999999999999</v>
      </c>
      <c r="AV13" s="20" t="s">
        <v>16</v>
      </c>
      <c r="AW13" s="22">
        <v>1.0469999999999999</v>
      </c>
    </row>
    <row r="14" spans="6:49" x14ac:dyDescent="0.3">
      <c r="F14" s="4" t="s">
        <v>17</v>
      </c>
      <c r="G14" s="22">
        <v>1</v>
      </c>
      <c r="I14" s="4" t="s">
        <v>17</v>
      </c>
      <c r="J14" s="22">
        <v>1</v>
      </c>
      <c r="L14" s="4" t="s">
        <v>17</v>
      </c>
      <c r="M14" s="22">
        <v>1</v>
      </c>
      <c r="O14" s="4" t="s">
        <v>17</v>
      </c>
      <c r="P14" s="22">
        <v>1</v>
      </c>
      <c r="R14" s="4" t="s">
        <v>17</v>
      </c>
      <c r="S14" s="22">
        <v>1</v>
      </c>
      <c r="U14" s="33" t="s">
        <v>17</v>
      </c>
      <c r="V14" s="34">
        <v>2</v>
      </c>
      <c r="W14" s="27"/>
      <c r="X14" s="33" t="s">
        <v>17</v>
      </c>
      <c r="Y14" s="34">
        <v>0</v>
      </c>
      <c r="AA14" s="4" t="s">
        <v>17</v>
      </c>
      <c r="AB14" s="22">
        <v>1</v>
      </c>
      <c r="AD14" s="4" t="s">
        <v>17</v>
      </c>
      <c r="AE14" s="22">
        <v>1</v>
      </c>
      <c r="AG14" s="4" t="s">
        <v>17</v>
      </c>
      <c r="AH14" s="22">
        <v>1</v>
      </c>
      <c r="AJ14" s="33" t="s">
        <v>17</v>
      </c>
      <c r="AK14" s="34">
        <v>0</v>
      </c>
      <c r="AM14" s="33" t="s">
        <v>17</v>
      </c>
      <c r="AN14" s="34">
        <v>2</v>
      </c>
      <c r="AP14" s="20" t="s">
        <v>17</v>
      </c>
      <c r="AQ14" s="22">
        <v>1</v>
      </c>
      <c r="AS14" s="20" t="s">
        <v>17</v>
      </c>
      <c r="AT14" s="22">
        <v>1</v>
      </c>
      <c r="AV14" s="20" t="s">
        <v>17</v>
      </c>
      <c r="AW14" s="22">
        <v>1</v>
      </c>
    </row>
    <row r="15" spans="6:49" x14ac:dyDescent="0.3">
      <c r="F15" s="4" t="s">
        <v>18</v>
      </c>
      <c r="G15" s="22" t="b">
        <v>1</v>
      </c>
      <c r="I15" s="4" t="s">
        <v>18</v>
      </c>
      <c r="J15" s="22" t="b">
        <v>1</v>
      </c>
      <c r="L15" s="4" t="s">
        <v>18</v>
      </c>
      <c r="M15" s="22" t="b">
        <v>1</v>
      </c>
      <c r="O15" s="4" t="s">
        <v>18</v>
      </c>
      <c r="P15" s="22" t="b">
        <v>1</v>
      </c>
      <c r="R15" s="4" t="s">
        <v>18</v>
      </c>
      <c r="S15" s="22" t="b">
        <v>1</v>
      </c>
      <c r="U15" s="4" t="s">
        <v>18</v>
      </c>
      <c r="V15" s="22" t="b">
        <v>1</v>
      </c>
      <c r="W15" s="27"/>
      <c r="X15" s="4" t="s">
        <v>18</v>
      </c>
      <c r="Y15" s="22" t="b">
        <v>1</v>
      </c>
      <c r="AA15" s="4" t="s">
        <v>18</v>
      </c>
      <c r="AB15" s="22" t="b">
        <v>1</v>
      </c>
      <c r="AD15" s="4" t="s">
        <v>18</v>
      </c>
      <c r="AE15" s="22" t="b">
        <v>1</v>
      </c>
      <c r="AG15" s="4" t="s">
        <v>18</v>
      </c>
      <c r="AH15" s="22" t="b">
        <v>1</v>
      </c>
      <c r="AJ15" s="4" t="s">
        <v>18</v>
      </c>
      <c r="AK15" s="22" t="b">
        <v>1</v>
      </c>
      <c r="AM15" s="4" t="s">
        <v>18</v>
      </c>
      <c r="AN15" s="22" t="b">
        <v>1</v>
      </c>
      <c r="AP15" s="33" t="s">
        <v>18</v>
      </c>
      <c r="AQ15" s="34" t="b">
        <v>0</v>
      </c>
      <c r="AS15" s="20" t="s">
        <v>18</v>
      </c>
      <c r="AT15" s="22" t="b">
        <v>1</v>
      </c>
      <c r="AV15" s="20" t="s">
        <v>18</v>
      </c>
      <c r="AW15" s="22" t="b">
        <v>1</v>
      </c>
    </row>
    <row r="16" spans="6:49" x14ac:dyDescent="0.3">
      <c r="F16" s="4" t="s">
        <v>19</v>
      </c>
      <c r="G16" s="22" t="b">
        <v>1</v>
      </c>
      <c r="I16" s="4" t="s">
        <v>19</v>
      </c>
      <c r="J16" s="22" t="b">
        <v>1</v>
      </c>
      <c r="L16" s="4" t="s">
        <v>19</v>
      </c>
      <c r="M16" s="22" t="b">
        <v>1</v>
      </c>
      <c r="O16" s="4" t="s">
        <v>19</v>
      </c>
      <c r="P16" s="22" t="b">
        <v>1</v>
      </c>
      <c r="R16" s="4" t="s">
        <v>19</v>
      </c>
      <c r="S16" s="22" t="b">
        <v>1</v>
      </c>
      <c r="U16" s="4" t="s">
        <v>19</v>
      </c>
      <c r="V16" s="22" t="b">
        <v>1</v>
      </c>
      <c r="W16" s="27"/>
      <c r="X16" s="4" t="s">
        <v>19</v>
      </c>
      <c r="Y16" s="22" t="b">
        <v>1</v>
      </c>
      <c r="AA16" s="4" t="s">
        <v>19</v>
      </c>
      <c r="AB16" s="22" t="b">
        <v>1</v>
      </c>
      <c r="AD16" s="4" t="s">
        <v>19</v>
      </c>
      <c r="AE16" s="22" t="b">
        <v>1</v>
      </c>
      <c r="AG16" s="4" t="s">
        <v>19</v>
      </c>
      <c r="AH16" s="22" t="b">
        <v>1</v>
      </c>
      <c r="AJ16" s="4" t="s">
        <v>19</v>
      </c>
      <c r="AK16" s="22" t="b">
        <v>1</v>
      </c>
      <c r="AM16" s="4" t="s">
        <v>19</v>
      </c>
      <c r="AN16" s="22" t="b">
        <v>1</v>
      </c>
      <c r="AP16" s="20" t="s">
        <v>19</v>
      </c>
      <c r="AQ16" s="22" t="b">
        <v>1</v>
      </c>
      <c r="AS16" s="33" t="s">
        <v>19</v>
      </c>
      <c r="AT16" s="34" t="b">
        <v>0</v>
      </c>
      <c r="AV16" s="20" t="s">
        <v>19</v>
      </c>
      <c r="AW16" s="22" t="b">
        <v>1</v>
      </c>
    </row>
    <row r="17" spans="6:49" ht="15" thickBot="1" x14ac:dyDescent="0.35">
      <c r="F17" s="25" t="s">
        <v>20</v>
      </c>
      <c r="G17" s="24">
        <v>2.0000000000000001E-4</v>
      </c>
      <c r="I17" s="25" t="s">
        <v>20</v>
      </c>
      <c r="J17" s="24">
        <v>2.0000000000000001E-4</v>
      </c>
      <c r="L17" s="25" t="s">
        <v>20</v>
      </c>
      <c r="M17" s="24">
        <v>2.0000000000000001E-4</v>
      </c>
      <c r="O17" s="25" t="s">
        <v>20</v>
      </c>
      <c r="P17" s="24">
        <v>2.0000000000000001E-4</v>
      </c>
      <c r="R17" s="25" t="s">
        <v>20</v>
      </c>
      <c r="S17" s="24">
        <v>2.0000000000000001E-4</v>
      </c>
      <c r="U17" s="25" t="s">
        <v>20</v>
      </c>
      <c r="V17" s="24">
        <v>2.0000000000000001E-4</v>
      </c>
      <c r="W17" s="27"/>
      <c r="X17" s="25" t="s">
        <v>20</v>
      </c>
      <c r="Y17" s="24">
        <v>2.0000000000000001E-4</v>
      </c>
      <c r="AA17" s="25" t="s">
        <v>20</v>
      </c>
      <c r="AB17" s="24">
        <v>2.0000000000000001E-4</v>
      </c>
      <c r="AD17" s="25" t="s">
        <v>20</v>
      </c>
      <c r="AE17" s="24">
        <v>2.0000000000000001E-4</v>
      </c>
      <c r="AG17" s="25" t="s">
        <v>20</v>
      </c>
      <c r="AH17" s="24">
        <v>2.0000000000000001E-4</v>
      </c>
      <c r="AJ17" s="25" t="s">
        <v>20</v>
      </c>
      <c r="AK17" s="24">
        <v>2.0000000000000001E-4</v>
      </c>
      <c r="AM17" s="25" t="s">
        <v>20</v>
      </c>
      <c r="AN17" s="24">
        <v>2.0000000000000001E-4</v>
      </c>
      <c r="AP17" s="25" t="s">
        <v>20</v>
      </c>
      <c r="AQ17" s="24">
        <v>2.0000000000000001E-4</v>
      </c>
      <c r="AS17" s="25" t="s">
        <v>20</v>
      </c>
      <c r="AT17" s="24">
        <v>2.0000000000000001E-4</v>
      </c>
      <c r="AV17" s="37" t="s">
        <v>20</v>
      </c>
      <c r="AW17" s="38">
        <v>5.0000000000000001E-3</v>
      </c>
    </row>
    <row r="18" spans="6:49" ht="15" thickBot="1" x14ac:dyDescent="0.35">
      <c r="F18" s="10" t="s">
        <v>40</v>
      </c>
      <c r="G18" s="18">
        <v>-5.6636878598750293</v>
      </c>
      <c r="I18" s="10" t="s">
        <v>40</v>
      </c>
      <c r="J18" s="18">
        <v>-5.6656878598750291</v>
      </c>
      <c r="L18" s="10" t="s">
        <v>40</v>
      </c>
      <c r="M18" s="18">
        <v>-8.964160947658014</v>
      </c>
      <c r="O18" s="10" t="s">
        <v>40</v>
      </c>
      <c r="P18" s="18">
        <v>-6.1653490029750326</v>
      </c>
      <c r="R18" s="10" t="s">
        <v>40</v>
      </c>
      <c r="S18" s="18">
        <v>-8.1799935753750432</v>
      </c>
      <c r="U18" s="10" t="s">
        <v>40</v>
      </c>
      <c r="V18" s="18">
        <v>-87.443623613625434</v>
      </c>
      <c r="W18" s="27"/>
      <c r="X18" s="10" t="s">
        <v>40</v>
      </c>
      <c r="Y18" s="18">
        <v>0.37544585732500196</v>
      </c>
      <c r="AA18" s="10" t="s">
        <v>40</v>
      </c>
      <c r="AB18" s="18">
        <v>-7.4254735711249999</v>
      </c>
      <c r="AD18" s="10" t="s">
        <v>40</v>
      </c>
      <c r="AE18" s="18">
        <v>-6.0411337172000312</v>
      </c>
      <c r="AG18" s="10" t="s">
        <v>40</v>
      </c>
      <c r="AH18" s="18">
        <v>-5.9975192887500324</v>
      </c>
      <c r="AJ18" s="10" t="s">
        <v>40</v>
      </c>
      <c r="AK18" s="18">
        <v>-2E-3</v>
      </c>
      <c r="AM18" s="10" t="s">
        <v>40</v>
      </c>
      <c r="AN18" s="18">
        <v>-62.280566458625323</v>
      </c>
      <c r="AP18" s="10" t="s">
        <v>40</v>
      </c>
      <c r="AQ18" s="18">
        <v>-6.2927642887500328</v>
      </c>
      <c r="AS18" s="10" t="s">
        <v>40</v>
      </c>
      <c r="AT18" s="18">
        <v>-5.6616878598750295</v>
      </c>
      <c r="AV18" s="10" t="s">
        <v>40</v>
      </c>
      <c r="AW18" s="18">
        <v>-5.7116878598750294</v>
      </c>
    </row>
    <row r="19" spans="6:49" x14ac:dyDescent="0.3">
      <c r="W19" s="36"/>
      <c r="X19" s="36"/>
      <c r="Y19" s="36"/>
    </row>
    <row r="20" spans="6:49" x14ac:dyDescent="0.3">
      <c r="W20" s="36"/>
      <c r="X20" s="36"/>
      <c r="Y20" s="36"/>
    </row>
    <row r="21" spans="6:49" x14ac:dyDescent="0.3">
      <c r="W21" s="36"/>
      <c r="X21" s="36"/>
      <c r="Y21" s="36"/>
    </row>
    <row r="22" spans="6:49" x14ac:dyDescent="0.3">
      <c r="W22" s="36"/>
      <c r="X22" s="36"/>
      <c r="Y22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Scenarios</vt:lpstr>
    </vt:vector>
  </TitlesOfParts>
  <Company>USACE Office ProPlus Installation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Walak, Kelsey N CIV USARMY CESPK (USA)</dc:creator>
  <cp:lastModifiedBy>Walak, Kelsey N CIV USARMY CESPK (USA)</cp:lastModifiedBy>
  <dcterms:created xsi:type="dcterms:W3CDTF">2022-10-19T19:22:18Z</dcterms:created>
  <dcterms:modified xsi:type="dcterms:W3CDTF">2023-08-11T15:47:59Z</dcterms:modified>
</cp:coreProperties>
</file>