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ne\Downloads\Consumer Data Analysis\ISB_data\"/>
    </mc:Choice>
  </mc:AlternateContent>
  <xr:revisionPtr revIDLastSave="0" documentId="13_ncr:1_{23216BF5-DA2D-4D8E-990B-91D56AFFB85A}" xr6:coauthVersionLast="47" xr6:coauthVersionMax="47" xr10:uidLastSave="{00000000-0000-0000-0000-000000000000}"/>
  <bookViews>
    <workbookView xWindow="-108" yWindow="-108" windowWidth="23256" windowHeight="12456" activeTab="5" xr2:uid="{EBB71D20-21D8-4DA8-92CC-4A443BBA55D5}"/>
  </bookViews>
  <sheets>
    <sheet name="Output1" sheetId="1" r:id="rId1"/>
    <sheet name="Output2" sheetId="3" r:id="rId2"/>
    <sheet name="Overall Summary" sheetId="2" r:id="rId3"/>
    <sheet name="Pre-Lockdown" sheetId="4" r:id="rId4"/>
    <sheet name="Post -Lockdown" sheetId="5" r:id="rId5"/>
    <sheet name="Output3" sheetId="6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6" l="1" a="1"/>
  <c r="O4" i="6" s="1"/>
  <c r="O5" i="6" a="1"/>
  <c r="O5" i="6" s="1"/>
  <c r="O6" i="6" a="1"/>
  <c r="O6" i="6" s="1"/>
  <c r="O7" i="6" a="1"/>
  <c r="O7" i="6" s="1"/>
  <c r="O8" i="6" a="1"/>
  <c r="O8" i="6" s="1"/>
  <c r="O9" i="6" a="1"/>
  <c r="O9" i="6" s="1"/>
  <c r="O10" i="6" a="1"/>
  <c r="O10" i="6" s="1"/>
  <c r="O11" i="6" a="1"/>
  <c r="O11" i="6" s="1"/>
  <c r="O12" i="6" a="1"/>
  <c r="O12" i="6" s="1"/>
  <c r="O13" i="6" a="1"/>
  <c r="O13" i="6" s="1"/>
  <c r="O14" i="6" a="1"/>
  <c r="O14" i="6" s="1"/>
  <c r="O15" i="6" a="1"/>
  <c r="O15" i="6" s="1"/>
  <c r="O16" i="6" a="1"/>
  <c r="O16" i="6" s="1"/>
  <c r="O17" i="6" a="1"/>
  <c r="O17" i="6" s="1"/>
  <c r="O18" i="6" a="1"/>
  <c r="O18" i="6" s="1"/>
  <c r="O19" i="6" a="1"/>
  <c r="O19" i="6" s="1"/>
  <c r="O20" i="6" a="1"/>
  <c r="O20" i="6" s="1"/>
  <c r="O21" i="6" a="1"/>
  <c r="O21" i="6" s="1"/>
  <c r="O22" i="6" a="1"/>
  <c r="O22" i="6" s="1"/>
  <c r="O23" i="6" a="1"/>
  <c r="O23" i="6" s="1"/>
  <c r="O24" i="6" a="1"/>
  <c r="O24" i="6" s="1"/>
  <c r="O25" i="6" a="1"/>
  <c r="O25" i="6" s="1"/>
  <c r="O26" i="6" a="1"/>
  <c r="O26" i="6" s="1"/>
  <c r="O27" i="6" a="1"/>
  <c r="O27" i="6" s="1"/>
  <c r="O28" i="6" a="1"/>
  <c r="O28" i="6" s="1"/>
  <c r="O29" i="6" a="1"/>
  <c r="O29" i="6" s="1"/>
  <c r="O30" i="6" a="1"/>
  <c r="O30" i="6" s="1"/>
  <c r="O31" i="6" a="1"/>
  <c r="O31" i="6" s="1"/>
  <c r="O32" i="6" a="1"/>
  <c r="O32" i="6" s="1"/>
  <c r="O33" i="6" a="1"/>
  <c r="O33" i="6" s="1"/>
  <c r="O34" i="6" a="1"/>
  <c r="O34" i="6" s="1"/>
  <c r="O35" i="6" a="1"/>
  <c r="O35" i="6" s="1"/>
  <c r="O36" i="6" a="1"/>
  <c r="O36" i="6" s="1"/>
  <c r="O37" i="6" a="1"/>
  <c r="O37" i="6" s="1"/>
  <c r="O38" i="6" a="1"/>
  <c r="O38" i="6" s="1"/>
  <c r="O39" i="6" a="1"/>
  <c r="O39" i="6" s="1"/>
  <c r="O40" i="6" a="1"/>
  <c r="O40" i="6" s="1"/>
  <c r="O41" i="6" a="1"/>
  <c r="O41" i="6" s="1"/>
  <c r="O42" i="6" a="1"/>
  <c r="O42" i="6" s="1"/>
  <c r="O43" i="6" a="1"/>
  <c r="O43" i="6" s="1"/>
  <c r="O44" i="6" a="1"/>
  <c r="O44" i="6" s="1"/>
  <c r="O45" i="6" a="1"/>
  <c r="O45" i="6" s="1"/>
  <c r="O46" i="6" a="1"/>
  <c r="O46" i="6" s="1"/>
  <c r="O47" i="6" a="1"/>
  <c r="O47" i="6" s="1"/>
  <c r="O48" i="6" a="1"/>
  <c r="O48" i="6" s="1"/>
  <c r="O49" i="6" a="1"/>
  <c r="O49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 s="1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3" i="6" a="1"/>
  <c r="N23" i="6" s="1"/>
  <c r="N24" i="6" a="1"/>
  <c r="N24" i="6" s="1"/>
  <c r="N25" i="6" a="1"/>
  <c r="N25" i="6" s="1"/>
  <c r="N26" i="6" a="1"/>
  <c r="N26" i="6" s="1"/>
  <c r="N27" i="6" a="1"/>
  <c r="N27" i="6" s="1"/>
  <c r="N28" i="6" a="1"/>
  <c r="N28" i="6" s="1"/>
  <c r="N29" i="6" a="1"/>
  <c r="N29" i="6" s="1"/>
  <c r="N30" i="6" a="1"/>
  <c r="N30" i="6" s="1"/>
  <c r="N31" i="6" a="1"/>
  <c r="N31" i="6" s="1"/>
  <c r="N32" i="6" a="1"/>
  <c r="N32" i="6" s="1"/>
  <c r="N33" i="6" a="1"/>
  <c r="N33" i="6" s="1"/>
  <c r="N34" i="6" a="1"/>
  <c r="N34" i="6" s="1"/>
  <c r="N35" i="6" a="1"/>
  <c r="N35" i="6" s="1"/>
  <c r="N36" i="6" a="1"/>
  <c r="N36" i="6" s="1"/>
  <c r="N37" i="6" a="1"/>
  <c r="N37" i="6" s="1"/>
  <c r="N38" i="6" a="1"/>
  <c r="N38" i="6" s="1"/>
  <c r="N39" i="6" a="1"/>
  <c r="N39" i="6" s="1"/>
  <c r="N40" i="6" a="1"/>
  <c r="N40" i="6" s="1"/>
  <c r="N41" i="6" a="1"/>
  <c r="N41" i="6" s="1"/>
  <c r="N42" i="6" a="1"/>
  <c r="N42" i="6" s="1"/>
  <c r="N43" i="6" a="1"/>
  <c r="N43" i="6" s="1"/>
  <c r="N44" i="6" a="1"/>
  <c r="N44" i="6" s="1"/>
  <c r="N45" i="6" a="1"/>
  <c r="N45" i="6" s="1"/>
  <c r="N46" i="6" a="1"/>
  <c r="N46" i="6" s="1"/>
  <c r="N47" i="6" a="1"/>
  <c r="N47" i="6" s="1"/>
  <c r="N48" i="6" a="1"/>
  <c r="N48" i="6" s="1"/>
  <c r="N49" i="6" a="1"/>
  <c r="N49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6" i="3"/>
  <c r="N25" i="3"/>
  <c r="N24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6" i="3"/>
  <c r="N27" i="3"/>
  <c r="N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6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6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<sst xmlns="http://schemas.openxmlformats.org/spreadsheetml/2006/main" count="578" uniqueCount="89">
  <si>
    <t>Rice</t>
  </si>
  <si>
    <t>Wheat</t>
  </si>
  <si>
    <t>Atta (Wheat)</t>
  </si>
  <si>
    <t>Gram Dal</t>
  </si>
  <si>
    <t>Tur/Arhar Dal</t>
  </si>
  <si>
    <t>Urad Dal</t>
  </si>
  <si>
    <t>Moong Dal</t>
  </si>
  <si>
    <t>Masoor Dal</t>
  </si>
  <si>
    <t>Sugar</t>
  </si>
  <si>
    <t>Milk @</t>
  </si>
  <si>
    <t>Groundnut Oil (Packed)</t>
  </si>
  <si>
    <t>Mustard Oil (Packed)</t>
  </si>
  <si>
    <t>Vanaspati (Packed)</t>
  </si>
  <si>
    <t>Soya Oil (Packed)</t>
  </si>
  <si>
    <t>Sunflower Oil (Packed)</t>
  </si>
  <si>
    <t>Palm Oil (Packed)</t>
  </si>
  <si>
    <t>Gur</t>
  </si>
  <si>
    <t>Tea Loose</t>
  </si>
  <si>
    <t>Salt Pack (Iodised)</t>
  </si>
  <si>
    <t>Potato</t>
  </si>
  <si>
    <t>Onion</t>
  </si>
  <si>
    <t>Tomato</t>
  </si>
  <si>
    <t>Overall Summary</t>
  </si>
  <si>
    <t>Post - LockDown</t>
  </si>
  <si>
    <t>Pre-LockDown</t>
  </si>
  <si>
    <t>Commodies</t>
  </si>
  <si>
    <t>No. of Observation</t>
  </si>
  <si>
    <t>Mean</t>
  </si>
  <si>
    <t>Standard Deviation</t>
  </si>
  <si>
    <t>Type of Goods</t>
  </si>
  <si>
    <t>Persable Goods</t>
  </si>
  <si>
    <t>Non-Perusable Goods</t>
  </si>
  <si>
    <t>Mean Post Covid-19 Lockdown</t>
  </si>
  <si>
    <t>Mean Pre Covid-19 Lockdown</t>
  </si>
  <si>
    <t>***Daily Price of commodity here is average value of Daily Price from all the centres</t>
  </si>
  <si>
    <t>Summary Statistics based on overall data from each center treated as different point</t>
  </si>
  <si>
    <t>values Incase vlookup formula gives error in other pc</t>
  </si>
  <si>
    <t>Non-Perishable Goods</t>
  </si>
  <si>
    <t>Perishable Goods</t>
  </si>
  <si>
    <t>Centre</t>
  </si>
  <si>
    <t>ADILABAD</t>
  </si>
  <si>
    <t>AGRA</t>
  </si>
  <si>
    <t>AHMEDABAD</t>
  </si>
  <si>
    <t>ALLAHABAD</t>
  </si>
  <si>
    <t>BATHINDA</t>
  </si>
  <si>
    <t>BENGALURU</t>
  </si>
  <si>
    <t>BHOPAL</t>
  </si>
  <si>
    <t>BHUJ</t>
  </si>
  <si>
    <t>BILASPUR-CG</t>
  </si>
  <si>
    <t>DELHI</t>
  </si>
  <si>
    <t>DHARWAD</t>
  </si>
  <si>
    <t>DIMAPUR</t>
  </si>
  <si>
    <t>DURG</t>
  </si>
  <si>
    <t>GORAKHPUR</t>
  </si>
  <si>
    <t>GURGAON</t>
  </si>
  <si>
    <t>GWALIOR</t>
  </si>
  <si>
    <t>HALDWANI</t>
  </si>
  <si>
    <t>HISAR</t>
  </si>
  <si>
    <t>HYDERABAD</t>
  </si>
  <si>
    <t>JABALPUR</t>
  </si>
  <si>
    <t>JAGDALPUR</t>
  </si>
  <si>
    <t>KANPUR</t>
  </si>
  <si>
    <t>KARNAL</t>
  </si>
  <si>
    <t>KHARAGPUR</t>
  </si>
  <si>
    <t>KOTA</t>
  </si>
  <si>
    <t>LUCKNOW</t>
  </si>
  <si>
    <t>MANGALORE</t>
  </si>
  <si>
    <t>MUMBAI</t>
  </si>
  <si>
    <t>MYSORE</t>
  </si>
  <si>
    <t>NAGPUR</t>
  </si>
  <si>
    <t>NASHIK</t>
  </si>
  <si>
    <t>PANAJI</t>
  </si>
  <si>
    <t>PANCHKULA</t>
  </si>
  <si>
    <t>PUNE</t>
  </si>
  <si>
    <t>PURULIA</t>
  </si>
  <si>
    <t>RAIGANJ</t>
  </si>
  <si>
    <t>RAIPUR</t>
  </si>
  <si>
    <t>RAJKOT</t>
  </si>
  <si>
    <t>RAMPURHAT</t>
  </si>
  <si>
    <t>RANCHI</t>
  </si>
  <si>
    <t>SILIGURI</t>
  </si>
  <si>
    <t>SURAT</t>
  </si>
  <si>
    <t>TIRUPATHI</t>
  </si>
  <si>
    <t>UDAIPUR</t>
  </si>
  <si>
    <t>VARANASI</t>
  </si>
  <si>
    <t>VIJAYWADA</t>
  </si>
  <si>
    <t>WARANGAL</t>
  </si>
  <si>
    <t>Pre-Covid Price</t>
  </si>
  <si>
    <t>Post-Covid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</si>
</sst>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8"/>
      </bottom>
      <diagonal/>
    </border>
    <border>
      <left style="thin">
        <color indexed="64"/>
      </left>
      <right/>
      <top style="medium">
        <color indexed="64"/>
      </top>
      <bottom style="thin">
        <color theme="8"/>
      </bottom>
      <diagonal/>
    </border>
    <border>
      <left/>
      <right/>
      <top style="medium">
        <color indexed="64"/>
      </top>
      <bottom style="thin">
        <color theme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8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3" borderId="6" xfId="0" applyFont="1" applyFill="1" applyBorder="1"/>
    <xf numFmtId="0" fontId="5" fillId="3" borderId="0" xfId="0" applyFont="1" applyFill="1" applyBorder="1"/>
    <xf numFmtId="0" fontId="5" fillId="3" borderId="7" xfId="0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0" borderId="9" xfId="0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5" fillId="3" borderId="1" xfId="0" applyFont="1" applyFill="1" applyBorder="1"/>
    <xf numFmtId="0" fontId="0" fillId="2" borderId="0" xfId="0" applyFill="1"/>
    <xf numFmtId="0" fontId="5" fillId="3" borderId="2" xfId="0" applyFont="1" applyFill="1" applyBorder="1"/>
    <xf numFmtId="0" fontId="5" fillId="3" borderId="11" xfId="0" applyFont="1" applyFill="1" applyBorder="1"/>
    <xf numFmtId="2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4" borderId="0" xfId="0" applyFont="1" applyFill="1"/>
    <xf numFmtId="0" fontId="0" fillId="0" borderId="16" xfId="0" applyFont="1" applyBorder="1"/>
    <xf numFmtId="0" fontId="0" fillId="6" borderId="16" xfId="0" applyFont="1" applyFill="1" applyBorder="1"/>
    <xf numFmtId="0" fontId="1" fillId="7" borderId="16" xfId="0" applyFont="1" applyFill="1" applyBorder="1"/>
    <xf numFmtId="0" fontId="0" fillId="8" borderId="0" xfId="0" applyFill="1"/>
  </cellXfs>
  <cellStyles count="1">
    <cellStyle name="Normal" xfId="0" builtinId="0"/>
  </cellStyles>
  <dxfs count="9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bottom style="thin">
          <color rgb="FF5B9BD5"/>
        </bottom>
      </border>
    </dxf>
    <dxf>
      <border outline="0">
        <top style="thin">
          <color rgb="FF5B9BD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border outline="0">
        <bottom style="thin">
          <color theme="8"/>
        </bottom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Change</a:t>
            </a:r>
            <a:r>
              <a:rPr lang="en-IN" b="1" baseline="0"/>
              <a:t> Average value of Price of Commodities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Output1!$L$5</c:f>
              <c:strCache>
                <c:ptCount val="1"/>
                <c:pt idx="0">
                  <c:v>Mean Pre Covid-19 Lockdown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Output1!$J$6:$J$27</c:f>
              <c:strCache>
                <c:ptCount val="22"/>
                <c:pt idx="0">
                  <c:v>Rice</c:v>
                </c:pt>
                <c:pt idx="1">
                  <c:v>Wheat</c:v>
                </c:pt>
                <c:pt idx="2">
                  <c:v>Atta (Wheat)</c:v>
                </c:pt>
                <c:pt idx="3">
                  <c:v>Gram Dal</c:v>
                </c:pt>
                <c:pt idx="4">
                  <c:v>Tur/Arhar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Masoor Dal</c:v>
                </c:pt>
                <c:pt idx="8">
                  <c:v>Sugar</c:v>
                </c:pt>
                <c:pt idx="9">
                  <c:v>Groundnut Oil (Packed)</c:v>
                </c:pt>
                <c:pt idx="10">
                  <c:v>Mustard Oil (Packed)</c:v>
                </c:pt>
                <c:pt idx="11">
                  <c:v>Vanaspati (Packed)</c:v>
                </c:pt>
                <c:pt idx="12">
                  <c:v>Soya Oil (Packed)</c:v>
                </c:pt>
                <c:pt idx="13">
                  <c:v>Sunflower Oil (Packed)</c:v>
                </c:pt>
                <c:pt idx="14">
                  <c:v>Palm Oil (Packed)</c:v>
                </c:pt>
                <c:pt idx="15">
                  <c:v>Gur</c:v>
                </c:pt>
                <c:pt idx="16">
                  <c:v>Tea Loose</c:v>
                </c:pt>
                <c:pt idx="17">
                  <c:v>Salt Pack (Iodised)</c:v>
                </c:pt>
                <c:pt idx="18">
                  <c:v>Milk @</c:v>
                </c:pt>
                <c:pt idx="19">
                  <c:v>Potato</c:v>
                </c:pt>
                <c:pt idx="20">
                  <c:v>Onion</c:v>
                </c:pt>
                <c:pt idx="21">
                  <c:v>Tomato</c:v>
                </c:pt>
              </c:strCache>
            </c:strRef>
          </c:cat>
          <c:val>
            <c:numRef>
              <c:f>Output1!$L$6:$L$27</c:f>
              <c:numCache>
                <c:formatCode>0.00</c:formatCode>
                <c:ptCount val="22"/>
                <c:pt idx="0">
                  <c:v>33.190294231957097</c:v>
                </c:pt>
                <c:pt idx="1">
                  <c:v>28.6948599852537</c:v>
                </c:pt>
                <c:pt idx="2">
                  <c:v>30.0108267970501</c:v>
                </c:pt>
                <c:pt idx="3">
                  <c:v>65.161014220121103</c:v>
                </c:pt>
                <c:pt idx="4">
                  <c:v>86.818546307158201</c:v>
                </c:pt>
                <c:pt idx="5">
                  <c:v>97.482697512264295</c:v>
                </c:pt>
                <c:pt idx="6">
                  <c:v>96.810224842408701</c:v>
                </c:pt>
                <c:pt idx="7">
                  <c:v>67.047719747195799</c:v>
                </c:pt>
                <c:pt idx="8">
                  <c:v>39.049883822213197</c:v>
                </c:pt>
                <c:pt idx="9">
                  <c:v>136.904278862452</c:v>
                </c:pt>
                <c:pt idx="10">
                  <c:v>116.94124832993499</c:v>
                </c:pt>
                <c:pt idx="11">
                  <c:v>87.977589346929193</c:v>
                </c:pt>
                <c:pt idx="12">
                  <c:v>98.193526411793897</c:v>
                </c:pt>
                <c:pt idx="13">
                  <c:v>106.208362858835</c:v>
                </c:pt>
                <c:pt idx="14">
                  <c:v>88.6537315188191</c:v>
                </c:pt>
                <c:pt idx="15">
                  <c:v>45.685242091347099</c:v>
                </c:pt>
                <c:pt idx="16">
                  <c:v>216.031456448288</c:v>
                </c:pt>
                <c:pt idx="17">
                  <c:v>15.770998180869</c:v>
                </c:pt>
                <c:pt idx="18">
                  <c:v>45.522780639458297</c:v>
                </c:pt>
                <c:pt idx="19">
                  <c:v>23.198722318467698</c:v>
                </c:pt>
                <c:pt idx="20">
                  <c:v>36.3706620550442</c:v>
                </c:pt>
                <c:pt idx="21">
                  <c:v>21.900834994202199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B-4A38-884B-D163AEC2BF45}"/>
            </c:ext>
          </c:extLst>
        </c:ser>
        <c:ser>
          <c:idx val="1"/>
          <c:order val="1"/>
          <c:tx>
            <c:strRef>
              <c:f>Output1!$O$5</c:f>
              <c:strCache>
                <c:ptCount val="1"/>
                <c:pt idx="0">
                  <c:v>Mean Post Covid-19 Lockdown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Output1!$J$6:$J$27</c:f>
              <c:strCache>
                <c:ptCount val="22"/>
                <c:pt idx="0">
                  <c:v>Rice</c:v>
                </c:pt>
                <c:pt idx="1">
                  <c:v>Wheat</c:v>
                </c:pt>
                <c:pt idx="2">
                  <c:v>Atta (Wheat)</c:v>
                </c:pt>
                <c:pt idx="3">
                  <c:v>Gram Dal</c:v>
                </c:pt>
                <c:pt idx="4">
                  <c:v>Tur/Arhar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Masoor Dal</c:v>
                </c:pt>
                <c:pt idx="8">
                  <c:v>Sugar</c:v>
                </c:pt>
                <c:pt idx="9">
                  <c:v>Groundnut Oil (Packed)</c:v>
                </c:pt>
                <c:pt idx="10">
                  <c:v>Mustard Oil (Packed)</c:v>
                </c:pt>
                <c:pt idx="11">
                  <c:v>Vanaspati (Packed)</c:v>
                </c:pt>
                <c:pt idx="12">
                  <c:v>Soya Oil (Packed)</c:v>
                </c:pt>
                <c:pt idx="13">
                  <c:v>Sunflower Oil (Packed)</c:v>
                </c:pt>
                <c:pt idx="14">
                  <c:v>Palm Oil (Packed)</c:v>
                </c:pt>
                <c:pt idx="15">
                  <c:v>Gur</c:v>
                </c:pt>
                <c:pt idx="16">
                  <c:v>Tea Loose</c:v>
                </c:pt>
                <c:pt idx="17">
                  <c:v>Salt Pack (Iodised)</c:v>
                </c:pt>
                <c:pt idx="18">
                  <c:v>Milk @</c:v>
                </c:pt>
                <c:pt idx="19">
                  <c:v>Potato</c:v>
                </c:pt>
                <c:pt idx="20">
                  <c:v>Onion</c:v>
                </c:pt>
                <c:pt idx="21">
                  <c:v>Tomato</c:v>
                </c:pt>
              </c:strCache>
            </c:strRef>
          </c:cat>
          <c:val>
            <c:numRef>
              <c:f>Output1!$O$6:$O$27</c:f>
              <c:numCache>
                <c:formatCode>0.00</c:formatCode>
                <c:ptCount val="22"/>
                <c:pt idx="0">
                  <c:v>33.934128168897999</c:v>
                </c:pt>
                <c:pt idx="1">
                  <c:v>29.0429567485108</c:v>
                </c:pt>
                <c:pt idx="2">
                  <c:v>31.017384665250201</c:v>
                </c:pt>
                <c:pt idx="3">
                  <c:v>68.393596306437601</c:v>
                </c:pt>
                <c:pt idx="4">
                  <c:v>93.5052238506793</c:v>
                </c:pt>
                <c:pt idx="5">
                  <c:v>103.07023632028201</c:v>
                </c:pt>
                <c:pt idx="6">
                  <c:v>107.242484982078</c:v>
                </c:pt>
                <c:pt idx="7">
                  <c:v>72.248408279674294</c:v>
                </c:pt>
                <c:pt idx="8">
                  <c:v>39.923516160065503</c:v>
                </c:pt>
                <c:pt idx="9">
                  <c:v>142.88268390388501</c:v>
                </c:pt>
                <c:pt idx="10">
                  <c:v>117.72812831735099</c:v>
                </c:pt>
                <c:pt idx="11">
                  <c:v>89.574323779544699</c:v>
                </c:pt>
                <c:pt idx="12">
                  <c:v>100.620192234491</c:v>
                </c:pt>
                <c:pt idx="13">
                  <c:v>109.060238685117</c:v>
                </c:pt>
                <c:pt idx="14">
                  <c:v>88.874281775369795</c:v>
                </c:pt>
                <c:pt idx="15">
                  <c:v>46.771061532221097</c:v>
                </c:pt>
                <c:pt idx="16">
                  <c:v>218.465152003725</c:v>
                </c:pt>
                <c:pt idx="17">
                  <c:v>16.074873675347899</c:v>
                </c:pt>
                <c:pt idx="18">
                  <c:v>46.207783772031298</c:v>
                </c:pt>
                <c:pt idx="19">
                  <c:v>25.835150302313899</c:v>
                </c:pt>
                <c:pt idx="20">
                  <c:v>28.038356721918898</c:v>
                </c:pt>
                <c:pt idx="21">
                  <c:v>22.106557344743099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B-4A38-884B-D163AEC2B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2707407"/>
        <c:axId val="1409451455"/>
      </c:barChart>
      <c:catAx>
        <c:axId val="1402707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51455"/>
        <c:crosses val="autoZero"/>
        <c:auto val="1"/>
        <c:lblAlgn val="ctr"/>
        <c:lblOffset val="100"/>
        <c:noMultiLvlLbl val="0"/>
      </c:catAx>
      <c:valAx>
        <c:axId val="140945145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0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Change</a:t>
            </a:r>
            <a:r>
              <a:rPr lang="en-IN" b="1" baseline="0"/>
              <a:t> Average value of Price of Commodities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Output2!$L$5</c:f>
              <c:strCache>
                <c:ptCount val="1"/>
                <c:pt idx="0">
                  <c:v>Mean Pre Covid-19 Lockdown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Output2!$J$6:$J$27</c:f>
              <c:strCache>
                <c:ptCount val="22"/>
                <c:pt idx="0">
                  <c:v>Rice</c:v>
                </c:pt>
                <c:pt idx="1">
                  <c:v>Wheat</c:v>
                </c:pt>
                <c:pt idx="2">
                  <c:v>Atta (Wheat)</c:v>
                </c:pt>
                <c:pt idx="3">
                  <c:v>Gram Dal</c:v>
                </c:pt>
                <c:pt idx="4">
                  <c:v>Tur/Arhar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Masoor Dal</c:v>
                </c:pt>
                <c:pt idx="8">
                  <c:v>Sugar</c:v>
                </c:pt>
                <c:pt idx="9">
                  <c:v>Groundnut Oil (Packed)</c:v>
                </c:pt>
                <c:pt idx="10">
                  <c:v>Mustard Oil (Packed)</c:v>
                </c:pt>
                <c:pt idx="11">
                  <c:v>Vanaspati (Packed)</c:v>
                </c:pt>
                <c:pt idx="12">
                  <c:v>Soya Oil (Packed)</c:v>
                </c:pt>
                <c:pt idx="13">
                  <c:v>Sunflower Oil (Packed)</c:v>
                </c:pt>
                <c:pt idx="14">
                  <c:v>Palm Oil (Packed)</c:v>
                </c:pt>
                <c:pt idx="15">
                  <c:v>Gur</c:v>
                </c:pt>
                <c:pt idx="16">
                  <c:v>Tea Loose</c:v>
                </c:pt>
                <c:pt idx="17">
                  <c:v>Salt Pack (Iodised)</c:v>
                </c:pt>
                <c:pt idx="18">
                  <c:v>Milk @</c:v>
                </c:pt>
                <c:pt idx="19">
                  <c:v>Potato</c:v>
                </c:pt>
                <c:pt idx="20">
                  <c:v>Onion</c:v>
                </c:pt>
                <c:pt idx="21">
                  <c:v>Tomato</c:v>
                </c:pt>
              </c:strCache>
            </c:strRef>
          </c:cat>
          <c:val>
            <c:numRef>
              <c:f>Output2!$L$6:$L$27</c:f>
              <c:numCache>
                <c:formatCode>0.00</c:formatCode>
                <c:ptCount val="22"/>
                <c:pt idx="0">
                  <c:v>33.2737914589204</c:v>
                </c:pt>
                <c:pt idx="1">
                  <c:v>28.724749241894099</c:v>
                </c:pt>
                <c:pt idx="2">
                  <c:v>30.056243213897901</c:v>
                </c:pt>
                <c:pt idx="3">
                  <c:v>65.216398434101706</c:v>
                </c:pt>
                <c:pt idx="4">
                  <c:v>86.971635883904995</c:v>
                </c:pt>
                <c:pt idx="5">
                  <c:v>97.888526017853195</c:v>
                </c:pt>
                <c:pt idx="6">
                  <c:v>97.019335216163299</c:v>
                </c:pt>
                <c:pt idx="7">
                  <c:v>67.165797479356797</c:v>
                </c:pt>
                <c:pt idx="8">
                  <c:v>39.093200086899799</c:v>
                </c:pt>
                <c:pt idx="9">
                  <c:v>136.99913867355701</c:v>
                </c:pt>
                <c:pt idx="10">
                  <c:v>117.096544035674</c:v>
                </c:pt>
                <c:pt idx="11">
                  <c:v>88.229806848112304</c:v>
                </c:pt>
                <c:pt idx="12">
                  <c:v>98.486983154670696</c:v>
                </c:pt>
                <c:pt idx="13">
                  <c:v>106.54130177514701</c:v>
                </c:pt>
                <c:pt idx="14">
                  <c:v>88.850367947669596</c:v>
                </c:pt>
                <c:pt idx="15">
                  <c:v>45.770308736588497</c:v>
                </c:pt>
                <c:pt idx="16">
                  <c:v>216.52070484581401</c:v>
                </c:pt>
                <c:pt idx="17">
                  <c:v>15.796304347826</c:v>
                </c:pt>
                <c:pt idx="18">
                  <c:v>45.522652659225201</c:v>
                </c:pt>
                <c:pt idx="19">
                  <c:v>23.164999999999999</c:v>
                </c:pt>
                <c:pt idx="20">
                  <c:v>36.317025440313103</c:v>
                </c:pt>
                <c:pt idx="21">
                  <c:v>21.9276846003049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E-46F5-B449-A7DF72228DAB}"/>
            </c:ext>
          </c:extLst>
        </c:ser>
        <c:ser>
          <c:idx val="1"/>
          <c:order val="1"/>
          <c:tx>
            <c:strRef>
              <c:f>Output2!$O$5</c:f>
              <c:strCache>
                <c:ptCount val="1"/>
                <c:pt idx="0">
                  <c:v>Mean Post Covid-19 Lockdown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Output2!$J$6:$J$27</c:f>
              <c:strCache>
                <c:ptCount val="22"/>
                <c:pt idx="0">
                  <c:v>Rice</c:v>
                </c:pt>
                <c:pt idx="1">
                  <c:v>Wheat</c:v>
                </c:pt>
                <c:pt idx="2">
                  <c:v>Atta (Wheat)</c:v>
                </c:pt>
                <c:pt idx="3">
                  <c:v>Gram Dal</c:v>
                </c:pt>
                <c:pt idx="4">
                  <c:v>Tur/Arhar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Masoor Dal</c:v>
                </c:pt>
                <c:pt idx="8">
                  <c:v>Sugar</c:v>
                </c:pt>
                <c:pt idx="9">
                  <c:v>Groundnut Oil (Packed)</c:v>
                </c:pt>
                <c:pt idx="10">
                  <c:v>Mustard Oil (Packed)</c:v>
                </c:pt>
                <c:pt idx="11">
                  <c:v>Vanaspati (Packed)</c:v>
                </c:pt>
                <c:pt idx="12">
                  <c:v>Soya Oil (Packed)</c:v>
                </c:pt>
                <c:pt idx="13">
                  <c:v>Sunflower Oil (Packed)</c:v>
                </c:pt>
                <c:pt idx="14">
                  <c:v>Palm Oil (Packed)</c:v>
                </c:pt>
                <c:pt idx="15">
                  <c:v>Gur</c:v>
                </c:pt>
                <c:pt idx="16">
                  <c:v>Tea Loose</c:v>
                </c:pt>
                <c:pt idx="17">
                  <c:v>Salt Pack (Iodised)</c:v>
                </c:pt>
                <c:pt idx="18">
                  <c:v>Milk @</c:v>
                </c:pt>
                <c:pt idx="19">
                  <c:v>Potato</c:v>
                </c:pt>
                <c:pt idx="20">
                  <c:v>Onion</c:v>
                </c:pt>
                <c:pt idx="21">
                  <c:v>Tomato</c:v>
                </c:pt>
              </c:strCache>
            </c:strRef>
          </c:cat>
          <c:val>
            <c:numRef>
              <c:f>Output2!$O$6:$O$27</c:f>
              <c:numCache>
                <c:formatCode>0.00</c:formatCode>
                <c:ptCount val="22"/>
                <c:pt idx="0">
                  <c:v>33.984547461368599</c:v>
                </c:pt>
                <c:pt idx="1">
                  <c:v>29.060071727435702</c:v>
                </c:pt>
                <c:pt idx="2">
                  <c:v>31.068670711527801</c:v>
                </c:pt>
                <c:pt idx="3">
                  <c:v>68.478005043429505</c:v>
                </c:pt>
                <c:pt idx="4">
                  <c:v>93.679887482419105</c:v>
                </c:pt>
                <c:pt idx="5">
                  <c:v>103.298856983551</c:v>
                </c:pt>
                <c:pt idx="6">
                  <c:v>107.52663538504</c:v>
                </c:pt>
                <c:pt idx="7">
                  <c:v>72.402496532593602</c:v>
                </c:pt>
                <c:pt idx="8">
                  <c:v>39.955463347164503</c:v>
                </c:pt>
                <c:pt idx="9">
                  <c:v>143.04772475027701</c:v>
                </c:pt>
                <c:pt idx="10">
                  <c:v>117.78055077452601</c:v>
                </c:pt>
                <c:pt idx="11">
                  <c:v>89.6810176125244</c:v>
                </c:pt>
                <c:pt idx="12">
                  <c:v>100.768532526475</c:v>
                </c:pt>
                <c:pt idx="13">
                  <c:v>109.228606356968</c:v>
                </c:pt>
                <c:pt idx="14">
                  <c:v>88.961617546264506</c:v>
                </c:pt>
                <c:pt idx="15">
                  <c:v>46.876268320180301</c:v>
                </c:pt>
                <c:pt idx="16">
                  <c:v>218.679639029892</c:v>
                </c:pt>
                <c:pt idx="17">
                  <c:v>16.0795013850415</c:v>
                </c:pt>
                <c:pt idx="18">
                  <c:v>46.232804232804199</c:v>
                </c:pt>
                <c:pt idx="19">
                  <c:v>25.902155887230499</c:v>
                </c:pt>
                <c:pt idx="20">
                  <c:v>27.918463239358701</c:v>
                </c:pt>
                <c:pt idx="21">
                  <c:v>22.096402473299602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E-46F5-B449-A7DF72228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2707407"/>
        <c:axId val="1409451455"/>
      </c:barChart>
      <c:catAx>
        <c:axId val="1402707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51455"/>
        <c:crosses val="autoZero"/>
        <c:auto val="1"/>
        <c:lblAlgn val="ctr"/>
        <c:lblOffset val="100"/>
        <c:noMultiLvlLbl val="0"/>
      </c:catAx>
      <c:valAx>
        <c:axId val="140945145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0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6">
                    <a:lumMod val="50000"/>
                  </a:schemeClr>
                </a:solidFill>
              </a:rPr>
              <a:t>Perishable Commodities</a:t>
            </a:r>
          </a:p>
          <a:p>
            <a:pPr>
              <a:defRPr b="1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IN" b="1">
                <a:solidFill>
                  <a:schemeClr val="accent6">
                    <a:lumMod val="50000"/>
                  </a:schemeClr>
                </a:solidFill>
              </a:rPr>
              <a:t>Average</a:t>
            </a:r>
            <a:r>
              <a:rPr lang="en-IN" b="1" baseline="0">
                <a:solidFill>
                  <a:schemeClr val="accent6">
                    <a:lumMod val="50000"/>
                  </a:schemeClr>
                </a:solidFill>
              </a:rPr>
              <a:t> Price: Pre and Post Covid-19 Lockdown</a:t>
            </a:r>
            <a:endParaRPr lang="en-IN" b="1">
              <a:solidFill>
                <a:schemeClr val="accent6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Output3!$C$3</c:f>
              <c:strCache>
                <c:ptCount val="1"/>
                <c:pt idx="0">
                  <c:v>Pre-Covid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Output3!$B$4:$B$49</c:f>
              <c:strCache>
                <c:ptCount val="46"/>
                <c:pt idx="0">
                  <c:v>ADILABAD</c:v>
                </c:pt>
                <c:pt idx="1">
                  <c:v>AGRA</c:v>
                </c:pt>
                <c:pt idx="2">
                  <c:v>AHMEDABAD</c:v>
                </c:pt>
                <c:pt idx="3">
                  <c:v>ALLAHABAD</c:v>
                </c:pt>
                <c:pt idx="4">
                  <c:v>BATHINDA</c:v>
                </c:pt>
                <c:pt idx="5">
                  <c:v>BENGALURU</c:v>
                </c:pt>
                <c:pt idx="6">
                  <c:v>BHOPAL</c:v>
                </c:pt>
                <c:pt idx="7">
                  <c:v>BHUJ</c:v>
                </c:pt>
                <c:pt idx="8">
                  <c:v>BILASPUR-CG</c:v>
                </c:pt>
                <c:pt idx="9">
                  <c:v>DELHI</c:v>
                </c:pt>
                <c:pt idx="10">
                  <c:v>DHARWAD</c:v>
                </c:pt>
                <c:pt idx="11">
                  <c:v>DIMAPUR</c:v>
                </c:pt>
                <c:pt idx="12">
                  <c:v>DURG</c:v>
                </c:pt>
                <c:pt idx="13">
                  <c:v>GORAKHPUR</c:v>
                </c:pt>
                <c:pt idx="14">
                  <c:v>GURGAON</c:v>
                </c:pt>
                <c:pt idx="15">
                  <c:v>GWALIOR</c:v>
                </c:pt>
                <c:pt idx="16">
                  <c:v>HALDWANI</c:v>
                </c:pt>
                <c:pt idx="17">
                  <c:v>HISAR</c:v>
                </c:pt>
                <c:pt idx="18">
                  <c:v>HYDERABAD</c:v>
                </c:pt>
                <c:pt idx="19">
                  <c:v>JABALPUR</c:v>
                </c:pt>
                <c:pt idx="20">
                  <c:v>JAGDALPUR</c:v>
                </c:pt>
                <c:pt idx="21">
                  <c:v>KANPUR</c:v>
                </c:pt>
                <c:pt idx="22">
                  <c:v>KARNAL</c:v>
                </c:pt>
                <c:pt idx="23">
                  <c:v>KHARAGPUR</c:v>
                </c:pt>
                <c:pt idx="24">
                  <c:v>KOTA</c:v>
                </c:pt>
                <c:pt idx="25">
                  <c:v>LUCKNOW</c:v>
                </c:pt>
                <c:pt idx="26">
                  <c:v>MANGALORE</c:v>
                </c:pt>
                <c:pt idx="27">
                  <c:v>MUMBAI</c:v>
                </c:pt>
                <c:pt idx="28">
                  <c:v>MYSORE</c:v>
                </c:pt>
                <c:pt idx="29">
                  <c:v>NAGPUR</c:v>
                </c:pt>
                <c:pt idx="30">
                  <c:v>NASHIK</c:v>
                </c:pt>
                <c:pt idx="31">
                  <c:v>PANAJI</c:v>
                </c:pt>
                <c:pt idx="32">
                  <c:v>PANCHKULA</c:v>
                </c:pt>
                <c:pt idx="33">
                  <c:v>PUNE</c:v>
                </c:pt>
                <c:pt idx="34">
                  <c:v>PURULIA</c:v>
                </c:pt>
                <c:pt idx="35">
                  <c:v>RAIGANJ</c:v>
                </c:pt>
                <c:pt idx="36">
                  <c:v>RAIPUR</c:v>
                </c:pt>
                <c:pt idx="37">
                  <c:v>RAJKOT</c:v>
                </c:pt>
                <c:pt idx="38">
                  <c:v>RAMPURHAT</c:v>
                </c:pt>
                <c:pt idx="39">
                  <c:v>RANCHI</c:v>
                </c:pt>
                <c:pt idx="40">
                  <c:v>SILIGURI</c:v>
                </c:pt>
                <c:pt idx="41">
                  <c:v>SURAT</c:v>
                </c:pt>
                <c:pt idx="42">
                  <c:v>TIRUPATHI</c:v>
                </c:pt>
                <c:pt idx="43">
                  <c:v>VARANASI</c:v>
                </c:pt>
                <c:pt idx="44">
                  <c:v>VIJAYWADA</c:v>
                </c:pt>
                <c:pt idx="45">
                  <c:v>WARANGAL</c:v>
                </c:pt>
              </c:strCache>
            </c:strRef>
          </c:cat>
          <c:val>
            <c:numRef>
              <c:f>Output3!$C$4:$C$49</c:f>
              <c:numCache>
                <c:formatCode>0.00</c:formatCode>
                <c:ptCount val="46"/>
                <c:pt idx="0">
                  <c:v>25.2115384615384</c:v>
                </c:pt>
                <c:pt idx="1">
                  <c:v>37.560975609756099</c:v>
                </c:pt>
                <c:pt idx="2">
                  <c:v>38.076923076923002</c:v>
                </c:pt>
                <c:pt idx="3">
                  <c:v>42.342105263157897</c:v>
                </c:pt>
                <c:pt idx="4">
                  <c:v>35.755102040816297</c:v>
                </c:pt>
                <c:pt idx="5">
                  <c:v>44.517241379310299</c:v>
                </c:pt>
                <c:pt idx="6">
                  <c:v>30.7291666666666</c:v>
                </c:pt>
                <c:pt idx="7">
                  <c:v>35.176470588235297</c:v>
                </c:pt>
                <c:pt idx="8">
                  <c:v>28</c:v>
                </c:pt>
                <c:pt idx="9">
                  <c:v>40.2291666666666</c:v>
                </c:pt>
                <c:pt idx="10">
                  <c:v>32.857142857142797</c:v>
                </c:pt>
                <c:pt idx="11">
                  <c:v>51.612903225806399</c:v>
                </c:pt>
                <c:pt idx="12">
                  <c:v>37.448979591836697</c:v>
                </c:pt>
                <c:pt idx="13">
                  <c:v>40.975609756097498</c:v>
                </c:pt>
                <c:pt idx="14">
                  <c:v>45</c:v>
                </c:pt>
                <c:pt idx="15">
                  <c:v>29.019230769230699</c:v>
                </c:pt>
                <c:pt idx="16">
                  <c:v>30</c:v>
                </c:pt>
                <c:pt idx="17">
                  <c:v>42.076923076923002</c:v>
                </c:pt>
                <c:pt idx="18">
                  <c:v>23.038461538461501</c:v>
                </c:pt>
                <c:pt idx="19">
                  <c:v>32.6410256410256</c:v>
                </c:pt>
                <c:pt idx="20">
                  <c:v>48.235294117647001</c:v>
                </c:pt>
                <c:pt idx="21">
                  <c:v>34.390243902439003</c:v>
                </c:pt>
                <c:pt idx="22">
                  <c:v>34.659999999999997</c:v>
                </c:pt>
                <c:pt idx="23">
                  <c:v>55.1875</c:v>
                </c:pt>
                <c:pt idx="24">
                  <c:v>31.6666666666666</c:v>
                </c:pt>
                <c:pt idx="25">
                  <c:v>36.219512195121901</c:v>
                </c:pt>
                <c:pt idx="26">
                  <c:v>28.238095238095202</c:v>
                </c:pt>
                <c:pt idx="27">
                  <c:v>46.52</c:v>
                </c:pt>
                <c:pt idx="28">
                  <c:v>32</c:v>
                </c:pt>
                <c:pt idx="29">
                  <c:v>36.901960784313701</c:v>
                </c:pt>
                <c:pt idx="30">
                  <c:v>32.254901960784302</c:v>
                </c:pt>
                <c:pt idx="31">
                  <c:v>38.647058823529399</c:v>
                </c:pt>
                <c:pt idx="32">
                  <c:v>40.192307692307601</c:v>
                </c:pt>
                <c:pt idx="33">
                  <c:v>28.7254901960784</c:v>
                </c:pt>
                <c:pt idx="34">
                  <c:v>39.923076923076898</c:v>
                </c:pt>
                <c:pt idx="35">
                  <c:v>34.230769230769198</c:v>
                </c:pt>
                <c:pt idx="36">
                  <c:v>32.431372549019599</c:v>
                </c:pt>
                <c:pt idx="37">
                  <c:v>41.702127659574401</c:v>
                </c:pt>
                <c:pt idx="38">
                  <c:v>33.653846153846096</c:v>
                </c:pt>
                <c:pt idx="39">
                  <c:v>32.647058823529399</c:v>
                </c:pt>
                <c:pt idx="40">
                  <c:v>39.6666666666666</c:v>
                </c:pt>
                <c:pt idx="41">
                  <c:v>38.5</c:v>
                </c:pt>
                <c:pt idx="42">
                  <c:v>36.0571428571428</c:v>
                </c:pt>
                <c:pt idx="43">
                  <c:v>35.025641025641001</c:v>
                </c:pt>
                <c:pt idx="44">
                  <c:v>32.632653061224403</c:v>
                </c:pt>
                <c:pt idx="45">
                  <c:v>26.367346938775501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F-42CB-9672-E3589A440BF5}"/>
            </c:ext>
          </c:extLst>
        </c:ser>
        <c:ser>
          <c:idx val="1"/>
          <c:order val="1"/>
          <c:tx>
            <c:strRef>
              <c:f>Output3!$D$3</c:f>
              <c:strCache>
                <c:ptCount val="1"/>
                <c:pt idx="0">
                  <c:v>Post-Covid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Output3!$B$4:$B$49</c:f>
              <c:strCache>
                <c:ptCount val="46"/>
                <c:pt idx="0">
                  <c:v>ADILABAD</c:v>
                </c:pt>
                <c:pt idx="1">
                  <c:v>AGRA</c:v>
                </c:pt>
                <c:pt idx="2">
                  <c:v>AHMEDABAD</c:v>
                </c:pt>
                <c:pt idx="3">
                  <c:v>ALLAHABAD</c:v>
                </c:pt>
                <c:pt idx="4">
                  <c:v>BATHINDA</c:v>
                </c:pt>
                <c:pt idx="5">
                  <c:v>BENGALURU</c:v>
                </c:pt>
                <c:pt idx="6">
                  <c:v>BHOPAL</c:v>
                </c:pt>
                <c:pt idx="7">
                  <c:v>BHUJ</c:v>
                </c:pt>
                <c:pt idx="8">
                  <c:v>BILASPUR-CG</c:v>
                </c:pt>
                <c:pt idx="9">
                  <c:v>DELHI</c:v>
                </c:pt>
                <c:pt idx="10">
                  <c:v>DHARWAD</c:v>
                </c:pt>
                <c:pt idx="11">
                  <c:v>DIMAPUR</c:v>
                </c:pt>
                <c:pt idx="12">
                  <c:v>DURG</c:v>
                </c:pt>
                <c:pt idx="13">
                  <c:v>GORAKHPUR</c:v>
                </c:pt>
                <c:pt idx="14">
                  <c:v>GURGAON</c:v>
                </c:pt>
                <c:pt idx="15">
                  <c:v>GWALIOR</c:v>
                </c:pt>
                <c:pt idx="16">
                  <c:v>HALDWANI</c:v>
                </c:pt>
                <c:pt idx="17">
                  <c:v>HISAR</c:v>
                </c:pt>
                <c:pt idx="18">
                  <c:v>HYDERABAD</c:v>
                </c:pt>
                <c:pt idx="19">
                  <c:v>JABALPUR</c:v>
                </c:pt>
                <c:pt idx="20">
                  <c:v>JAGDALPUR</c:v>
                </c:pt>
                <c:pt idx="21">
                  <c:v>KANPUR</c:v>
                </c:pt>
                <c:pt idx="22">
                  <c:v>KARNAL</c:v>
                </c:pt>
                <c:pt idx="23">
                  <c:v>KHARAGPUR</c:v>
                </c:pt>
                <c:pt idx="24">
                  <c:v>KOTA</c:v>
                </c:pt>
                <c:pt idx="25">
                  <c:v>LUCKNOW</c:v>
                </c:pt>
                <c:pt idx="26">
                  <c:v>MANGALORE</c:v>
                </c:pt>
                <c:pt idx="27">
                  <c:v>MUMBAI</c:v>
                </c:pt>
                <c:pt idx="28">
                  <c:v>MYSORE</c:v>
                </c:pt>
                <c:pt idx="29">
                  <c:v>NAGPUR</c:v>
                </c:pt>
                <c:pt idx="30">
                  <c:v>NASHIK</c:v>
                </c:pt>
                <c:pt idx="31">
                  <c:v>PANAJI</c:v>
                </c:pt>
                <c:pt idx="32">
                  <c:v>PANCHKULA</c:v>
                </c:pt>
                <c:pt idx="33">
                  <c:v>PUNE</c:v>
                </c:pt>
                <c:pt idx="34">
                  <c:v>PURULIA</c:v>
                </c:pt>
                <c:pt idx="35">
                  <c:v>RAIGANJ</c:v>
                </c:pt>
                <c:pt idx="36">
                  <c:v>RAIPUR</c:v>
                </c:pt>
                <c:pt idx="37">
                  <c:v>RAJKOT</c:v>
                </c:pt>
                <c:pt idx="38">
                  <c:v>RAMPURHAT</c:v>
                </c:pt>
                <c:pt idx="39">
                  <c:v>RANCHI</c:v>
                </c:pt>
                <c:pt idx="40">
                  <c:v>SILIGURI</c:v>
                </c:pt>
                <c:pt idx="41">
                  <c:v>SURAT</c:v>
                </c:pt>
                <c:pt idx="42">
                  <c:v>TIRUPATHI</c:v>
                </c:pt>
                <c:pt idx="43">
                  <c:v>VARANASI</c:v>
                </c:pt>
                <c:pt idx="44">
                  <c:v>VIJAYWADA</c:v>
                </c:pt>
                <c:pt idx="45">
                  <c:v>WARANGAL</c:v>
                </c:pt>
              </c:strCache>
            </c:strRef>
          </c:cat>
          <c:val>
            <c:numRef>
              <c:f>Output3!$D$4:$D$49</c:f>
              <c:numCache>
                <c:formatCode>0.00</c:formatCode>
                <c:ptCount val="46"/>
                <c:pt idx="0">
                  <c:v>23.736842105263101</c:v>
                </c:pt>
                <c:pt idx="1">
                  <c:v>31</c:v>
                </c:pt>
                <c:pt idx="2">
                  <c:v>30.657894736842099</c:v>
                </c:pt>
                <c:pt idx="3">
                  <c:v>28</c:v>
                </c:pt>
                <c:pt idx="4">
                  <c:v>30</c:v>
                </c:pt>
                <c:pt idx="5">
                  <c:v>34</c:v>
                </c:pt>
                <c:pt idx="6">
                  <c:v>25.2631578947368</c:v>
                </c:pt>
                <c:pt idx="7">
                  <c:v>32</c:v>
                </c:pt>
                <c:pt idx="8">
                  <c:v>25.28</c:v>
                </c:pt>
                <c:pt idx="9">
                  <c:v>34.108108108108098</c:v>
                </c:pt>
                <c:pt idx="10">
                  <c:v>27.130434782608599</c:v>
                </c:pt>
                <c:pt idx="11">
                  <c:v>34.375</c:v>
                </c:pt>
                <c:pt idx="12">
                  <c:v>26.054054054053999</c:v>
                </c:pt>
                <c:pt idx="13">
                  <c:v>23.857142857142801</c:v>
                </c:pt>
                <c:pt idx="14">
                  <c:v>29.605263157894701</c:v>
                </c:pt>
                <c:pt idx="15">
                  <c:v>22.1428571428571</c:v>
                </c:pt>
                <c:pt idx="16">
                  <c:v>30.230769230769202</c:v>
                </c:pt>
                <c:pt idx="17">
                  <c:v>22.421052631578899</c:v>
                </c:pt>
                <c:pt idx="18">
                  <c:v>22.973684210526301</c:v>
                </c:pt>
                <c:pt idx="19">
                  <c:v>26.515151515151501</c:v>
                </c:pt>
                <c:pt idx="20">
                  <c:v>31.1428571428571</c:v>
                </c:pt>
                <c:pt idx="21">
                  <c:v>27.088235294117599</c:v>
                </c:pt>
                <c:pt idx="22">
                  <c:v>23.4166666666666</c:v>
                </c:pt>
                <c:pt idx="23">
                  <c:v>31.567567567567501</c:v>
                </c:pt>
                <c:pt idx="24">
                  <c:v>30</c:v>
                </c:pt>
                <c:pt idx="25">
                  <c:v>27.147058823529399</c:v>
                </c:pt>
                <c:pt idx="26">
                  <c:v>25.090909090909001</c:v>
                </c:pt>
                <c:pt idx="27">
                  <c:v>39.8823529411764</c:v>
                </c:pt>
                <c:pt idx="28">
                  <c:v>25.4583333333333</c:v>
                </c:pt>
                <c:pt idx="29">
                  <c:v>28.4166666666666</c:v>
                </c:pt>
                <c:pt idx="30">
                  <c:v>26.567567567567501</c:v>
                </c:pt>
                <c:pt idx="31">
                  <c:v>32.799999999999997</c:v>
                </c:pt>
                <c:pt idx="32">
                  <c:v>33.421052631578902</c:v>
                </c:pt>
                <c:pt idx="33">
                  <c:v>31.2121212121212</c:v>
                </c:pt>
                <c:pt idx="34">
                  <c:v>32.074074074073998</c:v>
                </c:pt>
                <c:pt idx="35">
                  <c:v>25.8108108108108</c:v>
                </c:pt>
                <c:pt idx="36">
                  <c:v>29</c:v>
                </c:pt>
                <c:pt idx="37">
                  <c:v>30</c:v>
                </c:pt>
                <c:pt idx="38">
                  <c:v>28.6111111111111</c:v>
                </c:pt>
                <c:pt idx="39">
                  <c:v>24.107142857142801</c:v>
                </c:pt>
                <c:pt idx="40">
                  <c:v>25</c:v>
                </c:pt>
                <c:pt idx="41">
                  <c:v>27.2631578947368</c:v>
                </c:pt>
                <c:pt idx="42">
                  <c:v>24.4324324324324</c:v>
                </c:pt>
                <c:pt idx="43">
                  <c:v>24.970588235294102</c:v>
                </c:pt>
                <c:pt idx="44">
                  <c:v>22.4054054054054</c:v>
                </c:pt>
                <c:pt idx="45">
                  <c:v>25.421052631578899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F-42CB-9672-E3589A440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872831"/>
        <c:axId val="991874079"/>
      </c:lineChart>
      <c:catAx>
        <c:axId val="99187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4079"/>
        <c:crosses val="autoZero"/>
        <c:auto val="1"/>
        <c:lblAlgn val="ctr"/>
        <c:lblOffset val="100"/>
        <c:noMultiLvlLbl val="0"/>
      </c:catAx>
      <c:valAx>
        <c:axId val="99187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6">
                    <a:lumMod val="50000"/>
                  </a:schemeClr>
                </a:solidFill>
              </a:rPr>
              <a:t>Non-Perishable Commodities</a:t>
            </a:r>
          </a:p>
          <a:p>
            <a:pPr>
              <a:defRPr b="1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IN" b="1">
                <a:solidFill>
                  <a:schemeClr val="accent6">
                    <a:lumMod val="50000"/>
                  </a:schemeClr>
                </a:solidFill>
              </a:rPr>
              <a:t>Average</a:t>
            </a:r>
            <a:r>
              <a:rPr lang="en-IN" b="1" baseline="0">
                <a:solidFill>
                  <a:schemeClr val="accent6">
                    <a:lumMod val="50000"/>
                  </a:schemeClr>
                </a:solidFill>
              </a:rPr>
              <a:t> Price: Pre and Post Covid-19 Lockdown</a:t>
            </a:r>
            <a:endParaRPr lang="en-IN" b="1">
              <a:solidFill>
                <a:schemeClr val="accent6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Output3!$N$3</c:f>
              <c:strCache>
                <c:ptCount val="1"/>
                <c:pt idx="0">
                  <c:v>Pre-Covid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Output3!$M$4:$M$49</c:f>
              <c:strCache>
                <c:ptCount val="46"/>
                <c:pt idx="0">
                  <c:v>ADILABAD</c:v>
                </c:pt>
                <c:pt idx="1">
                  <c:v>AGRA</c:v>
                </c:pt>
                <c:pt idx="2">
                  <c:v>AHMEDABAD</c:v>
                </c:pt>
                <c:pt idx="3">
                  <c:v>ALLAHABAD</c:v>
                </c:pt>
                <c:pt idx="4">
                  <c:v>BATHINDA</c:v>
                </c:pt>
                <c:pt idx="5">
                  <c:v>BENGALURU</c:v>
                </c:pt>
                <c:pt idx="6">
                  <c:v>BHOPAL</c:v>
                </c:pt>
                <c:pt idx="7">
                  <c:v>BHUJ</c:v>
                </c:pt>
                <c:pt idx="8">
                  <c:v>BILASPUR-CG</c:v>
                </c:pt>
                <c:pt idx="9">
                  <c:v>DELHI</c:v>
                </c:pt>
                <c:pt idx="10">
                  <c:v>DHARWAD</c:v>
                </c:pt>
                <c:pt idx="11">
                  <c:v>DIMAPUR</c:v>
                </c:pt>
                <c:pt idx="12">
                  <c:v>DURG</c:v>
                </c:pt>
                <c:pt idx="13">
                  <c:v>GORAKHPUR</c:v>
                </c:pt>
                <c:pt idx="14">
                  <c:v>GURGAON</c:v>
                </c:pt>
                <c:pt idx="15">
                  <c:v>GWALIOR</c:v>
                </c:pt>
                <c:pt idx="16">
                  <c:v>HALDWANI</c:v>
                </c:pt>
                <c:pt idx="17">
                  <c:v>HISAR</c:v>
                </c:pt>
                <c:pt idx="18">
                  <c:v>HYDERABAD</c:v>
                </c:pt>
                <c:pt idx="19">
                  <c:v>JABALPUR</c:v>
                </c:pt>
                <c:pt idx="20">
                  <c:v>JAGDALPUR</c:v>
                </c:pt>
                <c:pt idx="21">
                  <c:v>KANPUR</c:v>
                </c:pt>
                <c:pt idx="22">
                  <c:v>KARNAL</c:v>
                </c:pt>
                <c:pt idx="23">
                  <c:v>KHARAGPUR</c:v>
                </c:pt>
                <c:pt idx="24">
                  <c:v>KOTA</c:v>
                </c:pt>
                <c:pt idx="25">
                  <c:v>LUCKNOW</c:v>
                </c:pt>
                <c:pt idx="26">
                  <c:v>MANGALORE</c:v>
                </c:pt>
                <c:pt idx="27">
                  <c:v>MUMBAI</c:v>
                </c:pt>
                <c:pt idx="28">
                  <c:v>MYSORE</c:v>
                </c:pt>
                <c:pt idx="29">
                  <c:v>NAGPUR</c:v>
                </c:pt>
                <c:pt idx="30">
                  <c:v>NASHIK</c:v>
                </c:pt>
                <c:pt idx="31">
                  <c:v>PANAJI</c:v>
                </c:pt>
                <c:pt idx="32">
                  <c:v>PANCHKULA</c:v>
                </c:pt>
                <c:pt idx="33">
                  <c:v>PUNE</c:v>
                </c:pt>
                <c:pt idx="34">
                  <c:v>PURULIA</c:v>
                </c:pt>
                <c:pt idx="35">
                  <c:v>RAIGANJ</c:v>
                </c:pt>
                <c:pt idx="36">
                  <c:v>RAIPUR</c:v>
                </c:pt>
                <c:pt idx="37">
                  <c:v>RAJKOT</c:v>
                </c:pt>
                <c:pt idx="38">
                  <c:v>RAMPURHAT</c:v>
                </c:pt>
                <c:pt idx="39">
                  <c:v>RANCHI</c:v>
                </c:pt>
                <c:pt idx="40">
                  <c:v>SILIGURI</c:v>
                </c:pt>
                <c:pt idx="41">
                  <c:v>SURAT</c:v>
                </c:pt>
                <c:pt idx="42">
                  <c:v>TIRUPATHI</c:v>
                </c:pt>
                <c:pt idx="43">
                  <c:v>VARANASI</c:v>
                </c:pt>
                <c:pt idx="44">
                  <c:v>VIJAYWADA</c:v>
                </c:pt>
                <c:pt idx="45">
                  <c:v>WARANGAL</c:v>
                </c:pt>
              </c:strCache>
            </c:strRef>
          </c:cat>
          <c:val>
            <c:numRef>
              <c:f>Output3!$N$4:$N$49</c:f>
              <c:numCache>
                <c:formatCode>0.00</c:formatCode>
                <c:ptCount val="46"/>
                <c:pt idx="0">
                  <c:v>120</c:v>
                </c:pt>
                <c:pt idx="1">
                  <c:v>93.414634146341399</c:v>
                </c:pt>
                <c:pt idx="2">
                  <c:v>92.596153846153797</c:v>
                </c:pt>
                <c:pt idx="3">
                  <c:v>108.684210526315</c:v>
                </c:pt>
                <c:pt idx="4">
                  <c:v>109</c:v>
                </c:pt>
                <c:pt idx="5">
                  <c:v>132</c:v>
                </c:pt>
                <c:pt idx="6">
                  <c:v>98</c:v>
                </c:pt>
                <c:pt idx="7">
                  <c:v>96.3333333333333</c:v>
                </c:pt>
                <c:pt idx="8">
                  <c:v>115</c:v>
                </c:pt>
                <c:pt idx="9">
                  <c:v>127.625</c:v>
                </c:pt>
                <c:pt idx="10">
                  <c:v>108.60714285714199</c:v>
                </c:pt>
                <c:pt idx="11">
                  <c:v>93.387096774193495</c:v>
                </c:pt>
                <c:pt idx="12">
                  <c:v>117.87755102040801</c:v>
                </c:pt>
                <c:pt idx="13">
                  <c:v>120</c:v>
                </c:pt>
                <c:pt idx="14">
                  <c:v>98</c:v>
                </c:pt>
                <c:pt idx="15">
                  <c:v>98.423076923076906</c:v>
                </c:pt>
                <c:pt idx="16">
                  <c:v>100</c:v>
                </c:pt>
                <c:pt idx="17">
                  <c:v>104.53846153846099</c:v>
                </c:pt>
                <c:pt idx="18">
                  <c:v>112.30769230769199</c:v>
                </c:pt>
                <c:pt idx="19">
                  <c:v>105</c:v>
                </c:pt>
                <c:pt idx="20">
                  <c:v>109</c:v>
                </c:pt>
                <c:pt idx="21">
                  <c:v>110</c:v>
                </c:pt>
                <c:pt idx="22">
                  <c:v>113.84</c:v>
                </c:pt>
                <c:pt idx="23">
                  <c:v>107.729166666666</c:v>
                </c:pt>
                <c:pt idx="24">
                  <c:v>110</c:v>
                </c:pt>
                <c:pt idx="25">
                  <c:v>119</c:v>
                </c:pt>
                <c:pt idx="26">
                  <c:v>120.238095238095</c:v>
                </c:pt>
                <c:pt idx="27">
                  <c:v>121.32</c:v>
                </c:pt>
                <c:pt idx="28">
                  <c:v>149</c:v>
                </c:pt>
                <c:pt idx="29">
                  <c:v>110.235294117647</c:v>
                </c:pt>
                <c:pt idx="30">
                  <c:v>103.823529411764</c:v>
                </c:pt>
                <c:pt idx="31">
                  <c:v>148</c:v>
                </c:pt>
                <c:pt idx="32">
                  <c:v>105.653846153846</c:v>
                </c:pt>
                <c:pt idx="33">
                  <c:v>160</c:v>
                </c:pt>
                <c:pt idx="34">
                  <c:v>103.07692307692299</c:v>
                </c:pt>
                <c:pt idx="35">
                  <c:v>110</c:v>
                </c:pt>
                <c:pt idx="36">
                  <c:v>115.07843137254901</c:v>
                </c:pt>
                <c:pt idx="37">
                  <c:v>89.957446808510596</c:v>
                </c:pt>
                <c:pt idx="38">
                  <c:v>90</c:v>
                </c:pt>
                <c:pt idx="39">
                  <c:v>117</c:v>
                </c:pt>
                <c:pt idx="40">
                  <c:v>116.333333333333</c:v>
                </c:pt>
                <c:pt idx="41">
                  <c:v>117.980769230769</c:v>
                </c:pt>
                <c:pt idx="42">
                  <c:v>149.085714285714</c:v>
                </c:pt>
                <c:pt idx="43">
                  <c:v>134.28205128205099</c:v>
                </c:pt>
                <c:pt idx="44">
                  <c:v>120</c:v>
                </c:pt>
                <c:pt idx="45">
                  <c:v>127.510204081632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6-4509-932B-916E3C895BAB}"/>
            </c:ext>
          </c:extLst>
        </c:ser>
        <c:ser>
          <c:idx val="1"/>
          <c:order val="1"/>
          <c:tx>
            <c:strRef>
              <c:f>Output3!$O$3</c:f>
              <c:strCache>
                <c:ptCount val="1"/>
                <c:pt idx="0">
                  <c:v>Post-Covid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Output3!$M$4:$M$49</c:f>
              <c:strCache>
                <c:ptCount val="46"/>
                <c:pt idx="0">
                  <c:v>ADILABAD</c:v>
                </c:pt>
                <c:pt idx="1">
                  <c:v>AGRA</c:v>
                </c:pt>
                <c:pt idx="2">
                  <c:v>AHMEDABAD</c:v>
                </c:pt>
                <c:pt idx="3">
                  <c:v>ALLAHABAD</c:v>
                </c:pt>
                <c:pt idx="4">
                  <c:v>BATHINDA</c:v>
                </c:pt>
                <c:pt idx="5">
                  <c:v>BENGALURU</c:v>
                </c:pt>
                <c:pt idx="6">
                  <c:v>BHOPAL</c:v>
                </c:pt>
                <c:pt idx="7">
                  <c:v>BHUJ</c:v>
                </c:pt>
                <c:pt idx="8">
                  <c:v>BILASPUR-CG</c:v>
                </c:pt>
                <c:pt idx="9">
                  <c:v>DELHI</c:v>
                </c:pt>
                <c:pt idx="10">
                  <c:v>DHARWAD</c:v>
                </c:pt>
                <c:pt idx="11">
                  <c:v>DIMAPUR</c:v>
                </c:pt>
                <c:pt idx="12">
                  <c:v>DURG</c:v>
                </c:pt>
                <c:pt idx="13">
                  <c:v>GORAKHPUR</c:v>
                </c:pt>
                <c:pt idx="14">
                  <c:v>GURGAON</c:v>
                </c:pt>
                <c:pt idx="15">
                  <c:v>GWALIOR</c:v>
                </c:pt>
                <c:pt idx="16">
                  <c:v>HALDWANI</c:v>
                </c:pt>
                <c:pt idx="17">
                  <c:v>HISAR</c:v>
                </c:pt>
                <c:pt idx="18">
                  <c:v>HYDERABAD</c:v>
                </c:pt>
                <c:pt idx="19">
                  <c:v>JABALPUR</c:v>
                </c:pt>
                <c:pt idx="20">
                  <c:v>JAGDALPUR</c:v>
                </c:pt>
                <c:pt idx="21">
                  <c:v>KANPUR</c:v>
                </c:pt>
                <c:pt idx="22">
                  <c:v>KARNAL</c:v>
                </c:pt>
                <c:pt idx="23">
                  <c:v>KHARAGPUR</c:v>
                </c:pt>
                <c:pt idx="24">
                  <c:v>KOTA</c:v>
                </c:pt>
                <c:pt idx="25">
                  <c:v>LUCKNOW</c:v>
                </c:pt>
                <c:pt idx="26">
                  <c:v>MANGALORE</c:v>
                </c:pt>
                <c:pt idx="27">
                  <c:v>MUMBAI</c:v>
                </c:pt>
                <c:pt idx="28">
                  <c:v>MYSORE</c:v>
                </c:pt>
                <c:pt idx="29">
                  <c:v>NAGPUR</c:v>
                </c:pt>
                <c:pt idx="30">
                  <c:v>NASHIK</c:v>
                </c:pt>
                <c:pt idx="31">
                  <c:v>PANAJI</c:v>
                </c:pt>
                <c:pt idx="32">
                  <c:v>PANCHKULA</c:v>
                </c:pt>
                <c:pt idx="33">
                  <c:v>PUNE</c:v>
                </c:pt>
                <c:pt idx="34">
                  <c:v>PURULIA</c:v>
                </c:pt>
                <c:pt idx="35">
                  <c:v>RAIGANJ</c:v>
                </c:pt>
                <c:pt idx="36">
                  <c:v>RAIPUR</c:v>
                </c:pt>
                <c:pt idx="37">
                  <c:v>RAJKOT</c:v>
                </c:pt>
                <c:pt idx="38">
                  <c:v>RAMPURHAT</c:v>
                </c:pt>
                <c:pt idx="39">
                  <c:v>RANCHI</c:v>
                </c:pt>
                <c:pt idx="40">
                  <c:v>SILIGURI</c:v>
                </c:pt>
                <c:pt idx="41">
                  <c:v>SURAT</c:v>
                </c:pt>
                <c:pt idx="42">
                  <c:v>TIRUPATHI</c:v>
                </c:pt>
                <c:pt idx="43">
                  <c:v>VARANASI</c:v>
                </c:pt>
                <c:pt idx="44">
                  <c:v>VIJAYWADA</c:v>
                </c:pt>
                <c:pt idx="45">
                  <c:v>WARANGAL</c:v>
                </c:pt>
              </c:strCache>
            </c:strRef>
          </c:cat>
          <c:val>
            <c:numRef>
              <c:f>Output3!$O$4:$O$49</c:f>
              <c:numCache>
                <c:formatCode>0.00</c:formatCode>
                <c:ptCount val="46"/>
                <c:pt idx="0">
                  <c:v>120</c:v>
                </c:pt>
                <c:pt idx="1">
                  <c:v>92.942857142857093</c:v>
                </c:pt>
                <c:pt idx="2">
                  <c:v>90</c:v>
                </c:pt>
                <c:pt idx="3">
                  <c:v>105</c:v>
                </c:pt>
                <c:pt idx="4">
                  <c:v>109</c:v>
                </c:pt>
                <c:pt idx="5">
                  <c:v>132</c:v>
                </c:pt>
                <c:pt idx="6">
                  <c:v>101.31578947368401</c:v>
                </c:pt>
                <c:pt idx="7">
                  <c:v>102</c:v>
                </c:pt>
                <c:pt idx="8">
                  <c:v>118.2</c:v>
                </c:pt>
                <c:pt idx="9">
                  <c:v>131.08108108108101</c:v>
                </c:pt>
                <c:pt idx="10">
                  <c:v>113.04347826086899</c:v>
                </c:pt>
                <c:pt idx="11">
                  <c:v>95</c:v>
                </c:pt>
                <c:pt idx="12">
                  <c:v>119.135135135135</c:v>
                </c:pt>
                <c:pt idx="13">
                  <c:v>120</c:v>
                </c:pt>
                <c:pt idx="14">
                  <c:v>116.526315789473</c:v>
                </c:pt>
                <c:pt idx="15">
                  <c:v>96.857142857142804</c:v>
                </c:pt>
                <c:pt idx="16">
                  <c:v>100</c:v>
                </c:pt>
                <c:pt idx="17">
                  <c:v>102.026315789473</c:v>
                </c:pt>
                <c:pt idx="18">
                  <c:v>110.526315789473</c:v>
                </c:pt>
                <c:pt idx="19">
                  <c:v>105</c:v>
                </c:pt>
                <c:pt idx="20">
                  <c:v>109.51428571428499</c:v>
                </c:pt>
                <c:pt idx="21">
                  <c:v>110</c:v>
                </c:pt>
                <c:pt idx="22">
                  <c:v>96.3611111111111</c:v>
                </c:pt>
                <c:pt idx="23">
                  <c:v>105.89189189189101</c:v>
                </c:pt>
                <c:pt idx="24">
                  <c:v>110</c:v>
                </c:pt>
                <c:pt idx="25">
                  <c:v>124.588235294117</c:v>
                </c:pt>
                <c:pt idx="26">
                  <c:v>118.181818181818</c:v>
                </c:pt>
                <c:pt idx="27">
                  <c:v>118.441176470588</c:v>
                </c:pt>
                <c:pt idx="28">
                  <c:v>149</c:v>
                </c:pt>
                <c:pt idx="29">
                  <c:v>108.333333333333</c:v>
                </c:pt>
                <c:pt idx="30">
                  <c:v>105.43243243243199</c:v>
                </c:pt>
                <c:pt idx="31">
                  <c:v>157</c:v>
                </c:pt>
                <c:pt idx="32">
                  <c:v>119.78947368420999</c:v>
                </c:pt>
                <c:pt idx="33">
                  <c:v>159.09090909090901</c:v>
                </c:pt>
                <c:pt idx="34">
                  <c:v>118.51851851851799</c:v>
                </c:pt>
                <c:pt idx="35">
                  <c:v>110</c:v>
                </c:pt>
                <c:pt idx="36">
                  <c:v>115.894736842105</c:v>
                </c:pt>
                <c:pt idx="37">
                  <c:v>93.605263157894697</c:v>
                </c:pt>
                <c:pt idx="38">
                  <c:v>90</c:v>
                </c:pt>
                <c:pt idx="39">
                  <c:v>110</c:v>
                </c:pt>
                <c:pt idx="40">
                  <c:v>123.541666666666</c:v>
                </c:pt>
                <c:pt idx="41">
                  <c:v>104</c:v>
                </c:pt>
                <c:pt idx="42">
                  <c:v>160</c:v>
                </c:pt>
                <c:pt idx="43">
                  <c:v>131.70588235294099</c:v>
                </c:pt>
                <c:pt idx="44">
                  <c:v>120</c:v>
                </c:pt>
                <c:pt idx="45">
                  <c:v>129.07894736842101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36-4509-932B-916E3C895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872831"/>
        <c:axId val="991874079"/>
      </c:lineChart>
      <c:catAx>
        <c:axId val="99187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4079"/>
        <c:crosses val="autoZero"/>
        <c:auto val="1"/>
        <c:lblAlgn val="ctr"/>
        <c:lblOffset val="100"/>
        <c:noMultiLvlLbl val="0"/>
      </c:catAx>
      <c:valAx>
        <c:axId val="99187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7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27</xdr:row>
      <xdr:rowOff>45720</xdr:rowOff>
    </xdr:from>
    <xdr:to>
      <xdr:col>14</xdr:col>
      <xdr:colOff>21840</xdr:colOff>
      <xdr:row>66</xdr:row>
      <xdr:rowOff>181800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67000-C97D-88A4-44A3-09E1A3370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27</xdr:row>
      <xdr:rowOff>45720</xdr:rowOff>
    </xdr:from>
    <xdr:to>
      <xdr:col>14</xdr:col>
      <xdr:colOff>21840</xdr:colOff>
      <xdr:row>66</xdr:row>
      <xdr:rowOff>181800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DEE02-0FDE-47F7-A2CA-070F83792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2</xdr:row>
      <xdr:rowOff>7620</xdr:rowOff>
    </xdr:from>
    <xdr:to>
      <xdr:col>11</xdr:col>
      <xdr:colOff>281940</xdr:colOff>
      <xdr:row>21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A15709-E644-5BE9-B481-5B97E4790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160020</xdr:colOff>
      <xdr:row>2</xdr:row>
      <xdr:rowOff>7620</xdr:rowOff>
    </xdr:from>
    <xdr:to>
      <xdr:col>22</xdr:col>
      <xdr:colOff>281940</xdr:colOff>
      <xdr:row>21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9B51D6-806D-4E8A-ADCC-D93688F10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ummary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e_lockdown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st_lockdown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_summary1"/>
    </sheetNames>
    <sheetDataSet>
      <sheetData sheetId="0">
        <row r="2">
          <cell r="A2" t="str">
            <v>Rice</v>
          </cell>
          <cell r="B2">
            <v>8237</v>
          </cell>
          <cell r="C2">
            <v>33.5864999392982</v>
          </cell>
          <cell r="D2">
            <v>7.9406921542423001</v>
          </cell>
        </row>
        <row r="3">
          <cell r="A3" t="str">
            <v>Wheat</v>
          </cell>
          <cell r="B3">
            <v>7633</v>
          </cell>
          <cell r="C3">
            <v>28.871741124066499</v>
          </cell>
          <cell r="D3">
            <v>6.7283061842543601</v>
          </cell>
        </row>
        <row r="4">
          <cell r="A4" t="str">
            <v>Atta (Wheat)</v>
          </cell>
          <cell r="B4">
            <v>8231</v>
          </cell>
          <cell r="C4">
            <v>30.502247600534499</v>
          </cell>
          <cell r="D4">
            <v>5.8188292469804797</v>
          </cell>
        </row>
        <row r="5">
          <cell r="A5" t="str">
            <v>Gram Dal</v>
          </cell>
          <cell r="B5">
            <v>8167</v>
          </cell>
          <cell r="C5">
            <v>66.641728909024096</v>
          </cell>
          <cell r="D5">
            <v>8.45152794545238</v>
          </cell>
        </row>
        <row r="6">
          <cell r="A6" t="str">
            <v>Tur/Arhar Dal</v>
          </cell>
          <cell r="B6">
            <v>8103</v>
          </cell>
          <cell r="C6">
            <v>89.914722942120207</v>
          </cell>
          <cell r="D6">
            <v>9.8382504417328906</v>
          </cell>
        </row>
        <row r="7">
          <cell r="A7" t="str">
            <v>Urad Dal</v>
          </cell>
          <cell r="B7">
            <v>8180</v>
          </cell>
          <cell r="C7">
            <v>100.261002444987</v>
          </cell>
          <cell r="D7">
            <v>17.4619484296921</v>
          </cell>
        </row>
        <row r="8">
          <cell r="A8" t="str">
            <v>Moong Dal</v>
          </cell>
          <cell r="B8">
            <v>8226</v>
          </cell>
          <cell r="C8">
            <v>101.647094578166</v>
          </cell>
          <cell r="D8">
            <v>15.0379965180827</v>
          </cell>
        </row>
        <row r="9">
          <cell r="A9" t="str">
            <v>Masoor Dal</v>
          </cell>
          <cell r="B9">
            <v>8207</v>
          </cell>
          <cell r="C9">
            <v>69.466065553795502</v>
          </cell>
          <cell r="D9">
            <v>9.7856524222391492</v>
          </cell>
        </row>
        <row r="10">
          <cell r="A10" t="str">
            <v>Sugar</v>
          </cell>
          <cell r="B10">
            <v>8218</v>
          </cell>
          <cell r="C10">
            <v>39.472499391579397</v>
          </cell>
          <cell r="D10">
            <v>2.9102907907308802</v>
          </cell>
        </row>
        <row r="11">
          <cell r="A11" t="str">
            <v>Milk @</v>
          </cell>
          <cell r="B11">
            <v>8160</v>
          </cell>
          <cell r="C11">
            <v>45.835171568627402</v>
          </cell>
          <cell r="D11">
            <v>6.6648563050770298</v>
          </cell>
        </row>
        <row r="12">
          <cell r="A12" t="str">
            <v>Groundnut Oil (Packed)</v>
          </cell>
          <cell r="B12">
            <v>6186</v>
          </cell>
          <cell r="C12">
            <v>139.642095053346</v>
          </cell>
          <cell r="D12">
            <v>20.806704031424001</v>
          </cell>
        </row>
        <row r="13">
          <cell r="A13" t="str">
            <v>Mustard Oil (Packed)</v>
          </cell>
          <cell r="B13">
            <v>7971</v>
          </cell>
          <cell r="C13">
            <v>117.395684355789</v>
          </cell>
          <cell r="D13">
            <v>16.738126230379599</v>
          </cell>
        </row>
        <row r="14">
          <cell r="A14" t="str">
            <v>Vanaspati (Packed)</v>
          </cell>
          <cell r="B14">
            <v>8133</v>
          </cell>
          <cell r="C14">
            <v>88.868068363457496</v>
          </cell>
          <cell r="D14">
            <v>14.6715953613393</v>
          </cell>
        </row>
        <row r="15">
          <cell r="A15" t="str">
            <v>Soya Oil (Packed)</v>
          </cell>
          <cell r="B15">
            <v>5909</v>
          </cell>
          <cell r="C15">
            <v>99.507869351836106</v>
          </cell>
          <cell r="D15">
            <v>11.801254796519199</v>
          </cell>
        </row>
        <row r="16">
          <cell r="A16" t="str">
            <v>Sunflower Oil (Packed)</v>
          </cell>
          <cell r="B16">
            <v>7497</v>
          </cell>
          <cell r="C16">
            <v>107.71415232759701</v>
          </cell>
          <cell r="D16">
            <v>13.461001561004</v>
          </cell>
        </row>
        <row r="17">
          <cell r="A17" t="str">
            <v>Palm Oil (Packed)</v>
          </cell>
          <cell r="B17">
            <v>6587</v>
          </cell>
          <cell r="C17">
            <v>88.899650827387205</v>
          </cell>
          <cell r="D17">
            <v>11.2598215668954</v>
          </cell>
        </row>
        <row r="18">
          <cell r="A18" t="str">
            <v>Gur</v>
          </cell>
          <cell r="B18">
            <v>8115</v>
          </cell>
          <cell r="C18">
            <v>46.253850893407197</v>
          </cell>
          <cell r="D18">
            <v>9.9264057233284699</v>
          </cell>
        </row>
        <row r="19">
          <cell r="A19" t="str">
            <v>Tea Loose</v>
          </cell>
          <cell r="B19">
            <v>8086</v>
          </cell>
          <cell r="C19">
            <v>217.46747464753801</v>
          </cell>
          <cell r="D19">
            <v>47.3761862500901</v>
          </cell>
        </row>
        <row r="20">
          <cell r="A20" t="str">
            <v>Salt Pack (Iodised)</v>
          </cell>
          <cell r="B20">
            <v>8210</v>
          </cell>
          <cell r="C20">
            <v>15.920828258221601</v>
          </cell>
          <cell r="D20">
            <v>3.8789161871169999</v>
          </cell>
        </row>
        <row r="21">
          <cell r="A21" t="str">
            <v>Potato</v>
          </cell>
          <cell r="B21">
            <v>8218</v>
          </cell>
          <cell r="C21">
            <v>24.370041372596699</v>
          </cell>
          <cell r="D21">
            <v>6.8775491291126203</v>
          </cell>
        </row>
        <row r="22">
          <cell r="A22" t="str">
            <v>Onion</v>
          </cell>
          <cell r="B22">
            <v>8217</v>
          </cell>
          <cell r="C22">
            <v>32.619082390166703</v>
          </cell>
          <cell r="D22">
            <v>10.7419708465493</v>
          </cell>
        </row>
        <row r="23">
          <cell r="A23" t="str">
            <v>Tomato</v>
          </cell>
          <cell r="B23">
            <v>8149</v>
          </cell>
          <cell r="C23">
            <v>22.001349858878299</v>
          </cell>
          <cell r="D23">
            <v>10.047793161522501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_lockdown1"/>
    </sheetNames>
    <sheetDataSet>
      <sheetData sheetId="0">
        <row r="2">
          <cell r="A2" t="str">
            <v>Rice</v>
          </cell>
          <cell r="B2">
            <v>4613</v>
          </cell>
          <cell r="C2">
            <v>33.2737914589204</v>
          </cell>
          <cell r="D2">
            <v>7.9895204750583</v>
          </cell>
        </row>
        <row r="3">
          <cell r="A3" t="str">
            <v>Wheat</v>
          </cell>
          <cell r="B3">
            <v>4287</v>
          </cell>
          <cell r="C3">
            <v>28.724749241894099</v>
          </cell>
          <cell r="D3">
            <v>6.7046414875644302</v>
          </cell>
        </row>
        <row r="4">
          <cell r="A4" t="str">
            <v>Atta (Wheat)</v>
          </cell>
          <cell r="B4">
            <v>4605</v>
          </cell>
          <cell r="C4">
            <v>30.056243213897901</v>
          </cell>
          <cell r="D4">
            <v>5.7774095136152601</v>
          </cell>
        </row>
        <row r="5">
          <cell r="A5" t="str">
            <v>Gram Dal</v>
          </cell>
          <cell r="B5">
            <v>4598</v>
          </cell>
          <cell r="C5">
            <v>65.216398434101706</v>
          </cell>
          <cell r="D5">
            <v>7.8208358829891198</v>
          </cell>
        </row>
        <row r="6">
          <cell r="A6" t="str">
            <v>Tur/Arhar Dal</v>
          </cell>
          <cell r="B6">
            <v>4548</v>
          </cell>
          <cell r="C6">
            <v>86.971635883904995</v>
          </cell>
          <cell r="D6">
            <v>8.2665797444019198</v>
          </cell>
        </row>
        <row r="7">
          <cell r="A7" t="str">
            <v>Urad Dal</v>
          </cell>
          <cell r="B7">
            <v>4593</v>
          </cell>
          <cell r="C7">
            <v>97.888526017853195</v>
          </cell>
          <cell r="D7">
            <v>17.739371635907201</v>
          </cell>
        </row>
        <row r="8">
          <cell r="A8" t="str">
            <v>Moong Dal</v>
          </cell>
          <cell r="B8">
            <v>4603</v>
          </cell>
          <cell r="C8">
            <v>97.019335216163299</v>
          </cell>
          <cell r="D8">
            <v>12.4169494774464</v>
          </cell>
        </row>
        <row r="9">
          <cell r="A9" t="str">
            <v>Masoor Dal</v>
          </cell>
          <cell r="B9">
            <v>4602</v>
          </cell>
          <cell r="C9">
            <v>67.165797479356797</v>
          </cell>
          <cell r="D9">
            <v>8.7239847872387504</v>
          </cell>
        </row>
        <row r="10">
          <cell r="A10" t="str">
            <v>Sugar</v>
          </cell>
          <cell r="B10">
            <v>4603</v>
          </cell>
          <cell r="C10">
            <v>39.093200086899799</v>
          </cell>
          <cell r="D10">
            <v>2.94845686857539</v>
          </cell>
        </row>
        <row r="11">
          <cell r="A11" t="str">
            <v>Milk @</v>
          </cell>
          <cell r="B11">
            <v>4569</v>
          </cell>
          <cell r="C11">
            <v>45.522652659225201</v>
          </cell>
          <cell r="D11">
            <v>6.4889422555478502</v>
          </cell>
        </row>
        <row r="12">
          <cell r="A12" t="str">
            <v>Groundnut Oil (Packed)</v>
          </cell>
          <cell r="B12">
            <v>3483</v>
          </cell>
          <cell r="C12">
            <v>136.99913867355701</v>
          </cell>
          <cell r="D12">
            <v>20.649762543719799</v>
          </cell>
        </row>
        <row r="13">
          <cell r="A13" t="str">
            <v>Mustard Oil (Packed)</v>
          </cell>
          <cell r="B13">
            <v>4485</v>
          </cell>
          <cell r="C13">
            <v>117.096544035674</v>
          </cell>
          <cell r="D13">
            <v>16.637294046030298</v>
          </cell>
        </row>
        <row r="14">
          <cell r="A14" t="str">
            <v>Vanaspati (Packed)</v>
          </cell>
          <cell r="B14">
            <v>4556</v>
          </cell>
          <cell r="C14">
            <v>88.229806848112304</v>
          </cell>
          <cell r="D14">
            <v>14.9587973611441</v>
          </cell>
        </row>
        <row r="15">
          <cell r="A15" t="str">
            <v>Soya Oil (Packed)</v>
          </cell>
          <cell r="B15">
            <v>3265</v>
          </cell>
          <cell r="C15">
            <v>98.486983154670696</v>
          </cell>
          <cell r="D15">
            <v>11.8272867143962</v>
          </cell>
        </row>
        <row r="16">
          <cell r="A16" t="str">
            <v>Sunflower Oil (Packed)</v>
          </cell>
          <cell r="B16">
            <v>4225</v>
          </cell>
          <cell r="C16">
            <v>106.54130177514701</v>
          </cell>
          <cell r="D16">
            <v>13.3821936442801</v>
          </cell>
        </row>
        <row r="17">
          <cell r="A17" t="str">
            <v>Palm Oil (Packed)</v>
          </cell>
          <cell r="B17">
            <v>3669</v>
          </cell>
          <cell r="C17">
            <v>88.850367947669596</v>
          </cell>
          <cell r="D17">
            <v>12.002781075444799</v>
          </cell>
        </row>
        <row r="18">
          <cell r="A18" t="str">
            <v>Gur</v>
          </cell>
          <cell r="B18">
            <v>4567</v>
          </cell>
          <cell r="C18">
            <v>45.770308736588497</v>
          </cell>
          <cell r="D18">
            <v>9.3716758319165105</v>
          </cell>
        </row>
        <row r="19">
          <cell r="A19" t="str">
            <v>Tea Loose</v>
          </cell>
          <cell r="B19">
            <v>4540</v>
          </cell>
          <cell r="C19">
            <v>216.52070484581401</v>
          </cell>
          <cell r="D19">
            <v>44.795727531261001</v>
          </cell>
        </row>
        <row r="20">
          <cell r="A20" t="str">
            <v>Salt Pack (Iodised)</v>
          </cell>
          <cell r="B20">
            <v>4600</v>
          </cell>
          <cell r="C20">
            <v>15.796304347826</v>
          </cell>
          <cell r="D20">
            <v>3.80041703499798</v>
          </cell>
        </row>
        <row r="21">
          <cell r="A21" t="str">
            <v>Potato</v>
          </cell>
          <cell r="B21">
            <v>4600</v>
          </cell>
          <cell r="C21">
            <v>23.164999999999999</v>
          </cell>
          <cell r="D21">
            <v>6.5816127702842504</v>
          </cell>
        </row>
        <row r="22">
          <cell r="A22" t="str">
            <v>Onion</v>
          </cell>
          <cell r="B22">
            <v>4599</v>
          </cell>
          <cell r="C22">
            <v>36.317025440313103</v>
          </cell>
          <cell r="D22">
            <v>11.7088406845315</v>
          </cell>
        </row>
        <row r="23">
          <cell r="A23" t="str">
            <v>Tomato</v>
          </cell>
          <cell r="B23">
            <v>4591</v>
          </cell>
          <cell r="C23">
            <v>21.9276846003049</v>
          </cell>
          <cell r="D23">
            <v>10.315713327586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lockdown1"/>
    </sheetNames>
    <sheetDataSet>
      <sheetData sheetId="0">
        <row r="2">
          <cell r="A2" t="str">
            <v>Rice</v>
          </cell>
          <cell r="B2">
            <v>3624</v>
          </cell>
          <cell r="C2">
            <v>33.984547461368599</v>
          </cell>
          <cell r="D2">
            <v>7.8612227232373897</v>
          </cell>
        </row>
        <row r="3">
          <cell r="A3" t="str">
            <v>Wheat</v>
          </cell>
          <cell r="B3">
            <v>3346</v>
          </cell>
          <cell r="C3">
            <v>29.060071727435702</v>
          </cell>
          <cell r="D3">
            <v>6.7548338575632698</v>
          </cell>
        </row>
        <row r="4">
          <cell r="A4" t="str">
            <v>Atta (Wheat)</v>
          </cell>
          <cell r="B4">
            <v>3626</v>
          </cell>
          <cell r="C4">
            <v>31.068670711527801</v>
          </cell>
          <cell r="D4">
            <v>5.8227591751518197</v>
          </cell>
        </row>
        <row r="5">
          <cell r="A5" t="str">
            <v>Gram Dal</v>
          </cell>
          <cell r="B5">
            <v>3569</v>
          </cell>
          <cell r="C5">
            <v>68.478005043429505</v>
          </cell>
          <cell r="D5">
            <v>8.8701792218141797</v>
          </cell>
        </row>
        <row r="6">
          <cell r="A6" t="str">
            <v>Tur/Arhar Dal</v>
          </cell>
          <cell r="B6">
            <v>3555</v>
          </cell>
          <cell r="C6">
            <v>93.679887482419105</v>
          </cell>
          <cell r="D6">
            <v>10.3903242720894</v>
          </cell>
        </row>
        <row r="7">
          <cell r="A7" t="str">
            <v>Urad Dal</v>
          </cell>
          <cell r="B7">
            <v>3587</v>
          </cell>
          <cell r="C7">
            <v>103.298856983551</v>
          </cell>
          <cell r="D7">
            <v>16.615023752900001</v>
          </cell>
        </row>
        <row r="8">
          <cell r="A8" t="str">
            <v>Moong Dal</v>
          </cell>
          <cell r="B8">
            <v>3623</v>
          </cell>
          <cell r="C8">
            <v>107.52663538504</v>
          </cell>
          <cell r="D8">
            <v>15.9949879961005</v>
          </cell>
        </row>
        <row r="9">
          <cell r="A9" t="str">
            <v>Masoor Dal</v>
          </cell>
          <cell r="B9">
            <v>3605</v>
          </cell>
          <cell r="C9">
            <v>72.402496532593602</v>
          </cell>
          <cell r="D9">
            <v>10.2709002629646</v>
          </cell>
        </row>
        <row r="10">
          <cell r="A10" t="str">
            <v>Sugar</v>
          </cell>
          <cell r="B10">
            <v>3615</v>
          </cell>
          <cell r="C10">
            <v>39.955463347164503</v>
          </cell>
          <cell r="D10">
            <v>2.7876233298717801</v>
          </cell>
        </row>
        <row r="11">
          <cell r="A11" t="str">
            <v>Milk @</v>
          </cell>
          <cell r="B11">
            <v>3591</v>
          </cell>
          <cell r="C11">
            <v>46.232804232804199</v>
          </cell>
          <cell r="D11">
            <v>6.8625457091673496</v>
          </cell>
        </row>
        <row r="12">
          <cell r="A12" t="str">
            <v>Groundnut Oil (Packed)</v>
          </cell>
          <cell r="B12">
            <v>2703</v>
          </cell>
          <cell r="C12">
            <v>143.04772475027701</v>
          </cell>
          <cell r="D12">
            <v>20.5147925859252</v>
          </cell>
        </row>
        <row r="13">
          <cell r="A13" t="str">
            <v>Mustard Oil (Packed)</v>
          </cell>
          <cell r="B13">
            <v>3486</v>
          </cell>
          <cell r="C13">
            <v>117.78055077452601</v>
          </cell>
          <cell r="D13">
            <v>16.861552211953001</v>
          </cell>
        </row>
        <row r="14">
          <cell r="A14" t="str">
            <v>Vanaspati (Packed)</v>
          </cell>
          <cell r="B14">
            <v>3577</v>
          </cell>
          <cell r="C14">
            <v>89.6810176125244</v>
          </cell>
          <cell r="D14">
            <v>14.258195973955999</v>
          </cell>
        </row>
        <row r="15">
          <cell r="A15" t="str">
            <v>Soya Oil (Packed)</v>
          </cell>
          <cell r="B15">
            <v>2644</v>
          </cell>
          <cell r="C15">
            <v>100.768532526475</v>
          </cell>
          <cell r="D15">
            <v>11.6484048507936</v>
          </cell>
        </row>
        <row r="16">
          <cell r="A16" t="str">
            <v>Sunflower Oil (Packed)</v>
          </cell>
          <cell r="B16">
            <v>3272</v>
          </cell>
          <cell r="C16">
            <v>109.228606356968</v>
          </cell>
          <cell r="D16">
            <v>13.4132287586046</v>
          </cell>
        </row>
        <row r="17">
          <cell r="A17" t="str">
            <v>Palm Oil (Packed)</v>
          </cell>
          <cell r="B17">
            <v>2918</v>
          </cell>
          <cell r="C17">
            <v>88.961617546264506</v>
          </cell>
          <cell r="D17">
            <v>10.2512104716852</v>
          </cell>
        </row>
        <row r="18">
          <cell r="A18" t="str">
            <v>Gur</v>
          </cell>
          <cell r="B18">
            <v>3548</v>
          </cell>
          <cell r="C18">
            <v>46.876268320180301</v>
          </cell>
          <cell r="D18">
            <v>10.566618205307901</v>
          </cell>
        </row>
        <row r="19">
          <cell r="A19" t="str">
            <v>Tea Loose</v>
          </cell>
          <cell r="B19">
            <v>3546</v>
          </cell>
          <cell r="C19">
            <v>218.679639029892</v>
          </cell>
          <cell r="D19">
            <v>50.468356687936499</v>
          </cell>
        </row>
        <row r="20">
          <cell r="A20" t="str">
            <v>Salt Pack (Iodised)</v>
          </cell>
          <cell r="B20">
            <v>3610</v>
          </cell>
          <cell r="C20">
            <v>16.0795013850415</v>
          </cell>
          <cell r="D20">
            <v>3.9715733849069799</v>
          </cell>
        </row>
        <row r="21">
          <cell r="A21" t="str">
            <v>Potato</v>
          </cell>
          <cell r="B21">
            <v>3618</v>
          </cell>
          <cell r="C21">
            <v>25.902155887230499</v>
          </cell>
          <cell r="D21">
            <v>6.9414264736109699</v>
          </cell>
        </row>
        <row r="22">
          <cell r="A22" t="str">
            <v>Onion</v>
          </cell>
          <cell r="B22">
            <v>3618</v>
          </cell>
          <cell r="C22">
            <v>27.918463239358701</v>
          </cell>
          <cell r="D22">
            <v>6.95256145389199</v>
          </cell>
        </row>
        <row r="23">
          <cell r="A23" t="str">
            <v>Tomato</v>
          </cell>
          <cell r="B23">
            <v>3558</v>
          </cell>
          <cell r="C23">
            <v>22.096402473299602</v>
          </cell>
          <cell r="D23">
            <v>9.6917624690186202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30366-8924-4D31-B7F9-A992686F080C}" name="Table1" displayName="Table1" ref="S6:T24" totalsRowShown="0">
  <autoFilter ref="S6:T24" xr:uid="{0C330366-8924-4D31-B7F9-A992686F080C}"/>
  <tableColumns count="2">
    <tableColumn id="1" xr3:uid="{C02C84EA-A45E-4106-8498-EAD62B89C610}" name="Persable Goods"/>
    <tableColumn id="2" xr3:uid="{2E64850A-771C-45AE-99F3-6269BA62B1D1}" name="Non-Perusable Goo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42C77-6477-47FD-B736-8BF92DF6B7EF}" name="Table3" displayName="Table3" ref="C5:F27" totalsRowShown="0" headerRowDxfId="92">
  <tableColumns count="4">
    <tableColumn id="1" xr3:uid="{C0C0E8FA-EC03-40BA-8128-6058128BDB35}" name="Commodies"/>
    <tableColumn id="2" xr3:uid="{04F183F9-2375-4503-AE2B-58DC628A9834}" name="No. of Observation"/>
    <tableColumn id="3" xr3:uid="{2065A308-F328-4607-96D5-1D3D3F53F1F5}" name="Mean" dataDxfId="91"/>
    <tableColumn id="4" xr3:uid="{2DF46B4E-2192-4ACA-8C3C-FD2C79A2149A}" name="Standard Deviation" dataDxfId="90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4A0125-DE81-496B-BCD9-FA96203314AC}" name="Table4" displayName="Table4" ref="J5:M27" totalsRowShown="0" headerRowDxfId="89">
  <autoFilter ref="J5:M27" xr:uid="{B34A0125-DE81-496B-BCD9-FA96203314AC}"/>
  <tableColumns count="4">
    <tableColumn id="1" xr3:uid="{FB19E299-770B-4641-8B52-7DE3BE8C2587}" name="Commodies"/>
    <tableColumn id="2" xr3:uid="{4CC301CE-4B06-4AA7-90CC-DA423F0DC958}" name="No. of Observation"/>
    <tableColumn id="3" xr3:uid="{AA041D14-47ED-42AE-9811-C202E500543F}" name="Mean Pre Covid-19 Lockdown" dataDxfId="85"/>
    <tableColumn id="4" xr3:uid="{C3427E5B-FCED-4624-A7DD-300FB53BC7F9}" name="Standard Deviation" dataDxfId="84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D16052-4546-4537-8446-6F3C856F6DD3}" name="Table5" displayName="Table5" ref="N5:P27" totalsRowShown="0" headerRowDxfId="86" headerRowBorderDxfId="87" tableBorderDxfId="88">
  <autoFilter ref="N5:P27" xr:uid="{95D16052-4546-4537-8446-6F3C856F6DD3}"/>
  <tableColumns count="3">
    <tableColumn id="1" xr3:uid="{5641C942-2E79-49A0-873B-6CBF4560F2FF}" name="No. of Observation"/>
    <tableColumn id="2" xr3:uid="{C8064FAE-335D-4EC0-9976-992000754814}" name="Mean Post Covid-19 Lockdown" dataDxfId="83"/>
    <tableColumn id="3" xr3:uid="{5CF13975-2906-4281-8641-B537A3E7E162}" name="Standard Deviation" dataDxfId="82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A3EFD-8EA1-4AFE-9A0A-1FBCB49C59F6}" name="Table17" displayName="Table17" ref="S6:T24" totalsRowShown="0">
  <autoFilter ref="S6:T24" xr:uid="{0C330366-8924-4D31-B7F9-A992686F080C}"/>
  <tableColumns count="2">
    <tableColumn id="1" xr3:uid="{A3455BCA-7CC2-44C8-85E1-DD7EB1DEF2C6}" name="Persable Goods"/>
    <tableColumn id="2" xr3:uid="{742CB7F3-9163-47E9-A1C6-B2561A3EAF53}" name="Non-Perusable Good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45EA4C-9577-4119-96F2-D70B43565D32}" name="Table38" displayName="Table38" ref="C5:F27" totalsRowShown="0" headerRowDxfId="81">
  <tableColumns count="4">
    <tableColumn id="1" xr3:uid="{75458C71-3D55-435D-BBA9-46BAE50126C6}" name="Commodies"/>
    <tableColumn id="2" xr3:uid="{2A2D76E5-6EC5-4CD8-B220-AADA950A81D7}" name="No. of Observation">
      <calculatedColumnFormula>VLOOKUP(Table38[[#This Row],[Commodies]],[1]overall_summary1!$A$2:$D$23,2,FALSE)</calculatedColumnFormula>
    </tableColumn>
    <tableColumn id="3" xr3:uid="{88F9F7CC-17A8-420F-AC09-88FD9FF45119}" name="Mean" dataDxfId="76">
      <calculatedColumnFormula>VLOOKUP(Table38[[#This Row],[Commodies]],[1]overall_summary1!$A$2:$D$23,3,FALSE)</calculatedColumnFormula>
    </tableColumn>
    <tableColumn id="4" xr3:uid="{DDB947F0-5504-48B1-BE31-4768DE2930B3}" name="Standard Deviation" dataDxfId="75">
      <calculatedColumnFormula>VLOOKUP(Table38[[#This Row],[Commodies]],[1]overall_summary1!$A$2:$D$23,4,FALSE)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EAB369-E48B-4430-912E-AEBDCB52B5F2}" name="Table49" displayName="Table49" ref="J5:M27" totalsRowShown="0" headerRowDxfId="80">
  <autoFilter ref="J5:M27" xr:uid="{B34A0125-DE81-496B-BCD9-FA96203314AC}"/>
  <tableColumns count="4">
    <tableColumn id="1" xr3:uid="{17EB309F-48C4-4D0C-9C33-14C180E1BCC6}" name="Commodies"/>
    <tableColumn id="2" xr3:uid="{144EE839-6EB2-4568-A1B0-0CBF202B81DF}" name="No. of Observation">
      <calculatedColumnFormula>VLOOKUP(Table49[[#This Row],[Commodies]],[2]pre_lockdown1!$A$2:$D$23,2,FALSE)</calculatedColumnFormula>
    </tableColumn>
    <tableColumn id="3" xr3:uid="{D16CDF15-EF31-4BB8-A6F3-9C826570BC3C}" name="Mean Pre Covid-19 Lockdown" dataDxfId="74">
      <calculatedColumnFormula>VLOOKUP(Table49[[#This Row],[Commodies]],[2]pre_lockdown1!$A$2:$D$23,3,FALSE)</calculatedColumnFormula>
    </tableColumn>
    <tableColumn id="4" xr3:uid="{647160E9-4DAB-4E2D-B7D8-9364AF093D8F}" name="Standard Deviation" dataDxfId="73">
      <calculatedColumnFormula>VLOOKUP(Table49[[#This Row],[Commodies]],[2]pre_lockdown1!$A$2:$D$23,4,FALSE)</calculatedColumnFormula>
    </tableColumn>
  </tableColumns>
  <tableStyleInfo name="TableStyleLight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A45864-C02E-4C07-AA1C-D4BEDAF59EE3}" name="Table510" displayName="Table510" ref="N5:P27" totalsRowShown="0" headerRowDxfId="79" headerRowBorderDxfId="77" tableBorderDxfId="78">
  <autoFilter ref="N5:P27" xr:uid="{95D16052-4546-4537-8446-6F3C856F6DD3}"/>
  <tableColumns count="3">
    <tableColumn id="1" xr3:uid="{B3BC7903-0604-4103-9A2B-A2A531545082}" name="No. of Observation">
      <calculatedColumnFormula>VLOOKUP(Table49[[#This Row],[Commodies]],[3]post_lockdown1!$A$2:$D$23,2,FALSE)</calculatedColumnFormula>
    </tableColumn>
    <tableColumn id="2" xr3:uid="{5E8A0CAA-BB1F-41A6-8231-B11A78953F63}" name="Mean Post Covid-19 Lockdown" dataDxfId="72">
      <calculatedColumnFormula>VLOOKUP(Table49[[#This Row],[Commodies]],[3]post_lockdown1!$A$2:$D$23,3,FALSE)</calculatedColumnFormula>
    </tableColumn>
    <tableColumn id="3" xr3:uid="{4FFE6CF6-905B-43EF-B2D9-46B02F3FBCAD}" name="Standard Deviation" dataDxfId="71">
      <calculatedColumnFormula>VLOOKUP(Table49[[#This Row],[Commodies]],[3]post_lockdown1!$A$2:$D$23,4,FALSE)</calculatedColumnFormula>
    </tableColumn>
  </tableColumns>
  <tableStyleInfo name="TableStyleLight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AE6670-3A2F-4417-BB1D-6DEA9B33EC19}" name="Table10" displayName="Table10" ref="A1:W48" totalsRowShown="0">
  <autoFilter ref="A1:W48" xr:uid="{87AE6670-3A2F-4417-BB1D-6DEA9B33EC19}"/>
  <tableColumns count="23">
    <tableColumn id="1" xr3:uid="{DF598B75-07CC-4173-B81A-7AF294E4C437}" name="Centre"/>
    <tableColumn id="2" xr3:uid="{EE12C95A-0A61-4FF4-B9E7-40FB0FCEED07}" name="Rice" dataDxfId="70"/>
    <tableColumn id="3" xr3:uid="{37CC49D3-E3DE-4577-B7E8-12DE7F6EF75B}" name="Wheat" dataDxfId="69"/>
    <tableColumn id="4" xr3:uid="{E16887A1-C17C-41B9-A1EA-EC0B72EB85EC}" name="Atta (Wheat)" dataDxfId="68"/>
    <tableColumn id="5" xr3:uid="{0FCE1A8F-0F02-4CC7-BEC4-44EBE51D6E28}" name="Gram Dal" dataDxfId="67"/>
    <tableColumn id="6" xr3:uid="{65E6D3B6-8787-49DD-8113-03CE06425F7B}" name="Tur/Arhar Dal" dataDxfId="66"/>
    <tableColumn id="7" xr3:uid="{CC488769-D523-4420-BAFD-8DAFD6BE665B}" name="Urad Dal" dataDxfId="65"/>
    <tableColumn id="8" xr3:uid="{1A9FFF9E-49FB-438F-B78E-D5CB37FDD5CE}" name="Moong Dal" dataDxfId="64"/>
    <tableColumn id="9" xr3:uid="{81DFEDDA-75AC-4024-8F5A-9810E501D347}" name="Masoor Dal" dataDxfId="63"/>
    <tableColumn id="10" xr3:uid="{6CACE7D5-EF60-42EC-B7DB-8657ED0378C7}" name="Sugar" dataDxfId="62"/>
    <tableColumn id="11" xr3:uid="{022AAA66-8EE5-4C0F-B553-098D32EB83A8}" name="Milk @" dataDxfId="61"/>
    <tableColumn id="12" xr3:uid="{49581009-56CE-485A-BED6-CC7AD197E14A}" name="Groundnut Oil (Packed)" dataDxfId="60"/>
    <tableColumn id="13" xr3:uid="{6C25E51B-D028-401A-8FEE-25570727CA8B}" name="Mustard Oil (Packed)" dataDxfId="59"/>
    <tableColumn id="14" xr3:uid="{1ACC6189-771F-4F9F-AE4B-28B42A4884BC}" name="Vanaspati (Packed)" dataDxfId="58"/>
    <tableColumn id="15" xr3:uid="{04C6BA50-039B-40E7-A997-A702E4ECC4A4}" name="Soya Oil (Packed)" dataDxfId="57"/>
    <tableColumn id="16" xr3:uid="{FE32F31F-38F1-44A7-B1CD-549C7B874FBB}" name="Sunflower Oil (Packed)" dataDxfId="56"/>
    <tableColumn id="17" xr3:uid="{71B47795-9556-4935-A1E5-089B4B28F0B3}" name="Palm Oil (Packed)" dataDxfId="55"/>
    <tableColumn id="18" xr3:uid="{A97C5500-1A74-48FF-BF68-C9E000454862}" name="Gur" dataDxfId="54"/>
    <tableColumn id="19" xr3:uid="{1F104E25-9502-453E-A66F-8A7A643F95F2}" name="Tea Loose" dataDxfId="53"/>
    <tableColumn id="20" xr3:uid="{095D3590-2FEB-4C53-84CB-9E44D1488856}" name="Salt Pack (Iodised)" dataDxfId="52"/>
    <tableColumn id="21" xr3:uid="{1513E9C9-B40E-45C2-8404-E691C8518C20}" name="Potato" dataDxfId="51"/>
    <tableColumn id="22" xr3:uid="{6021499F-8013-4610-A667-DC178EEF8DAF}" name="Onion" dataDxfId="50"/>
    <tableColumn id="23" xr3:uid="{3700D293-4533-467F-B141-A8D3202992D7}" name="Tomato" dataDxfId="4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C5AC9E-0FC7-473E-847D-E8FC8B44A501}" name="Table11" displayName="Table11" ref="A1:W48" totalsRowShown="0">
  <autoFilter ref="A1:W48" xr:uid="{7AC5AC9E-0FC7-473E-847D-E8FC8B44A501}"/>
  <tableColumns count="23">
    <tableColumn id="1" xr3:uid="{A2B3167A-1280-4139-B2AF-65A86099FB53}" name="Centre"/>
    <tableColumn id="2" xr3:uid="{5E562A37-DC35-470A-A0FA-26ECDF13263E}" name="Rice" dataDxfId="48"/>
    <tableColumn id="3" xr3:uid="{730C9D95-A7E3-444E-93BB-266B34735CB1}" name="Wheat" dataDxfId="47"/>
    <tableColumn id="4" xr3:uid="{3F403342-7D99-4FDC-BF97-6E93A3C88333}" name="Atta (Wheat)" dataDxfId="46"/>
    <tableColumn id="5" xr3:uid="{FB47AEC7-7E24-447E-82CD-ED53D9739BC4}" name="Gram Dal" dataDxfId="45"/>
    <tableColumn id="6" xr3:uid="{9708DD73-919C-4158-A7A0-1C748C9E5960}" name="Tur/Arhar Dal" dataDxfId="44"/>
    <tableColumn id="7" xr3:uid="{C209526B-0CF7-4743-8343-FAC31D95E73E}" name="Urad Dal" dataDxfId="43"/>
    <tableColumn id="8" xr3:uid="{4C622E48-3113-4D4F-A658-F1D2F63CAE89}" name="Moong Dal" dataDxfId="42"/>
    <tableColumn id="9" xr3:uid="{AF6F30E8-1AEF-4D69-8A35-3468563AE455}" name="Masoor Dal" dataDxfId="41"/>
    <tableColumn id="10" xr3:uid="{5282FCFB-F140-442F-90EA-8AEB39A07125}" name="Sugar" dataDxfId="40"/>
    <tableColumn id="11" xr3:uid="{F390C678-1B25-47F4-A00B-1AE45516E2D9}" name="Milk @" dataDxfId="39"/>
    <tableColumn id="12" xr3:uid="{6B5E18E9-542C-477C-8A84-30277AFDDBAB}" name="Groundnut Oil (Packed)" dataDxfId="38"/>
    <tableColumn id="13" xr3:uid="{4B7F93D2-757E-4EFB-AFBF-66FFF2160387}" name="Mustard Oil (Packed)" dataDxfId="37"/>
    <tableColumn id="14" xr3:uid="{1F101ADE-A302-4025-9080-5F997EDBA3A3}" name="Vanaspati (Packed)" dataDxfId="36"/>
    <tableColumn id="15" xr3:uid="{2997BE46-CF5F-4320-92E1-0D7A69AD01EE}" name="Soya Oil (Packed)" dataDxfId="35"/>
    <tableColumn id="16" xr3:uid="{A5392296-B8FD-4214-843F-6FB224AB9310}" name="Sunflower Oil (Packed)" dataDxfId="34"/>
    <tableColumn id="17" xr3:uid="{B5749331-B147-4A85-9567-91C1CEA27C1A}" name="Palm Oil (Packed)" dataDxfId="33"/>
    <tableColumn id="18" xr3:uid="{5530615F-0799-4B1F-8230-5C2579FEF242}" name="Gur" dataDxfId="32"/>
    <tableColumn id="19" xr3:uid="{1165C6BF-7B82-4CB9-B984-CF4630932E72}" name="Tea Loose" dataDxfId="31"/>
    <tableColumn id="20" xr3:uid="{1C1D0AF5-1D16-4A3A-BBE7-3104BBA1001D}" name="Salt Pack (Iodised)" dataDxfId="30"/>
    <tableColumn id="21" xr3:uid="{E7F4EC17-2A5E-42EE-A651-E06CFA7DE973}" name="Potato" dataDxfId="29"/>
    <tableColumn id="22" xr3:uid="{CF42C397-9DF6-492C-87B4-DE9FF3B5D8E6}" name="Onion" dataDxfId="28"/>
    <tableColumn id="23" xr3:uid="{6B672A5C-3CCD-4E35-8A34-BDF19EB3305D}" name="Tomato" dataDxfId="27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70B4893-AF8C-4CE7-933F-E0784B6D6FBE}" name="Table12" displayName="Table12" ref="A1:W47" totalsRowShown="0">
  <autoFilter ref="A1:W47" xr:uid="{770B4893-AF8C-4CE7-933F-E0784B6D6FBE}"/>
  <tableColumns count="23">
    <tableColumn id="1" xr3:uid="{DCB43538-B6B5-47E0-A28F-234FAFEF6968}" name="Centre"/>
    <tableColumn id="2" xr3:uid="{2A30C5B5-7BF9-45F7-B684-0E07165263A9}" name="Rice" dataDxfId="26"/>
    <tableColumn id="3" xr3:uid="{A374C8C9-814C-4001-A1CA-68CB30CD886F}" name="Wheat" dataDxfId="25"/>
    <tableColumn id="4" xr3:uid="{76EE69E8-659E-4497-82ED-BC6DED525ADC}" name="Atta (Wheat)" dataDxfId="24"/>
    <tableColumn id="5" xr3:uid="{1C0DECD5-8FDB-4303-AADA-C26216DD8CFF}" name="Gram Dal" dataDxfId="23"/>
    <tableColumn id="6" xr3:uid="{8122019B-CB97-42EE-9FE3-A79201E7C7EC}" name="Tur/Arhar Dal" dataDxfId="22"/>
    <tableColumn id="7" xr3:uid="{A3870A6B-B6EE-4EC9-820B-A24928A11E48}" name="Urad Dal" dataDxfId="21"/>
    <tableColumn id="8" xr3:uid="{E0DDA71D-8FD4-4632-895C-224AC1AD0405}" name="Moong Dal" dataDxfId="20"/>
    <tableColumn id="9" xr3:uid="{73EE789E-C5D1-4F05-9C57-C5897230169E}" name="Masoor Dal" dataDxfId="19"/>
    <tableColumn id="10" xr3:uid="{CE6F5513-6673-41B2-879D-41D7729F1D24}" name="Sugar" dataDxfId="18"/>
    <tableColumn id="11" xr3:uid="{16F9CF03-8385-4102-B1DB-8310490EF67F}" name="Milk @" dataDxfId="17"/>
    <tableColumn id="12" xr3:uid="{5383858E-DA74-4CC6-99C7-5422A61EA30C}" name="Groundnut Oil (Packed)" dataDxfId="16"/>
    <tableColumn id="13" xr3:uid="{730190DC-F7DA-4A46-A464-5BD5E9F47483}" name="Mustard Oil (Packed)" dataDxfId="15"/>
    <tableColumn id="14" xr3:uid="{88101723-FD27-4CF4-8990-46B3CF934906}" name="Vanaspati (Packed)" dataDxfId="14"/>
    <tableColumn id="15" xr3:uid="{425AA0F2-F584-416C-AFF7-00E7A66FC580}" name="Soya Oil (Packed)" dataDxfId="13"/>
    <tableColumn id="16" xr3:uid="{24E055BE-62C6-45A1-B64D-DE9C707CDAAF}" name="Sunflower Oil (Packed)" dataDxfId="12"/>
    <tableColumn id="17" xr3:uid="{DC3D8337-FD67-48F6-B119-9A6A48B149FC}" name="Palm Oil (Packed)" dataDxfId="11"/>
    <tableColumn id="18" xr3:uid="{6950A29D-2CA5-4C8E-A996-54F5F285FDA4}" name="Gur" dataDxfId="10"/>
    <tableColumn id="19" xr3:uid="{E1E2C06D-3635-4E2D-88F4-8DDE7C35E56F}" name="Tea Loose" dataDxfId="9"/>
    <tableColumn id="20" xr3:uid="{26F156BC-35AB-45F8-9332-4FD6A9D1AF50}" name="Salt Pack (Iodised)" dataDxfId="8"/>
    <tableColumn id="21" xr3:uid="{7783D419-03C9-4093-813B-3610AE19D521}" name="Potato" dataDxfId="7"/>
    <tableColumn id="22" xr3:uid="{B7D42BA2-3195-4261-8A98-C2292F699E65}" name="Onion" dataDxfId="6"/>
    <tableColumn id="23" xr3:uid="{05923998-90D5-440D-A4EE-A9AB9E8E803A}" name="Tomato" dataDxfId="5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7539C3-C52E-45D0-A9B1-8D06C571D4F2}" name="Table114" displayName="Table114" ref="Y3:Z21" totalsRowShown="0">
  <autoFilter ref="Y3:Z21" xr:uid="{D47539C3-C52E-45D0-A9B1-8D06C571D4F2}"/>
  <tableColumns count="2">
    <tableColumn id="1" xr3:uid="{2D36B403-10C4-4AFE-BDC0-FF16EBD2DECD}" name="Perishable Goods"/>
    <tableColumn id="2" xr3:uid="{4272AB3B-FD26-4BBB-8997-08CF6C65DE00}" name="Non-Perishable Good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2154C2-B981-4B62-B35E-19A0AFFA1C8F}" name="Table14" displayName="Table14" ref="C3:D49" totalsRowShown="0" dataDxfId="3">
  <autoFilter ref="C3:D49" xr:uid="{732154C2-B981-4B62-B35E-19A0AFFA1C8F}"/>
  <tableColumns count="2">
    <tableColumn id="1" xr3:uid="{8EC9BCC3-666D-4BDB-B2FB-F9B6E99A3D1C}" name="Pre-Covid Price" dataDxfId="2">
      <calculatedColumnFormula array="1">INDEX(Table11[#All],MATCH(Output3!B4,'Pre-Lockdown'!$A:$A,0),MATCH($C$1,Table11[[#Headers],[Rice]:[Tomato]],0)+1)</calculatedColumnFormula>
    </tableColumn>
    <tableColumn id="2" xr3:uid="{11C3ECBB-0BF8-4303-83D7-3BB3314E4EB8}" name="Post-Covid Price" dataDxfId="4">
      <calculatedColumnFormula array="1">INDEX(Table12[#All],MATCH(Output3!B4,'Post -Lockdown'!$A:$A,0),MATCH($C$1,Table12[[#Headers],[Rice]:[Tomato]],0)+1)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1020CF0-6226-40CB-B282-4037854BB755}" name="Table1416" displayName="Table1416" ref="N3:O49" totalsRowShown="0">
  <autoFilter ref="N3:O49" xr:uid="{51020CF0-6226-40CB-B282-4037854BB755}"/>
  <tableColumns count="2">
    <tableColumn id="1" xr3:uid="{C0C96C28-6768-4D58-B71B-D35BFD4D2D67}" name="Pre-Covid Price" dataDxfId="1">
      <calculatedColumnFormula array="1">INDEX(Table11[#All],MATCH(Output3!M4,'Pre-Lockdown'!$A:$A,0),MATCH($N$1,Table11[[#Headers],[Rice]:[Tomato]],0)+1)</calculatedColumnFormula>
    </tableColumn>
    <tableColumn id="2" xr3:uid="{38C7C5EC-D478-46B5-ACD4-FDA2B425BCE5}" name="Post-Covid Price" dataDxfId="0">
      <calculatedColumnFormula array="1">INDEX(Table12[#All],MATCH(Output3!M4,'Post -Lockdown'!$A:$A,0),MATCH($N$1,Table12[[#Headers],[Rice]:[Tomato]],0)+1)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3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9F96-3C7A-435A-AF16-4C1C08A3889D}">
  <dimension ref="B2:T27"/>
  <sheetViews>
    <sheetView showGridLines="0" topLeftCell="M1" workbookViewId="0">
      <selection activeCell="S6" sqref="S6:T24"/>
    </sheetView>
  </sheetViews>
  <sheetFormatPr defaultRowHeight="14.4" x14ac:dyDescent="0.3"/>
  <cols>
    <col min="2" max="2" width="18.88671875" bestFit="1" customWidth="1"/>
    <col min="3" max="3" width="19.88671875" bestFit="1" customWidth="1"/>
    <col min="4" max="4" width="20.5546875" customWidth="1"/>
    <col min="5" max="5" width="13.6640625" bestFit="1" customWidth="1"/>
    <col min="6" max="6" width="20.88671875" customWidth="1"/>
    <col min="9" max="9" width="16.88671875" bestFit="1" customWidth="1"/>
    <col min="10" max="10" width="19.88671875" bestFit="1" customWidth="1"/>
    <col min="11" max="11" width="20.5546875" customWidth="1"/>
    <col min="13" max="13" width="20.88671875" customWidth="1"/>
    <col min="14" max="14" width="20.5546875" customWidth="1"/>
    <col min="16" max="16" width="20.88671875" customWidth="1"/>
    <col min="19" max="19" width="19.88671875" bestFit="1" customWidth="1"/>
    <col min="20" max="20" width="20.5546875" customWidth="1"/>
  </cols>
  <sheetData>
    <row r="2" spans="2:20" x14ac:dyDescent="0.3">
      <c r="B2" s="27" t="s">
        <v>34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2:20" ht="15" thickBot="1" x14ac:dyDescent="0.35"/>
    <row r="4" spans="2:20" ht="18" x14ac:dyDescent="0.35">
      <c r="B4" s="1" t="s">
        <v>22</v>
      </c>
      <c r="C4" s="2"/>
      <c r="D4" s="2"/>
      <c r="E4" s="2"/>
      <c r="F4" s="3"/>
      <c r="I4" s="21"/>
      <c r="J4" s="22"/>
      <c r="K4" s="23" t="s">
        <v>24</v>
      </c>
      <c r="L4" s="24"/>
      <c r="M4" s="25"/>
      <c r="N4" s="24" t="s">
        <v>23</v>
      </c>
      <c r="O4" s="24"/>
      <c r="P4" s="26"/>
    </row>
    <row r="5" spans="2:20" ht="15.6" x14ac:dyDescent="0.3">
      <c r="B5" s="4" t="s">
        <v>29</v>
      </c>
      <c r="C5" s="5" t="s">
        <v>25</v>
      </c>
      <c r="D5" s="5" t="s">
        <v>26</v>
      </c>
      <c r="E5" s="5" t="s">
        <v>27</v>
      </c>
      <c r="F5" s="6" t="s">
        <v>28</v>
      </c>
      <c r="I5" s="4" t="s">
        <v>29</v>
      </c>
      <c r="J5" s="16" t="s">
        <v>25</v>
      </c>
      <c r="K5" s="16" t="s">
        <v>26</v>
      </c>
      <c r="L5" s="16" t="s">
        <v>33</v>
      </c>
      <c r="M5" s="5" t="s">
        <v>28</v>
      </c>
      <c r="N5" s="18" t="s">
        <v>26</v>
      </c>
      <c r="O5" s="18" t="s">
        <v>32</v>
      </c>
      <c r="P5" s="19" t="s">
        <v>28</v>
      </c>
    </row>
    <row r="6" spans="2:20" ht="14.4" customHeight="1" x14ac:dyDescent="0.3">
      <c r="B6" s="7" t="s">
        <v>37</v>
      </c>
      <c r="C6" s="8" t="s">
        <v>0</v>
      </c>
      <c r="D6" s="8">
        <v>90</v>
      </c>
      <c r="E6" s="12">
        <v>33.504357449776599</v>
      </c>
      <c r="F6" s="13">
        <v>0.75614875219702204</v>
      </c>
      <c r="I6" s="7" t="s">
        <v>37</v>
      </c>
      <c r="J6" s="8" t="s">
        <v>0</v>
      </c>
      <c r="K6" s="8">
        <v>52</v>
      </c>
      <c r="L6" s="12">
        <v>33.190294231957097</v>
      </c>
      <c r="M6" s="12">
        <v>0.64968475321901298</v>
      </c>
      <c r="N6" s="8">
        <v>38</v>
      </c>
      <c r="O6" s="12">
        <v>33.934128168897999</v>
      </c>
      <c r="P6" s="13">
        <v>0.68205479094872701</v>
      </c>
      <c r="S6" t="s">
        <v>30</v>
      </c>
      <c r="T6" t="s">
        <v>31</v>
      </c>
    </row>
    <row r="7" spans="2:20" ht="14.4" customHeight="1" x14ac:dyDescent="0.3">
      <c r="B7" s="7"/>
      <c r="C7" s="8" t="s">
        <v>1</v>
      </c>
      <c r="D7" s="8">
        <v>90</v>
      </c>
      <c r="E7" s="12">
        <v>28.841834174184498</v>
      </c>
      <c r="F7" s="13">
        <v>0.48374625857011899</v>
      </c>
      <c r="I7" s="7"/>
      <c r="J7" s="8" t="s">
        <v>1</v>
      </c>
      <c r="K7" s="8">
        <v>52</v>
      </c>
      <c r="L7" s="12">
        <v>28.6948599852537</v>
      </c>
      <c r="M7" s="12">
        <v>0.46885800297472002</v>
      </c>
      <c r="N7" s="8">
        <v>38</v>
      </c>
      <c r="O7" s="12">
        <v>29.0429567485108</v>
      </c>
      <c r="P7" s="13">
        <v>0.43356865389186799</v>
      </c>
      <c r="S7" t="s">
        <v>19</v>
      </c>
      <c r="T7" t="s">
        <v>0</v>
      </c>
    </row>
    <row r="8" spans="2:20" ht="14.4" customHeight="1" x14ac:dyDescent="0.3">
      <c r="B8" s="7"/>
      <c r="C8" s="8" t="s">
        <v>2</v>
      </c>
      <c r="D8" s="8">
        <v>90</v>
      </c>
      <c r="E8" s="12">
        <v>30.435817896956799</v>
      </c>
      <c r="F8" s="13">
        <v>0.73512736860161898</v>
      </c>
      <c r="I8" s="7"/>
      <c r="J8" s="8" t="s">
        <v>2</v>
      </c>
      <c r="K8" s="8">
        <v>52</v>
      </c>
      <c r="L8" s="12">
        <v>30.0108267970501</v>
      </c>
      <c r="M8" s="12">
        <v>0.43207335940418601</v>
      </c>
      <c r="N8" s="8">
        <v>38</v>
      </c>
      <c r="O8" s="12">
        <v>31.017384665250201</v>
      </c>
      <c r="P8" s="13">
        <v>0.66436660034856898</v>
      </c>
      <c r="S8" t="s">
        <v>20</v>
      </c>
      <c r="T8" t="s">
        <v>1</v>
      </c>
    </row>
    <row r="9" spans="2:20" ht="14.4" customHeight="1" x14ac:dyDescent="0.3">
      <c r="B9" s="7"/>
      <c r="C9" s="8" t="s">
        <v>3</v>
      </c>
      <c r="D9" s="8">
        <v>90</v>
      </c>
      <c r="E9" s="12">
        <v>66.525882212121402</v>
      </c>
      <c r="F9" s="13">
        <v>1.9504818933810999</v>
      </c>
      <c r="I9" s="7"/>
      <c r="J9" s="8" t="s">
        <v>3</v>
      </c>
      <c r="K9" s="8">
        <v>52</v>
      </c>
      <c r="L9" s="12">
        <v>65.161014220121103</v>
      </c>
      <c r="M9" s="12">
        <v>0.69733808785428397</v>
      </c>
      <c r="N9" s="8">
        <v>38</v>
      </c>
      <c r="O9" s="12">
        <v>68.393596306437601</v>
      </c>
      <c r="P9" s="13">
        <v>1.5099937203582099</v>
      </c>
      <c r="S9" t="s">
        <v>21</v>
      </c>
      <c r="T9" t="s">
        <v>2</v>
      </c>
    </row>
    <row r="10" spans="2:20" ht="14.4" customHeight="1" x14ac:dyDescent="0.3">
      <c r="B10" s="7"/>
      <c r="C10" s="8" t="s">
        <v>4</v>
      </c>
      <c r="D10" s="8">
        <v>90</v>
      </c>
      <c r="E10" s="12">
        <v>89.641810158867102</v>
      </c>
      <c r="F10" s="13">
        <v>3.94775181240212</v>
      </c>
      <c r="I10" s="7"/>
      <c r="J10" s="8" t="s">
        <v>4</v>
      </c>
      <c r="K10" s="8">
        <v>52</v>
      </c>
      <c r="L10" s="12">
        <v>86.818546307158201</v>
      </c>
      <c r="M10" s="12">
        <v>1.2236097843265801</v>
      </c>
      <c r="N10" s="8">
        <v>38</v>
      </c>
      <c r="O10" s="12">
        <v>93.5052238506793</v>
      </c>
      <c r="P10" s="13">
        <v>2.9819942682682301</v>
      </c>
      <c r="S10" t="s">
        <v>9</v>
      </c>
      <c r="T10" t="s">
        <v>3</v>
      </c>
    </row>
    <row r="11" spans="2:20" ht="14.4" customHeight="1" x14ac:dyDescent="0.3">
      <c r="B11" s="7"/>
      <c r="C11" s="8" t="s">
        <v>5</v>
      </c>
      <c r="D11" s="8">
        <v>90</v>
      </c>
      <c r="E11" s="12">
        <v>99.841880564538798</v>
      </c>
      <c r="F11" s="13">
        <v>3.8785240360899298</v>
      </c>
      <c r="I11" s="7"/>
      <c r="J11" s="8" t="s">
        <v>5</v>
      </c>
      <c r="K11" s="8">
        <v>52</v>
      </c>
      <c r="L11" s="12">
        <v>97.482697512264295</v>
      </c>
      <c r="M11" s="12">
        <v>2.3308795587637898</v>
      </c>
      <c r="N11" s="8">
        <v>38</v>
      </c>
      <c r="O11" s="12">
        <v>103.07023632028201</v>
      </c>
      <c r="P11" s="13">
        <v>3.1889762064174101</v>
      </c>
      <c r="T11" t="s">
        <v>4</v>
      </c>
    </row>
    <row r="12" spans="2:20" ht="14.4" customHeight="1" x14ac:dyDescent="0.3">
      <c r="B12" s="7"/>
      <c r="C12" s="8" t="s">
        <v>6</v>
      </c>
      <c r="D12" s="8">
        <v>90</v>
      </c>
      <c r="E12" s="12">
        <v>101.21495690138001</v>
      </c>
      <c r="F12" s="13">
        <v>6.1187501011880396</v>
      </c>
      <c r="I12" s="7"/>
      <c r="J12" s="8" t="s">
        <v>6</v>
      </c>
      <c r="K12" s="8">
        <v>52</v>
      </c>
      <c r="L12" s="12">
        <v>96.810224842408701</v>
      </c>
      <c r="M12" s="12">
        <v>2.0458652940759601</v>
      </c>
      <c r="N12" s="8">
        <v>38</v>
      </c>
      <c r="O12" s="12">
        <v>107.242484982078</v>
      </c>
      <c r="P12" s="13">
        <v>4.4392237840709097</v>
      </c>
      <c r="T12" t="s">
        <v>5</v>
      </c>
    </row>
    <row r="13" spans="2:20" ht="14.4" customHeight="1" x14ac:dyDescent="0.3">
      <c r="B13" s="7"/>
      <c r="C13" s="8" t="s">
        <v>7</v>
      </c>
      <c r="D13" s="8">
        <v>90</v>
      </c>
      <c r="E13" s="12">
        <v>69.243566016464499</v>
      </c>
      <c r="F13" s="13">
        <v>3.1611777035686801</v>
      </c>
      <c r="I13" s="7"/>
      <c r="J13" s="8" t="s">
        <v>7</v>
      </c>
      <c r="K13" s="8">
        <v>52</v>
      </c>
      <c r="L13" s="12">
        <v>67.047719747195799</v>
      </c>
      <c r="M13" s="12">
        <v>0.78020643293811398</v>
      </c>
      <c r="N13" s="8">
        <v>38</v>
      </c>
      <c r="O13" s="12">
        <v>72.248408279674294</v>
      </c>
      <c r="P13" s="13">
        <v>2.6736991358781101</v>
      </c>
      <c r="T13" t="s">
        <v>6</v>
      </c>
    </row>
    <row r="14" spans="2:20" ht="14.4" customHeight="1" x14ac:dyDescent="0.3">
      <c r="B14" s="7"/>
      <c r="C14" s="8" t="s">
        <v>8</v>
      </c>
      <c r="D14" s="8">
        <v>90</v>
      </c>
      <c r="E14" s="12">
        <v>39.418750809306403</v>
      </c>
      <c r="F14" s="13">
        <v>0.55711666309178798</v>
      </c>
      <c r="I14" s="7"/>
      <c r="J14" s="8" t="s">
        <v>8</v>
      </c>
      <c r="K14" s="8">
        <v>52</v>
      </c>
      <c r="L14" s="12">
        <v>39.049883822213197</v>
      </c>
      <c r="M14" s="12">
        <v>0.25340047853363101</v>
      </c>
      <c r="N14" s="8">
        <v>38</v>
      </c>
      <c r="O14" s="12">
        <v>39.923516160065503</v>
      </c>
      <c r="P14" s="13">
        <v>0.452969550033129</v>
      </c>
      <c r="T14" t="s">
        <v>7</v>
      </c>
    </row>
    <row r="15" spans="2:20" ht="14.4" customHeight="1" x14ac:dyDescent="0.3">
      <c r="B15" s="7"/>
      <c r="C15" s="8" t="s">
        <v>10</v>
      </c>
      <c r="D15" s="8">
        <v>90</v>
      </c>
      <c r="E15" s="12">
        <v>139.42849432438999</v>
      </c>
      <c r="F15" s="13">
        <v>3.5630374233005502</v>
      </c>
      <c r="I15" s="7"/>
      <c r="J15" s="8" t="s">
        <v>10</v>
      </c>
      <c r="K15" s="8">
        <v>52</v>
      </c>
      <c r="L15" s="12">
        <v>136.904278862452</v>
      </c>
      <c r="M15" s="12">
        <v>1.1468184260237899</v>
      </c>
      <c r="N15" s="8">
        <v>38</v>
      </c>
      <c r="O15" s="12">
        <v>142.88268390388501</v>
      </c>
      <c r="P15" s="13">
        <v>2.7414755882587598</v>
      </c>
      <c r="T15" t="s">
        <v>8</v>
      </c>
    </row>
    <row r="16" spans="2:20" ht="14.4" customHeight="1" x14ac:dyDescent="0.3">
      <c r="B16" s="7"/>
      <c r="C16" s="8" t="s">
        <v>11</v>
      </c>
      <c r="D16" s="8">
        <v>90</v>
      </c>
      <c r="E16" s="12">
        <v>117.273486546844</v>
      </c>
      <c r="F16" s="13">
        <v>1.13223102427915</v>
      </c>
      <c r="I16" s="7"/>
      <c r="J16" s="8" t="s">
        <v>11</v>
      </c>
      <c r="K16" s="8">
        <v>52</v>
      </c>
      <c r="L16" s="12">
        <v>116.94124832993499</v>
      </c>
      <c r="M16" s="12">
        <v>1.1972587770077701</v>
      </c>
      <c r="N16" s="8">
        <v>38</v>
      </c>
      <c r="O16" s="12">
        <v>117.72812831735099</v>
      </c>
      <c r="P16" s="13">
        <v>0.86045227388022905</v>
      </c>
      <c r="T16" t="s">
        <v>10</v>
      </c>
    </row>
    <row r="17" spans="2:20" ht="14.4" customHeight="1" x14ac:dyDescent="0.3">
      <c r="B17" s="7"/>
      <c r="C17" s="8" t="s">
        <v>12</v>
      </c>
      <c r="D17" s="8">
        <v>90</v>
      </c>
      <c r="E17" s="12">
        <v>88.651766107366797</v>
      </c>
      <c r="F17" s="13">
        <v>1.5004248678764101</v>
      </c>
      <c r="I17" s="7"/>
      <c r="J17" s="8" t="s">
        <v>12</v>
      </c>
      <c r="K17" s="8">
        <v>52</v>
      </c>
      <c r="L17" s="12">
        <v>87.977589346929193</v>
      </c>
      <c r="M17" s="12">
        <v>1.3517612178590599</v>
      </c>
      <c r="N17" s="8">
        <v>38</v>
      </c>
      <c r="O17" s="12">
        <v>89.574323779544699</v>
      </c>
      <c r="P17" s="13">
        <v>1.1763003505726199</v>
      </c>
      <c r="T17" t="s">
        <v>11</v>
      </c>
    </row>
    <row r="18" spans="2:20" ht="14.4" customHeight="1" x14ac:dyDescent="0.3">
      <c r="B18" s="7"/>
      <c r="C18" s="8" t="s">
        <v>13</v>
      </c>
      <c r="D18" s="8">
        <v>90</v>
      </c>
      <c r="E18" s="12">
        <v>99.218118648044197</v>
      </c>
      <c r="F18" s="13">
        <v>2.01769175862534</v>
      </c>
      <c r="I18" s="7"/>
      <c r="J18" s="8" t="s">
        <v>13</v>
      </c>
      <c r="K18" s="8">
        <v>52</v>
      </c>
      <c r="L18" s="12">
        <v>98.193526411793897</v>
      </c>
      <c r="M18" s="12">
        <v>1.55508476261771</v>
      </c>
      <c r="N18" s="8">
        <v>38</v>
      </c>
      <c r="O18" s="12">
        <v>100.620192234491</v>
      </c>
      <c r="P18" s="13">
        <v>1.72190630797047</v>
      </c>
      <c r="T18" t="s">
        <v>12</v>
      </c>
    </row>
    <row r="19" spans="2:20" ht="14.4" customHeight="1" x14ac:dyDescent="0.3">
      <c r="B19" s="7"/>
      <c r="C19" s="8" t="s">
        <v>14</v>
      </c>
      <c r="D19" s="8">
        <v>90</v>
      </c>
      <c r="E19" s="12">
        <v>107.41248820771</v>
      </c>
      <c r="F19" s="13">
        <v>2.5518180223114899</v>
      </c>
      <c r="I19" s="7"/>
      <c r="J19" s="8" t="s">
        <v>14</v>
      </c>
      <c r="K19" s="8">
        <v>52</v>
      </c>
      <c r="L19" s="12">
        <v>106.208362858835</v>
      </c>
      <c r="M19" s="12">
        <v>2.0084338863696698</v>
      </c>
      <c r="N19" s="8">
        <v>38</v>
      </c>
      <c r="O19" s="12">
        <v>109.060238685117</v>
      </c>
      <c r="P19" s="13">
        <v>2.2972076078197099</v>
      </c>
      <c r="T19" t="s">
        <v>13</v>
      </c>
    </row>
    <row r="20" spans="2:20" ht="14.4" customHeight="1" x14ac:dyDescent="0.3">
      <c r="B20" s="7"/>
      <c r="C20" s="8" t="s">
        <v>15</v>
      </c>
      <c r="D20" s="8">
        <v>90</v>
      </c>
      <c r="E20" s="12">
        <v>88.746852738251704</v>
      </c>
      <c r="F20" s="13">
        <v>1.8373136255589899</v>
      </c>
      <c r="I20" s="7"/>
      <c r="J20" s="8" t="s">
        <v>15</v>
      </c>
      <c r="K20" s="8">
        <v>52</v>
      </c>
      <c r="L20" s="12">
        <v>88.6537315188191</v>
      </c>
      <c r="M20" s="12">
        <v>2.1762671460638701</v>
      </c>
      <c r="N20" s="8">
        <v>38</v>
      </c>
      <c r="O20" s="12">
        <v>88.874281775369795</v>
      </c>
      <c r="P20" s="13">
        <v>1.25016924712371</v>
      </c>
      <c r="T20" t="s">
        <v>14</v>
      </c>
    </row>
    <row r="21" spans="2:20" ht="14.4" customHeight="1" x14ac:dyDescent="0.3">
      <c r="B21" s="7"/>
      <c r="C21" s="8" t="s">
        <v>16</v>
      </c>
      <c r="D21" s="8">
        <v>90</v>
      </c>
      <c r="E21" s="12">
        <v>46.143699188604998</v>
      </c>
      <c r="F21" s="13">
        <v>1.2689969652143001</v>
      </c>
      <c r="I21" s="7"/>
      <c r="J21" s="8" t="s">
        <v>16</v>
      </c>
      <c r="K21" s="8">
        <v>52</v>
      </c>
      <c r="L21" s="12">
        <v>45.685242091347099</v>
      </c>
      <c r="M21" s="12">
        <v>0.89370185768761201</v>
      </c>
      <c r="N21" s="8">
        <v>38</v>
      </c>
      <c r="O21" s="12">
        <v>46.771061532221097</v>
      </c>
      <c r="P21" s="13">
        <v>1.4398001480754199</v>
      </c>
      <c r="T21" t="s">
        <v>15</v>
      </c>
    </row>
    <row r="22" spans="2:20" ht="14.4" customHeight="1" x14ac:dyDescent="0.3">
      <c r="B22" s="7"/>
      <c r="C22" s="8" t="s">
        <v>17</v>
      </c>
      <c r="D22" s="8">
        <v>90</v>
      </c>
      <c r="E22" s="12">
        <v>217.05901679391701</v>
      </c>
      <c r="F22" s="13">
        <v>3.51605606229769</v>
      </c>
      <c r="I22" s="7"/>
      <c r="J22" s="8" t="s">
        <v>17</v>
      </c>
      <c r="K22" s="8">
        <v>52</v>
      </c>
      <c r="L22" s="12">
        <v>216.031456448288</v>
      </c>
      <c r="M22" s="12">
        <v>3.5863416851336001</v>
      </c>
      <c r="N22" s="8">
        <v>38</v>
      </c>
      <c r="O22" s="12">
        <v>218.465152003725</v>
      </c>
      <c r="P22" s="13">
        <v>2.9144639280405298</v>
      </c>
      <c r="T22" t="s">
        <v>16</v>
      </c>
    </row>
    <row r="23" spans="2:20" ht="14.4" customHeight="1" x14ac:dyDescent="0.3">
      <c r="B23" s="7"/>
      <c r="C23" s="8" t="s">
        <v>18</v>
      </c>
      <c r="D23" s="8">
        <v>90</v>
      </c>
      <c r="E23" s="12">
        <v>15.899301167426801</v>
      </c>
      <c r="F23" s="13">
        <v>0.330118770939484</v>
      </c>
      <c r="I23" s="7"/>
      <c r="J23" s="8" t="s">
        <v>18</v>
      </c>
      <c r="K23" s="8">
        <v>52</v>
      </c>
      <c r="L23" s="12">
        <v>15.770998180869</v>
      </c>
      <c r="M23" s="12">
        <v>0.29732752907721499</v>
      </c>
      <c r="N23" s="8">
        <v>38</v>
      </c>
      <c r="O23" s="12">
        <v>16.074873675347899</v>
      </c>
      <c r="P23" s="13">
        <v>0.292385726461803</v>
      </c>
      <c r="T23" t="s">
        <v>17</v>
      </c>
    </row>
    <row r="24" spans="2:20" ht="14.4" customHeight="1" x14ac:dyDescent="0.3">
      <c r="B24" s="9" t="s">
        <v>38</v>
      </c>
      <c r="C24" s="8" t="s">
        <v>9</v>
      </c>
      <c r="D24" s="8">
        <v>90</v>
      </c>
      <c r="E24" s="12">
        <v>45.812004184322497</v>
      </c>
      <c r="F24" s="13">
        <v>0.52918728801874304</v>
      </c>
      <c r="I24" s="9" t="s">
        <v>38</v>
      </c>
      <c r="J24" s="8" t="s">
        <v>9</v>
      </c>
      <c r="K24" s="8">
        <v>52</v>
      </c>
      <c r="L24" s="12">
        <v>45.522780639458297</v>
      </c>
      <c r="M24" s="12">
        <v>0.40577439300752399</v>
      </c>
      <c r="N24" s="8">
        <v>38</v>
      </c>
      <c r="O24" s="12">
        <v>46.207783772031298</v>
      </c>
      <c r="P24" s="13">
        <v>0.41014176838447403</v>
      </c>
      <c r="T24" t="s">
        <v>18</v>
      </c>
    </row>
    <row r="25" spans="2:20" ht="14.4" customHeight="1" x14ac:dyDescent="0.3">
      <c r="B25" s="9"/>
      <c r="C25" s="8" t="s">
        <v>19</v>
      </c>
      <c r="D25" s="8">
        <v>90</v>
      </c>
      <c r="E25" s="12">
        <v>24.311880800536098</v>
      </c>
      <c r="F25" s="13">
        <v>2.0109686478261901</v>
      </c>
      <c r="I25" s="9"/>
      <c r="J25" s="8" t="s">
        <v>19</v>
      </c>
      <c r="K25" s="8">
        <v>52</v>
      </c>
      <c r="L25" s="12">
        <v>23.198722318467698</v>
      </c>
      <c r="M25" s="12">
        <v>1.6461189280689099</v>
      </c>
      <c r="N25" s="8">
        <v>38</v>
      </c>
      <c r="O25" s="12">
        <v>25.835150302313899</v>
      </c>
      <c r="P25" s="13">
        <v>1.3667166174485399</v>
      </c>
    </row>
    <row r="26" spans="2:20" ht="14.4" customHeight="1" x14ac:dyDescent="0.3">
      <c r="B26" s="9"/>
      <c r="C26" s="8" t="s">
        <v>20</v>
      </c>
      <c r="D26" s="8">
        <v>90</v>
      </c>
      <c r="E26" s="12">
        <v>32.852577581058</v>
      </c>
      <c r="F26" s="13">
        <v>6.8627742169994601</v>
      </c>
      <c r="I26" s="9"/>
      <c r="J26" s="8" t="s">
        <v>20</v>
      </c>
      <c r="K26" s="8">
        <v>52</v>
      </c>
      <c r="L26" s="12">
        <v>36.3706620550442</v>
      </c>
      <c r="M26" s="12">
        <v>6.8363801685612398</v>
      </c>
      <c r="N26" s="8">
        <v>38</v>
      </c>
      <c r="O26" s="12">
        <v>28.038356721918898</v>
      </c>
      <c r="P26" s="13">
        <v>2.7697040153096899</v>
      </c>
    </row>
    <row r="27" spans="2:20" ht="15" customHeight="1" thickBot="1" x14ac:dyDescent="0.35">
      <c r="B27" s="10"/>
      <c r="C27" s="11" t="s">
        <v>21</v>
      </c>
      <c r="D27" s="11">
        <v>90</v>
      </c>
      <c r="E27" s="14">
        <v>21.9876955422084</v>
      </c>
      <c r="F27" s="15">
        <v>2.1147645015244398</v>
      </c>
      <c r="I27" s="10"/>
      <c r="J27" s="11" t="s">
        <v>21</v>
      </c>
      <c r="K27" s="11">
        <v>52</v>
      </c>
      <c r="L27" s="14">
        <v>21.900834994202199</v>
      </c>
      <c r="M27" s="14">
        <v>2.3897765278048699</v>
      </c>
      <c r="N27" s="11">
        <v>38</v>
      </c>
      <c r="O27" s="14">
        <v>22.106557344743099</v>
      </c>
      <c r="P27" s="15">
        <v>1.6912857032618001</v>
      </c>
    </row>
  </sheetData>
  <mergeCells count="7">
    <mergeCell ref="K4:M4"/>
    <mergeCell ref="N4:P4"/>
    <mergeCell ref="B6:B23"/>
    <mergeCell ref="B24:B27"/>
    <mergeCell ref="B4:F4"/>
    <mergeCell ref="I6:I23"/>
    <mergeCell ref="I24:I27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C957-7D8F-45ED-B27F-2B7FACFAE23C}">
  <dimension ref="B2:T100"/>
  <sheetViews>
    <sheetView showGridLines="0" workbookViewId="0">
      <selection activeCell="H21" sqref="H21"/>
    </sheetView>
  </sheetViews>
  <sheetFormatPr defaultRowHeight="14.4" x14ac:dyDescent="0.3"/>
  <cols>
    <col min="2" max="2" width="18.88671875" bestFit="1" customWidth="1"/>
    <col min="3" max="3" width="19.88671875" bestFit="1" customWidth="1"/>
    <col min="4" max="4" width="20.5546875" customWidth="1"/>
    <col min="5" max="5" width="13.6640625" bestFit="1" customWidth="1"/>
    <col min="6" max="6" width="20.88671875" customWidth="1"/>
    <col min="9" max="9" width="16.88671875" bestFit="1" customWidth="1"/>
    <col min="10" max="10" width="19.88671875" bestFit="1" customWidth="1"/>
    <col min="11" max="11" width="20.5546875" customWidth="1"/>
    <col min="13" max="13" width="20.88671875" customWidth="1"/>
    <col min="14" max="14" width="20.5546875" customWidth="1"/>
    <col min="16" max="16" width="20.88671875" customWidth="1"/>
    <col min="19" max="19" width="19.88671875" bestFit="1" customWidth="1"/>
    <col min="20" max="20" width="20.5546875" customWidth="1"/>
  </cols>
  <sheetData>
    <row r="2" spans="2:20" x14ac:dyDescent="0.3">
      <c r="B2" s="27" t="s">
        <v>35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2:20" ht="15" thickBot="1" x14ac:dyDescent="0.35"/>
    <row r="4" spans="2:20" ht="18" x14ac:dyDescent="0.35">
      <c r="B4" s="1" t="s">
        <v>22</v>
      </c>
      <c r="C4" s="2"/>
      <c r="D4" s="2"/>
      <c r="E4" s="2"/>
      <c r="F4" s="3"/>
      <c r="I4" s="21"/>
      <c r="J4" s="22"/>
      <c r="K4" s="23" t="s">
        <v>24</v>
      </c>
      <c r="L4" s="24"/>
      <c r="M4" s="25"/>
      <c r="N4" s="24" t="s">
        <v>23</v>
      </c>
      <c r="O4" s="24"/>
      <c r="P4" s="26"/>
    </row>
    <row r="5" spans="2:20" ht="15.6" x14ac:dyDescent="0.3">
      <c r="B5" s="4" t="s">
        <v>29</v>
      </c>
      <c r="C5" s="5" t="s">
        <v>25</v>
      </c>
      <c r="D5" s="5" t="s">
        <v>26</v>
      </c>
      <c r="E5" s="5" t="s">
        <v>27</v>
      </c>
      <c r="F5" s="6" t="s">
        <v>28</v>
      </c>
      <c r="I5" s="4" t="s">
        <v>29</v>
      </c>
      <c r="J5" s="16" t="s">
        <v>25</v>
      </c>
      <c r="K5" s="16" t="s">
        <v>26</v>
      </c>
      <c r="L5" s="16" t="s">
        <v>33</v>
      </c>
      <c r="M5" s="5" t="s">
        <v>28</v>
      </c>
      <c r="N5" s="18" t="s">
        <v>26</v>
      </c>
      <c r="O5" s="18" t="s">
        <v>32</v>
      </c>
      <c r="P5" s="19" t="s">
        <v>28</v>
      </c>
    </row>
    <row r="6" spans="2:20" ht="14.4" customHeight="1" x14ac:dyDescent="0.3">
      <c r="B6" s="7" t="s">
        <v>37</v>
      </c>
      <c r="C6" s="8" t="s">
        <v>0</v>
      </c>
      <c r="D6" s="8">
        <f>VLOOKUP(Table38[[#This Row],[Commodies]],[1]overall_summary1!$A$2:$D$23,2,FALSE)</f>
        <v>8237</v>
      </c>
      <c r="E6" s="12">
        <f>VLOOKUP(Table38[[#This Row],[Commodies]],[1]overall_summary1!$A$2:$D$23,3,FALSE)</f>
        <v>33.5864999392982</v>
      </c>
      <c r="F6" s="13">
        <f>VLOOKUP(Table38[[#This Row],[Commodies]],[1]overall_summary1!$A$2:$D$23,4,FALSE)</f>
        <v>7.9406921542423001</v>
      </c>
      <c r="I6" s="7" t="s">
        <v>37</v>
      </c>
      <c r="J6" s="8" t="s">
        <v>0</v>
      </c>
      <c r="K6" s="8">
        <f>VLOOKUP(Table49[[#This Row],[Commodies]],[2]pre_lockdown1!$A$2:$D$23,2,FALSE)</f>
        <v>4613</v>
      </c>
      <c r="L6" s="12">
        <f>VLOOKUP(Table49[[#This Row],[Commodies]],[2]pre_lockdown1!$A$2:$D$23,3,FALSE)</f>
        <v>33.2737914589204</v>
      </c>
      <c r="M6" s="12">
        <f>VLOOKUP(Table49[[#This Row],[Commodies]],[2]pre_lockdown1!$A$2:$D$23,4,FALSE)</f>
        <v>7.9895204750583</v>
      </c>
      <c r="N6" s="8">
        <f>VLOOKUP(Table49[[#This Row],[Commodies]],[3]post_lockdown1!$A$2:$D$23,2,FALSE)</f>
        <v>3624</v>
      </c>
      <c r="O6" s="12">
        <f>VLOOKUP(Table49[[#This Row],[Commodies]],[3]post_lockdown1!$A$2:$D$23,3,FALSE)</f>
        <v>33.984547461368599</v>
      </c>
      <c r="P6" s="13">
        <f>VLOOKUP(Table49[[#This Row],[Commodies]],[3]post_lockdown1!$A$2:$D$23,4,FALSE)</f>
        <v>7.8612227232373897</v>
      </c>
      <c r="S6" t="s">
        <v>30</v>
      </c>
      <c r="T6" t="s">
        <v>31</v>
      </c>
    </row>
    <row r="7" spans="2:20" ht="14.4" customHeight="1" x14ac:dyDescent="0.3">
      <c r="B7" s="7"/>
      <c r="C7" s="8" t="s">
        <v>1</v>
      </c>
      <c r="D7" s="8">
        <f>VLOOKUP(Table38[[#This Row],[Commodies]],[1]overall_summary1!$A$2:$D$23,2,FALSE)</f>
        <v>7633</v>
      </c>
      <c r="E7" s="12">
        <f>VLOOKUP(Table38[[#This Row],[Commodies]],[1]overall_summary1!$A$2:$D$23,3,FALSE)</f>
        <v>28.871741124066499</v>
      </c>
      <c r="F7" s="13">
        <f>VLOOKUP(Table38[[#This Row],[Commodies]],[1]overall_summary1!$A$2:$D$23,4,FALSE)</f>
        <v>6.7283061842543601</v>
      </c>
      <c r="I7" s="7"/>
      <c r="J7" s="8" t="s">
        <v>1</v>
      </c>
      <c r="K7" s="8">
        <f>VLOOKUP(Table49[[#This Row],[Commodies]],[2]pre_lockdown1!$A$2:$D$23,2,FALSE)</f>
        <v>4287</v>
      </c>
      <c r="L7" s="12">
        <f>VLOOKUP(Table49[[#This Row],[Commodies]],[2]pre_lockdown1!$A$2:$D$23,3,FALSE)</f>
        <v>28.724749241894099</v>
      </c>
      <c r="M7" s="12">
        <f>VLOOKUP(Table49[[#This Row],[Commodies]],[2]pre_lockdown1!$A$2:$D$23,4,FALSE)</f>
        <v>6.7046414875644302</v>
      </c>
      <c r="N7" s="8">
        <f>VLOOKUP(Table49[[#This Row],[Commodies]],[3]post_lockdown1!$A$2:$D$23,2,FALSE)</f>
        <v>3346</v>
      </c>
      <c r="O7" s="12">
        <f>VLOOKUP(Table49[[#This Row],[Commodies]],[3]post_lockdown1!$A$2:$D$23,3,FALSE)</f>
        <v>29.060071727435702</v>
      </c>
      <c r="P7" s="13">
        <f>VLOOKUP(Table49[[#This Row],[Commodies]],[3]post_lockdown1!$A$2:$D$23,4,FALSE)</f>
        <v>6.7548338575632698</v>
      </c>
      <c r="S7" t="s">
        <v>19</v>
      </c>
      <c r="T7" t="s">
        <v>0</v>
      </c>
    </row>
    <row r="8" spans="2:20" ht="14.4" customHeight="1" x14ac:dyDescent="0.3">
      <c r="B8" s="7"/>
      <c r="C8" s="8" t="s">
        <v>2</v>
      </c>
      <c r="D8" s="8">
        <f>VLOOKUP(Table38[[#This Row],[Commodies]],[1]overall_summary1!$A$2:$D$23,2,FALSE)</f>
        <v>8231</v>
      </c>
      <c r="E8" s="12">
        <f>VLOOKUP(Table38[[#This Row],[Commodies]],[1]overall_summary1!$A$2:$D$23,3,FALSE)</f>
        <v>30.502247600534499</v>
      </c>
      <c r="F8" s="13">
        <f>VLOOKUP(Table38[[#This Row],[Commodies]],[1]overall_summary1!$A$2:$D$23,4,FALSE)</f>
        <v>5.8188292469804797</v>
      </c>
      <c r="I8" s="7"/>
      <c r="J8" s="8" t="s">
        <v>2</v>
      </c>
      <c r="K8" s="8">
        <f>VLOOKUP(Table49[[#This Row],[Commodies]],[2]pre_lockdown1!$A$2:$D$23,2,FALSE)</f>
        <v>4605</v>
      </c>
      <c r="L8" s="12">
        <f>VLOOKUP(Table49[[#This Row],[Commodies]],[2]pre_lockdown1!$A$2:$D$23,3,FALSE)</f>
        <v>30.056243213897901</v>
      </c>
      <c r="M8" s="12">
        <f>VLOOKUP(Table49[[#This Row],[Commodies]],[2]pre_lockdown1!$A$2:$D$23,4,FALSE)</f>
        <v>5.7774095136152601</v>
      </c>
      <c r="N8" s="8">
        <f>VLOOKUP(Table49[[#This Row],[Commodies]],[3]post_lockdown1!$A$2:$D$23,2,FALSE)</f>
        <v>3626</v>
      </c>
      <c r="O8" s="12">
        <f>VLOOKUP(Table49[[#This Row],[Commodies]],[3]post_lockdown1!$A$2:$D$23,3,FALSE)</f>
        <v>31.068670711527801</v>
      </c>
      <c r="P8" s="13">
        <f>VLOOKUP(Table49[[#This Row],[Commodies]],[3]post_lockdown1!$A$2:$D$23,4,FALSE)</f>
        <v>5.8227591751518197</v>
      </c>
      <c r="S8" t="s">
        <v>20</v>
      </c>
      <c r="T8" t="s">
        <v>1</v>
      </c>
    </row>
    <row r="9" spans="2:20" ht="14.4" customHeight="1" x14ac:dyDescent="0.3">
      <c r="B9" s="7"/>
      <c r="C9" s="8" t="s">
        <v>3</v>
      </c>
      <c r="D9" s="8">
        <f>VLOOKUP(Table38[[#This Row],[Commodies]],[1]overall_summary1!$A$2:$D$23,2,FALSE)</f>
        <v>8167</v>
      </c>
      <c r="E9" s="12">
        <f>VLOOKUP(Table38[[#This Row],[Commodies]],[1]overall_summary1!$A$2:$D$23,3,FALSE)</f>
        <v>66.641728909024096</v>
      </c>
      <c r="F9" s="13">
        <f>VLOOKUP(Table38[[#This Row],[Commodies]],[1]overall_summary1!$A$2:$D$23,4,FALSE)</f>
        <v>8.45152794545238</v>
      </c>
      <c r="I9" s="7"/>
      <c r="J9" s="8" t="s">
        <v>3</v>
      </c>
      <c r="K9" s="8">
        <f>VLOOKUP(Table49[[#This Row],[Commodies]],[2]pre_lockdown1!$A$2:$D$23,2,FALSE)</f>
        <v>4598</v>
      </c>
      <c r="L9" s="12">
        <f>VLOOKUP(Table49[[#This Row],[Commodies]],[2]pre_lockdown1!$A$2:$D$23,3,FALSE)</f>
        <v>65.216398434101706</v>
      </c>
      <c r="M9" s="12">
        <f>VLOOKUP(Table49[[#This Row],[Commodies]],[2]pre_lockdown1!$A$2:$D$23,4,FALSE)</f>
        <v>7.8208358829891198</v>
      </c>
      <c r="N9" s="8">
        <f>VLOOKUP(Table49[[#This Row],[Commodies]],[3]post_lockdown1!$A$2:$D$23,2,FALSE)</f>
        <v>3569</v>
      </c>
      <c r="O9" s="12">
        <f>VLOOKUP(Table49[[#This Row],[Commodies]],[3]post_lockdown1!$A$2:$D$23,3,FALSE)</f>
        <v>68.478005043429505</v>
      </c>
      <c r="P9" s="13">
        <f>VLOOKUP(Table49[[#This Row],[Commodies]],[3]post_lockdown1!$A$2:$D$23,4,FALSE)</f>
        <v>8.8701792218141797</v>
      </c>
      <c r="S9" t="s">
        <v>21</v>
      </c>
      <c r="T9" t="s">
        <v>2</v>
      </c>
    </row>
    <row r="10" spans="2:20" ht="14.4" customHeight="1" x14ac:dyDescent="0.3">
      <c r="B10" s="7"/>
      <c r="C10" s="8" t="s">
        <v>4</v>
      </c>
      <c r="D10" s="8">
        <f>VLOOKUP(Table38[[#This Row],[Commodies]],[1]overall_summary1!$A$2:$D$23,2,FALSE)</f>
        <v>8103</v>
      </c>
      <c r="E10" s="12">
        <f>VLOOKUP(Table38[[#This Row],[Commodies]],[1]overall_summary1!$A$2:$D$23,3,FALSE)</f>
        <v>89.914722942120207</v>
      </c>
      <c r="F10" s="13">
        <f>VLOOKUP(Table38[[#This Row],[Commodies]],[1]overall_summary1!$A$2:$D$23,4,FALSE)</f>
        <v>9.8382504417328906</v>
      </c>
      <c r="I10" s="7"/>
      <c r="J10" s="8" t="s">
        <v>4</v>
      </c>
      <c r="K10" s="8">
        <f>VLOOKUP(Table49[[#This Row],[Commodies]],[2]pre_lockdown1!$A$2:$D$23,2,FALSE)</f>
        <v>4548</v>
      </c>
      <c r="L10" s="12">
        <f>VLOOKUP(Table49[[#This Row],[Commodies]],[2]pre_lockdown1!$A$2:$D$23,3,FALSE)</f>
        <v>86.971635883904995</v>
      </c>
      <c r="M10" s="12">
        <f>VLOOKUP(Table49[[#This Row],[Commodies]],[2]pre_lockdown1!$A$2:$D$23,4,FALSE)</f>
        <v>8.2665797444019198</v>
      </c>
      <c r="N10" s="8">
        <f>VLOOKUP(Table49[[#This Row],[Commodies]],[3]post_lockdown1!$A$2:$D$23,2,FALSE)</f>
        <v>3555</v>
      </c>
      <c r="O10" s="12">
        <f>VLOOKUP(Table49[[#This Row],[Commodies]],[3]post_lockdown1!$A$2:$D$23,3,FALSE)</f>
        <v>93.679887482419105</v>
      </c>
      <c r="P10" s="13">
        <f>VLOOKUP(Table49[[#This Row],[Commodies]],[3]post_lockdown1!$A$2:$D$23,4,FALSE)</f>
        <v>10.3903242720894</v>
      </c>
      <c r="S10" t="s">
        <v>9</v>
      </c>
      <c r="T10" t="s">
        <v>3</v>
      </c>
    </row>
    <row r="11" spans="2:20" ht="14.4" customHeight="1" x14ac:dyDescent="0.3">
      <c r="B11" s="7"/>
      <c r="C11" s="8" t="s">
        <v>5</v>
      </c>
      <c r="D11" s="8">
        <f>VLOOKUP(Table38[[#This Row],[Commodies]],[1]overall_summary1!$A$2:$D$23,2,FALSE)</f>
        <v>8180</v>
      </c>
      <c r="E11" s="12">
        <f>VLOOKUP(Table38[[#This Row],[Commodies]],[1]overall_summary1!$A$2:$D$23,3,FALSE)</f>
        <v>100.261002444987</v>
      </c>
      <c r="F11" s="13">
        <f>VLOOKUP(Table38[[#This Row],[Commodies]],[1]overall_summary1!$A$2:$D$23,4,FALSE)</f>
        <v>17.4619484296921</v>
      </c>
      <c r="I11" s="7"/>
      <c r="J11" s="8" t="s">
        <v>5</v>
      </c>
      <c r="K11" s="8">
        <f>VLOOKUP(Table49[[#This Row],[Commodies]],[2]pre_lockdown1!$A$2:$D$23,2,FALSE)</f>
        <v>4593</v>
      </c>
      <c r="L11" s="12">
        <f>VLOOKUP(Table49[[#This Row],[Commodies]],[2]pre_lockdown1!$A$2:$D$23,3,FALSE)</f>
        <v>97.888526017853195</v>
      </c>
      <c r="M11" s="12">
        <f>VLOOKUP(Table49[[#This Row],[Commodies]],[2]pre_lockdown1!$A$2:$D$23,4,FALSE)</f>
        <v>17.739371635907201</v>
      </c>
      <c r="N11" s="8">
        <f>VLOOKUP(Table49[[#This Row],[Commodies]],[3]post_lockdown1!$A$2:$D$23,2,FALSE)</f>
        <v>3587</v>
      </c>
      <c r="O11" s="12">
        <f>VLOOKUP(Table49[[#This Row],[Commodies]],[3]post_lockdown1!$A$2:$D$23,3,FALSE)</f>
        <v>103.298856983551</v>
      </c>
      <c r="P11" s="13">
        <f>VLOOKUP(Table49[[#This Row],[Commodies]],[3]post_lockdown1!$A$2:$D$23,4,FALSE)</f>
        <v>16.615023752900001</v>
      </c>
      <c r="T11" t="s">
        <v>4</v>
      </c>
    </row>
    <row r="12" spans="2:20" ht="14.4" customHeight="1" x14ac:dyDescent="0.3">
      <c r="B12" s="7"/>
      <c r="C12" s="8" t="s">
        <v>6</v>
      </c>
      <c r="D12" s="8">
        <f>VLOOKUP(Table38[[#This Row],[Commodies]],[1]overall_summary1!$A$2:$D$23,2,FALSE)</f>
        <v>8226</v>
      </c>
      <c r="E12" s="12">
        <f>VLOOKUP(Table38[[#This Row],[Commodies]],[1]overall_summary1!$A$2:$D$23,3,FALSE)</f>
        <v>101.647094578166</v>
      </c>
      <c r="F12" s="13">
        <f>VLOOKUP(Table38[[#This Row],[Commodies]],[1]overall_summary1!$A$2:$D$23,4,FALSE)</f>
        <v>15.0379965180827</v>
      </c>
      <c r="I12" s="7"/>
      <c r="J12" s="8" t="s">
        <v>6</v>
      </c>
      <c r="K12" s="8">
        <f>VLOOKUP(Table49[[#This Row],[Commodies]],[2]pre_lockdown1!$A$2:$D$23,2,FALSE)</f>
        <v>4603</v>
      </c>
      <c r="L12" s="12">
        <f>VLOOKUP(Table49[[#This Row],[Commodies]],[2]pre_lockdown1!$A$2:$D$23,3,FALSE)</f>
        <v>97.019335216163299</v>
      </c>
      <c r="M12" s="12">
        <f>VLOOKUP(Table49[[#This Row],[Commodies]],[2]pre_lockdown1!$A$2:$D$23,4,FALSE)</f>
        <v>12.4169494774464</v>
      </c>
      <c r="N12" s="8">
        <f>VLOOKUP(Table49[[#This Row],[Commodies]],[3]post_lockdown1!$A$2:$D$23,2,FALSE)</f>
        <v>3623</v>
      </c>
      <c r="O12" s="12">
        <f>VLOOKUP(Table49[[#This Row],[Commodies]],[3]post_lockdown1!$A$2:$D$23,3,FALSE)</f>
        <v>107.52663538504</v>
      </c>
      <c r="P12" s="13">
        <f>VLOOKUP(Table49[[#This Row],[Commodies]],[3]post_lockdown1!$A$2:$D$23,4,FALSE)</f>
        <v>15.9949879961005</v>
      </c>
      <c r="T12" t="s">
        <v>5</v>
      </c>
    </row>
    <row r="13" spans="2:20" ht="14.4" customHeight="1" x14ac:dyDescent="0.3">
      <c r="B13" s="7"/>
      <c r="C13" s="8" t="s">
        <v>7</v>
      </c>
      <c r="D13" s="8">
        <f>VLOOKUP(Table38[[#This Row],[Commodies]],[1]overall_summary1!$A$2:$D$23,2,FALSE)</f>
        <v>8207</v>
      </c>
      <c r="E13" s="12">
        <f>VLOOKUP(Table38[[#This Row],[Commodies]],[1]overall_summary1!$A$2:$D$23,3,FALSE)</f>
        <v>69.466065553795502</v>
      </c>
      <c r="F13" s="13">
        <f>VLOOKUP(Table38[[#This Row],[Commodies]],[1]overall_summary1!$A$2:$D$23,4,FALSE)</f>
        <v>9.7856524222391492</v>
      </c>
      <c r="I13" s="7"/>
      <c r="J13" s="8" t="s">
        <v>7</v>
      </c>
      <c r="K13" s="8">
        <f>VLOOKUP(Table49[[#This Row],[Commodies]],[2]pre_lockdown1!$A$2:$D$23,2,FALSE)</f>
        <v>4602</v>
      </c>
      <c r="L13" s="12">
        <f>VLOOKUP(Table49[[#This Row],[Commodies]],[2]pre_lockdown1!$A$2:$D$23,3,FALSE)</f>
        <v>67.165797479356797</v>
      </c>
      <c r="M13" s="12">
        <f>VLOOKUP(Table49[[#This Row],[Commodies]],[2]pre_lockdown1!$A$2:$D$23,4,FALSE)</f>
        <v>8.7239847872387504</v>
      </c>
      <c r="N13" s="8">
        <f>VLOOKUP(Table49[[#This Row],[Commodies]],[3]post_lockdown1!$A$2:$D$23,2,FALSE)</f>
        <v>3605</v>
      </c>
      <c r="O13" s="12">
        <f>VLOOKUP(Table49[[#This Row],[Commodies]],[3]post_lockdown1!$A$2:$D$23,3,FALSE)</f>
        <v>72.402496532593602</v>
      </c>
      <c r="P13" s="13">
        <f>VLOOKUP(Table49[[#This Row],[Commodies]],[3]post_lockdown1!$A$2:$D$23,4,FALSE)</f>
        <v>10.2709002629646</v>
      </c>
      <c r="T13" t="s">
        <v>6</v>
      </c>
    </row>
    <row r="14" spans="2:20" ht="14.4" customHeight="1" x14ac:dyDescent="0.3">
      <c r="B14" s="7"/>
      <c r="C14" s="8" t="s">
        <v>8</v>
      </c>
      <c r="D14" s="8">
        <f>VLOOKUP(Table38[[#This Row],[Commodies]],[1]overall_summary1!$A$2:$D$23,2,FALSE)</f>
        <v>8218</v>
      </c>
      <c r="E14" s="12">
        <f>VLOOKUP(Table38[[#This Row],[Commodies]],[1]overall_summary1!$A$2:$D$23,3,FALSE)</f>
        <v>39.472499391579397</v>
      </c>
      <c r="F14" s="13">
        <f>VLOOKUP(Table38[[#This Row],[Commodies]],[1]overall_summary1!$A$2:$D$23,4,FALSE)</f>
        <v>2.9102907907308802</v>
      </c>
      <c r="I14" s="7"/>
      <c r="J14" s="8" t="s">
        <v>8</v>
      </c>
      <c r="K14" s="8">
        <f>VLOOKUP(Table49[[#This Row],[Commodies]],[2]pre_lockdown1!$A$2:$D$23,2,FALSE)</f>
        <v>4603</v>
      </c>
      <c r="L14" s="12">
        <f>VLOOKUP(Table49[[#This Row],[Commodies]],[2]pre_lockdown1!$A$2:$D$23,3,FALSE)</f>
        <v>39.093200086899799</v>
      </c>
      <c r="M14" s="12">
        <f>VLOOKUP(Table49[[#This Row],[Commodies]],[2]pre_lockdown1!$A$2:$D$23,4,FALSE)</f>
        <v>2.94845686857539</v>
      </c>
      <c r="N14" s="8">
        <f>VLOOKUP(Table49[[#This Row],[Commodies]],[3]post_lockdown1!$A$2:$D$23,2,FALSE)</f>
        <v>3615</v>
      </c>
      <c r="O14" s="12">
        <f>VLOOKUP(Table49[[#This Row],[Commodies]],[3]post_lockdown1!$A$2:$D$23,3,FALSE)</f>
        <v>39.955463347164503</v>
      </c>
      <c r="P14" s="13">
        <f>VLOOKUP(Table49[[#This Row],[Commodies]],[3]post_lockdown1!$A$2:$D$23,4,FALSE)</f>
        <v>2.7876233298717801</v>
      </c>
      <c r="T14" t="s">
        <v>7</v>
      </c>
    </row>
    <row r="15" spans="2:20" ht="14.4" customHeight="1" x14ac:dyDescent="0.3">
      <c r="B15" s="7"/>
      <c r="C15" s="8" t="s">
        <v>10</v>
      </c>
      <c r="D15" s="8">
        <f>VLOOKUP(Table38[[#This Row],[Commodies]],[1]overall_summary1!$A$2:$D$23,2,FALSE)</f>
        <v>6186</v>
      </c>
      <c r="E15" s="12">
        <f>VLOOKUP(Table38[[#This Row],[Commodies]],[1]overall_summary1!$A$2:$D$23,3,FALSE)</f>
        <v>139.642095053346</v>
      </c>
      <c r="F15" s="13">
        <f>VLOOKUP(Table38[[#This Row],[Commodies]],[1]overall_summary1!$A$2:$D$23,4,FALSE)</f>
        <v>20.806704031424001</v>
      </c>
      <c r="I15" s="7"/>
      <c r="J15" s="8" t="s">
        <v>10</v>
      </c>
      <c r="K15" s="8">
        <f>VLOOKUP(Table49[[#This Row],[Commodies]],[2]pre_lockdown1!$A$2:$D$23,2,FALSE)</f>
        <v>3483</v>
      </c>
      <c r="L15" s="12">
        <f>VLOOKUP(Table49[[#This Row],[Commodies]],[2]pre_lockdown1!$A$2:$D$23,3,FALSE)</f>
        <v>136.99913867355701</v>
      </c>
      <c r="M15" s="12">
        <f>VLOOKUP(Table49[[#This Row],[Commodies]],[2]pre_lockdown1!$A$2:$D$23,4,FALSE)</f>
        <v>20.649762543719799</v>
      </c>
      <c r="N15" s="8">
        <f>VLOOKUP(Table49[[#This Row],[Commodies]],[3]post_lockdown1!$A$2:$D$23,2,FALSE)</f>
        <v>2703</v>
      </c>
      <c r="O15" s="12">
        <f>VLOOKUP(Table49[[#This Row],[Commodies]],[3]post_lockdown1!$A$2:$D$23,3,FALSE)</f>
        <v>143.04772475027701</v>
      </c>
      <c r="P15" s="13">
        <f>VLOOKUP(Table49[[#This Row],[Commodies]],[3]post_lockdown1!$A$2:$D$23,4,FALSE)</f>
        <v>20.5147925859252</v>
      </c>
      <c r="T15" t="s">
        <v>8</v>
      </c>
    </row>
    <row r="16" spans="2:20" ht="14.4" customHeight="1" x14ac:dyDescent="0.3">
      <c r="B16" s="7"/>
      <c r="C16" s="8" t="s">
        <v>11</v>
      </c>
      <c r="D16" s="8">
        <f>VLOOKUP(Table38[[#This Row],[Commodies]],[1]overall_summary1!$A$2:$D$23,2,FALSE)</f>
        <v>7971</v>
      </c>
      <c r="E16" s="12">
        <f>VLOOKUP(Table38[[#This Row],[Commodies]],[1]overall_summary1!$A$2:$D$23,3,FALSE)</f>
        <v>117.395684355789</v>
      </c>
      <c r="F16" s="13">
        <f>VLOOKUP(Table38[[#This Row],[Commodies]],[1]overall_summary1!$A$2:$D$23,4,FALSE)</f>
        <v>16.738126230379599</v>
      </c>
      <c r="I16" s="7"/>
      <c r="J16" s="8" t="s">
        <v>11</v>
      </c>
      <c r="K16" s="8">
        <f>VLOOKUP(Table49[[#This Row],[Commodies]],[2]pre_lockdown1!$A$2:$D$23,2,FALSE)</f>
        <v>4485</v>
      </c>
      <c r="L16" s="12">
        <f>VLOOKUP(Table49[[#This Row],[Commodies]],[2]pre_lockdown1!$A$2:$D$23,3,FALSE)</f>
        <v>117.096544035674</v>
      </c>
      <c r="M16" s="12">
        <f>VLOOKUP(Table49[[#This Row],[Commodies]],[2]pre_lockdown1!$A$2:$D$23,4,FALSE)</f>
        <v>16.637294046030298</v>
      </c>
      <c r="N16" s="8">
        <f>VLOOKUP(Table49[[#This Row],[Commodies]],[3]post_lockdown1!$A$2:$D$23,2,FALSE)</f>
        <v>3486</v>
      </c>
      <c r="O16" s="12">
        <f>VLOOKUP(Table49[[#This Row],[Commodies]],[3]post_lockdown1!$A$2:$D$23,3,FALSE)</f>
        <v>117.78055077452601</v>
      </c>
      <c r="P16" s="13">
        <f>VLOOKUP(Table49[[#This Row],[Commodies]],[3]post_lockdown1!$A$2:$D$23,4,FALSE)</f>
        <v>16.861552211953001</v>
      </c>
      <c r="T16" t="s">
        <v>10</v>
      </c>
    </row>
    <row r="17" spans="2:20" ht="14.4" customHeight="1" x14ac:dyDescent="0.3">
      <c r="B17" s="7"/>
      <c r="C17" s="8" t="s">
        <v>12</v>
      </c>
      <c r="D17" s="8">
        <f>VLOOKUP(Table38[[#This Row],[Commodies]],[1]overall_summary1!$A$2:$D$23,2,FALSE)</f>
        <v>8133</v>
      </c>
      <c r="E17" s="12">
        <f>VLOOKUP(Table38[[#This Row],[Commodies]],[1]overall_summary1!$A$2:$D$23,3,FALSE)</f>
        <v>88.868068363457496</v>
      </c>
      <c r="F17" s="13">
        <f>VLOOKUP(Table38[[#This Row],[Commodies]],[1]overall_summary1!$A$2:$D$23,4,FALSE)</f>
        <v>14.6715953613393</v>
      </c>
      <c r="I17" s="7"/>
      <c r="J17" s="8" t="s">
        <v>12</v>
      </c>
      <c r="K17" s="8">
        <f>VLOOKUP(Table49[[#This Row],[Commodies]],[2]pre_lockdown1!$A$2:$D$23,2,FALSE)</f>
        <v>4556</v>
      </c>
      <c r="L17" s="12">
        <f>VLOOKUP(Table49[[#This Row],[Commodies]],[2]pre_lockdown1!$A$2:$D$23,3,FALSE)</f>
        <v>88.229806848112304</v>
      </c>
      <c r="M17" s="12">
        <f>VLOOKUP(Table49[[#This Row],[Commodies]],[2]pre_lockdown1!$A$2:$D$23,4,FALSE)</f>
        <v>14.9587973611441</v>
      </c>
      <c r="N17" s="8">
        <f>VLOOKUP(Table49[[#This Row],[Commodies]],[3]post_lockdown1!$A$2:$D$23,2,FALSE)</f>
        <v>3577</v>
      </c>
      <c r="O17" s="12">
        <f>VLOOKUP(Table49[[#This Row],[Commodies]],[3]post_lockdown1!$A$2:$D$23,3,FALSE)</f>
        <v>89.6810176125244</v>
      </c>
      <c r="P17" s="13">
        <f>VLOOKUP(Table49[[#This Row],[Commodies]],[3]post_lockdown1!$A$2:$D$23,4,FALSE)</f>
        <v>14.258195973955999</v>
      </c>
      <c r="T17" t="s">
        <v>11</v>
      </c>
    </row>
    <row r="18" spans="2:20" ht="14.4" customHeight="1" x14ac:dyDescent="0.3">
      <c r="B18" s="7"/>
      <c r="C18" s="8" t="s">
        <v>13</v>
      </c>
      <c r="D18" s="8">
        <f>VLOOKUP(Table38[[#This Row],[Commodies]],[1]overall_summary1!$A$2:$D$23,2,FALSE)</f>
        <v>5909</v>
      </c>
      <c r="E18" s="12">
        <f>VLOOKUP(Table38[[#This Row],[Commodies]],[1]overall_summary1!$A$2:$D$23,3,FALSE)</f>
        <v>99.507869351836106</v>
      </c>
      <c r="F18" s="13">
        <f>VLOOKUP(Table38[[#This Row],[Commodies]],[1]overall_summary1!$A$2:$D$23,4,FALSE)</f>
        <v>11.801254796519199</v>
      </c>
      <c r="I18" s="7"/>
      <c r="J18" s="8" t="s">
        <v>13</v>
      </c>
      <c r="K18" s="8">
        <f>VLOOKUP(Table49[[#This Row],[Commodies]],[2]pre_lockdown1!$A$2:$D$23,2,FALSE)</f>
        <v>3265</v>
      </c>
      <c r="L18" s="12">
        <f>VLOOKUP(Table49[[#This Row],[Commodies]],[2]pre_lockdown1!$A$2:$D$23,3,FALSE)</f>
        <v>98.486983154670696</v>
      </c>
      <c r="M18" s="12">
        <f>VLOOKUP(Table49[[#This Row],[Commodies]],[2]pre_lockdown1!$A$2:$D$23,4,FALSE)</f>
        <v>11.8272867143962</v>
      </c>
      <c r="N18" s="8">
        <f>VLOOKUP(Table49[[#This Row],[Commodies]],[3]post_lockdown1!$A$2:$D$23,2,FALSE)</f>
        <v>2644</v>
      </c>
      <c r="O18" s="12">
        <f>VLOOKUP(Table49[[#This Row],[Commodies]],[3]post_lockdown1!$A$2:$D$23,3,FALSE)</f>
        <v>100.768532526475</v>
      </c>
      <c r="P18" s="13">
        <f>VLOOKUP(Table49[[#This Row],[Commodies]],[3]post_lockdown1!$A$2:$D$23,4,FALSE)</f>
        <v>11.6484048507936</v>
      </c>
      <c r="T18" t="s">
        <v>12</v>
      </c>
    </row>
    <row r="19" spans="2:20" ht="14.4" customHeight="1" x14ac:dyDescent="0.3">
      <c r="B19" s="7"/>
      <c r="C19" s="8" t="s">
        <v>14</v>
      </c>
      <c r="D19" s="8">
        <f>VLOOKUP(Table38[[#This Row],[Commodies]],[1]overall_summary1!$A$2:$D$23,2,FALSE)</f>
        <v>7497</v>
      </c>
      <c r="E19" s="12">
        <f>VLOOKUP(Table38[[#This Row],[Commodies]],[1]overall_summary1!$A$2:$D$23,3,FALSE)</f>
        <v>107.71415232759701</v>
      </c>
      <c r="F19" s="13">
        <f>VLOOKUP(Table38[[#This Row],[Commodies]],[1]overall_summary1!$A$2:$D$23,4,FALSE)</f>
        <v>13.461001561004</v>
      </c>
      <c r="I19" s="7"/>
      <c r="J19" s="8" t="s">
        <v>14</v>
      </c>
      <c r="K19" s="8">
        <f>VLOOKUP(Table49[[#This Row],[Commodies]],[2]pre_lockdown1!$A$2:$D$23,2,FALSE)</f>
        <v>4225</v>
      </c>
      <c r="L19" s="12">
        <f>VLOOKUP(Table49[[#This Row],[Commodies]],[2]pre_lockdown1!$A$2:$D$23,3,FALSE)</f>
        <v>106.54130177514701</v>
      </c>
      <c r="M19" s="12">
        <f>VLOOKUP(Table49[[#This Row],[Commodies]],[2]pre_lockdown1!$A$2:$D$23,4,FALSE)</f>
        <v>13.3821936442801</v>
      </c>
      <c r="N19" s="8">
        <f>VLOOKUP(Table49[[#This Row],[Commodies]],[3]post_lockdown1!$A$2:$D$23,2,FALSE)</f>
        <v>3272</v>
      </c>
      <c r="O19" s="12">
        <f>VLOOKUP(Table49[[#This Row],[Commodies]],[3]post_lockdown1!$A$2:$D$23,3,FALSE)</f>
        <v>109.228606356968</v>
      </c>
      <c r="P19" s="13">
        <f>VLOOKUP(Table49[[#This Row],[Commodies]],[3]post_lockdown1!$A$2:$D$23,4,FALSE)</f>
        <v>13.4132287586046</v>
      </c>
      <c r="T19" t="s">
        <v>13</v>
      </c>
    </row>
    <row r="20" spans="2:20" ht="14.4" customHeight="1" x14ac:dyDescent="0.3">
      <c r="B20" s="7"/>
      <c r="C20" s="8" t="s">
        <v>15</v>
      </c>
      <c r="D20" s="8">
        <f>VLOOKUP(Table38[[#This Row],[Commodies]],[1]overall_summary1!$A$2:$D$23,2,FALSE)</f>
        <v>6587</v>
      </c>
      <c r="E20" s="12">
        <f>VLOOKUP(Table38[[#This Row],[Commodies]],[1]overall_summary1!$A$2:$D$23,3,FALSE)</f>
        <v>88.899650827387205</v>
      </c>
      <c r="F20" s="13">
        <f>VLOOKUP(Table38[[#This Row],[Commodies]],[1]overall_summary1!$A$2:$D$23,4,FALSE)</f>
        <v>11.2598215668954</v>
      </c>
      <c r="I20" s="7"/>
      <c r="J20" s="8" t="s">
        <v>15</v>
      </c>
      <c r="K20" s="8">
        <f>VLOOKUP(Table49[[#This Row],[Commodies]],[2]pre_lockdown1!$A$2:$D$23,2,FALSE)</f>
        <v>3669</v>
      </c>
      <c r="L20" s="12">
        <f>VLOOKUP(Table49[[#This Row],[Commodies]],[2]pre_lockdown1!$A$2:$D$23,3,FALSE)</f>
        <v>88.850367947669596</v>
      </c>
      <c r="M20" s="12">
        <f>VLOOKUP(Table49[[#This Row],[Commodies]],[2]pre_lockdown1!$A$2:$D$23,4,FALSE)</f>
        <v>12.002781075444799</v>
      </c>
      <c r="N20" s="8">
        <f>VLOOKUP(Table49[[#This Row],[Commodies]],[3]post_lockdown1!$A$2:$D$23,2,FALSE)</f>
        <v>2918</v>
      </c>
      <c r="O20" s="12">
        <f>VLOOKUP(Table49[[#This Row],[Commodies]],[3]post_lockdown1!$A$2:$D$23,3,FALSE)</f>
        <v>88.961617546264506</v>
      </c>
      <c r="P20" s="13">
        <f>VLOOKUP(Table49[[#This Row],[Commodies]],[3]post_lockdown1!$A$2:$D$23,4,FALSE)</f>
        <v>10.2512104716852</v>
      </c>
      <c r="T20" t="s">
        <v>14</v>
      </c>
    </row>
    <row r="21" spans="2:20" ht="14.4" customHeight="1" x14ac:dyDescent="0.3">
      <c r="B21" s="7"/>
      <c r="C21" s="8" t="s">
        <v>16</v>
      </c>
      <c r="D21" s="8">
        <f>VLOOKUP(Table38[[#This Row],[Commodies]],[1]overall_summary1!$A$2:$D$23,2,FALSE)</f>
        <v>8115</v>
      </c>
      <c r="E21" s="12">
        <f>VLOOKUP(Table38[[#This Row],[Commodies]],[1]overall_summary1!$A$2:$D$23,3,FALSE)</f>
        <v>46.253850893407197</v>
      </c>
      <c r="F21" s="13">
        <f>VLOOKUP(Table38[[#This Row],[Commodies]],[1]overall_summary1!$A$2:$D$23,4,FALSE)</f>
        <v>9.9264057233284699</v>
      </c>
      <c r="I21" s="7"/>
      <c r="J21" s="8" t="s">
        <v>16</v>
      </c>
      <c r="K21" s="8">
        <f>VLOOKUP(Table49[[#This Row],[Commodies]],[2]pre_lockdown1!$A$2:$D$23,2,FALSE)</f>
        <v>4567</v>
      </c>
      <c r="L21" s="12">
        <f>VLOOKUP(Table49[[#This Row],[Commodies]],[2]pre_lockdown1!$A$2:$D$23,3,FALSE)</f>
        <v>45.770308736588497</v>
      </c>
      <c r="M21" s="12">
        <f>VLOOKUP(Table49[[#This Row],[Commodies]],[2]pre_lockdown1!$A$2:$D$23,4,FALSE)</f>
        <v>9.3716758319165105</v>
      </c>
      <c r="N21" s="8">
        <f>VLOOKUP(Table49[[#This Row],[Commodies]],[3]post_lockdown1!$A$2:$D$23,2,FALSE)</f>
        <v>3548</v>
      </c>
      <c r="O21" s="12">
        <f>VLOOKUP(Table49[[#This Row],[Commodies]],[3]post_lockdown1!$A$2:$D$23,3,FALSE)</f>
        <v>46.876268320180301</v>
      </c>
      <c r="P21" s="13">
        <f>VLOOKUP(Table49[[#This Row],[Commodies]],[3]post_lockdown1!$A$2:$D$23,4,FALSE)</f>
        <v>10.566618205307901</v>
      </c>
      <c r="T21" t="s">
        <v>15</v>
      </c>
    </row>
    <row r="22" spans="2:20" ht="14.4" customHeight="1" x14ac:dyDescent="0.3">
      <c r="B22" s="7"/>
      <c r="C22" s="8" t="s">
        <v>17</v>
      </c>
      <c r="D22" s="8">
        <f>VLOOKUP(Table38[[#This Row],[Commodies]],[1]overall_summary1!$A$2:$D$23,2,FALSE)</f>
        <v>8086</v>
      </c>
      <c r="E22" s="12">
        <f>VLOOKUP(Table38[[#This Row],[Commodies]],[1]overall_summary1!$A$2:$D$23,3,FALSE)</f>
        <v>217.46747464753801</v>
      </c>
      <c r="F22" s="13">
        <f>VLOOKUP(Table38[[#This Row],[Commodies]],[1]overall_summary1!$A$2:$D$23,4,FALSE)</f>
        <v>47.3761862500901</v>
      </c>
      <c r="I22" s="7"/>
      <c r="J22" s="8" t="s">
        <v>17</v>
      </c>
      <c r="K22" s="8">
        <f>VLOOKUP(Table49[[#This Row],[Commodies]],[2]pre_lockdown1!$A$2:$D$23,2,FALSE)</f>
        <v>4540</v>
      </c>
      <c r="L22" s="12">
        <f>VLOOKUP(Table49[[#This Row],[Commodies]],[2]pre_lockdown1!$A$2:$D$23,3,FALSE)</f>
        <v>216.52070484581401</v>
      </c>
      <c r="M22" s="12">
        <f>VLOOKUP(Table49[[#This Row],[Commodies]],[2]pre_lockdown1!$A$2:$D$23,4,FALSE)</f>
        <v>44.795727531261001</v>
      </c>
      <c r="N22" s="8">
        <f>VLOOKUP(Table49[[#This Row],[Commodies]],[3]post_lockdown1!$A$2:$D$23,2,FALSE)</f>
        <v>3546</v>
      </c>
      <c r="O22" s="12">
        <f>VLOOKUP(Table49[[#This Row],[Commodies]],[3]post_lockdown1!$A$2:$D$23,3,FALSE)</f>
        <v>218.679639029892</v>
      </c>
      <c r="P22" s="13">
        <f>VLOOKUP(Table49[[#This Row],[Commodies]],[3]post_lockdown1!$A$2:$D$23,4,FALSE)</f>
        <v>50.468356687936499</v>
      </c>
      <c r="T22" t="s">
        <v>16</v>
      </c>
    </row>
    <row r="23" spans="2:20" ht="14.4" customHeight="1" x14ac:dyDescent="0.3">
      <c r="B23" s="7"/>
      <c r="C23" s="8" t="s">
        <v>18</v>
      </c>
      <c r="D23" s="8">
        <f>VLOOKUP(Table38[[#This Row],[Commodies]],[1]overall_summary1!$A$2:$D$23,2,FALSE)</f>
        <v>8210</v>
      </c>
      <c r="E23" s="12">
        <f>VLOOKUP(Table38[[#This Row],[Commodies]],[1]overall_summary1!$A$2:$D$23,3,FALSE)</f>
        <v>15.920828258221601</v>
      </c>
      <c r="F23" s="13">
        <f>VLOOKUP(Table38[[#This Row],[Commodies]],[1]overall_summary1!$A$2:$D$23,4,FALSE)</f>
        <v>3.8789161871169999</v>
      </c>
      <c r="I23" s="7"/>
      <c r="J23" s="8" t="s">
        <v>18</v>
      </c>
      <c r="K23" s="8">
        <f>VLOOKUP(Table49[[#This Row],[Commodies]],[2]pre_lockdown1!$A$2:$D$23,2,FALSE)</f>
        <v>4600</v>
      </c>
      <c r="L23" s="12">
        <f>VLOOKUP(Table49[[#This Row],[Commodies]],[2]pre_lockdown1!$A$2:$D$23,3,FALSE)</f>
        <v>15.796304347826</v>
      </c>
      <c r="M23" s="12">
        <f>VLOOKUP(Table49[[#This Row],[Commodies]],[2]pre_lockdown1!$A$2:$D$23,4,FALSE)</f>
        <v>3.80041703499798</v>
      </c>
      <c r="N23" s="8">
        <f>VLOOKUP(Table49[[#This Row],[Commodies]],[3]post_lockdown1!$A$2:$D$23,2,FALSE)</f>
        <v>3610</v>
      </c>
      <c r="O23" s="12">
        <f>VLOOKUP(Table49[[#This Row],[Commodies]],[3]post_lockdown1!$A$2:$D$23,3,FALSE)</f>
        <v>16.0795013850415</v>
      </c>
      <c r="P23" s="13">
        <f>VLOOKUP(Table49[[#This Row],[Commodies]],[3]post_lockdown1!$A$2:$D$23,4,FALSE)</f>
        <v>3.9715733849069799</v>
      </c>
      <c r="T23" t="s">
        <v>17</v>
      </c>
    </row>
    <row r="24" spans="2:20" ht="14.4" customHeight="1" x14ac:dyDescent="0.3">
      <c r="B24" s="9" t="s">
        <v>38</v>
      </c>
      <c r="C24" s="8" t="s">
        <v>9</v>
      </c>
      <c r="D24" s="8">
        <f>VLOOKUP(Table38[[#This Row],[Commodies]],[1]overall_summary1!$A$2:$D$23,2,FALSE)</f>
        <v>8160</v>
      </c>
      <c r="E24" s="12">
        <f>VLOOKUP(Table38[[#This Row],[Commodies]],[1]overall_summary1!$A$2:$D$23,3,FALSE)</f>
        <v>45.835171568627402</v>
      </c>
      <c r="F24" s="13">
        <f>VLOOKUP(Table38[[#This Row],[Commodies]],[1]overall_summary1!$A$2:$D$23,4,FALSE)</f>
        <v>6.6648563050770298</v>
      </c>
      <c r="I24" s="9" t="s">
        <v>38</v>
      </c>
      <c r="J24" s="8" t="s">
        <v>9</v>
      </c>
      <c r="K24" s="8">
        <f>VLOOKUP(Table49[[#This Row],[Commodies]],[2]pre_lockdown1!$A$2:$D$23,2,FALSE)</f>
        <v>4569</v>
      </c>
      <c r="L24" s="12">
        <f>VLOOKUP(Table49[[#This Row],[Commodies]],[2]pre_lockdown1!$A$2:$D$23,3,FALSE)</f>
        <v>45.522652659225201</v>
      </c>
      <c r="M24" s="12">
        <f>VLOOKUP(Table49[[#This Row],[Commodies]],[2]pre_lockdown1!$A$2:$D$23,4,FALSE)</f>
        <v>6.4889422555478502</v>
      </c>
      <c r="N24" s="8">
        <f>VLOOKUP(Table49[[#This Row],[Commodies]],[3]post_lockdown1!$A$2:$D$23,2,FALSE)</f>
        <v>3591</v>
      </c>
      <c r="O24" s="12">
        <f>VLOOKUP(Table49[[#This Row],[Commodies]],[3]post_lockdown1!$A$2:$D$23,3,FALSE)</f>
        <v>46.232804232804199</v>
      </c>
      <c r="P24" s="13">
        <f>VLOOKUP(Table49[[#This Row],[Commodies]],[3]post_lockdown1!$A$2:$D$23,4,FALSE)</f>
        <v>6.8625457091673496</v>
      </c>
      <c r="T24" t="s">
        <v>18</v>
      </c>
    </row>
    <row r="25" spans="2:20" ht="14.4" customHeight="1" x14ac:dyDescent="0.3">
      <c r="B25" s="9"/>
      <c r="C25" s="8" t="s">
        <v>19</v>
      </c>
      <c r="D25" s="8">
        <f>VLOOKUP(Table38[[#This Row],[Commodies]],[1]overall_summary1!$A$2:$D$23,2,FALSE)</f>
        <v>8218</v>
      </c>
      <c r="E25" s="12">
        <f>VLOOKUP(Table38[[#This Row],[Commodies]],[1]overall_summary1!$A$2:$D$23,3,FALSE)</f>
        <v>24.370041372596699</v>
      </c>
      <c r="F25" s="13">
        <f>VLOOKUP(Table38[[#This Row],[Commodies]],[1]overall_summary1!$A$2:$D$23,4,FALSE)</f>
        <v>6.8775491291126203</v>
      </c>
      <c r="I25" s="9"/>
      <c r="J25" s="8" t="s">
        <v>19</v>
      </c>
      <c r="K25" s="8">
        <f>VLOOKUP(Table49[[#This Row],[Commodies]],[2]pre_lockdown1!$A$2:$D$23,2,FALSE)</f>
        <v>4600</v>
      </c>
      <c r="L25" s="12">
        <f>VLOOKUP(Table49[[#This Row],[Commodies]],[2]pre_lockdown1!$A$2:$D$23,3,FALSE)</f>
        <v>23.164999999999999</v>
      </c>
      <c r="M25" s="12">
        <f>VLOOKUP(Table49[[#This Row],[Commodies]],[2]pre_lockdown1!$A$2:$D$23,4,FALSE)</f>
        <v>6.5816127702842504</v>
      </c>
      <c r="N25" s="8">
        <f>VLOOKUP(Table49[[#This Row],[Commodies]],[3]post_lockdown1!$A$2:$D$23,2,FALSE)</f>
        <v>3618</v>
      </c>
      <c r="O25" s="12">
        <f>VLOOKUP(Table49[[#This Row],[Commodies]],[3]post_lockdown1!$A$2:$D$23,3,FALSE)</f>
        <v>25.902155887230499</v>
      </c>
      <c r="P25" s="13">
        <f>VLOOKUP(Table49[[#This Row],[Commodies]],[3]post_lockdown1!$A$2:$D$23,4,FALSE)</f>
        <v>6.9414264736109699</v>
      </c>
    </row>
    <row r="26" spans="2:20" ht="14.4" customHeight="1" x14ac:dyDescent="0.3">
      <c r="B26" s="9"/>
      <c r="C26" s="8" t="s">
        <v>20</v>
      </c>
      <c r="D26" s="8">
        <f>VLOOKUP(Table38[[#This Row],[Commodies]],[1]overall_summary1!$A$2:$D$23,2,FALSE)</f>
        <v>8217</v>
      </c>
      <c r="E26" s="12">
        <f>VLOOKUP(Table38[[#This Row],[Commodies]],[1]overall_summary1!$A$2:$D$23,3,FALSE)</f>
        <v>32.619082390166703</v>
      </c>
      <c r="F26" s="13">
        <f>VLOOKUP(Table38[[#This Row],[Commodies]],[1]overall_summary1!$A$2:$D$23,4,FALSE)</f>
        <v>10.7419708465493</v>
      </c>
      <c r="I26" s="9"/>
      <c r="J26" s="8" t="s">
        <v>20</v>
      </c>
      <c r="K26" s="8">
        <f>VLOOKUP(Table49[[#This Row],[Commodies]],[2]pre_lockdown1!$A$2:$D$23,2,FALSE)</f>
        <v>4599</v>
      </c>
      <c r="L26" s="12">
        <f>VLOOKUP(Table49[[#This Row],[Commodies]],[2]pre_lockdown1!$A$2:$D$23,3,FALSE)</f>
        <v>36.317025440313103</v>
      </c>
      <c r="M26" s="12">
        <f>VLOOKUP(Table49[[#This Row],[Commodies]],[2]pre_lockdown1!$A$2:$D$23,4,FALSE)</f>
        <v>11.7088406845315</v>
      </c>
      <c r="N26" s="8">
        <f>VLOOKUP(Table49[[#This Row],[Commodies]],[3]post_lockdown1!$A$2:$D$23,2,FALSE)</f>
        <v>3618</v>
      </c>
      <c r="O26" s="12">
        <f>VLOOKUP(Table49[[#This Row],[Commodies]],[3]post_lockdown1!$A$2:$D$23,3,FALSE)</f>
        <v>27.918463239358701</v>
      </c>
      <c r="P26" s="13">
        <f>VLOOKUP(Table49[[#This Row],[Commodies]],[3]post_lockdown1!$A$2:$D$23,4,FALSE)</f>
        <v>6.95256145389199</v>
      </c>
    </row>
    <row r="27" spans="2:20" ht="15" customHeight="1" thickBot="1" x14ac:dyDescent="0.35">
      <c r="B27" s="10"/>
      <c r="C27" s="11" t="s">
        <v>21</v>
      </c>
      <c r="D27" s="11">
        <f>VLOOKUP(Table38[[#This Row],[Commodies]],[1]overall_summary1!$A$2:$D$23,2,FALSE)</f>
        <v>8149</v>
      </c>
      <c r="E27" s="14">
        <f>VLOOKUP(Table38[[#This Row],[Commodies]],[1]overall_summary1!$A$2:$D$23,3,FALSE)</f>
        <v>22.001349858878299</v>
      </c>
      <c r="F27" s="15">
        <f>VLOOKUP(Table38[[#This Row],[Commodies]],[1]overall_summary1!$A$2:$D$23,4,FALSE)</f>
        <v>10.047793161522501</v>
      </c>
      <c r="I27" s="10"/>
      <c r="J27" s="11" t="s">
        <v>21</v>
      </c>
      <c r="K27" s="11">
        <f>VLOOKUP(Table49[[#This Row],[Commodies]],[2]pre_lockdown1!$A$2:$D$23,2,FALSE)</f>
        <v>4591</v>
      </c>
      <c r="L27" s="14">
        <f>VLOOKUP(Table49[[#This Row],[Commodies]],[2]pre_lockdown1!$A$2:$D$23,3,FALSE)</f>
        <v>21.9276846003049</v>
      </c>
      <c r="M27" s="14">
        <f>VLOOKUP(Table49[[#This Row],[Commodies]],[2]pre_lockdown1!$A$2:$D$23,4,FALSE)</f>
        <v>10.315713327586</v>
      </c>
      <c r="N27" s="11">
        <f>VLOOKUP(Table49[[#This Row],[Commodies]],[3]post_lockdown1!$A$2:$D$23,2,FALSE)</f>
        <v>3558</v>
      </c>
      <c r="O27" s="14">
        <f>VLOOKUP(Table49[[#This Row],[Commodies]],[3]post_lockdown1!$A$2:$D$23,3,FALSE)</f>
        <v>22.096402473299602</v>
      </c>
      <c r="P27" s="15">
        <f>VLOOKUP(Table49[[#This Row],[Commodies]],[3]post_lockdown1!$A$2:$D$23,4,FALSE)</f>
        <v>9.6917624690186202</v>
      </c>
    </row>
    <row r="75" spans="2:16" x14ac:dyDescent="0.3">
      <c r="B75" t="s">
        <v>36</v>
      </c>
    </row>
    <row r="76" spans="2:16" ht="15" thickBot="1" x14ac:dyDescent="0.35"/>
    <row r="77" spans="2:16" ht="18" x14ac:dyDescent="0.35">
      <c r="B77" s="1" t="s">
        <v>22</v>
      </c>
      <c r="C77" s="2"/>
      <c r="D77" s="2"/>
      <c r="E77" s="2"/>
      <c r="F77" s="3"/>
      <c r="I77" s="21"/>
      <c r="J77" s="22"/>
      <c r="K77" s="23" t="s">
        <v>24</v>
      </c>
      <c r="L77" s="24"/>
      <c r="M77" s="25"/>
      <c r="N77" s="24" t="s">
        <v>23</v>
      </c>
      <c r="O77" s="24"/>
      <c r="P77" s="26"/>
    </row>
    <row r="78" spans="2:16" ht="15.6" x14ac:dyDescent="0.3">
      <c r="B78" s="4" t="s">
        <v>29</v>
      </c>
      <c r="C78" s="5" t="s">
        <v>25</v>
      </c>
      <c r="D78" s="5" t="s">
        <v>26</v>
      </c>
      <c r="E78" s="5" t="s">
        <v>27</v>
      </c>
      <c r="F78" s="6" t="s">
        <v>28</v>
      </c>
      <c r="I78" s="4" t="s">
        <v>29</v>
      </c>
      <c r="J78" s="16" t="s">
        <v>25</v>
      </c>
      <c r="K78" s="16" t="s">
        <v>26</v>
      </c>
      <c r="L78" s="16" t="s">
        <v>33</v>
      </c>
      <c r="M78" s="5" t="s">
        <v>28</v>
      </c>
      <c r="N78" s="18" t="s">
        <v>26</v>
      </c>
      <c r="O78" s="18" t="s">
        <v>32</v>
      </c>
      <c r="P78" s="19" t="s">
        <v>28</v>
      </c>
    </row>
    <row r="79" spans="2:16" ht="14.4" customHeight="1" x14ac:dyDescent="0.3">
      <c r="B79" s="7" t="s">
        <v>37</v>
      </c>
      <c r="C79" s="8" t="s">
        <v>0</v>
      </c>
      <c r="D79" s="8">
        <v>8237</v>
      </c>
      <c r="E79" s="12">
        <v>33.5864999392982</v>
      </c>
      <c r="F79" s="13">
        <v>7.9406921542423001</v>
      </c>
      <c r="I79" s="7" t="s">
        <v>37</v>
      </c>
      <c r="J79" s="8" t="s">
        <v>0</v>
      </c>
      <c r="K79" s="8">
        <v>4613</v>
      </c>
      <c r="L79" s="12">
        <v>33.2737914589204</v>
      </c>
      <c r="M79" s="12">
        <v>7.9895204750583</v>
      </c>
      <c r="N79" s="8">
        <v>3624</v>
      </c>
      <c r="O79" s="12">
        <v>33.984547461368599</v>
      </c>
      <c r="P79" s="13">
        <v>7.8612227232373897</v>
      </c>
    </row>
    <row r="80" spans="2:16" ht="14.4" customHeight="1" x14ac:dyDescent="0.3">
      <c r="B80" s="7"/>
      <c r="C80" s="8" t="s">
        <v>1</v>
      </c>
      <c r="D80" s="8">
        <v>7633</v>
      </c>
      <c r="E80" s="12">
        <v>28.871741124066499</v>
      </c>
      <c r="F80" s="13">
        <v>6.7283061842543601</v>
      </c>
      <c r="I80" s="7"/>
      <c r="J80" s="8" t="s">
        <v>1</v>
      </c>
      <c r="K80" s="8">
        <v>4287</v>
      </c>
      <c r="L80" s="12">
        <v>28.724749241894099</v>
      </c>
      <c r="M80" s="12">
        <v>6.7046414875644302</v>
      </c>
      <c r="N80" s="8">
        <v>3346</v>
      </c>
      <c r="O80" s="12">
        <v>29.060071727435702</v>
      </c>
      <c r="P80" s="13">
        <v>6.7548338575632698</v>
      </c>
    </row>
    <row r="81" spans="2:16" ht="14.4" customHeight="1" x14ac:dyDescent="0.3">
      <c r="B81" s="7"/>
      <c r="C81" s="8" t="s">
        <v>2</v>
      </c>
      <c r="D81" s="8">
        <v>8231</v>
      </c>
      <c r="E81" s="12">
        <v>30.502247600534499</v>
      </c>
      <c r="F81" s="13">
        <v>5.8188292469804797</v>
      </c>
      <c r="I81" s="7"/>
      <c r="J81" s="8" t="s">
        <v>2</v>
      </c>
      <c r="K81" s="8">
        <v>4605</v>
      </c>
      <c r="L81" s="12">
        <v>30.056243213897901</v>
      </c>
      <c r="M81" s="12">
        <v>5.7774095136152601</v>
      </c>
      <c r="N81" s="8">
        <v>3626</v>
      </c>
      <c r="O81" s="12">
        <v>31.068670711527801</v>
      </c>
      <c r="P81" s="13">
        <v>5.8227591751518197</v>
      </c>
    </row>
    <row r="82" spans="2:16" ht="14.4" customHeight="1" x14ac:dyDescent="0.3">
      <c r="B82" s="7"/>
      <c r="C82" s="8" t="s">
        <v>3</v>
      </c>
      <c r="D82" s="8">
        <v>8167</v>
      </c>
      <c r="E82" s="12">
        <v>66.641728909024096</v>
      </c>
      <c r="F82" s="13">
        <v>8.45152794545238</v>
      </c>
      <c r="I82" s="7"/>
      <c r="J82" s="8" t="s">
        <v>3</v>
      </c>
      <c r="K82" s="8">
        <v>4598</v>
      </c>
      <c r="L82" s="12">
        <v>65.216398434101706</v>
      </c>
      <c r="M82" s="12">
        <v>7.8208358829891198</v>
      </c>
      <c r="N82" s="8">
        <v>3569</v>
      </c>
      <c r="O82" s="12">
        <v>68.478005043429505</v>
      </c>
      <c r="P82" s="13">
        <v>8.8701792218141797</v>
      </c>
    </row>
    <row r="83" spans="2:16" ht="14.4" customHeight="1" x14ac:dyDescent="0.3">
      <c r="B83" s="7"/>
      <c r="C83" s="8" t="s">
        <v>4</v>
      </c>
      <c r="D83" s="8">
        <v>8103</v>
      </c>
      <c r="E83" s="12">
        <v>89.914722942120207</v>
      </c>
      <c r="F83" s="13">
        <v>9.8382504417328906</v>
      </c>
      <c r="I83" s="7"/>
      <c r="J83" s="8" t="s">
        <v>4</v>
      </c>
      <c r="K83" s="8">
        <v>4548</v>
      </c>
      <c r="L83" s="12">
        <v>86.971635883904995</v>
      </c>
      <c r="M83" s="12">
        <v>8.2665797444019198</v>
      </c>
      <c r="N83" s="8">
        <v>3555</v>
      </c>
      <c r="O83" s="12">
        <v>93.679887482419105</v>
      </c>
      <c r="P83" s="13">
        <v>10.3903242720894</v>
      </c>
    </row>
    <row r="84" spans="2:16" ht="14.4" customHeight="1" x14ac:dyDescent="0.3">
      <c r="B84" s="7"/>
      <c r="C84" s="8" t="s">
        <v>5</v>
      </c>
      <c r="D84" s="8">
        <v>8180</v>
      </c>
      <c r="E84" s="12">
        <v>100.261002444987</v>
      </c>
      <c r="F84" s="13">
        <v>17.4619484296921</v>
      </c>
      <c r="I84" s="7"/>
      <c r="J84" s="8" t="s">
        <v>5</v>
      </c>
      <c r="K84" s="8">
        <v>4593</v>
      </c>
      <c r="L84" s="12">
        <v>97.888526017853195</v>
      </c>
      <c r="M84" s="12">
        <v>17.739371635907201</v>
      </c>
      <c r="N84" s="8">
        <v>3587</v>
      </c>
      <c r="O84" s="12">
        <v>103.298856983551</v>
      </c>
      <c r="P84" s="13">
        <v>16.615023752900001</v>
      </c>
    </row>
    <row r="85" spans="2:16" ht="14.4" customHeight="1" x14ac:dyDescent="0.3">
      <c r="B85" s="7"/>
      <c r="C85" s="8" t="s">
        <v>6</v>
      </c>
      <c r="D85" s="8">
        <v>8226</v>
      </c>
      <c r="E85" s="12">
        <v>101.647094578166</v>
      </c>
      <c r="F85" s="13">
        <v>15.0379965180827</v>
      </c>
      <c r="I85" s="7"/>
      <c r="J85" s="8" t="s">
        <v>6</v>
      </c>
      <c r="K85" s="8">
        <v>4603</v>
      </c>
      <c r="L85" s="12">
        <v>97.019335216163299</v>
      </c>
      <c r="M85" s="12">
        <v>12.4169494774464</v>
      </c>
      <c r="N85" s="8">
        <v>3623</v>
      </c>
      <c r="O85" s="12">
        <v>107.52663538504</v>
      </c>
      <c r="P85" s="13">
        <v>15.9949879961005</v>
      </c>
    </row>
    <row r="86" spans="2:16" ht="14.4" customHeight="1" x14ac:dyDescent="0.3">
      <c r="B86" s="7"/>
      <c r="C86" s="8" t="s">
        <v>7</v>
      </c>
      <c r="D86" s="8">
        <v>8207</v>
      </c>
      <c r="E86" s="12">
        <v>69.466065553795502</v>
      </c>
      <c r="F86" s="13">
        <v>9.7856524222391492</v>
      </c>
      <c r="I86" s="7"/>
      <c r="J86" s="8" t="s">
        <v>7</v>
      </c>
      <c r="K86" s="8">
        <v>4602</v>
      </c>
      <c r="L86" s="12">
        <v>67.165797479356797</v>
      </c>
      <c r="M86" s="12">
        <v>8.7239847872387504</v>
      </c>
      <c r="N86" s="8">
        <v>3605</v>
      </c>
      <c r="O86" s="12">
        <v>72.402496532593602</v>
      </c>
      <c r="P86" s="13">
        <v>10.2709002629646</v>
      </c>
    </row>
    <row r="87" spans="2:16" ht="14.4" customHeight="1" x14ac:dyDescent="0.3">
      <c r="B87" s="7"/>
      <c r="C87" s="8" t="s">
        <v>8</v>
      </c>
      <c r="D87" s="8">
        <v>8218</v>
      </c>
      <c r="E87" s="12">
        <v>39.472499391579397</v>
      </c>
      <c r="F87" s="13">
        <v>2.9102907907308802</v>
      </c>
      <c r="I87" s="7"/>
      <c r="J87" s="8" t="s">
        <v>8</v>
      </c>
      <c r="K87" s="8">
        <v>4603</v>
      </c>
      <c r="L87" s="12">
        <v>39.093200086899799</v>
      </c>
      <c r="M87" s="12">
        <v>2.94845686857539</v>
      </c>
      <c r="N87" s="8">
        <v>3615</v>
      </c>
      <c r="O87" s="12">
        <v>39.955463347164503</v>
      </c>
      <c r="P87" s="13">
        <v>2.7876233298717801</v>
      </c>
    </row>
    <row r="88" spans="2:16" ht="14.4" customHeight="1" x14ac:dyDescent="0.3">
      <c r="B88" s="7"/>
      <c r="C88" s="8" t="s">
        <v>10</v>
      </c>
      <c r="D88" s="8">
        <v>6186</v>
      </c>
      <c r="E88" s="12">
        <v>139.642095053346</v>
      </c>
      <c r="F88" s="13">
        <v>20.806704031424001</v>
      </c>
      <c r="I88" s="7"/>
      <c r="J88" s="8" t="s">
        <v>10</v>
      </c>
      <c r="K88" s="8">
        <v>3483</v>
      </c>
      <c r="L88" s="12">
        <v>136.99913867355701</v>
      </c>
      <c r="M88" s="12">
        <v>20.649762543719799</v>
      </c>
      <c r="N88" s="8">
        <v>2703</v>
      </c>
      <c r="O88" s="12">
        <v>143.04772475027701</v>
      </c>
      <c r="P88" s="13">
        <v>20.5147925859252</v>
      </c>
    </row>
    <row r="89" spans="2:16" ht="14.4" customHeight="1" x14ac:dyDescent="0.3">
      <c r="B89" s="7"/>
      <c r="C89" s="8" t="s">
        <v>11</v>
      </c>
      <c r="D89" s="8">
        <v>7971</v>
      </c>
      <c r="E89" s="12">
        <v>117.395684355789</v>
      </c>
      <c r="F89" s="13">
        <v>16.738126230379599</v>
      </c>
      <c r="I89" s="7"/>
      <c r="J89" s="8" t="s">
        <v>11</v>
      </c>
      <c r="K89" s="8">
        <v>4485</v>
      </c>
      <c r="L89" s="12">
        <v>117.096544035674</v>
      </c>
      <c r="M89" s="12">
        <v>16.637294046030298</v>
      </c>
      <c r="N89" s="8">
        <v>3486</v>
      </c>
      <c r="O89" s="12">
        <v>117.78055077452601</v>
      </c>
      <c r="P89" s="13">
        <v>16.861552211953001</v>
      </c>
    </row>
    <row r="90" spans="2:16" ht="14.4" customHeight="1" x14ac:dyDescent="0.3">
      <c r="B90" s="7"/>
      <c r="C90" s="8" t="s">
        <v>12</v>
      </c>
      <c r="D90" s="8">
        <v>8133</v>
      </c>
      <c r="E90" s="12">
        <v>88.868068363457496</v>
      </c>
      <c r="F90" s="13">
        <v>14.6715953613393</v>
      </c>
      <c r="I90" s="7"/>
      <c r="J90" s="8" t="s">
        <v>12</v>
      </c>
      <c r="K90" s="8">
        <v>4556</v>
      </c>
      <c r="L90" s="12">
        <v>88.229806848112304</v>
      </c>
      <c r="M90" s="12">
        <v>14.9587973611441</v>
      </c>
      <c r="N90" s="8">
        <v>3577</v>
      </c>
      <c r="O90" s="12">
        <v>89.6810176125244</v>
      </c>
      <c r="P90" s="13">
        <v>14.258195973955999</v>
      </c>
    </row>
    <row r="91" spans="2:16" ht="14.4" customHeight="1" x14ac:dyDescent="0.3">
      <c r="B91" s="7"/>
      <c r="C91" s="8" t="s">
        <v>13</v>
      </c>
      <c r="D91" s="8">
        <v>5909</v>
      </c>
      <c r="E91" s="12">
        <v>99.507869351836106</v>
      </c>
      <c r="F91" s="13">
        <v>11.801254796519199</v>
      </c>
      <c r="I91" s="7"/>
      <c r="J91" s="8" t="s">
        <v>13</v>
      </c>
      <c r="K91" s="8">
        <v>3265</v>
      </c>
      <c r="L91" s="12">
        <v>98.486983154670696</v>
      </c>
      <c r="M91" s="12">
        <v>11.8272867143962</v>
      </c>
      <c r="N91" s="8">
        <v>2644</v>
      </c>
      <c r="O91" s="12">
        <v>100.768532526475</v>
      </c>
      <c r="P91" s="13">
        <v>11.6484048507936</v>
      </c>
    </row>
    <row r="92" spans="2:16" ht="14.4" customHeight="1" x14ac:dyDescent="0.3">
      <c r="B92" s="7"/>
      <c r="C92" s="8" t="s">
        <v>14</v>
      </c>
      <c r="D92" s="8">
        <v>7497</v>
      </c>
      <c r="E92" s="12">
        <v>107.71415232759701</v>
      </c>
      <c r="F92" s="13">
        <v>13.461001561004</v>
      </c>
      <c r="I92" s="7"/>
      <c r="J92" s="8" t="s">
        <v>14</v>
      </c>
      <c r="K92" s="8">
        <v>4225</v>
      </c>
      <c r="L92" s="12">
        <v>106.54130177514701</v>
      </c>
      <c r="M92" s="12">
        <v>13.3821936442801</v>
      </c>
      <c r="N92" s="8">
        <v>3272</v>
      </c>
      <c r="O92" s="12">
        <v>109.228606356968</v>
      </c>
      <c r="P92" s="13">
        <v>13.4132287586046</v>
      </c>
    </row>
    <row r="93" spans="2:16" ht="14.4" customHeight="1" x14ac:dyDescent="0.3">
      <c r="B93" s="7"/>
      <c r="C93" s="8" t="s">
        <v>15</v>
      </c>
      <c r="D93" s="8">
        <v>6587</v>
      </c>
      <c r="E93" s="12">
        <v>88.899650827387205</v>
      </c>
      <c r="F93" s="13">
        <v>11.2598215668954</v>
      </c>
      <c r="I93" s="7"/>
      <c r="J93" s="8" t="s">
        <v>15</v>
      </c>
      <c r="K93" s="8">
        <v>3669</v>
      </c>
      <c r="L93" s="12">
        <v>88.850367947669596</v>
      </c>
      <c r="M93" s="12">
        <v>12.002781075444799</v>
      </c>
      <c r="N93" s="8">
        <v>2918</v>
      </c>
      <c r="O93" s="12">
        <v>88.961617546264506</v>
      </c>
      <c r="P93" s="13">
        <v>10.2512104716852</v>
      </c>
    </row>
    <row r="94" spans="2:16" ht="14.4" customHeight="1" x14ac:dyDescent="0.3">
      <c r="B94" s="7"/>
      <c r="C94" s="8" t="s">
        <v>16</v>
      </c>
      <c r="D94" s="8">
        <v>8115</v>
      </c>
      <c r="E94" s="12">
        <v>46.253850893407197</v>
      </c>
      <c r="F94" s="13">
        <v>9.9264057233284699</v>
      </c>
      <c r="I94" s="7"/>
      <c r="J94" s="8" t="s">
        <v>16</v>
      </c>
      <c r="K94" s="8">
        <v>4567</v>
      </c>
      <c r="L94" s="12">
        <v>45.770308736588497</v>
      </c>
      <c r="M94" s="12">
        <v>9.3716758319165105</v>
      </c>
      <c r="N94" s="8">
        <v>3548</v>
      </c>
      <c r="O94" s="12">
        <v>46.876268320180301</v>
      </c>
      <c r="P94" s="13">
        <v>10.566618205307901</v>
      </c>
    </row>
    <row r="95" spans="2:16" ht="14.4" customHeight="1" x14ac:dyDescent="0.3">
      <c r="B95" s="7"/>
      <c r="C95" s="8" t="s">
        <v>17</v>
      </c>
      <c r="D95" s="8">
        <v>8086</v>
      </c>
      <c r="E95" s="12">
        <v>217.46747464753801</v>
      </c>
      <c r="F95" s="13">
        <v>47.3761862500901</v>
      </c>
      <c r="I95" s="7"/>
      <c r="J95" s="8" t="s">
        <v>17</v>
      </c>
      <c r="K95" s="8">
        <v>4540</v>
      </c>
      <c r="L95" s="12">
        <v>216.52070484581401</v>
      </c>
      <c r="M95" s="12">
        <v>44.795727531261001</v>
      </c>
      <c r="N95" s="8">
        <v>3546</v>
      </c>
      <c r="O95" s="12">
        <v>218.679639029892</v>
      </c>
      <c r="P95" s="13">
        <v>50.468356687936499</v>
      </c>
    </row>
    <row r="96" spans="2:16" ht="14.4" customHeight="1" x14ac:dyDescent="0.3">
      <c r="B96" s="7"/>
      <c r="C96" s="8" t="s">
        <v>18</v>
      </c>
      <c r="D96" s="8">
        <v>8210</v>
      </c>
      <c r="E96" s="12">
        <v>15.920828258221601</v>
      </c>
      <c r="F96" s="13">
        <v>3.8789161871169999</v>
      </c>
      <c r="I96" s="7"/>
      <c r="J96" s="8" t="s">
        <v>18</v>
      </c>
      <c r="K96" s="8">
        <v>4600</v>
      </c>
      <c r="L96" s="12">
        <v>15.796304347826</v>
      </c>
      <c r="M96" s="12">
        <v>3.80041703499798</v>
      </c>
      <c r="N96" s="8">
        <v>3610</v>
      </c>
      <c r="O96" s="12">
        <v>16.0795013850415</v>
      </c>
      <c r="P96" s="13">
        <v>3.9715733849069799</v>
      </c>
    </row>
    <row r="97" spans="2:16" ht="14.4" customHeight="1" x14ac:dyDescent="0.3">
      <c r="B97" s="9" t="s">
        <v>38</v>
      </c>
      <c r="C97" s="8" t="s">
        <v>9</v>
      </c>
      <c r="D97" s="8">
        <v>8160</v>
      </c>
      <c r="E97" s="12">
        <v>45.835171568627402</v>
      </c>
      <c r="F97" s="13">
        <v>6.6648563050770298</v>
      </c>
      <c r="I97" s="9" t="s">
        <v>38</v>
      </c>
      <c r="J97" s="8" t="s">
        <v>9</v>
      </c>
      <c r="K97" s="8">
        <v>4569</v>
      </c>
      <c r="L97" s="12">
        <v>45.522652659225201</v>
      </c>
      <c r="M97" s="12">
        <v>6.4889422555478502</v>
      </c>
      <c r="N97" s="8">
        <v>3591</v>
      </c>
      <c r="O97" s="12">
        <v>46.232804232804199</v>
      </c>
      <c r="P97" s="13">
        <v>6.8625457091673496</v>
      </c>
    </row>
    <row r="98" spans="2:16" ht="14.4" customHeight="1" x14ac:dyDescent="0.3">
      <c r="B98" s="9"/>
      <c r="C98" s="8" t="s">
        <v>19</v>
      </c>
      <c r="D98" s="8">
        <v>8218</v>
      </c>
      <c r="E98" s="12">
        <v>24.370041372596699</v>
      </c>
      <c r="F98" s="13">
        <v>6.8775491291126203</v>
      </c>
      <c r="I98" s="9"/>
      <c r="J98" s="8" t="s">
        <v>19</v>
      </c>
      <c r="K98" s="8">
        <v>4600</v>
      </c>
      <c r="L98" s="12">
        <v>23.164999999999999</v>
      </c>
      <c r="M98" s="12">
        <v>6.5816127702842504</v>
      </c>
      <c r="N98" s="8">
        <v>3618</v>
      </c>
      <c r="O98" s="12">
        <v>25.902155887230499</v>
      </c>
      <c r="P98" s="13">
        <v>6.9414264736109699</v>
      </c>
    </row>
    <row r="99" spans="2:16" ht="14.4" customHeight="1" x14ac:dyDescent="0.3">
      <c r="B99" s="9"/>
      <c r="C99" s="8" t="s">
        <v>20</v>
      </c>
      <c r="D99" s="8">
        <v>8217</v>
      </c>
      <c r="E99" s="12">
        <v>32.619082390166703</v>
      </c>
      <c r="F99" s="13">
        <v>10.7419708465493</v>
      </c>
      <c r="I99" s="9"/>
      <c r="J99" s="8" t="s">
        <v>20</v>
      </c>
      <c r="K99" s="8">
        <v>4599</v>
      </c>
      <c r="L99" s="12">
        <v>36.317025440313103</v>
      </c>
      <c r="M99" s="12">
        <v>11.7088406845315</v>
      </c>
      <c r="N99" s="8">
        <v>3618</v>
      </c>
      <c r="O99" s="12">
        <v>27.918463239358701</v>
      </c>
      <c r="P99" s="13">
        <v>6.95256145389199</v>
      </c>
    </row>
    <row r="100" spans="2:16" ht="15" customHeight="1" thickBot="1" x14ac:dyDescent="0.35">
      <c r="B100" s="10"/>
      <c r="C100" s="11" t="s">
        <v>21</v>
      </c>
      <c r="D100" s="11">
        <v>8149</v>
      </c>
      <c r="E100" s="14">
        <v>22.001349858878299</v>
      </c>
      <c r="F100" s="15">
        <v>10.047793161522501</v>
      </c>
      <c r="I100" s="10"/>
      <c r="J100" s="11" t="s">
        <v>21</v>
      </c>
      <c r="K100" s="11">
        <v>4591</v>
      </c>
      <c r="L100" s="14">
        <v>21.9276846003049</v>
      </c>
      <c r="M100" s="14">
        <v>10.315713327586</v>
      </c>
      <c r="N100" s="11">
        <v>3558</v>
      </c>
      <c r="O100" s="14">
        <v>22.096402473299602</v>
      </c>
      <c r="P100" s="15">
        <v>9.6917624690186202</v>
      </c>
    </row>
  </sheetData>
  <mergeCells count="14">
    <mergeCell ref="B77:F77"/>
    <mergeCell ref="B79:B96"/>
    <mergeCell ref="B97:B100"/>
    <mergeCell ref="K77:M77"/>
    <mergeCell ref="N77:P77"/>
    <mergeCell ref="I79:I96"/>
    <mergeCell ref="I97:I100"/>
    <mergeCell ref="B4:F4"/>
    <mergeCell ref="K4:M4"/>
    <mergeCell ref="N4:P4"/>
    <mergeCell ref="B6:B23"/>
    <mergeCell ref="I6:I23"/>
    <mergeCell ref="B24:B27"/>
    <mergeCell ref="I24:I27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9E09-6EB2-47C3-A4BD-9A3FC8A6B2B4}">
  <dimension ref="A1:W48"/>
  <sheetViews>
    <sheetView workbookViewId="0">
      <selection activeCell="J13" sqref="J13"/>
    </sheetView>
  </sheetViews>
  <sheetFormatPr defaultRowHeight="14.4" x14ac:dyDescent="0.3"/>
  <cols>
    <col min="1" max="1" width="12" bestFit="1" customWidth="1"/>
    <col min="2" max="3" width="9.5546875" bestFit="1" customWidth="1"/>
    <col min="4" max="4" width="13.33203125" customWidth="1"/>
    <col min="5" max="5" width="10.44140625" customWidth="1"/>
    <col min="6" max="6" width="13.88671875" customWidth="1"/>
    <col min="7" max="7" width="10" customWidth="1"/>
    <col min="8" max="8" width="11.77734375" customWidth="1"/>
    <col min="9" max="9" width="12.33203125" customWidth="1"/>
    <col min="10" max="11" width="9.5546875" bestFit="1" customWidth="1"/>
    <col min="12" max="12" width="21.5546875" customWidth="1"/>
    <col min="13" max="13" width="19.6640625" customWidth="1"/>
    <col min="14" max="14" width="18.21875" customWidth="1"/>
    <col min="15" max="15" width="16.77734375" customWidth="1"/>
    <col min="16" max="16" width="21.109375" customWidth="1"/>
    <col min="17" max="17" width="16.88671875" customWidth="1"/>
    <col min="18" max="18" width="9.5546875" bestFit="1" customWidth="1"/>
    <col min="19" max="19" width="11.21875" customWidth="1"/>
    <col min="20" max="20" width="17.5546875" customWidth="1"/>
    <col min="21" max="22" width="9.5546875" bestFit="1" customWidth="1"/>
    <col min="23" max="23" width="9.33203125" customWidth="1"/>
  </cols>
  <sheetData>
    <row r="1" spans="1:23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40</v>
      </c>
      <c r="B2" s="20">
        <v>34</v>
      </c>
      <c r="C2" s="20">
        <v>28.811111111111099</v>
      </c>
      <c r="D2" s="20">
        <v>31.411111111111101</v>
      </c>
      <c r="E2" s="20">
        <v>57.244444444444397</v>
      </c>
      <c r="F2" s="20">
        <v>82.566666666666606</v>
      </c>
      <c r="G2" s="20">
        <v>101.666666666666</v>
      </c>
      <c r="H2" s="20">
        <v>111.51111111111101</v>
      </c>
      <c r="I2" s="20">
        <v>65.822222222222194</v>
      </c>
      <c r="J2" s="20">
        <v>36.466666666666598</v>
      </c>
      <c r="K2" s="20">
        <v>53.6</v>
      </c>
      <c r="L2" s="20">
        <v>124.444444444444</v>
      </c>
      <c r="M2" s="20">
        <v>120</v>
      </c>
      <c r="N2" s="20">
        <v>60.4444444444444</v>
      </c>
      <c r="O2" s="20">
        <v>77</v>
      </c>
      <c r="P2" s="20">
        <v>98.244444444444397</v>
      </c>
      <c r="Q2" s="20">
        <v>86.8</v>
      </c>
      <c r="R2" s="20">
        <v>50</v>
      </c>
      <c r="S2" s="20">
        <v>200</v>
      </c>
      <c r="T2" s="20">
        <v>16.422222222222199</v>
      </c>
      <c r="U2" s="20">
        <v>30.0555555555555</v>
      </c>
      <c r="V2" s="20">
        <v>24.5888888888888</v>
      </c>
      <c r="W2" s="20">
        <v>14.244444444444399</v>
      </c>
    </row>
    <row r="3" spans="1:23" x14ac:dyDescent="0.3">
      <c r="A3" t="s">
        <v>41</v>
      </c>
      <c r="B3" s="20">
        <v>24.434210526315699</v>
      </c>
      <c r="C3" s="20">
        <v>21.539473684210499</v>
      </c>
      <c r="D3" s="20">
        <v>26.3815789473684</v>
      </c>
      <c r="E3" s="20">
        <v>58.552631578947299</v>
      </c>
      <c r="F3" s="20">
        <v>89.986842105263094</v>
      </c>
      <c r="G3" s="20">
        <v>90.157894736842096</v>
      </c>
      <c r="H3" s="20">
        <v>96.842105263157805</v>
      </c>
      <c r="I3" s="20">
        <v>64.75</v>
      </c>
      <c r="J3" s="20">
        <v>37.486842105263101</v>
      </c>
      <c r="K3" s="20">
        <v>55</v>
      </c>
      <c r="L3" s="20">
        <v>121.84210526315699</v>
      </c>
      <c r="M3" s="20">
        <v>93.197368421052602</v>
      </c>
      <c r="N3" s="20">
        <v>86.236842105263094</v>
      </c>
      <c r="O3" s="20">
        <v>94.815789473684205</v>
      </c>
      <c r="P3" s="20">
        <v>103.552631578947</v>
      </c>
      <c r="Q3" s="20">
        <v>83.815789473684205</v>
      </c>
      <c r="R3" s="20">
        <v>31.184210526315699</v>
      </c>
      <c r="S3" s="20">
        <v>200</v>
      </c>
      <c r="T3" s="20">
        <v>18.815789473684202</v>
      </c>
      <c r="U3" s="20">
        <v>19.960526315789402</v>
      </c>
      <c r="V3" s="20">
        <v>34.539473684210499</v>
      </c>
      <c r="W3" s="20">
        <v>25.1315789473684</v>
      </c>
    </row>
    <row r="4" spans="1:23" x14ac:dyDescent="0.3">
      <c r="A4" t="s">
        <v>42</v>
      </c>
      <c r="B4" s="20">
        <v>24.6</v>
      </c>
      <c r="C4" s="20">
        <v>23.4777777777777</v>
      </c>
      <c r="D4" s="20">
        <v>22.6</v>
      </c>
      <c r="E4" s="20">
        <v>62.8888888888888</v>
      </c>
      <c r="F4" s="20">
        <v>70</v>
      </c>
      <c r="G4" s="20">
        <v>90</v>
      </c>
      <c r="H4" s="20">
        <v>85</v>
      </c>
      <c r="I4" s="20">
        <v>62.433333333333302</v>
      </c>
      <c r="J4" s="20">
        <v>35.955555555555499</v>
      </c>
      <c r="K4" s="20">
        <v>52</v>
      </c>
      <c r="L4" s="20">
        <v>130</v>
      </c>
      <c r="M4" s="20">
        <v>91.5</v>
      </c>
      <c r="N4" s="20">
        <v>78.2</v>
      </c>
      <c r="O4" s="20">
        <v>96.1</v>
      </c>
      <c r="P4" s="20">
        <v>90.8</v>
      </c>
      <c r="Q4" s="20">
        <v>82</v>
      </c>
      <c r="R4" s="20">
        <v>44.322222222222202</v>
      </c>
      <c r="S4" s="20">
        <v>213</v>
      </c>
      <c r="T4" s="20">
        <v>10</v>
      </c>
      <c r="U4" s="20">
        <v>20.5</v>
      </c>
      <c r="V4" s="20">
        <v>34.9444444444444</v>
      </c>
      <c r="W4" s="20">
        <v>20</v>
      </c>
    </row>
    <row r="5" spans="1:23" x14ac:dyDescent="0.3">
      <c r="A5" t="s">
        <v>43</v>
      </c>
      <c r="B5" s="20">
        <v>28</v>
      </c>
      <c r="C5" s="20">
        <v>23.602739726027298</v>
      </c>
      <c r="D5" s="20">
        <v>26.013698630136901</v>
      </c>
      <c r="E5" s="20">
        <v>60</v>
      </c>
      <c r="F5" s="20">
        <v>82.465753424657507</v>
      </c>
      <c r="G5" s="20">
        <v>120</v>
      </c>
      <c r="H5" s="20">
        <v>100</v>
      </c>
      <c r="I5" s="20">
        <v>65</v>
      </c>
      <c r="J5" s="20">
        <v>38.821917808219098</v>
      </c>
      <c r="K5" s="20">
        <v>40</v>
      </c>
      <c r="L5" s="20">
        <v>141.917808219178</v>
      </c>
      <c r="M5" s="20">
        <v>106.917808219178</v>
      </c>
      <c r="N5" s="20">
        <v>81.917808219177999</v>
      </c>
      <c r="O5" s="20">
        <v>101.04109589041001</v>
      </c>
      <c r="P5" s="20">
        <v>106.36986301369799</v>
      </c>
      <c r="Q5" s="20">
        <v>93.835616438356098</v>
      </c>
      <c r="R5" s="20">
        <v>39.383561643835598</v>
      </c>
      <c r="S5" s="20">
        <v>170</v>
      </c>
      <c r="T5" s="20">
        <v>19</v>
      </c>
      <c r="U5" s="20">
        <v>21.369863013698598</v>
      </c>
      <c r="V5" s="20">
        <v>35.4657534246575</v>
      </c>
      <c r="W5" s="20">
        <v>27.945205479452</v>
      </c>
    </row>
    <row r="6" spans="1:23" x14ac:dyDescent="0.3">
      <c r="A6" t="s">
        <v>44</v>
      </c>
      <c r="B6" s="20">
        <v>31.287356321838999</v>
      </c>
      <c r="C6" s="20">
        <v>22.137931034482701</v>
      </c>
      <c r="D6" s="20">
        <v>25.126436781609101</v>
      </c>
      <c r="E6" s="20">
        <v>64.137931034482705</v>
      </c>
      <c r="F6" s="20">
        <v>90.034482758620598</v>
      </c>
      <c r="G6" s="20">
        <v>99.954022988505699</v>
      </c>
      <c r="H6" s="20">
        <v>101.988505747126</v>
      </c>
      <c r="I6" s="20">
        <v>70.321839080459696</v>
      </c>
      <c r="J6" s="20">
        <v>38.287356321838999</v>
      </c>
      <c r="K6" s="20">
        <v>45</v>
      </c>
      <c r="L6" s="20">
        <v>152.42528735632101</v>
      </c>
      <c r="M6" s="20">
        <v>109</v>
      </c>
      <c r="N6" s="20">
        <v>107</v>
      </c>
      <c r="O6" s="20">
        <v>104.758620689655</v>
      </c>
      <c r="P6" s="20">
        <v>108.988505747126</v>
      </c>
      <c r="Q6" s="20">
        <v>98</v>
      </c>
      <c r="R6" s="20">
        <v>38.252873563218301</v>
      </c>
      <c r="S6" s="20">
        <v>210</v>
      </c>
      <c r="T6" s="20">
        <v>18.850574712643599</v>
      </c>
      <c r="U6" s="20">
        <v>18.471264367816001</v>
      </c>
      <c r="V6" s="20">
        <v>33.241379310344797</v>
      </c>
      <c r="W6" s="20">
        <v>32.655172413793103</v>
      </c>
    </row>
    <row r="7" spans="1:23" x14ac:dyDescent="0.3">
      <c r="A7" t="s">
        <v>45</v>
      </c>
      <c r="B7" s="20">
        <v>52</v>
      </c>
      <c r="C7" s="20">
        <v>36</v>
      </c>
      <c r="D7" s="20">
        <v>36</v>
      </c>
      <c r="E7" s="20">
        <v>67</v>
      </c>
      <c r="F7" s="20">
        <v>96</v>
      </c>
      <c r="G7" s="20">
        <v>126</v>
      </c>
      <c r="H7" s="20">
        <v>98</v>
      </c>
      <c r="I7" s="20">
        <v>63</v>
      </c>
      <c r="J7" s="20">
        <v>38</v>
      </c>
      <c r="K7" s="20">
        <v>37.730769230769198</v>
      </c>
      <c r="L7" s="20">
        <v>150</v>
      </c>
      <c r="M7" s="20">
        <v>132</v>
      </c>
      <c r="N7" s="20">
        <v>84</v>
      </c>
      <c r="O7" s="20">
        <v>90</v>
      </c>
      <c r="P7" s="20">
        <v>110</v>
      </c>
      <c r="Q7" s="20">
        <v>108</v>
      </c>
      <c r="R7" s="20">
        <v>51</v>
      </c>
      <c r="S7" s="20">
        <v>220</v>
      </c>
      <c r="T7" s="20">
        <v>11</v>
      </c>
      <c r="U7" s="20">
        <v>36</v>
      </c>
      <c r="V7" s="20">
        <v>39.865384615384599</v>
      </c>
      <c r="W7" s="20">
        <v>21.4615384615384</v>
      </c>
    </row>
    <row r="8" spans="1:23" x14ac:dyDescent="0.3">
      <c r="A8" t="s">
        <v>46</v>
      </c>
      <c r="B8" s="20">
        <v>27</v>
      </c>
      <c r="C8" s="20">
        <v>24</v>
      </c>
      <c r="D8" s="20">
        <v>26</v>
      </c>
      <c r="E8" s="20">
        <v>67.093023255813904</v>
      </c>
      <c r="F8" s="20">
        <v>93.488372093023202</v>
      </c>
      <c r="G8" s="20">
        <v>71.046511627906895</v>
      </c>
      <c r="H8" s="20">
        <v>91.046511627906895</v>
      </c>
      <c r="I8" s="20">
        <v>61.046511627906902</v>
      </c>
      <c r="J8" s="20">
        <v>36.837209302325498</v>
      </c>
      <c r="K8" s="20">
        <v>48</v>
      </c>
      <c r="L8" s="20">
        <v>108.13953488372</v>
      </c>
      <c r="M8" s="20">
        <v>99.465116279069704</v>
      </c>
      <c r="N8" s="20">
        <v>68</v>
      </c>
      <c r="O8" s="20">
        <v>94.186046511627893</v>
      </c>
      <c r="P8" s="20">
        <v>85</v>
      </c>
      <c r="Q8" s="20">
        <v>72</v>
      </c>
      <c r="R8" s="20">
        <v>40</v>
      </c>
      <c r="S8" s="20">
        <v>250</v>
      </c>
      <c r="T8" s="20">
        <v>16</v>
      </c>
      <c r="U8" s="20">
        <v>20.360465116278998</v>
      </c>
      <c r="V8" s="20">
        <v>28.313953488372</v>
      </c>
      <c r="W8" s="20">
        <v>15.930232558139499</v>
      </c>
    </row>
    <row r="9" spans="1:23" x14ac:dyDescent="0.3">
      <c r="A9" t="s">
        <v>47</v>
      </c>
      <c r="B9" s="20">
        <v>24.528089887640402</v>
      </c>
      <c r="C9" s="20">
        <v>24.505617977528001</v>
      </c>
      <c r="D9" s="20">
        <v>22</v>
      </c>
      <c r="E9" s="20">
        <v>58</v>
      </c>
      <c r="F9" s="20">
        <v>90.247191011235898</v>
      </c>
      <c r="G9" s="20">
        <v>75.168539325842701</v>
      </c>
      <c r="H9" s="20">
        <v>68</v>
      </c>
      <c r="I9" s="20">
        <v>55</v>
      </c>
      <c r="J9" s="20">
        <v>36.662921348314597</v>
      </c>
      <c r="K9" s="20">
        <v>51.595505617977501</v>
      </c>
      <c r="L9" s="20">
        <v>131.19101123595499</v>
      </c>
      <c r="M9" s="20">
        <v>98.752808988764002</v>
      </c>
      <c r="N9" s="20">
        <v>72</v>
      </c>
      <c r="O9" s="20">
        <v>86</v>
      </c>
      <c r="P9" s="20">
        <v>89</v>
      </c>
      <c r="Q9" s="20">
        <v>70</v>
      </c>
      <c r="R9" s="20">
        <v>43</v>
      </c>
      <c r="S9" s="20">
        <v>205.168539325842</v>
      </c>
      <c r="T9" s="20">
        <v>15</v>
      </c>
      <c r="U9" s="20">
        <v>21.179775280898799</v>
      </c>
      <c r="V9" s="20">
        <v>33.820224719101098</v>
      </c>
      <c r="W9" s="20">
        <v>15.056179775280899</v>
      </c>
    </row>
    <row r="10" spans="1:23" x14ac:dyDescent="0.3">
      <c r="A10" t="s">
        <v>48</v>
      </c>
      <c r="B10" s="20">
        <v>27</v>
      </c>
      <c r="C10" s="20">
        <v>28</v>
      </c>
      <c r="D10" s="20">
        <v>32.200000000000003</v>
      </c>
      <c r="E10" s="20">
        <v>59.133333333333297</v>
      </c>
      <c r="F10" s="20">
        <v>86.2</v>
      </c>
      <c r="G10" s="20">
        <v>83.866666666666603</v>
      </c>
      <c r="H10" s="20">
        <v>101.666666666666</v>
      </c>
      <c r="I10" s="20">
        <v>61.2</v>
      </c>
      <c r="J10" s="20">
        <v>37.799999999999997</v>
      </c>
      <c r="K10" s="20">
        <v>41.3333333333333</v>
      </c>
      <c r="L10" s="20">
        <v>143.666666666666</v>
      </c>
      <c r="M10" s="20">
        <v>116.333333333333</v>
      </c>
      <c r="N10" s="20">
        <v>78.533333333333303</v>
      </c>
      <c r="O10" s="20">
        <v>97.6666666666666</v>
      </c>
      <c r="P10" s="20">
        <v>106.333333333333</v>
      </c>
      <c r="Q10" s="20">
        <v>79.866666666666603</v>
      </c>
      <c r="R10" s="20">
        <v>39.866666666666603</v>
      </c>
      <c r="S10" s="20">
        <v>205.333333333333</v>
      </c>
      <c r="T10" s="20">
        <v>17.2</v>
      </c>
      <c r="U10" s="20">
        <v>19.8666666666666</v>
      </c>
      <c r="V10" s="20">
        <v>26.8666666666666</v>
      </c>
      <c r="W10" s="20">
        <v>18</v>
      </c>
    </row>
    <row r="11" spans="1:23" x14ac:dyDescent="0.3">
      <c r="A11" t="s">
        <v>49</v>
      </c>
      <c r="B11" s="20">
        <v>34.3764705882352</v>
      </c>
      <c r="C11" s="20">
        <v>24.176470588235201</v>
      </c>
      <c r="D11" s="20">
        <v>27.117647058823501</v>
      </c>
      <c r="E11" s="20">
        <v>76.188235294117604</v>
      </c>
      <c r="F11" s="20">
        <v>96.8</v>
      </c>
      <c r="G11" s="20">
        <v>109.717647058823</v>
      </c>
      <c r="H11" s="20">
        <v>104.070588235294</v>
      </c>
      <c r="I11" s="20">
        <v>75.552941176470497</v>
      </c>
      <c r="J11" s="20">
        <v>39.305882352941097</v>
      </c>
      <c r="K11" s="20">
        <v>46</v>
      </c>
      <c r="L11" s="20">
        <v>167.65882352941099</v>
      </c>
      <c r="M11" s="20">
        <v>129.129411764705</v>
      </c>
      <c r="N11" s="20">
        <v>105.070588235294</v>
      </c>
      <c r="O11" s="20">
        <v>118.87058823529399</v>
      </c>
      <c r="P11" s="20">
        <v>128.10588235294099</v>
      </c>
      <c r="Q11" s="20">
        <v>100.41176470588201</v>
      </c>
      <c r="R11" s="20">
        <v>54.2588235294117</v>
      </c>
      <c r="S11" s="20">
        <v>241</v>
      </c>
      <c r="T11" s="20">
        <v>19.388235294117599</v>
      </c>
      <c r="U11" s="20">
        <v>27.3176470588235</v>
      </c>
      <c r="V11" s="20">
        <v>37.564705882352897</v>
      </c>
      <c r="W11" s="20">
        <v>29.176470588235201</v>
      </c>
    </row>
    <row r="12" spans="1:23" x14ac:dyDescent="0.3">
      <c r="A12" t="s">
        <v>50</v>
      </c>
      <c r="B12" s="20">
        <v>40.823529411764703</v>
      </c>
      <c r="C12" s="20">
        <v>33.823529411764703</v>
      </c>
      <c r="D12" s="20">
        <v>41.2156862745098</v>
      </c>
      <c r="E12" s="20">
        <v>70.941176470588204</v>
      </c>
      <c r="F12" s="20">
        <v>89.941176470588204</v>
      </c>
      <c r="G12" s="20">
        <v>112.294117647058</v>
      </c>
      <c r="H12" s="20">
        <v>88.254901960784295</v>
      </c>
      <c r="I12" s="20">
        <v>62.2156862745098</v>
      </c>
      <c r="J12" s="20">
        <v>38.0980392156862</v>
      </c>
      <c r="K12" s="20">
        <v>37.862745098039198</v>
      </c>
      <c r="L12" s="20">
        <v>120.333333333333</v>
      </c>
      <c r="M12" s="20">
        <v>110.60784313725399</v>
      </c>
      <c r="N12" s="20">
        <v>94.235294117647001</v>
      </c>
      <c r="O12" s="20">
        <v>101.35294117647</v>
      </c>
      <c r="P12" s="20">
        <v>96.294117647058798</v>
      </c>
      <c r="Q12" s="20">
        <v>85.058823529411697</v>
      </c>
      <c r="R12" s="20">
        <v>52.117647058823501</v>
      </c>
      <c r="S12" s="20">
        <v>364</v>
      </c>
      <c r="T12" s="20">
        <v>17.2156862745098</v>
      </c>
      <c r="U12" s="20">
        <v>22.588235294117599</v>
      </c>
      <c r="V12" s="20">
        <v>30.2745098039215</v>
      </c>
      <c r="W12" s="20">
        <v>12.8627450980392</v>
      </c>
    </row>
    <row r="13" spans="1:23" x14ac:dyDescent="0.3">
      <c r="A13" t="s">
        <v>51</v>
      </c>
      <c r="B13" s="20">
        <v>26</v>
      </c>
      <c r="C13" s="20">
        <v>60</v>
      </c>
      <c r="D13" s="20">
        <v>45</v>
      </c>
      <c r="E13" s="20">
        <v>65</v>
      </c>
      <c r="F13" s="20">
        <v>90.793650793650798</v>
      </c>
      <c r="G13" s="20">
        <v>75</v>
      </c>
      <c r="H13" s="20">
        <v>98.8888888888888</v>
      </c>
      <c r="I13" s="20">
        <v>67.380952380952294</v>
      </c>
      <c r="J13" s="20">
        <v>45</v>
      </c>
      <c r="K13" s="20">
        <v>65</v>
      </c>
      <c r="L13" s="20">
        <v>115</v>
      </c>
      <c r="M13" s="20">
        <v>94.206349206349202</v>
      </c>
      <c r="N13" s="20">
        <v>110</v>
      </c>
      <c r="O13" s="20">
        <v>100.238095238095</v>
      </c>
      <c r="P13" s="20">
        <v>118</v>
      </c>
      <c r="Q13" s="20">
        <v>110</v>
      </c>
      <c r="R13" s="20">
        <v>60</v>
      </c>
      <c r="S13" s="20">
        <v>180</v>
      </c>
      <c r="T13" s="20">
        <v>10</v>
      </c>
      <c r="U13" s="20">
        <v>25.396825396825299</v>
      </c>
      <c r="V13" s="20">
        <v>42.857142857142797</v>
      </c>
      <c r="W13" s="20">
        <v>31.6666666666666</v>
      </c>
    </row>
    <row r="14" spans="1:23" x14ac:dyDescent="0.3">
      <c r="A14" t="s">
        <v>52</v>
      </c>
      <c r="B14" s="20">
        <v>26.267441860465102</v>
      </c>
      <c r="C14" s="20">
        <v>30.1860465116279</v>
      </c>
      <c r="D14" s="20">
        <v>31.2558139534883</v>
      </c>
      <c r="E14" s="20">
        <v>64.244186046511601</v>
      </c>
      <c r="F14" s="20">
        <v>88.325581395348806</v>
      </c>
      <c r="G14" s="20">
        <v>89.011627906976699</v>
      </c>
      <c r="H14" s="20">
        <v>108.255813953488</v>
      </c>
      <c r="I14" s="20">
        <v>66.337209302325505</v>
      </c>
      <c r="J14" s="20">
        <v>37.581395348837198</v>
      </c>
      <c r="K14" s="20">
        <v>43</v>
      </c>
      <c r="L14" s="20">
        <v>134.18604651162701</v>
      </c>
      <c r="M14" s="20">
        <v>118.418604651162</v>
      </c>
      <c r="N14" s="20">
        <v>73.418604651162795</v>
      </c>
      <c r="O14" s="20">
        <v>97.151162790697597</v>
      </c>
      <c r="P14" s="20">
        <v>99.825581395348806</v>
      </c>
      <c r="Q14" s="20">
        <v>91.674418604651095</v>
      </c>
      <c r="R14" s="20">
        <v>39.139534883720899</v>
      </c>
      <c r="S14" s="20">
        <v>245.11627906976699</v>
      </c>
      <c r="T14" s="20">
        <v>10</v>
      </c>
      <c r="U14" s="20">
        <v>22.825581395348799</v>
      </c>
      <c r="V14" s="20">
        <v>32.546511627906902</v>
      </c>
      <c r="W14" s="20">
        <v>12.360465116279</v>
      </c>
    </row>
    <row r="15" spans="1:23" x14ac:dyDescent="0.3">
      <c r="A15" t="s">
        <v>53</v>
      </c>
      <c r="B15" s="20">
        <v>26</v>
      </c>
      <c r="C15" s="20">
        <v>21.815789473684202</v>
      </c>
      <c r="D15" s="20">
        <v>25.0131578947368</v>
      </c>
      <c r="E15" s="20">
        <v>64.868421052631504</v>
      </c>
      <c r="F15" s="20">
        <v>87.289473684210506</v>
      </c>
      <c r="G15" s="20">
        <v>96.973684210526301</v>
      </c>
      <c r="H15" s="20">
        <v>116.184210526315</v>
      </c>
      <c r="I15" s="20">
        <v>70.328947368420998</v>
      </c>
      <c r="J15" s="20">
        <v>40</v>
      </c>
      <c r="K15" s="20">
        <v>43.894736842105203</v>
      </c>
      <c r="L15" s="20">
        <v>153</v>
      </c>
      <c r="M15" s="20">
        <v>120</v>
      </c>
      <c r="N15" s="20">
        <v>69</v>
      </c>
      <c r="O15" s="20">
        <v>92</v>
      </c>
      <c r="P15" s="20">
        <v>126</v>
      </c>
      <c r="Q15" s="20">
        <v>81</v>
      </c>
      <c r="R15" s="20">
        <v>37.842105263157897</v>
      </c>
      <c r="S15" s="20">
        <v>180</v>
      </c>
      <c r="T15" s="20">
        <v>18</v>
      </c>
      <c r="U15" s="20">
        <v>20</v>
      </c>
      <c r="V15" s="20">
        <v>33.092105263157897</v>
      </c>
      <c r="W15" s="20">
        <v>27.697368421052602</v>
      </c>
    </row>
    <row r="16" spans="1:23" x14ac:dyDescent="0.3">
      <c r="A16" t="s">
        <v>54</v>
      </c>
      <c r="B16" s="20">
        <v>36.4444444444444</v>
      </c>
      <c r="C16" s="20">
        <v>21.133333333333301</v>
      </c>
      <c r="D16" s="20">
        <v>23.4444444444444</v>
      </c>
      <c r="E16" s="20">
        <v>61.377777777777702</v>
      </c>
      <c r="F16" s="20">
        <v>79.2222222222222</v>
      </c>
      <c r="G16" s="20">
        <v>80.755555555555503</v>
      </c>
      <c r="H16" s="20">
        <v>84.6666666666666</v>
      </c>
      <c r="I16" s="20">
        <v>60.255555555555503</v>
      </c>
      <c r="J16" s="20">
        <v>36.622222222222199</v>
      </c>
      <c r="K16" s="20">
        <v>46.977777777777703</v>
      </c>
      <c r="L16" s="20">
        <v>150</v>
      </c>
      <c r="M16" s="20">
        <v>105.822222222222</v>
      </c>
      <c r="N16" s="20">
        <v>98.688888888888798</v>
      </c>
      <c r="O16" s="20">
        <v>101.911111111111</v>
      </c>
      <c r="P16" s="20">
        <v>113.6</v>
      </c>
      <c r="Q16" s="20">
        <v>85.911111111111097</v>
      </c>
      <c r="R16" s="20">
        <v>38.8333333333333</v>
      </c>
      <c r="S16" s="20">
        <v>220</v>
      </c>
      <c r="T16" s="20">
        <v>18.066666666666599</v>
      </c>
      <c r="U16" s="20">
        <v>29.566666666666599</v>
      </c>
      <c r="V16" s="20">
        <v>38.5</v>
      </c>
      <c r="W16" s="20">
        <v>32.922222222222203</v>
      </c>
    </row>
    <row r="17" spans="1:23" x14ac:dyDescent="0.3">
      <c r="A17" t="s">
        <v>55</v>
      </c>
      <c r="B17" s="20">
        <v>30.298850574712599</v>
      </c>
      <c r="C17" s="20">
        <v>26</v>
      </c>
      <c r="D17" s="20">
        <v>28</v>
      </c>
      <c r="E17" s="20">
        <v>56.908045977011497</v>
      </c>
      <c r="F17" s="20">
        <v>90.068965517241296</v>
      </c>
      <c r="G17" s="20">
        <v>81.310344827586206</v>
      </c>
      <c r="H17" s="20">
        <v>82.114942528735597</v>
      </c>
      <c r="I17" s="20">
        <v>60</v>
      </c>
      <c r="J17" s="20">
        <v>39.643678160919499</v>
      </c>
      <c r="K17" s="20">
        <v>45</v>
      </c>
      <c r="L17" s="20">
        <v>137.87356321838999</v>
      </c>
      <c r="M17" s="20">
        <v>97.793103448275801</v>
      </c>
      <c r="N17" s="20">
        <v>80.574712643678097</v>
      </c>
      <c r="O17" s="20">
        <v>88.574712643678097</v>
      </c>
      <c r="P17" s="20">
        <v>104.758620689655</v>
      </c>
      <c r="Q17" s="20">
        <v>75.712643678160902</v>
      </c>
      <c r="R17" s="20">
        <v>37.4367816091954</v>
      </c>
      <c r="S17" s="20">
        <v>200</v>
      </c>
      <c r="T17" s="20">
        <v>18</v>
      </c>
      <c r="U17" s="20">
        <v>17.505747126436699</v>
      </c>
      <c r="V17" s="20">
        <v>26.252873563218301</v>
      </c>
      <c r="W17" s="20">
        <v>12.850574712643599</v>
      </c>
    </row>
    <row r="18" spans="1:23" x14ac:dyDescent="0.3">
      <c r="A18" t="s">
        <v>56</v>
      </c>
      <c r="B18" s="20">
        <v>25.6</v>
      </c>
      <c r="C18" s="20">
        <v>24</v>
      </c>
      <c r="D18" s="20">
        <v>29.2</v>
      </c>
      <c r="E18" s="20">
        <v>54</v>
      </c>
      <c r="F18" s="20">
        <v>80.866666666666603</v>
      </c>
      <c r="G18" s="20">
        <v>85.866666666666603</v>
      </c>
      <c r="H18" s="20">
        <v>85.4</v>
      </c>
      <c r="I18" s="20">
        <v>56.433333333333302</v>
      </c>
      <c r="J18" s="20">
        <v>38.799999999999997</v>
      </c>
      <c r="K18" s="20">
        <v>45</v>
      </c>
      <c r="L18" s="20">
        <v>99.2</v>
      </c>
      <c r="M18" s="20">
        <v>100</v>
      </c>
      <c r="N18" s="20">
        <v>70.8</v>
      </c>
      <c r="O18" s="20">
        <v>88.8</v>
      </c>
      <c r="P18" s="20">
        <v>95</v>
      </c>
      <c r="Q18" s="20">
        <v>65</v>
      </c>
      <c r="R18" s="20">
        <v>32</v>
      </c>
      <c r="S18" s="20">
        <v>230</v>
      </c>
      <c r="T18" s="20">
        <v>20</v>
      </c>
      <c r="U18" s="20">
        <v>21.966666666666601</v>
      </c>
      <c r="V18" s="20">
        <v>30.2</v>
      </c>
      <c r="W18" s="20">
        <v>21.8666666666666</v>
      </c>
    </row>
    <row r="19" spans="1:23" x14ac:dyDescent="0.3">
      <c r="A19" t="s">
        <v>57</v>
      </c>
      <c r="B19" s="20">
        <v>31.7555555555555</v>
      </c>
      <c r="C19" s="20">
        <v>22.3</v>
      </c>
      <c r="D19" s="20">
        <v>24.6666666666666</v>
      </c>
      <c r="E19" s="20">
        <v>60.522222222222197</v>
      </c>
      <c r="F19" s="20">
        <v>88.911111111111097</v>
      </c>
      <c r="G19" s="20">
        <v>88.9</v>
      </c>
      <c r="H19" s="20">
        <v>90.866666666666603</v>
      </c>
      <c r="I19" s="20">
        <v>63.988888888888802</v>
      </c>
      <c r="J19" s="20">
        <v>37.966666666666598</v>
      </c>
      <c r="K19" s="20">
        <v>55</v>
      </c>
      <c r="L19" s="20">
        <v>148.18888888888799</v>
      </c>
      <c r="M19" s="20">
        <v>103.47777777777701</v>
      </c>
      <c r="N19" s="20">
        <v>93.322222222222194</v>
      </c>
      <c r="O19" s="20">
        <v>97.022222222222197</v>
      </c>
      <c r="P19" s="20">
        <v>103.677777777777</v>
      </c>
      <c r="Q19" s="20">
        <v>89.2222222222222</v>
      </c>
      <c r="R19" s="20">
        <v>32.955555555555499</v>
      </c>
      <c r="S19" s="20">
        <v>204.666666666666</v>
      </c>
      <c r="T19" s="20">
        <v>18.466666666666601</v>
      </c>
      <c r="U19" s="20">
        <v>23.433333333333302</v>
      </c>
      <c r="V19" s="20">
        <v>33.7777777777777</v>
      </c>
      <c r="W19" s="20">
        <v>28.022222222222201</v>
      </c>
    </row>
    <row r="20" spans="1:23" x14ac:dyDescent="0.3">
      <c r="A20" t="s">
        <v>58</v>
      </c>
      <c r="B20" s="20">
        <v>40.733333333333299</v>
      </c>
      <c r="C20" s="20">
        <v>29.577777777777701</v>
      </c>
      <c r="D20" s="20">
        <v>32</v>
      </c>
      <c r="E20" s="20">
        <v>64.544444444444395</v>
      </c>
      <c r="F20" s="20">
        <v>87.766666666666595</v>
      </c>
      <c r="G20" s="20">
        <v>107.355555555555</v>
      </c>
      <c r="H20" s="20">
        <v>102.3</v>
      </c>
      <c r="I20" s="20">
        <v>62.011111111111099</v>
      </c>
      <c r="J20" s="20">
        <v>38</v>
      </c>
      <c r="K20" s="20">
        <v>50</v>
      </c>
      <c r="L20" s="20">
        <v>110.8</v>
      </c>
      <c r="M20" s="20">
        <v>111.555555555555</v>
      </c>
      <c r="N20" s="20">
        <v>89.122222222222206</v>
      </c>
      <c r="O20" s="20">
        <v>93.733333333333306</v>
      </c>
      <c r="P20" s="20">
        <v>98.7222222222222</v>
      </c>
      <c r="Q20" s="20">
        <v>86.966666666666598</v>
      </c>
      <c r="R20" s="20">
        <v>52.1111111111111</v>
      </c>
      <c r="S20" s="20">
        <v>189.777777777777</v>
      </c>
      <c r="T20" s="20">
        <v>12.7222222222222</v>
      </c>
      <c r="U20" s="20">
        <v>25.9444444444444</v>
      </c>
      <c r="V20" s="20">
        <v>23.011111111111099</v>
      </c>
      <c r="W20" s="20">
        <v>15.3777777777777</v>
      </c>
    </row>
    <row r="21" spans="1:23" x14ac:dyDescent="0.3">
      <c r="A21" t="s">
        <v>59</v>
      </c>
      <c r="B21" s="20">
        <v>27</v>
      </c>
      <c r="C21" s="20">
        <v>24.2222222222222</v>
      </c>
      <c r="D21" s="20">
        <v>25.6111111111111</v>
      </c>
      <c r="E21" s="20">
        <v>63</v>
      </c>
      <c r="F21" s="20">
        <v>92.9444444444444</v>
      </c>
      <c r="G21" s="20">
        <v>72</v>
      </c>
      <c r="H21" s="20">
        <v>85</v>
      </c>
      <c r="I21" s="20">
        <v>57.8611111111111</v>
      </c>
      <c r="J21" s="20">
        <v>40</v>
      </c>
      <c r="K21" s="20">
        <v>53.1388888888888</v>
      </c>
      <c r="L21" s="20">
        <v>130</v>
      </c>
      <c r="M21" s="20">
        <v>105</v>
      </c>
      <c r="N21" s="20">
        <v>85</v>
      </c>
      <c r="O21" s="20">
        <v>83</v>
      </c>
      <c r="P21" s="20">
        <v>103.777777777777</v>
      </c>
      <c r="Q21" s="20">
        <v>84</v>
      </c>
      <c r="R21" s="20">
        <v>38.8333333333333</v>
      </c>
      <c r="S21" s="20">
        <v>220</v>
      </c>
      <c r="T21" s="20">
        <v>10</v>
      </c>
      <c r="U21" s="20">
        <v>15.625</v>
      </c>
      <c r="V21" s="20">
        <v>29.8333333333333</v>
      </c>
      <c r="W21" s="20">
        <v>13.2361111111111</v>
      </c>
    </row>
    <row r="22" spans="1:23" x14ac:dyDescent="0.3">
      <c r="A22" t="s">
        <v>60</v>
      </c>
      <c r="B22" s="20">
        <v>26.837209302325501</v>
      </c>
      <c r="C22" s="20">
        <v>29.4418604651162</v>
      </c>
      <c r="D22" s="20">
        <v>34.0697674418604</v>
      </c>
      <c r="E22" s="20">
        <v>59.593023255813897</v>
      </c>
      <c r="F22" s="20">
        <v>87.5</v>
      </c>
      <c r="G22" s="20">
        <v>91.058139534883693</v>
      </c>
      <c r="H22" s="20">
        <v>91.186046511627893</v>
      </c>
      <c r="I22" s="20">
        <v>59.953488372092998</v>
      </c>
      <c r="J22" s="20">
        <v>40</v>
      </c>
      <c r="K22" s="20">
        <v>55</v>
      </c>
      <c r="L22" s="20">
        <v>141.81395348837199</v>
      </c>
      <c r="M22" s="20">
        <v>109.20930232558101</v>
      </c>
      <c r="N22" s="20">
        <v>79</v>
      </c>
      <c r="O22" s="20">
        <v>96.558139534883693</v>
      </c>
      <c r="P22" s="20">
        <v>102.60465116279001</v>
      </c>
      <c r="Q22" s="20">
        <v>82</v>
      </c>
      <c r="R22" s="20">
        <v>34</v>
      </c>
      <c r="S22" s="20">
        <v>180</v>
      </c>
      <c r="T22" s="20">
        <v>10</v>
      </c>
      <c r="U22" s="20">
        <v>24.883720930232499</v>
      </c>
      <c r="V22" s="20">
        <v>41.279069767441797</v>
      </c>
      <c r="W22" s="20">
        <v>20.232558139534799</v>
      </c>
    </row>
    <row r="23" spans="1:23" x14ac:dyDescent="0.3">
      <c r="A23" t="s">
        <v>61</v>
      </c>
      <c r="B23" s="20">
        <v>25.586666666666599</v>
      </c>
      <c r="C23" s="20">
        <v>23.066666666666599</v>
      </c>
      <c r="D23" s="20">
        <v>27.4</v>
      </c>
      <c r="E23" s="20">
        <v>58.826666666666597</v>
      </c>
      <c r="F23" s="20">
        <v>89.733333333333306</v>
      </c>
      <c r="G23" s="20">
        <v>121.44</v>
      </c>
      <c r="H23" s="20">
        <v>86.466666666666598</v>
      </c>
      <c r="I23" s="20">
        <v>62.36</v>
      </c>
      <c r="J23" s="20">
        <v>39.24</v>
      </c>
      <c r="K23" s="20">
        <v>52</v>
      </c>
      <c r="L23" s="20">
        <v>118.09333333333301</v>
      </c>
      <c r="M23" s="20">
        <v>110</v>
      </c>
      <c r="N23" s="20">
        <v>76</v>
      </c>
      <c r="O23" s="20">
        <v>111.973333333333</v>
      </c>
      <c r="P23" s="20">
        <v>130.85333333333301</v>
      </c>
      <c r="Q23" s="20">
        <v>99.093333333333305</v>
      </c>
      <c r="R23" s="20">
        <v>41</v>
      </c>
      <c r="S23" s="20">
        <v>112.026666666666</v>
      </c>
      <c r="T23" s="20">
        <v>20</v>
      </c>
      <c r="U23" s="20">
        <v>22.746666666666599</v>
      </c>
      <c r="V23" s="20">
        <v>31.08</v>
      </c>
      <c r="W23" s="20">
        <v>25.44</v>
      </c>
    </row>
    <row r="24" spans="1:23" x14ac:dyDescent="0.3">
      <c r="A24" t="s">
        <v>62</v>
      </c>
      <c r="B24" s="20">
        <v>26.0697674418604</v>
      </c>
      <c r="C24" s="20">
        <v>22.046511627906899</v>
      </c>
      <c r="D24" s="20">
        <v>26.453488372092998</v>
      </c>
      <c r="E24" s="20">
        <v>61.313953488372</v>
      </c>
      <c r="F24" s="20">
        <v>87.744186046511601</v>
      </c>
      <c r="G24" s="20">
        <v>96.279069767441797</v>
      </c>
      <c r="H24" s="20">
        <v>97.406976744185997</v>
      </c>
      <c r="I24" s="20">
        <v>75.604651162790702</v>
      </c>
      <c r="J24" s="20">
        <v>37.232558139534802</v>
      </c>
      <c r="K24" s="20">
        <v>46.0697674418604</v>
      </c>
      <c r="L24" s="20">
        <v>147.23255813953401</v>
      </c>
      <c r="M24" s="20">
        <v>106.523255813953</v>
      </c>
      <c r="N24" s="20">
        <v>97.662790697674396</v>
      </c>
      <c r="O24" s="20">
        <v>110.430232558139</v>
      </c>
      <c r="P24" s="20">
        <v>112.03488372093</v>
      </c>
      <c r="Q24" s="20">
        <v>90.848837209302303</v>
      </c>
      <c r="R24" s="20">
        <v>37.848837209302303</v>
      </c>
      <c r="S24" s="20">
        <v>195.988372093023</v>
      </c>
      <c r="T24" s="20">
        <v>18</v>
      </c>
      <c r="U24" s="20">
        <v>19.197674418604599</v>
      </c>
      <c r="V24" s="20">
        <v>29.953488372092998</v>
      </c>
      <c r="W24" s="20">
        <v>25.709302325581302</v>
      </c>
    </row>
    <row r="25" spans="1:23" x14ac:dyDescent="0.3">
      <c r="A25" t="s">
        <v>63</v>
      </c>
      <c r="B25" s="20">
        <v>36.152941176470499</v>
      </c>
      <c r="C25" s="20">
        <v>24</v>
      </c>
      <c r="D25" s="20">
        <v>31.482352941176401</v>
      </c>
      <c r="E25" s="20">
        <v>88.2588235294117</v>
      </c>
      <c r="F25" s="20">
        <v>88.023529411764699</v>
      </c>
      <c r="G25" s="20">
        <v>101.88235294117599</v>
      </c>
      <c r="H25" s="20">
        <v>112.941176470588</v>
      </c>
      <c r="I25" s="20">
        <v>97.4</v>
      </c>
      <c r="J25" s="20">
        <v>40.741176470588201</v>
      </c>
      <c r="K25" s="20">
        <v>45.411764705882298</v>
      </c>
      <c r="L25" s="20">
        <v>147</v>
      </c>
      <c r="M25" s="20">
        <v>106.92941176470499</v>
      </c>
      <c r="N25" s="20">
        <v>80</v>
      </c>
      <c r="O25" s="20">
        <v>92.705882352941103</v>
      </c>
      <c r="P25" s="20">
        <v>101.470588235294</v>
      </c>
      <c r="Q25" s="20">
        <v>84.458823529411703</v>
      </c>
      <c r="R25" s="20">
        <v>55.8</v>
      </c>
      <c r="S25" s="20">
        <v>220</v>
      </c>
      <c r="T25" s="20">
        <v>12.7176470588235</v>
      </c>
      <c r="U25" s="20">
        <v>19.423529411764701</v>
      </c>
      <c r="V25" s="20">
        <v>44.905882352941099</v>
      </c>
      <c r="W25" s="20">
        <v>20.5647058823529</v>
      </c>
    </row>
    <row r="26" spans="1:23" x14ac:dyDescent="0.3">
      <c r="A26" t="s">
        <v>64</v>
      </c>
      <c r="B26" s="20">
        <v>35</v>
      </c>
      <c r="C26" s="20">
        <v>23</v>
      </c>
      <c r="D26" s="20">
        <v>28</v>
      </c>
      <c r="E26" s="20">
        <v>65</v>
      </c>
      <c r="F26" s="20">
        <v>82.857142857142804</v>
      </c>
      <c r="G26" s="20">
        <v>82.857142857142804</v>
      </c>
      <c r="H26" s="20">
        <v>88.6666666666666</v>
      </c>
      <c r="I26" s="20">
        <v>60.952380952380899</v>
      </c>
      <c r="J26" s="20">
        <v>38</v>
      </c>
      <c r="K26" s="20">
        <v>50</v>
      </c>
      <c r="L26" s="20">
        <v>150</v>
      </c>
      <c r="M26" s="20">
        <v>110</v>
      </c>
      <c r="N26" s="20">
        <v>74.047619047618994</v>
      </c>
      <c r="O26" s="20">
        <v>105</v>
      </c>
      <c r="P26" s="20">
        <v>149.28571428571399</v>
      </c>
      <c r="Q26" s="20">
        <v>80</v>
      </c>
      <c r="R26" s="20">
        <v>50</v>
      </c>
      <c r="S26" s="20">
        <v>200</v>
      </c>
      <c r="T26" s="20">
        <v>20</v>
      </c>
      <c r="U26" s="20">
        <v>23.452380952380899</v>
      </c>
      <c r="V26" s="20">
        <v>30.714285714285701</v>
      </c>
      <c r="W26" s="20">
        <v>19.6428571428571</v>
      </c>
    </row>
    <row r="27" spans="1:23" x14ac:dyDescent="0.3">
      <c r="A27" t="s">
        <v>65</v>
      </c>
      <c r="B27" s="20">
        <v>28.226666666666599</v>
      </c>
      <c r="C27" s="20">
        <v>23.52</v>
      </c>
      <c r="D27" s="20">
        <v>25.6533333333333</v>
      </c>
      <c r="E27" s="20">
        <v>64.44</v>
      </c>
      <c r="F27" s="20">
        <v>88.68</v>
      </c>
      <c r="G27" s="20">
        <v>123.333333333333</v>
      </c>
      <c r="H27" s="20">
        <v>98.96</v>
      </c>
      <c r="I27" s="20">
        <v>64.6666666666666</v>
      </c>
      <c r="J27" s="20">
        <v>38.04</v>
      </c>
      <c r="K27" s="20">
        <v>56</v>
      </c>
      <c r="L27" s="20">
        <v>138</v>
      </c>
      <c r="M27" s="20">
        <v>121.533333333333</v>
      </c>
      <c r="N27" s="20">
        <v>115.48</v>
      </c>
      <c r="O27" s="20">
        <v>107.8</v>
      </c>
      <c r="P27" s="20">
        <v>114.45333333333301</v>
      </c>
      <c r="Q27" s="20">
        <v>106.293333333333</v>
      </c>
      <c r="R27" s="20">
        <v>40</v>
      </c>
      <c r="S27" s="20">
        <v>279</v>
      </c>
      <c r="T27" s="20">
        <v>20</v>
      </c>
      <c r="U27" s="20">
        <v>21.706666666666599</v>
      </c>
      <c r="V27" s="20">
        <v>32.106666666666598</v>
      </c>
      <c r="W27" s="20">
        <v>30.733333333333299</v>
      </c>
    </row>
    <row r="28" spans="1:23" x14ac:dyDescent="0.3">
      <c r="A28" t="s">
        <v>66</v>
      </c>
      <c r="B28" s="20">
        <v>40.625</v>
      </c>
      <c r="C28" s="20">
        <v>36</v>
      </c>
      <c r="D28" s="20">
        <v>39</v>
      </c>
      <c r="E28" s="20">
        <v>67.3125</v>
      </c>
      <c r="F28" s="20">
        <v>92.375</v>
      </c>
      <c r="G28" s="20">
        <v>121.8125</v>
      </c>
      <c r="H28" s="20">
        <v>103.53125</v>
      </c>
      <c r="I28" s="20">
        <v>73.9375</v>
      </c>
      <c r="J28" s="20">
        <v>38</v>
      </c>
      <c r="K28" s="20">
        <v>36.3125</v>
      </c>
      <c r="L28" s="20">
        <v>136.875</v>
      </c>
      <c r="M28" s="20">
        <v>119.53125</v>
      </c>
      <c r="N28" s="20">
        <v>80.03125</v>
      </c>
      <c r="O28" s="20">
        <v>90</v>
      </c>
      <c r="P28" s="20">
        <v>91.8125</v>
      </c>
      <c r="Q28" s="20">
        <v>81.625</v>
      </c>
      <c r="R28" s="20">
        <v>54.375</v>
      </c>
      <c r="S28" s="20">
        <v>232.6875</v>
      </c>
      <c r="T28" s="20">
        <v>10.6875</v>
      </c>
      <c r="U28" s="20">
        <v>30.84375</v>
      </c>
      <c r="V28" s="20">
        <v>27.15625</v>
      </c>
      <c r="W28" s="20">
        <v>21.21875</v>
      </c>
    </row>
    <row r="29" spans="1:23" x14ac:dyDescent="0.3">
      <c r="A29" t="s">
        <v>67</v>
      </c>
      <c r="B29" s="20">
        <v>31.047619047619001</v>
      </c>
      <c r="C29" s="20">
        <v>34.023809523809497</v>
      </c>
      <c r="D29" s="20">
        <v>36.047619047619001</v>
      </c>
      <c r="E29" s="20">
        <v>77.75</v>
      </c>
      <c r="F29" s="20">
        <v>100.35714285714199</v>
      </c>
      <c r="G29" s="20">
        <v>121.678571428571</v>
      </c>
      <c r="H29" s="20">
        <v>129.10714285714201</v>
      </c>
      <c r="I29" s="20">
        <v>81.761904761904702</v>
      </c>
      <c r="J29" s="20">
        <v>41.773809523809497</v>
      </c>
      <c r="K29" s="20">
        <v>44</v>
      </c>
      <c r="L29" s="20">
        <v>158.01190476190399</v>
      </c>
      <c r="M29" s="20">
        <v>120.154761904761</v>
      </c>
      <c r="N29" s="20">
        <v>98.892857142857096</v>
      </c>
      <c r="O29" s="20">
        <v>92.321428571428498</v>
      </c>
      <c r="P29" s="20">
        <v>93.619047619047606</v>
      </c>
      <c r="Q29" s="20">
        <v>80.773809523809504</v>
      </c>
      <c r="R29" s="20">
        <v>63.607142857142797</v>
      </c>
      <c r="S29" s="20">
        <v>279.26190476190402</v>
      </c>
      <c r="T29" s="20">
        <v>19</v>
      </c>
      <c r="U29" s="20">
        <v>29.630952380952301</v>
      </c>
      <c r="V29" s="20">
        <v>43.8333333333333</v>
      </c>
      <c r="W29" s="20">
        <v>36.214285714285701</v>
      </c>
    </row>
    <row r="30" spans="1:23" x14ac:dyDescent="0.3">
      <c r="A30" t="s">
        <v>68</v>
      </c>
      <c r="B30" s="20">
        <v>44</v>
      </c>
      <c r="C30" s="20">
        <v>31</v>
      </c>
      <c r="D30" s="20">
        <v>28</v>
      </c>
      <c r="E30" s="20">
        <v>65.490566037735803</v>
      </c>
      <c r="F30" s="20">
        <v>99.471698113207495</v>
      </c>
      <c r="G30" s="20">
        <v>114.188679245283</v>
      </c>
      <c r="H30" s="20">
        <v>107.56603773584899</v>
      </c>
      <c r="I30" s="20">
        <v>93.132075471698101</v>
      </c>
      <c r="J30" s="20">
        <v>36.471698113207502</v>
      </c>
      <c r="K30" s="20">
        <v>36</v>
      </c>
      <c r="L30" s="20">
        <v>151</v>
      </c>
      <c r="M30" s="20">
        <v>149</v>
      </c>
      <c r="N30" s="20">
        <v>75</v>
      </c>
      <c r="O30" s="20">
        <v>78</v>
      </c>
      <c r="P30" s="20">
        <v>97.566037735848994</v>
      </c>
      <c r="Q30" s="20">
        <v>65</v>
      </c>
      <c r="R30" s="20">
        <v>57</v>
      </c>
      <c r="S30" s="20">
        <v>317</v>
      </c>
      <c r="T30" s="20">
        <v>10</v>
      </c>
      <c r="U30" s="20">
        <v>24.924528301886699</v>
      </c>
      <c r="V30" s="20">
        <v>29.037735849056599</v>
      </c>
      <c r="W30" s="20">
        <v>12.7169811320754</v>
      </c>
    </row>
    <row r="31" spans="1:23" x14ac:dyDescent="0.3">
      <c r="A31" t="s">
        <v>69</v>
      </c>
      <c r="B31" s="20">
        <v>32.804597701149397</v>
      </c>
      <c r="C31" s="20">
        <v>29.735632183907999</v>
      </c>
      <c r="D31" s="20">
        <v>29.057471264367798</v>
      </c>
      <c r="E31" s="20">
        <v>59.758620689655103</v>
      </c>
      <c r="F31" s="20">
        <v>92.6666666666666</v>
      </c>
      <c r="G31" s="20">
        <v>81.586206896551701</v>
      </c>
      <c r="H31" s="20">
        <v>92.6666666666666</v>
      </c>
      <c r="I31" s="20">
        <v>66.597701149425205</v>
      </c>
      <c r="J31" s="20">
        <v>41.103448275862</v>
      </c>
      <c r="K31" s="20">
        <v>43.954022988505699</v>
      </c>
      <c r="L31" s="20">
        <v>133.29885057471199</v>
      </c>
      <c r="M31" s="20">
        <v>109.448275862068</v>
      </c>
      <c r="N31" s="20">
        <v>78.022988505747094</v>
      </c>
      <c r="O31" s="20">
        <v>109.942528735632</v>
      </c>
      <c r="P31" s="20">
        <v>114.827586206896</v>
      </c>
      <c r="Q31" s="20">
        <v>104.88505747126401</v>
      </c>
      <c r="R31" s="20">
        <v>45.505747126436702</v>
      </c>
      <c r="S31" s="20">
        <v>201</v>
      </c>
      <c r="T31" s="20">
        <v>18</v>
      </c>
      <c r="U31" s="20">
        <v>27.275862068965498</v>
      </c>
      <c r="V31" s="20">
        <v>33.390804597701099</v>
      </c>
      <c r="W31" s="20">
        <v>18.4482758620689</v>
      </c>
    </row>
    <row r="32" spans="1:23" x14ac:dyDescent="0.3">
      <c r="A32" t="s">
        <v>70</v>
      </c>
      <c r="B32" s="20">
        <v>40.693181818181799</v>
      </c>
      <c r="C32" s="20">
        <v>35.693181818181799</v>
      </c>
      <c r="D32" s="20">
        <v>35.693181818181799</v>
      </c>
      <c r="E32" s="20">
        <v>80.397727272727195</v>
      </c>
      <c r="F32" s="20">
        <v>75.806818181818102</v>
      </c>
      <c r="G32" s="20">
        <v>79.875</v>
      </c>
      <c r="H32" s="20">
        <v>78.795454545454504</v>
      </c>
      <c r="I32" s="20">
        <v>61.306818181818102</v>
      </c>
      <c r="J32" s="20">
        <v>39</v>
      </c>
      <c r="K32" s="20">
        <v>37</v>
      </c>
      <c r="L32" s="20">
        <v>120.204545454545</v>
      </c>
      <c r="M32" s="20">
        <v>104.5</v>
      </c>
      <c r="N32" s="20">
        <v>78.227272727272705</v>
      </c>
      <c r="O32" s="20">
        <v>76.727272727272705</v>
      </c>
      <c r="P32" s="20">
        <v>90.488636363636303</v>
      </c>
      <c r="Q32" s="20">
        <v>74.863636363636303</v>
      </c>
      <c r="R32" s="20">
        <v>45</v>
      </c>
      <c r="S32" s="20">
        <v>248</v>
      </c>
      <c r="T32" s="20">
        <v>11.159090909090899</v>
      </c>
      <c r="U32" s="20">
        <v>29.147727272727199</v>
      </c>
      <c r="V32" s="20">
        <v>29.863636363636299</v>
      </c>
      <c r="W32" s="20">
        <v>25.113636363636299</v>
      </c>
    </row>
    <row r="33" spans="1:23" x14ac:dyDescent="0.3">
      <c r="A33" t="s">
        <v>71</v>
      </c>
      <c r="B33" s="20">
        <v>42.186440677966097</v>
      </c>
      <c r="C33" s="20">
        <v>34.983050847457598</v>
      </c>
      <c r="D33" s="20">
        <v>33.508474576271098</v>
      </c>
      <c r="E33" s="20">
        <v>79.864406779660996</v>
      </c>
      <c r="F33" s="20">
        <v>99.983050847457605</v>
      </c>
      <c r="G33" s="20">
        <v>131.49152542372801</v>
      </c>
      <c r="H33" s="20">
        <v>128.16949152542301</v>
      </c>
      <c r="I33" s="20">
        <v>82.305084745762699</v>
      </c>
      <c r="J33" s="20">
        <v>39.542372881355902</v>
      </c>
      <c r="K33" s="20">
        <v>52.389830508474503</v>
      </c>
      <c r="L33" s="20">
        <v>178.711864406779</v>
      </c>
      <c r="M33" s="20">
        <v>151.813559322033</v>
      </c>
      <c r="N33" s="20">
        <v>120.525423728813</v>
      </c>
      <c r="O33" s="20">
        <v>109.050847457627</v>
      </c>
      <c r="P33" s="20">
        <v>128.45762711864401</v>
      </c>
      <c r="Q33" s="20">
        <v>102.03389830508399</v>
      </c>
      <c r="R33" s="20">
        <v>55.0508474576271</v>
      </c>
      <c r="S33" s="20">
        <v>246.84745762711799</v>
      </c>
      <c r="T33" s="20">
        <v>18.745762711864401</v>
      </c>
      <c r="U33" s="20">
        <v>33.338983050847403</v>
      </c>
      <c r="V33" s="20">
        <v>36.169491525423702</v>
      </c>
      <c r="W33" s="20">
        <v>26.694915254237198</v>
      </c>
    </row>
    <row r="34" spans="1:23" x14ac:dyDescent="0.3">
      <c r="A34" t="s">
        <v>72</v>
      </c>
      <c r="B34" s="20">
        <v>35.6</v>
      </c>
      <c r="C34" s="20">
        <v>22.044444444444402</v>
      </c>
      <c r="D34" s="20">
        <v>26.788888888888799</v>
      </c>
      <c r="E34" s="20">
        <v>64.2222222222222</v>
      </c>
      <c r="F34" s="20">
        <v>88.4444444444444</v>
      </c>
      <c r="G34" s="20">
        <v>89.1666666666666</v>
      </c>
      <c r="H34" s="20">
        <v>88.766666666666595</v>
      </c>
      <c r="I34" s="20">
        <v>79.2777777777777</v>
      </c>
      <c r="J34" s="20">
        <v>40.066666666666599</v>
      </c>
      <c r="K34" s="20">
        <v>49.8888888888888</v>
      </c>
      <c r="L34" s="20">
        <v>159.69999999999999</v>
      </c>
      <c r="M34" s="20">
        <v>111.62222222222201</v>
      </c>
      <c r="N34" s="20">
        <v>99.644444444444403</v>
      </c>
      <c r="O34" s="20">
        <v>105.966666666666</v>
      </c>
      <c r="P34" s="20">
        <v>104.077777777777</v>
      </c>
      <c r="Q34" s="20">
        <v>85.9</v>
      </c>
      <c r="R34" s="20">
        <v>45.2777777777777</v>
      </c>
      <c r="S34" s="20">
        <v>209.666666666666</v>
      </c>
      <c r="T34" s="20">
        <v>19.855555555555501</v>
      </c>
      <c r="U34" s="20">
        <v>21.966666666666601</v>
      </c>
      <c r="V34" s="20">
        <v>37.3333333333333</v>
      </c>
      <c r="W34" s="20">
        <v>28.2777777777777</v>
      </c>
    </row>
    <row r="35" spans="1:23" x14ac:dyDescent="0.3">
      <c r="A35" t="s">
        <v>73</v>
      </c>
      <c r="B35" s="20">
        <v>56.595238095238003</v>
      </c>
      <c r="C35" s="20">
        <v>36.488095238095198</v>
      </c>
      <c r="D35" s="20">
        <v>33.071428571428498</v>
      </c>
      <c r="E35" s="20">
        <v>62.976190476190403</v>
      </c>
      <c r="F35" s="20">
        <v>90.607142857142804</v>
      </c>
      <c r="G35" s="20">
        <v>97.142857142857096</v>
      </c>
      <c r="H35" s="20">
        <v>98.154761904761898</v>
      </c>
      <c r="I35" s="20">
        <v>72.476190476190396</v>
      </c>
      <c r="J35" s="20">
        <v>34.107142857142797</v>
      </c>
      <c r="K35" s="20">
        <v>38</v>
      </c>
      <c r="L35" s="20">
        <v>121.416666666666</v>
      </c>
      <c r="M35" s="20">
        <v>159.642857142857</v>
      </c>
      <c r="N35" s="20">
        <v>76.738095238095198</v>
      </c>
      <c r="O35" s="20">
        <v>95.8333333333333</v>
      </c>
      <c r="P35" s="20">
        <v>93</v>
      </c>
      <c r="Q35" s="20">
        <v>71.607142857142804</v>
      </c>
      <c r="R35" s="20">
        <v>32.654761904761898</v>
      </c>
      <c r="S35" s="20">
        <v>225</v>
      </c>
      <c r="T35" s="20">
        <v>17.190476190476101</v>
      </c>
      <c r="U35" s="20">
        <v>25.369047619047599</v>
      </c>
      <c r="V35" s="20">
        <v>29.702380952380899</v>
      </c>
      <c r="W35" s="20">
        <v>21.273809523809501</v>
      </c>
    </row>
    <row r="36" spans="1:23" x14ac:dyDescent="0.3">
      <c r="A36" t="s">
        <v>74</v>
      </c>
      <c r="B36" s="20">
        <v>30.515151515151501</v>
      </c>
      <c r="C36" s="20">
        <v>24</v>
      </c>
      <c r="D36" s="20">
        <v>26.7121212121212</v>
      </c>
      <c r="E36" s="20">
        <v>66.818181818181799</v>
      </c>
      <c r="F36" s="20">
        <v>87.257575757575694</v>
      </c>
      <c r="G36" s="20">
        <v>105.530303030303</v>
      </c>
      <c r="H36" s="20">
        <v>106.363636363636</v>
      </c>
      <c r="I36" s="20">
        <v>80.1666666666666</v>
      </c>
      <c r="J36" s="20">
        <v>40</v>
      </c>
      <c r="K36" s="20">
        <v>42</v>
      </c>
      <c r="L36" s="20">
        <v>114.666666666666</v>
      </c>
      <c r="M36" s="20">
        <v>109.39393939393899</v>
      </c>
      <c r="N36" s="20">
        <v>81.136363636363598</v>
      </c>
      <c r="O36" s="20">
        <v>103.84848484848401</v>
      </c>
      <c r="P36" s="20">
        <v>114.969696969696</v>
      </c>
      <c r="Q36" s="20">
        <v>86.712121212121204</v>
      </c>
      <c r="R36" s="20">
        <v>42.2424242424242</v>
      </c>
      <c r="S36" s="20">
        <v>172.12121212121201</v>
      </c>
      <c r="T36" s="20">
        <v>15.3333333333333</v>
      </c>
      <c r="U36" s="20">
        <v>17.803030303030301</v>
      </c>
      <c r="V36" s="20">
        <v>36.712121212121197</v>
      </c>
      <c r="W36" s="20">
        <v>24.257575757575701</v>
      </c>
    </row>
    <row r="37" spans="1:23" x14ac:dyDescent="0.3">
      <c r="A37" t="s">
        <v>75</v>
      </c>
      <c r="B37" s="20">
        <v>30.7763157894736</v>
      </c>
      <c r="C37" s="20">
        <v>19.157894736842099</v>
      </c>
      <c r="D37" s="20">
        <v>22.855263157894701</v>
      </c>
      <c r="E37" s="20">
        <v>76.118421052631504</v>
      </c>
      <c r="F37" s="20">
        <v>77.236842105263094</v>
      </c>
      <c r="G37" s="20">
        <v>80</v>
      </c>
      <c r="H37" s="20">
        <v>85</v>
      </c>
      <c r="I37" s="20">
        <v>76.973684210526301</v>
      </c>
      <c r="J37" s="20">
        <v>40.407894736842103</v>
      </c>
      <c r="K37" s="20">
        <v>26.736842105263101</v>
      </c>
      <c r="L37" s="20">
        <v>79.078947368420998</v>
      </c>
      <c r="M37" s="20">
        <v>110</v>
      </c>
      <c r="N37" s="20">
        <v>80</v>
      </c>
      <c r="O37" s="20">
        <v>90</v>
      </c>
      <c r="P37" s="20">
        <v>88.486842105263094</v>
      </c>
      <c r="Q37" s="20">
        <v>70</v>
      </c>
      <c r="R37" s="20">
        <v>43.184210526315702</v>
      </c>
      <c r="S37" s="20">
        <v>250</v>
      </c>
      <c r="T37" s="20">
        <v>10</v>
      </c>
      <c r="U37" s="20">
        <v>17.3947368421052</v>
      </c>
      <c r="V37" s="20">
        <v>30.1315789473684</v>
      </c>
      <c r="W37" s="20">
        <v>19.2763157894736</v>
      </c>
    </row>
    <row r="38" spans="1:23" x14ac:dyDescent="0.3">
      <c r="A38" t="s">
        <v>76</v>
      </c>
      <c r="B38" s="20">
        <v>25.7078651685393</v>
      </c>
      <c r="C38" s="20">
        <v>30.089887640449401</v>
      </c>
      <c r="D38" s="20">
        <v>29.393258426966199</v>
      </c>
      <c r="E38" s="20">
        <v>62.921348314606703</v>
      </c>
      <c r="F38" s="20">
        <v>87.269662921348299</v>
      </c>
      <c r="G38" s="20">
        <v>97.808988764044898</v>
      </c>
      <c r="H38" s="20">
        <v>97.303370786516794</v>
      </c>
      <c r="I38" s="20">
        <v>66.191011235955003</v>
      </c>
      <c r="J38" s="20">
        <v>36.089887640449398</v>
      </c>
      <c r="K38" s="20">
        <v>42.1348314606741</v>
      </c>
      <c r="L38" s="20">
        <v>138.85393258426899</v>
      </c>
      <c r="M38" s="20">
        <v>115.426966292134</v>
      </c>
      <c r="N38" s="20">
        <v>73.269662921348299</v>
      </c>
      <c r="O38" s="20">
        <v>98.089887640449405</v>
      </c>
      <c r="P38" s="20">
        <v>104.561797752808</v>
      </c>
      <c r="Q38" s="20">
        <v>81.842696629213407</v>
      </c>
      <c r="R38" s="20">
        <v>40</v>
      </c>
      <c r="S38" s="20">
        <v>180</v>
      </c>
      <c r="T38" s="20">
        <v>12</v>
      </c>
      <c r="U38" s="20">
        <v>23.258426966292099</v>
      </c>
      <c r="V38" s="20">
        <v>30.966292134831399</v>
      </c>
      <c r="W38" s="20">
        <v>15.4494382022471</v>
      </c>
    </row>
    <row r="39" spans="1:23" x14ac:dyDescent="0.3">
      <c r="A39" t="s">
        <v>77</v>
      </c>
      <c r="B39" s="20">
        <v>25.776470588235199</v>
      </c>
      <c r="C39" s="20">
        <v>22.764705882352899</v>
      </c>
      <c r="D39" s="20">
        <v>26.5647058823529</v>
      </c>
      <c r="E39" s="20">
        <v>59.835294117647003</v>
      </c>
      <c r="F39" s="20">
        <v>79.117647058823493</v>
      </c>
      <c r="G39" s="20">
        <v>81.541176470588198</v>
      </c>
      <c r="H39" s="20">
        <v>87.541176470588198</v>
      </c>
      <c r="I39" s="20">
        <v>58.670588235294098</v>
      </c>
      <c r="J39" s="20">
        <v>36.564705882352897</v>
      </c>
      <c r="K39" s="20">
        <v>52.070588235294103</v>
      </c>
      <c r="L39" s="20">
        <v>127.55294117647</v>
      </c>
      <c r="M39" s="20">
        <v>91.588235294117595</v>
      </c>
      <c r="N39" s="20">
        <v>76.658823529411706</v>
      </c>
      <c r="O39" s="20">
        <v>92.329411764705796</v>
      </c>
      <c r="P39" s="20">
        <v>91.141176470588206</v>
      </c>
      <c r="Q39" s="20">
        <v>80.388235294117607</v>
      </c>
      <c r="R39" s="20">
        <v>44.976470588235202</v>
      </c>
      <c r="S39" s="20">
        <v>200</v>
      </c>
      <c r="T39" s="20">
        <v>17.470588235294102</v>
      </c>
      <c r="U39" s="20">
        <v>18.023529411764699</v>
      </c>
      <c r="V39" s="20">
        <v>36.470588235294102</v>
      </c>
      <c r="W39" s="20">
        <v>15.7882352941176</v>
      </c>
    </row>
    <row r="40" spans="1:23" x14ac:dyDescent="0.3">
      <c r="A40" t="s">
        <v>78</v>
      </c>
      <c r="B40" s="20">
        <v>33</v>
      </c>
      <c r="C40" s="20">
        <v>17</v>
      </c>
      <c r="D40" s="20">
        <v>22</v>
      </c>
      <c r="E40" s="20">
        <v>75</v>
      </c>
      <c r="F40" s="20">
        <v>75</v>
      </c>
      <c r="G40" s="20">
        <v>70</v>
      </c>
      <c r="H40" s="20">
        <v>80</v>
      </c>
      <c r="I40" s="20">
        <v>70</v>
      </c>
      <c r="J40" s="20">
        <v>40</v>
      </c>
      <c r="K40" s="20">
        <v>40</v>
      </c>
      <c r="L40" s="20">
        <v>145</v>
      </c>
      <c r="M40" s="20">
        <v>90</v>
      </c>
      <c r="N40" s="20">
        <v>70</v>
      </c>
      <c r="O40" s="20">
        <v>85</v>
      </c>
      <c r="P40" s="20">
        <v>87</v>
      </c>
      <c r="Q40" s="20">
        <v>65</v>
      </c>
      <c r="R40" s="20">
        <v>38</v>
      </c>
      <c r="S40" s="20">
        <v>220</v>
      </c>
      <c r="T40" s="20">
        <v>11</v>
      </c>
      <c r="U40" s="20">
        <v>18.715909090909001</v>
      </c>
      <c r="V40" s="20">
        <v>31.590909090909001</v>
      </c>
      <c r="W40" s="20">
        <v>21.022727272727199</v>
      </c>
    </row>
    <row r="41" spans="1:23" x14ac:dyDescent="0.3">
      <c r="A41" t="s">
        <v>79</v>
      </c>
      <c r="B41" s="20">
        <v>34.645161290322498</v>
      </c>
      <c r="C41" s="20">
        <v>30.838709677419299</v>
      </c>
      <c r="D41" s="20">
        <v>28.387096774193498</v>
      </c>
      <c r="E41" s="20">
        <v>68.870967741935402</v>
      </c>
      <c r="F41" s="20">
        <v>90.403225806451601</v>
      </c>
      <c r="G41" s="20">
        <v>103.387096774193</v>
      </c>
      <c r="H41" s="20">
        <v>111.61290322580599</v>
      </c>
      <c r="I41" s="20">
        <v>70.387096774193495</v>
      </c>
      <c r="J41" s="20">
        <v>39.806451612903203</v>
      </c>
      <c r="K41" s="20">
        <v>45</v>
      </c>
      <c r="L41" s="20">
        <v>162</v>
      </c>
      <c r="M41" s="20">
        <v>113.838709677419</v>
      </c>
      <c r="N41" s="20">
        <v>90</v>
      </c>
      <c r="O41" s="20">
        <v>118</v>
      </c>
      <c r="P41" s="20">
        <v>122.806451612903</v>
      </c>
      <c r="Q41" s="20">
        <v>102.51612903225799</v>
      </c>
      <c r="R41" s="20">
        <v>39.225806451612897</v>
      </c>
      <c r="S41" s="20">
        <v>266.451612903225</v>
      </c>
      <c r="T41" s="20">
        <v>20</v>
      </c>
      <c r="U41" s="20">
        <v>21.419354838709602</v>
      </c>
      <c r="V41" s="20">
        <v>28.7903225806451</v>
      </c>
      <c r="W41" s="20">
        <v>20.7258064516129</v>
      </c>
    </row>
    <row r="42" spans="1:23" x14ac:dyDescent="0.3">
      <c r="A42" t="s">
        <v>80</v>
      </c>
      <c r="B42" s="20">
        <v>37.3333333333333</v>
      </c>
      <c r="C42" s="20">
        <v>25.75</v>
      </c>
      <c r="D42" s="20">
        <v>28.6944444444444</v>
      </c>
      <c r="E42" s="20">
        <v>75.5</v>
      </c>
      <c r="F42" s="20">
        <v>83.8333333333333</v>
      </c>
      <c r="G42" s="20">
        <v>86.2222222222222</v>
      </c>
      <c r="H42" s="20">
        <v>86.7777777777777</v>
      </c>
      <c r="I42" s="20">
        <v>89.0833333333333</v>
      </c>
      <c r="J42" s="20">
        <v>40.9444444444444</v>
      </c>
      <c r="K42" s="20">
        <v>42.8333333333333</v>
      </c>
      <c r="L42" s="20">
        <v>175</v>
      </c>
      <c r="M42" s="20">
        <v>121.138888888888</v>
      </c>
      <c r="N42" s="20">
        <v>95.8333333333333</v>
      </c>
      <c r="O42" s="20">
        <v>119.722222222222</v>
      </c>
      <c r="P42" s="20">
        <v>130</v>
      </c>
      <c r="Q42" s="20">
        <v>87.5</v>
      </c>
      <c r="R42" s="20">
        <v>45</v>
      </c>
      <c r="S42" s="20">
        <v>177.222222222222</v>
      </c>
      <c r="T42" s="20">
        <v>10</v>
      </c>
      <c r="U42" s="20">
        <v>15.3333333333333</v>
      </c>
      <c r="V42" s="20">
        <v>29.8888888888888</v>
      </c>
      <c r="W42" s="20">
        <v>17.6666666666666</v>
      </c>
    </row>
    <row r="43" spans="1:23" x14ac:dyDescent="0.3">
      <c r="A43" t="s">
        <v>81</v>
      </c>
      <c r="B43" s="20">
        <v>28</v>
      </c>
      <c r="C43" s="20">
        <v>27</v>
      </c>
      <c r="D43" s="20">
        <v>26</v>
      </c>
      <c r="E43" s="20">
        <v>60.866666666666603</v>
      </c>
      <c r="F43" s="20">
        <v>82</v>
      </c>
      <c r="G43" s="20">
        <v>87</v>
      </c>
      <c r="H43" s="20">
        <v>88</v>
      </c>
      <c r="I43" s="20">
        <v>57</v>
      </c>
      <c r="J43" s="20">
        <v>37</v>
      </c>
      <c r="K43" s="20">
        <v>52</v>
      </c>
      <c r="L43" s="20">
        <v>129.21111111111099</v>
      </c>
      <c r="M43" s="20">
        <v>112.077777777777</v>
      </c>
      <c r="N43" s="20">
        <v>77.766666666666595</v>
      </c>
      <c r="O43" s="20">
        <v>97.655555555555495</v>
      </c>
      <c r="P43" s="20">
        <v>94.6666666666666</v>
      </c>
      <c r="Q43" s="20">
        <v>90.3888888888888</v>
      </c>
      <c r="R43" s="20">
        <v>45</v>
      </c>
      <c r="S43" s="20">
        <v>210</v>
      </c>
      <c r="T43" s="20">
        <v>10</v>
      </c>
      <c r="U43" s="20">
        <v>20.8888888888888</v>
      </c>
      <c r="V43" s="20">
        <v>33.755555555555503</v>
      </c>
      <c r="W43" s="20">
        <v>15.5444444444444</v>
      </c>
    </row>
    <row r="44" spans="1:23" x14ac:dyDescent="0.3">
      <c r="A44" t="s">
        <v>82</v>
      </c>
      <c r="B44" s="20">
        <v>41.1666666666666</v>
      </c>
      <c r="C44" s="20">
        <v>30.7777777777777</v>
      </c>
      <c r="D44" s="20">
        <v>37.6527777777777</v>
      </c>
      <c r="E44" s="20">
        <v>72.1944444444444</v>
      </c>
      <c r="F44" s="20">
        <v>89.7361111111111</v>
      </c>
      <c r="G44" s="20">
        <v>108.333333333333</v>
      </c>
      <c r="H44" s="20">
        <v>107.680555555555</v>
      </c>
      <c r="I44" s="20">
        <v>81.7777777777777</v>
      </c>
      <c r="J44" s="20">
        <v>39.875</v>
      </c>
      <c r="K44" s="20">
        <v>41</v>
      </c>
      <c r="L44" s="20">
        <v>126.722222222222</v>
      </c>
      <c r="M44" s="20">
        <v>154.694444444444</v>
      </c>
      <c r="N44" s="20">
        <v>80.25</v>
      </c>
      <c r="O44" s="20">
        <v>91</v>
      </c>
      <c r="P44" s="20">
        <v>103.527777777777</v>
      </c>
      <c r="Q44" s="20">
        <v>87.1944444444444</v>
      </c>
      <c r="R44" s="20">
        <v>58.7222222222222</v>
      </c>
      <c r="S44" s="20">
        <v>180</v>
      </c>
      <c r="T44" s="20">
        <v>15</v>
      </c>
      <c r="U44" s="20">
        <v>31.8472222222222</v>
      </c>
      <c r="V44" s="20">
        <v>30.0833333333333</v>
      </c>
      <c r="W44" s="20">
        <v>15.1805555555555</v>
      </c>
    </row>
    <row r="45" spans="1:23" x14ac:dyDescent="0.3">
      <c r="A45" t="s">
        <v>83</v>
      </c>
      <c r="B45" s="20">
        <v>43</v>
      </c>
      <c r="C45" s="20">
        <v>24</v>
      </c>
      <c r="D45" s="20">
        <v>27</v>
      </c>
      <c r="E45" s="20">
        <v>59</v>
      </c>
      <c r="F45" s="20">
        <v>98</v>
      </c>
      <c r="G45" s="20">
        <v>104</v>
      </c>
      <c r="H45" s="20">
        <v>88</v>
      </c>
      <c r="I45" s="20">
        <v>59</v>
      </c>
      <c r="J45" s="20">
        <v>38</v>
      </c>
      <c r="K45" s="20">
        <v>42</v>
      </c>
      <c r="L45" s="20">
        <v>120</v>
      </c>
      <c r="M45" s="20">
        <v>102</v>
      </c>
      <c r="N45" s="20">
        <v>81</v>
      </c>
      <c r="O45" s="20">
        <v>97</v>
      </c>
      <c r="P45" s="20">
        <v>100</v>
      </c>
      <c r="Q45" s="20">
        <v>81</v>
      </c>
      <c r="R45" s="20">
        <v>37.5</v>
      </c>
      <c r="S45" s="20">
        <v>300</v>
      </c>
      <c r="T45" s="20">
        <v>14</v>
      </c>
      <c r="U45" s="20">
        <v>17</v>
      </c>
      <c r="V45" s="20">
        <v>33.75</v>
      </c>
      <c r="W45" s="20">
        <v>15</v>
      </c>
    </row>
    <row r="46" spans="1:23" x14ac:dyDescent="0.3">
      <c r="A46" t="s">
        <v>84</v>
      </c>
      <c r="B46" s="20">
        <v>27.835616438356102</v>
      </c>
      <c r="C46" s="20">
        <v>23.958904109589</v>
      </c>
      <c r="D46" s="20">
        <v>28.328767123287601</v>
      </c>
      <c r="E46" s="20">
        <v>67.616438356164295</v>
      </c>
      <c r="F46" s="20">
        <v>94.821917808219098</v>
      </c>
      <c r="G46" s="20">
        <v>105.890410958904</v>
      </c>
      <c r="H46" s="20">
        <v>104.657534246575</v>
      </c>
      <c r="I46" s="20">
        <v>69.438356164383507</v>
      </c>
      <c r="J46" s="20">
        <v>39.726027397260196</v>
      </c>
      <c r="K46" s="20">
        <v>44.383561643835598</v>
      </c>
      <c r="L46" s="20">
        <v>148</v>
      </c>
      <c r="M46" s="20">
        <v>133.08219178082101</v>
      </c>
      <c r="N46" s="20">
        <v>94.821917808219098</v>
      </c>
      <c r="O46" s="20">
        <v>111.465753424657</v>
      </c>
      <c r="P46" s="20">
        <v>124.821917808219</v>
      </c>
      <c r="Q46" s="20">
        <v>79</v>
      </c>
      <c r="R46" s="20">
        <v>43.698630136986303</v>
      </c>
      <c r="S46" s="20">
        <v>240</v>
      </c>
      <c r="T46" s="20">
        <v>19.2602739726027</v>
      </c>
      <c r="U46" s="20">
        <v>20.547945205479401</v>
      </c>
      <c r="V46" s="20">
        <v>30.342465753424602</v>
      </c>
      <c r="W46" s="20">
        <v>22.2054794520547</v>
      </c>
    </row>
    <row r="47" spans="1:23" x14ac:dyDescent="0.3">
      <c r="A47" t="s">
        <v>85</v>
      </c>
      <c r="B47" s="20">
        <v>39.3720930232558</v>
      </c>
      <c r="C47" s="20">
        <v>35.116279069767401</v>
      </c>
      <c r="D47" s="20">
        <v>33.151162790697597</v>
      </c>
      <c r="E47" s="20">
        <v>62.6860465116279</v>
      </c>
      <c r="F47" s="20">
        <v>93.2558139534883</v>
      </c>
      <c r="G47" s="20">
        <v>109.988372093023</v>
      </c>
      <c r="H47" s="20">
        <v>110.430232558139</v>
      </c>
      <c r="I47" s="20">
        <v>67.767441860465098</v>
      </c>
      <c r="J47" s="20">
        <v>40.813953488372</v>
      </c>
      <c r="K47" s="20">
        <v>43</v>
      </c>
      <c r="L47" s="20">
        <v>128.68604651162701</v>
      </c>
      <c r="M47" s="20">
        <v>120</v>
      </c>
      <c r="N47" s="20">
        <v>76.453488372093005</v>
      </c>
      <c r="O47" s="20">
        <v>84</v>
      </c>
      <c r="P47" s="20">
        <v>95.767441860465098</v>
      </c>
      <c r="Q47" s="20">
        <v>85.383720930232499</v>
      </c>
      <c r="R47" s="20">
        <v>47.383720930232499</v>
      </c>
      <c r="S47" s="20">
        <v>197.38372093023199</v>
      </c>
      <c r="T47" s="20">
        <v>15</v>
      </c>
      <c r="U47" s="20">
        <v>25.825581395348799</v>
      </c>
      <c r="V47" s="20">
        <v>28.232558139534799</v>
      </c>
      <c r="W47" s="20">
        <v>13.6279069767441</v>
      </c>
    </row>
    <row r="48" spans="1:23" x14ac:dyDescent="0.3">
      <c r="A48" t="s">
        <v>86</v>
      </c>
      <c r="B48" s="20">
        <v>36.643678160919499</v>
      </c>
      <c r="C48" s="20">
        <v>28.2183908045977</v>
      </c>
      <c r="D48" s="20">
        <v>32.011494252873497</v>
      </c>
      <c r="E48" s="20">
        <v>60.057471264367798</v>
      </c>
      <c r="F48" s="20">
        <v>84.551724137931004</v>
      </c>
      <c r="G48" s="20">
        <v>102.379310344827</v>
      </c>
      <c r="H48" s="20">
        <v>104.80459770114901</v>
      </c>
      <c r="I48" s="20">
        <v>63.8735632183908</v>
      </c>
      <c r="J48" s="20">
        <v>37.5402298850574</v>
      </c>
      <c r="K48" s="20">
        <v>50.413793103448199</v>
      </c>
      <c r="L48" s="20">
        <v>126.620689655172</v>
      </c>
      <c r="M48" s="20">
        <v>128.19540229885001</v>
      </c>
      <c r="N48" s="20">
        <v>77.816091954022994</v>
      </c>
      <c r="O48" s="20">
        <v>98.6666666666666</v>
      </c>
      <c r="P48" s="20">
        <v>98.643678160919507</v>
      </c>
      <c r="Q48" s="20">
        <v>83.8735632183908</v>
      </c>
      <c r="R48" s="20">
        <v>46.2068965517241</v>
      </c>
      <c r="S48" s="20">
        <v>210.80459770114899</v>
      </c>
      <c r="T48" s="20">
        <v>11.8850574712643</v>
      </c>
      <c r="U48" s="20">
        <v>23.183908045976999</v>
      </c>
      <c r="V48" s="20">
        <v>25.954022988505699</v>
      </c>
      <c r="W48" s="20">
        <v>15.4367816091954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39AA-91CF-4395-AA59-3EE81DFFDEF9}">
  <dimension ref="A1:W48"/>
  <sheetViews>
    <sheetView topLeftCell="J22" workbookViewId="0">
      <selection activeCell="H15" sqref="H15"/>
    </sheetView>
  </sheetViews>
  <sheetFormatPr defaultRowHeight="14.4" x14ac:dyDescent="0.3"/>
  <cols>
    <col min="2" max="3" width="10.5546875" bestFit="1" customWidth="1"/>
    <col min="4" max="4" width="13.33203125" customWidth="1"/>
    <col min="5" max="5" width="10.44140625" customWidth="1"/>
    <col min="6" max="6" width="13.88671875" customWidth="1"/>
    <col min="7" max="7" width="10" customWidth="1"/>
    <col min="8" max="8" width="11.77734375" customWidth="1"/>
    <col min="9" max="9" width="12.33203125" customWidth="1"/>
    <col min="10" max="11" width="10.5546875" bestFit="1" customWidth="1"/>
    <col min="12" max="12" width="21.5546875" customWidth="1"/>
    <col min="13" max="13" width="19.6640625" customWidth="1"/>
    <col min="14" max="14" width="18.21875" customWidth="1"/>
    <col min="15" max="15" width="16.77734375" customWidth="1"/>
    <col min="16" max="16" width="21.109375" customWidth="1"/>
    <col min="17" max="17" width="16.88671875" customWidth="1"/>
    <col min="18" max="18" width="10.5546875" bestFit="1" customWidth="1"/>
    <col min="19" max="19" width="11.21875" customWidth="1"/>
    <col min="20" max="20" width="17.5546875" customWidth="1"/>
    <col min="21" max="22" width="10.5546875" bestFit="1" customWidth="1"/>
    <col min="23" max="23" width="9.33203125" customWidth="1"/>
  </cols>
  <sheetData>
    <row r="1" spans="1:23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40</v>
      </c>
      <c r="B2" s="20">
        <v>34</v>
      </c>
      <c r="C2" s="20">
        <v>28.326923076922998</v>
      </c>
      <c r="D2" s="20">
        <v>30.326923076922998</v>
      </c>
      <c r="E2" s="20">
        <v>55.961538461538403</v>
      </c>
      <c r="F2" s="20">
        <v>77.961538461538396</v>
      </c>
      <c r="G2" s="20">
        <v>98.75</v>
      </c>
      <c r="H2" s="20">
        <v>102.980769230769</v>
      </c>
      <c r="I2" s="20">
        <v>63.307692307692299</v>
      </c>
      <c r="J2" s="20">
        <v>35.692307692307601</v>
      </c>
      <c r="K2" s="20">
        <v>52</v>
      </c>
      <c r="L2" s="20">
        <v>121.442307692307</v>
      </c>
      <c r="M2" s="20">
        <v>120</v>
      </c>
      <c r="N2" s="20">
        <v>60.769230769230703</v>
      </c>
      <c r="O2" s="20">
        <v>77</v>
      </c>
      <c r="P2" s="20">
        <v>96.961538461538396</v>
      </c>
      <c r="Q2" s="20">
        <v>86.942307692307693</v>
      </c>
      <c r="R2" s="20">
        <v>50</v>
      </c>
      <c r="S2" s="20">
        <v>200</v>
      </c>
      <c r="T2" s="20">
        <v>14.346153846153801</v>
      </c>
      <c r="U2" s="20">
        <v>28.846153846153801</v>
      </c>
      <c r="V2" s="20">
        <v>25.2115384615384</v>
      </c>
      <c r="W2" s="20">
        <v>15.3846153846153</v>
      </c>
    </row>
    <row r="3" spans="1:23" x14ac:dyDescent="0.3">
      <c r="A3" t="s">
        <v>41</v>
      </c>
      <c r="B3" s="20">
        <v>24.097560975609699</v>
      </c>
      <c r="C3" s="20">
        <v>22.121951219512098</v>
      </c>
      <c r="D3" s="20">
        <v>25.5365853658536</v>
      </c>
      <c r="E3" s="20">
        <v>57.170731707317003</v>
      </c>
      <c r="F3" s="20">
        <v>87.609756097560904</v>
      </c>
      <c r="G3" s="20">
        <v>88.170731707317003</v>
      </c>
      <c r="H3" s="20">
        <v>91.439024390243901</v>
      </c>
      <c r="I3" s="20">
        <v>63.463414634146297</v>
      </c>
      <c r="J3" s="20">
        <v>37.024390243902403</v>
      </c>
      <c r="K3" s="20">
        <v>55</v>
      </c>
      <c r="L3" s="20">
        <v>123.414634146341</v>
      </c>
      <c r="M3" s="20">
        <v>93.414634146341399</v>
      </c>
      <c r="N3" s="20">
        <v>85.8536585365853</v>
      </c>
      <c r="O3" s="20">
        <v>96.560975609756099</v>
      </c>
      <c r="P3" s="20">
        <v>104.024390243902</v>
      </c>
      <c r="Q3" s="20">
        <v>83.512195121951194</v>
      </c>
      <c r="R3" s="20">
        <v>31.756097560975601</v>
      </c>
      <c r="S3" s="20">
        <v>200</v>
      </c>
      <c r="T3" s="20">
        <v>18</v>
      </c>
      <c r="U3" s="20">
        <v>18.292682926829201</v>
      </c>
      <c r="V3" s="20">
        <v>37.560975609756099</v>
      </c>
      <c r="W3" s="20">
        <v>21.951219512195099</v>
      </c>
    </row>
    <row r="4" spans="1:23" x14ac:dyDescent="0.3">
      <c r="A4" t="s">
        <v>42</v>
      </c>
      <c r="B4" s="20">
        <v>24</v>
      </c>
      <c r="C4" s="20">
        <v>22.923076923076898</v>
      </c>
      <c r="D4" s="20">
        <v>22</v>
      </c>
      <c r="E4" s="20">
        <v>64.615384615384599</v>
      </c>
      <c r="F4" s="20">
        <v>70</v>
      </c>
      <c r="G4" s="20">
        <v>90</v>
      </c>
      <c r="H4" s="20">
        <v>85</v>
      </c>
      <c r="I4" s="20">
        <v>61.615384615384599</v>
      </c>
      <c r="J4" s="20">
        <v>35.692307692307601</v>
      </c>
      <c r="K4" s="20">
        <v>52</v>
      </c>
      <c r="L4" s="20">
        <v>130</v>
      </c>
      <c r="M4" s="20">
        <v>92.596153846153797</v>
      </c>
      <c r="N4" s="20">
        <v>76.884615384615302</v>
      </c>
      <c r="O4" s="20">
        <v>93.25</v>
      </c>
      <c r="P4" s="20">
        <v>89</v>
      </c>
      <c r="Q4" s="20">
        <v>79.807692307692307</v>
      </c>
      <c r="R4" s="20">
        <v>42.923076923076898</v>
      </c>
      <c r="S4" s="20">
        <v>210</v>
      </c>
      <c r="T4" s="20">
        <v>10</v>
      </c>
      <c r="U4" s="20">
        <v>20.865384615384599</v>
      </c>
      <c r="V4" s="20">
        <v>38.076923076923002</v>
      </c>
      <c r="W4" s="20">
        <v>20</v>
      </c>
    </row>
    <row r="5" spans="1:23" x14ac:dyDescent="0.3">
      <c r="A5" t="s">
        <v>43</v>
      </c>
      <c r="B5" s="20">
        <v>28</v>
      </c>
      <c r="C5" s="20">
        <v>24.7631578947368</v>
      </c>
      <c r="D5" s="20">
        <v>26.7631578947368</v>
      </c>
      <c r="E5" s="20">
        <v>60</v>
      </c>
      <c r="F5" s="20">
        <v>84.736842105263094</v>
      </c>
      <c r="G5" s="20">
        <v>120</v>
      </c>
      <c r="H5" s="20">
        <v>100</v>
      </c>
      <c r="I5" s="20">
        <v>65</v>
      </c>
      <c r="J5" s="20">
        <v>39.5263157894736</v>
      </c>
      <c r="K5" s="20">
        <v>40</v>
      </c>
      <c r="L5" s="20">
        <v>143.68421052631501</v>
      </c>
      <c r="M5" s="20">
        <v>108.684210526315</v>
      </c>
      <c r="N5" s="20">
        <v>83.684210526315795</v>
      </c>
      <c r="O5" s="20">
        <v>102</v>
      </c>
      <c r="P5" s="20">
        <v>107.631578947368</v>
      </c>
      <c r="Q5" s="20">
        <v>97.368421052631504</v>
      </c>
      <c r="R5" s="20">
        <v>39.736842105263101</v>
      </c>
      <c r="S5" s="20">
        <v>170</v>
      </c>
      <c r="T5" s="20">
        <v>19</v>
      </c>
      <c r="U5" s="20">
        <v>21.973684210526301</v>
      </c>
      <c r="V5" s="20">
        <v>42.342105263157897</v>
      </c>
      <c r="W5" s="20">
        <v>27.8947368421052</v>
      </c>
    </row>
    <row r="6" spans="1:23" x14ac:dyDescent="0.3">
      <c r="A6" t="s">
        <v>44</v>
      </c>
      <c r="B6" s="20">
        <v>30.734693877550999</v>
      </c>
      <c r="C6" s="20">
        <v>22.2448979591836</v>
      </c>
      <c r="D6" s="20">
        <v>25.224489795918299</v>
      </c>
      <c r="E6" s="20">
        <v>62</v>
      </c>
      <c r="F6" s="20">
        <v>87.224489795918302</v>
      </c>
      <c r="G6" s="20">
        <v>97.326530612244895</v>
      </c>
      <c r="H6" s="20">
        <v>95.734693877550995</v>
      </c>
      <c r="I6" s="20">
        <v>65.836734693877503</v>
      </c>
      <c r="J6" s="20">
        <v>38</v>
      </c>
      <c r="K6" s="20">
        <v>45</v>
      </c>
      <c r="L6" s="20">
        <v>152.734693877551</v>
      </c>
      <c r="M6" s="20">
        <v>109</v>
      </c>
      <c r="N6" s="20">
        <v>107</v>
      </c>
      <c r="O6" s="20">
        <v>103.020408163265</v>
      </c>
      <c r="P6" s="20">
        <v>108.979591836734</v>
      </c>
      <c r="Q6" s="20">
        <v>98</v>
      </c>
      <c r="R6" s="20">
        <v>37.122448979591802</v>
      </c>
      <c r="S6" s="20">
        <v>210</v>
      </c>
      <c r="T6" s="20">
        <v>18.734693877550999</v>
      </c>
      <c r="U6" s="20">
        <v>17.4489795918367</v>
      </c>
      <c r="V6" s="20">
        <v>35.755102040816297</v>
      </c>
      <c r="W6" s="20">
        <v>29.4897959183673</v>
      </c>
    </row>
    <row r="7" spans="1:23" x14ac:dyDescent="0.3">
      <c r="A7" t="s">
        <v>45</v>
      </c>
      <c r="B7" s="20">
        <v>52</v>
      </c>
      <c r="C7" s="20">
        <v>36</v>
      </c>
      <c r="D7" s="20">
        <v>36</v>
      </c>
      <c r="E7" s="20">
        <v>67</v>
      </c>
      <c r="F7" s="20">
        <v>96</v>
      </c>
      <c r="G7" s="20">
        <v>126</v>
      </c>
      <c r="H7" s="20">
        <v>98</v>
      </c>
      <c r="I7" s="20">
        <v>63</v>
      </c>
      <c r="J7" s="20">
        <v>38</v>
      </c>
      <c r="K7" s="20">
        <v>37.517241379310299</v>
      </c>
      <c r="L7" s="20">
        <v>150</v>
      </c>
      <c r="M7" s="20">
        <v>132</v>
      </c>
      <c r="N7" s="20">
        <v>84</v>
      </c>
      <c r="O7" s="20">
        <v>90</v>
      </c>
      <c r="P7" s="20">
        <v>110</v>
      </c>
      <c r="Q7" s="20">
        <v>108</v>
      </c>
      <c r="R7" s="20">
        <v>51</v>
      </c>
      <c r="S7" s="20">
        <v>220</v>
      </c>
      <c r="T7" s="20">
        <v>11</v>
      </c>
      <c r="U7" s="20">
        <v>36</v>
      </c>
      <c r="V7" s="20">
        <v>44.517241379310299</v>
      </c>
      <c r="W7" s="20">
        <v>22.620689655172399</v>
      </c>
    </row>
    <row r="8" spans="1:23" x14ac:dyDescent="0.3">
      <c r="A8" t="s">
        <v>46</v>
      </c>
      <c r="B8" s="20">
        <v>27</v>
      </c>
      <c r="C8" s="20">
        <v>24</v>
      </c>
      <c r="D8" s="20">
        <v>26</v>
      </c>
      <c r="E8" s="20">
        <v>65</v>
      </c>
      <c r="F8" s="20">
        <v>90</v>
      </c>
      <c r="G8" s="20">
        <v>70</v>
      </c>
      <c r="H8" s="20">
        <v>90</v>
      </c>
      <c r="I8" s="20">
        <v>60</v>
      </c>
      <c r="J8" s="20">
        <v>36</v>
      </c>
      <c r="K8" s="20">
        <v>48</v>
      </c>
      <c r="L8" s="20">
        <v>105</v>
      </c>
      <c r="M8" s="20">
        <v>98</v>
      </c>
      <c r="N8" s="20">
        <v>68</v>
      </c>
      <c r="O8" s="20">
        <v>90</v>
      </c>
      <c r="P8" s="20">
        <v>85</v>
      </c>
      <c r="Q8" s="20">
        <v>72</v>
      </c>
      <c r="R8" s="20">
        <v>40</v>
      </c>
      <c r="S8" s="20">
        <v>250</v>
      </c>
      <c r="T8" s="20">
        <v>16</v>
      </c>
      <c r="U8" s="20">
        <v>16.7708333333333</v>
      </c>
      <c r="V8" s="20">
        <v>30.7291666666666</v>
      </c>
      <c r="W8" s="20">
        <v>14.0625</v>
      </c>
    </row>
    <row r="9" spans="1:23" x14ac:dyDescent="0.3">
      <c r="A9" t="s">
        <v>47</v>
      </c>
      <c r="B9" s="20">
        <v>24.176470588235201</v>
      </c>
      <c r="C9" s="20">
        <v>24.137254901960699</v>
      </c>
      <c r="D9" s="20">
        <v>22</v>
      </c>
      <c r="E9" s="20">
        <v>58</v>
      </c>
      <c r="F9" s="20">
        <v>86</v>
      </c>
      <c r="G9" s="20">
        <v>60</v>
      </c>
      <c r="H9" s="20">
        <v>68</v>
      </c>
      <c r="I9" s="20">
        <v>55</v>
      </c>
      <c r="J9" s="20">
        <v>36.411764705882298</v>
      </c>
      <c r="K9" s="20">
        <v>51.294117647058798</v>
      </c>
      <c r="L9" s="20">
        <v>113.54901960784299</v>
      </c>
      <c r="M9" s="20">
        <v>96.3333333333333</v>
      </c>
      <c r="N9" s="20">
        <v>72</v>
      </c>
      <c r="O9" s="20">
        <v>86</v>
      </c>
      <c r="P9" s="20">
        <v>89</v>
      </c>
      <c r="Q9" s="20">
        <v>70</v>
      </c>
      <c r="R9" s="20">
        <v>43</v>
      </c>
      <c r="S9" s="20">
        <v>209.01960784313701</v>
      </c>
      <c r="T9" s="20">
        <v>15</v>
      </c>
      <c r="U9" s="20">
        <v>22.058823529411701</v>
      </c>
      <c r="V9" s="20">
        <v>35.176470588235297</v>
      </c>
      <c r="W9" s="20">
        <v>15.1960784313725</v>
      </c>
    </row>
    <row r="10" spans="1:23" x14ac:dyDescent="0.3">
      <c r="A10" t="s">
        <v>48</v>
      </c>
      <c r="B10" s="20">
        <v>27</v>
      </c>
      <c r="C10" s="20">
        <v>28</v>
      </c>
      <c r="D10" s="20">
        <v>33</v>
      </c>
      <c r="E10" s="20">
        <v>57</v>
      </c>
      <c r="F10" s="20">
        <v>83</v>
      </c>
      <c r="G10" s="20">
        <v>78</v>
      </c>
      <c r="H10" s="20">
        <v>95</v>
      </c>
      <c r="I10" s="20">
        <v>58</v>
      </c>
      <c r="J10" s="20">
        <v>37</v>
      </c>
      <c r="K10" s="20">
        <v>40</v>
      </c>
      <c r="L10" s="20">
        <v>145</v>
      </c>
      <c r="M10" s="20">
        <v>115</v>
      </c>
      <c r="N10" s="20">
        <v>78</v>
      </c>
      <c r="O10" s="20">
        <v>95</v>
      </c>
      <c r="P10" s="20">
        <v>105</v>
      </c>
      <c r="Q10" s="20">
        <v>78</v>
      </c>
      <c r="R10" s="20">
        <v>38</v>
      </c>
      <c r="S10" s="20">
        <v>200</v>
      </c>
      <c r="T10" s="20">
        <v>18</v>
      </c>
      <c r="U10" s="20">
        <v>18</v>
      </c>
      <c r="V10" s="20">
        <v>28</v>
      </c>
      <c r="W10" s="20">
        <v>14.285714285714199</v>
      </c>
    </row>
    <row r="11" spans="1:23" x14ac:dyDescent="0.3">
      <c r="A11" t="s">
        <v>49</v>
      </c>
      <c r="B11" s="20">
        <v>34</v>
      </c>
      <c r="C11" s="20">
        <v>24.3125</v>
      </c>
      <c r="D11" s="20">
        <v>26.5625</v>
      </c>
      <c r="E11" s="20">
        <v>71.875</v>
      </c>
      <c r="F11" s="20">
        <v>93.9583333333333</v>
      </c>
      <c r="G11" s="20">
        <v>109.375</v>
      </c>
      <c r="H11" s="20">
        <v>104.479166666666</v>
      </c>
      <c r="I11" s="20">
        <v>73.2708333333333</v>
      </c>
      <c r="J11" s="20">
        <v>39.0208333333333</v>
      </c>
      <c r="K11" s="20">
        <v>46</v>
      </c>
      <c r="L11" s="20">
        <v>165.1875</v>
      </c>
      <c r="M11" s="20">
        <v>127.625</v>
      </c>
      <c r="N11" s="20">
        <v>104.541666666666</v>
      </c>
      <c r="O11" s="20">
        <v>117.958333333333</v>
      </c>
      <c r="P11" s="20">
        <v>125.875</v>
      </c>
      <c r="Q11" s="20">
        <v>102.8125</v>
      </c>
      <c r="R11" s="20">
        <v>54.0625</v>
      </c>
      <c r="S11" s="20">
        <v>241</v>
      </c>
      <c r="T11" s="20">
        <v>19.0208333333333</v>
      </c>
      <c r="U11" s="20">
        <v>25.4791666666666</v>
      </c>
      <c r="V11" s="20">
        <v>40.2291666666666</v>
      </c>
      <c r="W11" s="20">
        <v>26.8958333333333</v>
      </c>
    </row>
    <row r="12" spans="1:23" x14ac:dyDescent="0.3">
      <c r="A12" t="s">
        <v>50</v>
      </c>
      <c r="B12" s="20">
        <v>41.392857142857103</v>
      </c>
      <c r="C12" s="20">
        <v>32.357142857142797</v>
      </c>
      <c r="D12" s="20">
        <v>41.392857142857103</v>
      </c>
      <c r="E12" s="20">
        <v>70.285714285714207</v>
      </c>
      <c r="F12" s="20">
        <v>89.178571428571402</v>
      </c>
      <c r="G12" s="20">
        <v>114.85714285714199</v>
      </c>
      <c r="H12" s="20">
        <v>91.785714285714207</v>
      </c>
      <c r="I12" s="20">
        <v>62.107142857142797</v>
      </c>
      <c r="J12" s="20">
        <v>39</v>
      </c>
      <c r="K12" s="20">
        <v>41</v>
      </c>
      <c r="L12" s="20">
        <v>114.678571428571</v>
      </c>
      <c r="M12" s="20">
        <v>108.60714285714199</v>
      </c>
      <c r="N12" s="20">
        <v>80.928571428571402</v>
      </c>
      <c r="O12" s="20">
        <v>93</v>
      </c>
      <c r="P12" s="20">
        <v>97.428571428571402</v>
      </c>
      <c r="Q12" s="20">
        <v>84.071428571428498</v>
      </c>
      <c r="R12" s="20">
        <v>51.607142857142797</v>
      </c>
      <c r="S12" s="20">
        <v>385.5</v>
      </c>
      <c r="T12" s="20">
        <v>16.071428571428498</v>
      </c>
      <c r="U12" s="20">
        <v>22.964285714285701</v>
      </c>
      <c r="V12" s="20">
        <v>32.857142857142797</v>
      </c>
      <c r="W12" s="20">
        <v>12.25</v>
      </c>
    </row>
    <row r="13" spans="1:23" x14ac:dyDescent="0.3">
      <c r="A13" t="s">
        <v>51</v>
      </c>
      <c r="B13" s="20">
        <v>26</v>
      </c>
      <c r="C13" s="20">
        <v>60</v>
      </c>
      <c r="D13" s="20">
        <v>45</v>
      </c>
      <c r="E13" s="20">
        <v>65</v>
      </c>
      <c r="F13" s="20">
        <v>86.774193548387103</v>
      </c>
      <c r="G13" s="20">
        <v>75</v>
      </c>
      <c r="H13" s="20">
        <v>86.774193548387103</v>
      </c>
      <c r="I13" s="20">
        <v>65</v>
      </c>
      <c r="J13" s="20">
        <v>45</v>
      </c>
      <c r="K13" s="20">
        <v>65</v>
      </c>
      <c r="L13" s="20">
        <v>115</v>
      </c>
      <c r="M13" s="20">
        <v>93.387096774193495</v>
      </c>
      <c r="N13" s="20">
        <v>110</v>
      </c>
      <c r="O13" s="20">
        <v>105</v>
      </c>
      <c r="P13" s="20">
        <v>118</v>
      </c>
      <c r="Q13" s="20">
        <v>110</v>
      </c>
      <c r="R13" s="20">
        <v>60</v>
      </c>
      <c r="S13" s="20">
        <v>180</v>
      </c>
      <c r="T13" s="20">
        <v>10</v>
      </c>
      <c r="U13" s="20">
        <v>21.935483870967701</v>
      </c>
      <c r="V13" s="20">
        <v>51.612903225806399</v>
      </c>
      <c r="W13" s="20">
        <v>34.838709677419303</v>
      </c>
    </row>
    <row r="14" spans="1:23" x14ac:dyDescent="0.3">
      <c r="A14" t="s">
        <v>52</v>
      </c>
      <c r="B14" s="20">
        <v>26</v>
      </c>
      <c r="C14" s="20">
        <v>29.408163265306101</v>
      </c>
      <c r="D14" s="20">
        <v>30</v>
      </c>
      <c r="E14" s="20">
        <v>61.224489795918302</v>
      </c>
      <c r="F14" s="20">
        <v>83.775510204081598</v>
      </c>
      <c r="G14" s="20">
        <v>85.306122448979593</v>
      </c>
      <c r="H14" s="20">
        <v>99.387755102040799</v>
      </c>
      <c r="I14" s="20">
        <v>62.551020408163197</v>
      </c>
      <c r="J14" s="20">
        <v>36</v>
      </c>
      <c r="K14" s="20">
        <v>43</v>
      </c>
      <c r="L14" s="20">
        <v>125.938775510204</v>
      </c>
      <c r="M14" s="20">
        <v>117.87755102040801</v>
      </c>
      <c r="N14" s="20">
        <v>70.5918367346938</v>
      </c>
      <c r="O14" s="20">
        <v>95.918367346938695</v>
      </c>
      <c r="P14" s="20">
        <v>97.204081632653001</v>
      </c>
      <c r="Q14" s="20">
        <v>93.163265306122398</v>
      </c>
      <c r="R14" s="20">
        <v>37</v>
      </c>
      <c r="S14" s="20">
        <v>223.67346938775501</v>
      </c>
      <c r="T14" s="20">
        <v>10</v>
      </c>
      <c r="U14" s="20">
        <v>22.775510204081598</v>
      </c>
      <c r="V14" s="20">
        <v>37.448979591836697</v>
      </c>
      <c r="W14" s="20">
        <v>11.1224489795918</v>
      </c>
    </row>
    <row r="15" spans="1:23" x14ac:dyDescent="0.3">
      <c r="A15" t="s">
        <v>53</v>
      </c>
      <c r="B15" s="20">
        <v>26</v>
      </c>
      <c r="C15" s="20">
        <v>22.219512195121901</v>
      </c>
      <c r="D15" s="20">
        <v>24.292682926829201</v>
      </c>
      <c r="E15" s="20">
        <v>63.170731707317003</v>
      </c>
      <c r="F15" s="20">
        <v>83.414634146341399</v>
      </c>
      <c r="G15" s="20">
        <v>100.975609756097</v>
      </c>
      <c r="H15" s="20">
        <v>120</v>
      </c>
      <c r="I15" s="20">
        <v>66.341463414634106</v>
      </c>
      <c r="J15" s="20">
        <v>40</v>
      </c>
      <c r="K15" s="20">
        <v>43.804878048780402</v>
      </c>
      <c r="L15" s="20">
        <v>153</v>
      </c>
      <c r="M15" s="20">
        <v>120</v>
      </c>
      <c r="N15" s="20">
        <v>69</v>
      </c>
      <c r="O15" s="20">
        <v>92</v>
      </c>
      <c r="P15" s="20">
        <v>126</v>
      </c>
      <c r="Q15" s="20">
        <v>81</v>
      </c>
      <c r="R15" s="20">
        <v>37.707317073170699</v>
      </c>
      <c r="S15" s="20">
        <v>180</v>
      </c>
      <c r="T15" s="20">
        <v>18</v>
      </c>
      <c r="U15" s="20">
        <v>18.5365853658536</v>
      </c>
      <c r="V15" s="20">
        <v>40.975609756097498</v>
      </c>
      <c r="W15" s="20">
        <v>30.975609756097501</v>
      </c>
    </row>
    <row r="16" spans="1:23" x14ac:dyDescent="0.3">
      <c r="A16" t="s">
        <v>54</v>
      </c>
      <c r="B16" s="20">
        <v>40</v>
      </c>
      <c r="C16" s="20">
        <v>19</v>
      </c>
      <c r="D16" s="20">
        <v>21</v>
      </c>
      <c r="E16" s="20">
        <v>60</v>
      </c>
      <c r="F16" s="20">
        <v>75</v>
      </c>
      <c r="G16" s="20">
        <v>70</v>
      </c>
      <c r="H16" s="20">
        <v>70</v>
      </c>
      <c r="I16" s="20">
        <v>55</v>
      </c>
      <c r="J16" s="20">
        <v>35.5</v>
      </c>
      <c r="K16" s="20">
        <v>42</v>
      </c>
      <c r="L16" s="20">
        <v>150</v>
      </c>
      <c r="M16" s="20">
        <v>98</v>
      </c>
      <c r="N16" s="20">
        <v>93</v>
      </c>
      <c r="O16" s="20">
        <v>98</v>
      </c>
      <c r="P16" s="20">
        <v>104</v>
      </c>
      <c r="Q16" s="20">
        <v>82</v>
      </c>
      <c r="R16" s="20">
        <v>40</v>
      </c>
      <c r="S16" s="20">
        <v>220</v>
      </c>
      <c r="T16" s="20">
        <v>17</v>
      </c>
      <c r="U16" s="20">
        <v>30.865384615384599</v>
      </c>
      <c r="V16" s="20">
        <v>45</v>
      </c>
      <c r="W16" s="20">
        <v>36.346153846153797</v>
      </c>
    </row>
    <row r="17" spans="1:23" x14ac:dyDescent="0.3">
      <c r="A17" t="s">
        <v>55</v>
      </c>
      <c r="B17" s="20">
        <v>30</v>
      </c>
      <c r="C17" s="20">
        <v>26</v>
      </c>
      <c r="D17" s="20">
        <v>28</v>
      </c>
      <c r="E17" s="20">
        <v>57.807692307692299</v>
      </c>
      <c r="F17" s="20">
        <v>86.807692307692307</v>
      </c>
      <c r="G17" s="20">
        <v>81.961538461538396</v>
      </c>
      <c r="H17" s="20">
        <v>82.192307692307693</v>
      </c>
      <c r="I17" s="20">
        <v>60</v>
      </c>
      <c r="J17" s="20">
        <v>39.480769230769198</v>
      </c>
      <c r="K17" s="20">
        <v>45</v>
      </c>
      <c r="L17" s="20">
        <v>135</v>
      </c>
      <c r="M17" s="20">
        <v>98.423076923076906</v>
      </c>
      <c r="N17" s="20">
        <v>80</v>
      </c>
      <c r="O17" s="20">
        <v>88</v>
      </c>
      <c r="P17" s="20">
        <v>105</v>
      </c>
      <c r="Q17" s="20">
        <v>76</v>
      </c>
      <c r="R17" s="20">
        <v>38.211538461538403</v>
      </c>
      <c r="S17" s="20">
        <v>200</v>
      </c>
      <c r="T17" s="20">
        <v>18</v>
      </c>
      <c r="U17" s="20">
        <v>16.538461538461501</v>
      </c>
      <c r="V17" s="20">
        <v>29.019230769230699</v>
      </c>
      <c r="W17" s="20">
        <v>11.8846153846153</v>
      </c>
    </row>
    <row r="18" spans="1:23" x14ac:dyDescent="0.3">
      <c r="A18" t="s">
        <v>56</v>
      </c>
      <c r="B18" s="20">
        <v>24</v>
      </c>
      <c r="C18" s="20">
        <v>24</v>
      </c>
      <c r="D18" s="20">
        <v>26</v>
      </c>
      <c r="E18" s="20">
        <v>54</v>
      </c>
      <c r="F18" s="20">
        <v>80</v>
      </c>
      <c r="G18" s="20">
        <v>85</v>
      </c>
      <c r="H18" s="20">
        <v>84</v>
      </c>
      <c r="I18" s="20">
        <v>56</v>
      </c>
      <c r="J18" s="20">
        <v>34</v>
      </c>
      <c r="K18" s="20">
        <v>45</v>
      </c>
      <c r="L18" s="20">
        <v>96</v>
      </c>
      <c r="M18" s="20">
        <v>100</v>
      </c>
      <c r="N18" s="20">
        <v>66</v>
      </c>
      <c r="O18" s="20">
        <v>84</v>
      </c>
      <c r="P18" s="20">
        <v>95</v>
      </c>
      <c r="Q18" s="20">
        <v>65</v>
      </c>
      <c r="R18" s="20">
        <v>32</v>
      </c>
      <c r="S18" s="20">
        <v>230</v>
      </c>
      <c r="T18" s="20">
        <v>20</v>
      </c>
      <c r="U18" s="20">
        <v>25</v>
      </c>
      <c r="V18" s="20">
        <v>30</v>
      </c>
      <c r="W18" s="20">
        <v>25</v>
      </c>
    </row>
    <row r="19" spans="1:23" x14ac:dyDescent="0.3">
      <c r="A19" t="s">
        <v>57</v>
      </c>
      <c r="B19" s="20">
        <v>32.076923076923002</v>
      </c>
      <c r="C19" s="20">
        <v>21.884615384615302</v>
      </c>
      <c r="D19" s="20">
        <v>24.230769230769202</v>
      </c>
      <c r="E19" s="20">
        <v>60.230769230769198</v>
      </c>
      <c r="F19" s="20">
        <v>84.384615384615302</v>
      </c>
      <c r="G19" s="20">
        <v>83.365384615384599</v>
      </c>
      <c r="H19" s="20">
        <v>79.134615384615302</v>
      </c>
      <c r="I19" s="20">
        <v>57.942307692307601</v>
      </c>
      <c r="J19" s="20">
        <v>38.057692307692299</v>
      </c>
      <c r="K19" s="20">
        <v>55</v>
      </c>
      <c r="L19" s="20">
        <v>149.07692307692301</v>
      </c>
      <c r="M19" s="20">
        <v>104.53846153846099</v>
      </c>
      <c r="N19" s="20">
        <v>94.192307692307693</v>
      </c>
      <c r="O19" s="20">
        <v>95.615384615384599</v>
      </c>
      <c r="P19" s="20">
        <v>104.53846153846099</v>
      </c>
      <c r="Q19" s="20">
        <v>90.307692307692307</v>
      </c>
      <c r="R19" s="20">
        <v>31.769230769230699</v>
      </c>
      <c r="S19" s="20">
        <v>201.53846153846101</v>
      </c>
      <c r="T19" s="20">
        <v>18.1538461538461</v>
      </c>
      <c r="U19" s="20">
        <v>25.730769230769202</v>
      </c>
      <c r="V19" s="20">
        <v>42.076923076923002</v>
      </c>
      <c r="W19" s="20">
        <v>32.038461538461497</v>
      </c>
    </row>
    <row r="20" spans="1:23" x14ac:dyDescent="0.3">
      <c r="A20" t="s">
        <v>58</v>
      </c>
      <c r="B20" s="20">
        <v>38.576923076923002</v>
      </c>
      <c r="C20" s="20">
        <v>29.423076923076898</v>
      </c>
      <c r="D20" s="20">
        <v>32</v>
      </c>
      <c r="E20" s="20">
        <v>65.134615384615302</v>
      </c>
      <c r="F20" s="20">
        <v>86.057692307692307</v>
      </c>
      <c r="G20" s="20">
        <v>105.153846153846</v>
      </c>
      <c r="H20" s="20">
        <v>99.75</v>
      </c>
      <c r="I20" s="20">
        <v>59.942307692307601</v>
      </c>
      <c r="J20" s="20">
        <v>38</v>
      </c>
      <c r="K20" s="20">
        <v>50</v>
      </c>
      <c r="L20" s="20">
        <v>105.230769230769</v>
      </c>
      <c r="M20" s="20">
        <v>112.30769230769199</v>
      </c>
      <c r="N20" s="20">
        <v>80.076923076922995</v>
      </c>
      <c r="O20" s="20">
        <v>94.192307692307693</v>
      </c>
      <c r="P20" s="20">
        <v>98.076923076922995</v>
      </c>
      <c r="Q20" s="20">
        <v>85.134615384615302</v>
      </c>
      <c r="R20" s="20">
        <v>50.384615384615302</v>
      </c>
      <c r="S20" s="20">
        <v>177.692307692307</v>
      </c>
      <c r="T20" s="20">
        <v>12.076923076923</v>
      </c>
      <c r="U20" s="20">
        <v>28.4615384615384</v>
      </c>
      <c r="V20" s="20">
        <v>23.038461538461501</v>
      </c>
      <c r="W20" s="20">
        <v>14.192307692307599</v>
      </c>
    </row>
    <row r="21" spans="1:23" x14ac:dyDescent="0.3">
      <c r="A21" t="s">
        <v>59</v>
      </c>
      <c r="B21" s="20">
        <v>27</v>
      </c>
      <c r="C21" s="20">
        <v>23.564102564102502</v>
      </c>
      <c r="D21" s="20">
        <v>25.282051282051199</v>
      </c>
      <c r="E21" s="20">
        <v>63</v>
      </c>
      <c r="F21" s="20">
        <v>92.205128205128204</v>
      </c>
      <c r="G21" s="20">
        <v>72</v>
      </c>
      <c r="H21" s="20">
        <v>85</v>
      </c>
      <c r="I21" s="20">
        <v>57.820512820512803</v>
      </c>
      <c r="J21" s="20">
        <v>40</v>
      </c>
      <c r="K21" s="20">
        <v>53</v>
      </c>
      <c r="L21" s="20">
        <v>130</v>
      </c>
      <c r="M21" s="20">
        <v>105</v>
      </c>
      <c r="N21" s="20">
        <v>85</v>
      </c>
      <c r="O21" s="20">
        <v>83</v>
      </c>
      <c r="P21" s="20">
        <v>104.435897435897</v>
      </c>
      <c r="Q21" s="20">
        <v>84</v>
      </c>
      <c r="R21" s="20">
        <v>39.538461538461497</v>
      </c>
      <c r="S21" s="20">
        <v>220</v>
      </c>
      <c r="T21" s="20">
        <v>10</v>
      </c>
      <c r="U21" s="20">
        <v>15.6410256410256</v>
      </c>
      <c r="V21" s="20">
        <v>32.6410256410256</v>
      </c>
      <c r="W21" s="20">
        <v>12.6410256410256</v>
      </c>
    </row>
    <row r="22" spans="1:23" x14ac:dyDescent="0.3">
      <c r="A22" t="s">
        <v>60</v>
      </c>
      <c r="B22" s="20">
        <v>27.411764705882302</v>
      </c>
      <c r="C22" s="20">
        <v>29.058823529411701</v>
      </c>
      <c r="D22" s="20">
        <v>33.431372549019599</v>
      </c>
      <c r="E22" s="20">
        <v>57.117647058823501</v>
      </c>
      <c r="F22" s="20">
        <v>87.450980392156794</v>
      </c>
      <c r="G22" s="20">
        <v>83.058823529411697</v>
      </c>
      <c r="H22" s="20">
        <v>82.078431372549005</v>
      </c>
      <c r="I22" s="20">
        <v>57.058823529411697</v>
      </c>
      <c r="J22" s="20">
        <v>40</v>
      </c>
      <c r="K22" s="20">
        <v>55</v>
      </c>
      <c r="L22" s="20">
        <v>137</v>
      </c>
      <c r="M22" s="20">
        <v>109</v>
      </c>
      <c r="N22" s="20">
        <v>79</v>
      </c>
      <c r="O22" s="20">
        <v>93</v>
      </c>
      <c r="P22" s="20">
        <v>98</v>
      </c>
      <c r="Q22" s="20">
        <v>82</v>
      </c>
      <c r="R22" s="20">
        <v>34</v>
      </c>
      <c r="S22" s="20">
        <v>180</v>
      </c>
      <c r="T22" s="20">
        <v>10</v>
      </c>
      <c r="U22" s="20">
        <v>25</v>
      </c>
      <c r="V22" s="20">
        <v>48.235294117647001</v>
      </c>
      <c r="W22" s="20">
        <v>20.686274509803901</v>
      </c>
    </row>
    <row r="23" spans="1:23" x14ac:dyDescent="0.3">
      <c r="A23" t="s">
        <v>61</v>
      </c>
      <c r="B23" s="20">
        <v>23.609756097560901</v>
      </c>
      <c r="C23" s="20">
        <v>23.268292682926798</v>
      </c>
      <c r="D23" s="20">
        <v>27</v>
      </c>
      <c r="E23" s="20">
        <v>54.756097560975597</v>
      </c>
      <c r="F23" s="20">
        <v>85.512195121951194</v>
      </c>
      <c r="G23" s="20">
        <v>117.682926829268</v>
      </c>
      <c r="H23" s="20">
        <v>83.097560975609696</v>
      </c>
      <c r="I23" s="20">
        <v>58.585365853658502</v>
      </c>
      <c r="J23" s="20">
        <v>39.0731707317073</v>
      </c>
      <c r="K23" s="20">
        <v>52</v>
      </c>
      <c r="L23" s="20">
        <v>117.097560975609</v>
      </c>
      <c r="M23" s="20">
        <v>110</v>
      </c>
      <c r="N23" s="20">
        <v>76</v>
      </c>
      <c r="O23" s="20">
        <v>109.292682926829</v>
      </c>
      <c r="P23" s="20">
        <v>131</v>
      </c>
      <c r="Q23" s="20">
        <v>99.8536585365853</v>
      </c>
      <c r="R23" s="20">
        <v>41</v>
      </c>
      <c r="S23" s="20">
        <v>110</v>
      </c>
      <c r="T23" s="20">
        <v>20</v>
      </c>
      <c r="U23" s="20">
        <v>23</v>
      </c>
      <c r="V23" s="20">
        <v>34.390243902439003</v>
      </c>
      <c r="W23" s="20">
        <v>27.756097560975601</v>
      </c>
    </row>
    <row r="24" spans="1:23" x14ac:dyDescent="0.3">
      <c r="A24" t="s">
        <v>62</v>
      </c>
      <c r="B24" s="20">
        <v>25.2</v>
      </c>
      <c r="C24" s="20">
        <v>22.08</v>
      </c>
      <c r="D24" s="20">
        <v>26.98</v>
      </c>
      <c r="E24" s="20">
        <v>59.86</v>
      </c>
      <c r="F24" s="20">
        <v>83.02</v>
      </c>
      <c r="G24" s="20">
        <v>89.8</v>
      </c>
      <c r="H24" s="20">
        <v>89.76</v>
      </c>
      <c r="I24" s="20">
        <v>76.88</v>
      </c>
      <c r="J24" s="20">
        <v>37.880000000000003</v>
      </c>
      <c r="K24" s="20">
        <v>46.04</v>
      </c>
      <c r="L24" s="20">
        <v>152.22</v>
      </c>
      <c r="M24" s="20">
        <v>113.84</v>
      </c>
      <c r="N24" s="20">
        <v>103.48</v>
      </c>
      <c r="O24" s="20">
        <v>114.04</v>
      </c>
      <c r="P24" s="20">
        <v>114.18</v>
      </c>
      <c r="Q24" s="20">
        <v>95.48</v>
      </c>
      <c r="R24" s="20">
        <v>39.700000000000003</v>
      </c>
      <c r="S24" s="20">
        <v>200.4</v>
      </c>
      <c r="T24" s="20">
        <v>18</v>
      </c>
      <c r="U24" s="20">
        <v>18.8</v>
      </c>
      <c r="V24" s="20">
        <v>34.659999999999997</v>
      </c>
      <c r="W24" s="20">
        <v>29.22</v>
      </c>
    </row>
    <row r="25" spans="1:23" x14ac:dyDescent="0.3">
      <c r="A25" t="s">
        <v>63</v>
      </c>
      <c r="B25" s="20">
        <v>36.25</v>
      </c>
      <c r="C25" s="20">
        <v>24</v>
      </c>
      <c r="D25" s="20">
        <v>31.75</v>
      </c>
      <c r="E25" s="20">
        <v>74.4166666666666</v>
      </c>
      <c r="F25" s="20">
        <v>86.5</v>
      </c>
      <c r="G25" s="20">
        <v>96.875</v>
      </c>
      <c r="H25" s="20">
        <v>114.375</v>
      </c>
      <c r="I25" s="20">
        <v>92.5208333333333</v>
      </c>
      <c r="J25" s="20">
        <v>41.2291666666666</v>
      </c>
      <c r="K25" s="20">
        <v>45.5208333333333</v>
      </c>
      <c r="L25" s="20">
        <v>147</v>
      </c>
      <c r="M25" s="20">
        <v>107.729166666666</v>
      </c>
      <c r="N25" s="20">
        <v>80</v>
      </c>
      <c r="O25" s="20">
        <v>94.375</v>
      </c>
      <c r="P25" s="20">
        <v>102.1875</v>
      </c>
      <c r="Q25" s="20">
        <v>84.125</v>
      </c>
      <c r="R25" s="20">
        <v>50.125</v>
      </c>
      <c r="S25" s="20">
        <v>220</v>
      </c>
      <c r="T25" s="20">
        <v>11.8958333333333</v>
      </c>
      <c r="U25" s="20">
        <v>19.5208333333333</v>
      </c>
      <c r="V25" s="20">
        <v>55.1875</v>
      </c>
      <c r="W25" s="20">
        <v>25.75</v>
      </c>
    </row>
    <row r="26" spans="1:23" x14ac:dyDescent="0.3">
      <c r="A26" t="s">
        <v>64</v>
      </c>
      <c r="B26" s="20">
        <v>35</v>
      </c>
      <c r="C26" s="20">
        <v>23</v>
      </c>
      <c r="D26" s="20">
        <v>28</v>
      </c>
      <c r="E26" s="20">
        <v>65</v>
      </c>
      <c r="F26" s="20">
        <v>86.6666666666666</v>
      </c>
      <c r="G26" s="20">
        <v>86.6666666666666</v>
      </c>
      <c r="H26" s="20">
        <v>86.8888888888888</v>
      </c>
      <c r="I26" s="20">
        <v>62.2222222222222</v>
      </c>
      <c r="J26" s="20">
        <v>38</v>
      </c>
      <c r="K26" s="20">
        <v>50</v>
      </c>
      <c r="L26" s="20">
        <v>150</v>
      </c>
      <c r="M26" s="20">
        <v>110</v>
      </c>
      <c r="N26" s="20">
        <v>72.7777777777777</v>
      </c>
      <c r="O26" s="20">
        <v>105</v>
      </c>
      <c r="P26" s="20">
        <v>150</v>
      </c>
      <c r="Q26" s="20">
        <v>80</v>
      </c>
      <c r="R26" s="20">
        <v>50</v>
      </c>
      <c r="S26" s="20">
        <v>200</v>
      </c>
      <c r="T26" s="20">
        <v>20</v>
      </c>
      <c r="U26" s="20">
        <v>16.3888888888888</v>
      </c>
      <c r="V26" s="20">
        <v>31.6666666666666</v>
      </c>
      <c r="W26" s="20">
        <v>16.3888888888888</v>
      </c>
    </row>
    <row r="27" spans="1:23" x14ac:dyDescent="0.3">
      <c r="A27" t="s">
        <v>65</v>
      </c>
      <c r="B27" s="20">
        <v>29.170731707317</v>
      </c>
      <c r="C27" s="20">
        <v>23.634146341463399</v>
      </c>
      <c r="D27" s="20">
        <v>25.170731707317</v>
      </c>
      <c r="E27" s="20">
        <v>64.219512195121894</v>
      </c>
      <c r="F27" s="20">
        <v>88.121951219512198</v>
      </c>
      <c r="G27" s="20">
        <v>128.658536585365</v>
      </c>
      <c r="H27" s="20">
        <v>98.341463414634106</v>
      </c>
      <c r="I27" s="20">
        <v>64.536585365853597</v>
      </c>
      <c r="J27" s="20">
        <v>38.219512195121901</v>
      </c>
      <c r="K27" s="20">
        <v>56</v>
      </c>
      <c r="L27" s="20">
        <v>138.92682926829201</v>
      </c>
      <c r="M27" s="20">
        <v>119</v>
      </c>
      <c r="N27" s="20">
        <v>115.87804878048701</v>
      </c>
      <c r="O27" s="20">
        <v>110.365853658536</v>
      </c>
      <c r="P27" s="20">
        <v>114.536585365853</v>
      </c>
      <c r="Q27" s="20">
        <v>108</v>
      </c>
      <c r="R27" s="20">
        <v>40</v>
      </c>
      <c r="S27" s="20">
        <v>279.02439024390202</v>
      </c>
      <c r="T27" s="20">
        <v>20</v>
      </c>
      <c r="U27" s="20">
        <v>20.170731707317</v>
      </c>
      <c r="V27" s="20">
        <v>36.219512195121901</v>
      </c>
      <c r="W27" s="20">
        <v>28.048780487804802</v>
      </c>
    </row>
    <row r="28" spans="1:23" x14ac:dyDescent="0.3">
      <c r="A28" t="s">
        <v>66</v>
      </c>
      <c r="B28" s="20">
        <v>40</v>
      </c>
      <c r="C28" s="20">
        <v>36</v>
      </c>
      <c r="D28" s="20">
        <v>39</v>
      </c>
      <c r="E28" s="20">
        <v>67</v>
      </c>
      <c r="F28" s="20">
        <v>88</v>
      </c>
      <c r="G28" s="20">
        <v>124</v>
      </c>
      <c r="H28" s="20">
        <v>93.428571428571402</v>
      </c>
      <c r="I28" s="20">
        <v>73</v>
      </c>
      <c r="J28" s="20">
        <v>38</v>
      </c>
      <c r="K28" s="20">
        <v>36</v>
      </c>
      <c r="L28" s="20">
        <v>140</v>
      </c>
      <c r="M28" s="20">
        <v>120.238095238095</v>
      </c>
      <c r="N28" s="20">
        <v>80.047619047618994</v>
      </c>
      <c r="O28" s="20">
        <v>90</v>
      </c>
      <c r="P28" s="20">
        <v>89</v>
      </c>
      <c r="Q28" s="20">
        <v>81.904761904761898</v>
      </c>
      <c r="R28" s="20">
        <v>53.619047619047599</v>
      </c>
      <c r="S28" s="20">
        <v>233</v>
      </c>
      <c r="T28" s="20">
        <v>11</v>
      </c>
      <c r="U28" s="20">
        <v>28.952380952380899</v>
      </c>
      <c r="V28" s="20">
        <v>28.238095238095202</v>
      </c>
      <c r="W28" s="20">
        <v>22.095238095237999</v>
      </c>
    </row>
    <row r="29" spans="1:23" x14ac:dyDescent="0.3">
      <c r="A29" t="s">
        <v>67</v>
      </c>
      <c r="B29" s="20">
        <v>31.06</v>
      </c>
      <c r="C29" s="20">
        <v>34.08</v>
      </c>
      <c r="D29" s="20">
        <v>36.44</v>
      </c>
      <c r="E29" s="20">
        <v>72.92</v>
      </c>
      <c r="F29" s="20">
        <v>94.26</v>
      </c>
      <c r="G29" s="20">
        <v>119.74</v>
      </c>
      <c r="H29" s="20">
        <v>117.1</v>
      </c>
      <c r="I29" s="20">
        <v>74.459999999999994</v>
      </c>
      <c r="J29" s="20">
        <v>41.98</v>
      </c>
      <c r="K29" s="20">
        <v>44</v>
      </c>
      <c r="L29" s="20">
        <v>151.74</v>
      </c>
      <c r="M29" s="20">
        <v>121.32</v>
      </c>
      <c r="N29" s="20">
        <v>97.4</v>
      </c>
      <c r="O29" s="20">
        <v>91.16</v>
      </c>
      <c r="P29" s="20">
        <v>91.06</v>
      </c>
      <c r="Q29" s="20">
        <v>81.12</v>
      </c>
      <c r="R29" s="20">
        <v>64.38</v>
      </c>
      <c r="S29" s="20">
        <v>279.27999999999997</v>
      </c>
      <c r="T29" s="20">
        <v>19</v>
      </c>
      <c r="U29" s="20">
        <v>28.18</v>
      </c>
      <c r="V29" s="20">
        <v>46.52</v>
      </c>
      <c r="W29" s="20">
        <v>32.880000000000003</v>
      </c>
    </row>
    <row r="30" spans="1:23" x14ac:dyDescent="0.3">
      <c r="A30" t="s">
        <v>68</v>
      </c>
      <c r="B30" s="20">
        <v>44</v>
      </c>
      <c r="C30" s="20">
        <v>31</v>
      </c>
      <c r="D30" s="20">
        <v>28</v>
      </c>
      <c r="E30" s="20">
        <v>63.724137931034399</v>
      </c>
      <c r="F30" s="20">
        <v>97.344827586206804</v>
      </c>
      <c r="G30" s="20">
        <v>116.241379310344</v>
      </c>
      <c r="H30" s="20">
        <v>107</v>
      </c>
      <c r="I30" s="20">
        <v>93.034482758620598</v>
      </c>
      <c r="J30" s="20">
        <v>35</v>
      </c>
      <c r="K30" s="20">
        <v>36</v>
      </c>
      <c r="L30" s="20">
        <v>151</v>
      </c>
      <c r="M30" s="20">
        <v>149</v>
      </c>
      <c r="N30" s="20">
        <v>75</v>
      </c>
      <c r="O30" s="20">
        <v>78</v>
      </c>
      <c r="P30" s="20">
        <v>97</v>
      </c>
      <c r="Q30" s="20">
        <v>65</v>
      </c>
      <c r="R30" s="20">
        <v>57</v>
      </c>
      <c r="S30" s="20">
        <v>317</v>
      </c>
      <c r="T30" s="20">
        <v>10</v>
      </c>
      <c r="U30" s="20">
        <v>25.068965517241299</v>
      </c>
      <c r="V30" s="20">
        <v>32</v>
      </c>
      <c r="W30" s="20">
        <v>13.413793103448199</v>
      </c>
    </row>
    <row r="31" spans="1:23" x14ac:dyDescent="0.3">
      <c r="A31" t="s">
        <v>69</v>
      </c>
      <c r="B31" s="20">
        <v>32.039215686274503</v>
      </c>
      <c r="C31" s="20">
        <v>29.901960784313701</v>
      </c>
      <c r="D31" s="20">
        <v>28.686274509803901</v>
      </c>
      <c r="E31" s="20">
        <v>57.588235294117602</v>
      </c>
      <c r="F31" s="20">
        <v>89.745098039215605</v>
      </c>
      <c r="G31" s="20">
        <v>78.117647058823493</v>
      </c>
      <c r="H31" s="20">
        <v>89.823529411764696</v>
      </c>
      <c r="I31" s="20">
        <v>64.294117647058798</v>
      </c>
      <c r="J31" s="20">
        <v>40.745098039215598</v>
      </c>
      <c r="K31" s="20">
        <v>44.607843137254903</v>
      </c>
      <c r="L31" s="20">
        <v>130.29411764705799</v>
      </c>
      <c r="M31" s="20">
        <v>110.235294117647</v>
      </c>
      <c r="N31" s="20">
        <v>73.6666666666666</v>
      </c>
      <c r="O31" s="20">
        <v>108.56862745098</v>
      </c>
      <c r="P31" s="20">
        <v>110.35294117647</v>
      </c>
      <c r="Q31" s="20">
        <v>107.333333333333</v>
      </c>
      <c r="R31" s="20">
        <v>45.196078431372499</v>
      </c>
      <c r="S31" s="20">
        <v>201</v>
      </c>
      <c r="T31" s="20">
        <v>18</v>
      </c>
      <c r="U31" s="20">
        <v>24.2156862745098</v>
      </c>
      <c r="V31" s="20">
        <v>36.901960784313701</v>
      </c>
      <c r="W31" s="20">
        <v>16.901960784313701</v>
      </c>
    </row>
    <row r="32" spans="1:23" x14ac:dyDescent="0.3">
      <c r="A32" t="s">
        <v>70</v>
      </c>
      <c r="B32" s="20">
        <v>39.588235294117602</v>
      </c>
      <c r="C32" s="20">
        <v>34.588235294117602</v>
      </c>
      <c r="D32" s="20">
        <v>34.588235294117602</v>
      </c>
      <c r="E32" s="20">
        <v>79.058823529411697</v>
      </c>
      <c r="F32" s="20">
        <v>74.6666666666666</v>
      </c>
      <c r="G32" s="20">
        <v>78.450980392156794</v>
      </c>
      <c r="H32" s="20">
        <v>77.6666666666666</v>
      </c>
      <c r="I32" s="20">
        <v>60.176470588235297</v>
      </c>
      <c r="J32" s="20">
        <v>39</v>
      </c>
      <c r="K32" s="20">
        <v>37</v>
      </c>
      <c r="L32" s="20">
        <v>118.666666666666</v>
      </c>
      <c r="M32" s="20">
        <v>103.823529411764</v>
      </c>
      <c r="N32" s="20">
        <v>77.823529411764696</v>
      </c>
      <c r="O32" s="20">
        <v>75.568627450980301</v>
      </c>
      <c r="P32" s="20">
        <v>89.803921568627402</v>
      </c>
      <c r="Q32" s="20">
        <v>73.803921568627402</v>
      </c>
      <c r="R32" s="20">
        <v>45</v>
      </c>
      <c r="S32" s="20">
        <v>248</v>
      </c>
      <c r="T32" s="20">
        <v>11</v>
      </c>
      <c r="U32" s="20">
        <v>27.450980392156801</v>
      </c>
      <c r="V32" s="20">
        <v>32.254901960784302</v>
      </c>
      <c r="W32" s="20">
        <v>27.294117647058801</v>
      </c>
    </row>
    <row r="33" spans="1:23" x14ac:dyDescent="0.3">
      <c r="A33" t="s">
        <v>71</v>
      </c>
      <c r="B33" s="20">
        <v>42</v>
      </c>
      <c r="C33" s="20">
        <v>34.3823529411764</v>
      </c>
      <c r="D33" s="20">
        <v>32.205882352941103</v>
      </c>
      <c r="E33" s="20">
        <v>82.352941176470594</v>
      </c>
      <c r="F33" s="20">
        <v>90</v>
      </c>
      <c r="G33" s="20">
        <v>133.529411764705</v>
      </c>
      <c r="H33" s="20">
        <v>121.764705882352</v>
      </c>
      <c r="I33" s="20">
        <v>78.323529411764696</v>
      </c>
      <c r="J33" s="20">
        <v>39</v>
      </c>
      <c r="K33" s="20">
        <v>51.941176470588204</v>
      </c>
      <c r="L33" s="20">
        <v>175</v>
      </c>
      <c r="M33" s="20">
        <v>148</v>
      </c>
      <c r="N33" s="20">
        <v>117</v>
      </c>
      <c r="O33" s="20">
        <v>106</v>
      </c>
      <c r="P33" s="20">
        <v>124.85294117647</v>
      </c>
      <c r="Q33" s="20">
        <v>101.794117647058</v>
      </c>
      <c r="R33" s="20">
        <v>57.323529411764703</v>
      </c>
      <c r="S33" s="20">
        <v>250</v>
      </c>
      <c r="T33" s="20">
        <v>19.8823529411764</v>
      </c>
      <c r="U33" s="20">
        <v>32.176470588235297</v>
      </c>
      <c r="V33" s="20">
        <v>38.647058823529399</v>
      </c>
      <c r="W33" s="20">
        <v>24.5</v>
      </c>
    </row>
    <row r="34" spans="1:23" x14ac:dyDescent="0.3">
      <c r="A34" t="s">
        <v>72</v>
      </c>
      <c r="B34" s="20">
        <v>35.307692307692299</v>
      </c>
      <c r="C34" s="20">
        <v>20.307692307692299</v>
      </c>
      <c r="D34" s="20">
        <v>25.865384615384599</v>
      </c>
      <c r="E34" s="20">
        <v>60.961538461538403</v>
      </c>
      <c r="F34" s="20">
        <v>78.942307692307693</v>
      </c>
      <c r="G34" s="20">
        <v>76.730769230769198</v>
      </c>
      <c r="H34" s="20">
        <v>74.865384615384599</v>
      </c>
      <c r="I34" s="20">
        <v>73.653846153846104</v>
      </c>
      <c r="J34" s="20">
        <v>39.961538461538403</v>
      </c>
      <c r="K34" s="20">
        <v>46.846153846153797</v>
      </c>
      <c r="L34" s="20">
        <v>159.980769230769</v>
      </c>
      <c r="M34" s="20">
        <v>105.653846153846</v>
      </c>
      <c r="N34" s="20">
        <v>94.019230769230703</v>
      </c>
      <c r="O34" s="20">
        <v>97.711538461538396</v>
      </c>
      <c r="P34" s="20">
        <v>94.442307692307693</v>
      </c>
      <c r="Q34" s="20">
        <v>78.807692307692307</v>
      </c>
      <c r="R34" s="20">
        <v>45.192307692307601</v>
      </c>
      <c r="S34" s="20">
        <v>209.80769230769201</v>
      </c>
      <c r="T34" s="20">
        <v>19.634615384615302</v>
      </c>
      <c r="U34" s="20">
        <v>18.846153846153801</v>
      </c>
      <c r="V34" s="20">
        <v>40.192307692307601</v>
      </c>
      <c r="W34" s="20">
        <v>25.769230769230699</v>
      </c>
    </row>
    <row r="35" spans="1:23" x14ac:dyDescent="0.3">
      <c r="A35" t="s">
        <v>73</v>
      </c>
      <c r="B35" s="20">
        <v>56.411764705882298</v>
      </c>
      <c r="C35" s="20">
        <v>36.588235294117602</v>
      </c>
      <c r="D35" s="20">
        <v>33</v>
      </c>
      <c r="E35" s="20">
        <v>61.764705882352899</v>
      </c>
      <c r="F35" s="20">
        <v>89</v>
      </c>
      <c r="G35" s="20">
        <v>93.450980392156794</v>
      </c>
      <c r="H35" s="20">
        <v>93.647058823529406</v>
      </c>
      <c r="I35" s="20">
        <v>68.921568627450895</v>
      </c>
      <c r="J35" s="20">
        <v>34</v>
      </c>
      <c r="K35" s="20">
        <v>38</v>
      </c>
      <c r="L35" s="20">
        <v>119</v>
      </c>
      <c r="M35" s="20">
        <v>160</v>
      </c>
      <c r="N35" s="20">
        <v>73.980392156862706</v>
      </c>
      <c r="O35" s="20">
        <v>93.372549019607803</v>
      </c>
      <c r="P35" s="20">
        <v>90.725490196078397</v>
      </c>
      <c r="Q35" s="20">
        <v>70</v>
      </c>
      <c r="R35" s="20">
        <v>32.686274509803901</v>
      </c>
      <c r="S35" s="20">
        <v>225</v>
      </c>
      <c r="T35" s="20">
        <v>17</v>
      </c>
      <c r="U35" s="20">
        <v>20.4901960784313</v>
      </c>
      <c r="V35" s="20">
        <v>28.7254901960784</v>
      </c>
      <c r="W35" s="20">
        <v>18.784313725490101</v>
      </c>
    </row>
    <row r="36" spans="1:23" x14ac:dyDescent="0.3">
      <c r="A36" t="s">
        <v>74</v>
      </c>
      <c r="B36" s="20">
        <v>30</v>
      </c>
      <c r="C36" s="20">
        <v>24</v>
      </c>
      <c r="D36" s="20">
        <v>25.4871794871794</v>
      </c>
      <c r="E36" s="20">
        <v>63.948717948717899</v>
      </c>
      <c r="F36" s="20">
        <v>82.820512820512803</v>
      </c>
      <c r="G36" s="20">
        <v>102.692307692307</v>
      </c>
      <c r="H36" s="20">
        <v>103.846153846153</v>
      </c>
      <c r="I36" s="20">
        <v>77.743589743589695</v>
      </c>
      <c r="J36" s="20">
        <v>40.102564102564102</v>
      </c>
      <c r="K36" s="20">
        <v>42</v>
      </c>
      <c r="L36" s="20">
        <v>108.051282051282</v>
      </c>
      <c r="M36" s="20">
        <v>103.07692307692299</v>
      </c>
      <c r="N36" s="20">
        <v>78.102564102564102</v>
      </c>
      <c r="O36" s="20">
        <v>95.538461538461505</v>
      </c>
      <c r="P36" s="20">
        <v>108.461538461538</v>
      </c>
      <c r="Q36" s="20">
        <v>82.282051282051199</v>
      </c>
      <c r="R36" s="20">
        <v>41.384615384615302</v>
      </c>
      <c r="S36" s="20">
        <v>173.58974358974299</v>
      </c>
      <c r="T36" s="20">
        <v>17</v>
      </c>
      <c r="U36" s="20">
        <v>17.1538461538461</v>
      </c>
      <c r="V36" s="20">
        <v>39.923076923076898</v>
      </c>
      <c r="W36" s="20">
        <v>23.3333333333333</v>
      </c>
    </row>
    <row r="37" spans="1:23" x14ac:dyDescent="0.3">
      <c r="A37" t="s">
        <v>75</v>
      </c>
      <c r="B37" s="20">
        <v>32</v>
      </c>
      <c r="C37" s="20">
        <v>19.307692307692299</v>
      </c>
      <c r="D37" s="20">
        <v>20</v>
      </c>
      <c r="E37" s="20">
        <v>70</v>
      </c>
      <c r="F37" s="20">
        <v>65</v>
      </c>
      <c r="G37" s="20">
        <v>80</v>
      </c>
      <c r="H37" s="20">
        <v>85</v>
      </c>
      <c r="I37" s="20">
        <v>68</v>
      </c>
      <c r="J37" s="20">
        <v>38.076923076923002</v>
      </c>
      <c r="K37" s="20">
        <v>30</v>
      </c>
      <c r="L37" s="20">
        <v>75</v>
      </c>
      <c r="M37" s="20">
        <v>110</v>
      </c>
      <c r="N37" s="20">
        <v>80</v>
      </c>
      <c r="O37" s="20">
        <v>90</v>
      </c>
      <c r="P37" s="20">
        <v>84</v>
      </c>
      <c r="Q37" s="20">
        <v>70</v>
      </c>
      <c r="R37" s="20">
        <v>44</v>
      </c>
      <c r="S37" s="20">
        <v>250</v>
      </c>
      <c r="T37" s="20">
        <v>10</v>
      </c>
      <c r="U37" s="20">
        <v>15.846153846153801</v>
      </c>
      <c r="V37" s="20">
        <v>34.230769230769198</v>
      </c>
      <c r="W37" s="20">
        <v>19.358974358974301</v>
      </c>
    </row>
    <row r="38" spans="1:23" x14ac:dyDescent="0.3">
      <c r="A38" t="s">
        <v>76</v>
      </c>
      <c r="B38" s="20">
        <v>24.313725490195999</v>
      </c>
      <c r="C38" s="20">
        <v>30</v>
      </c>
      <c r="D38" s="20">
        <v>28</v>
      </c>
      <c r="E38" s="20">
        <v>61.764705882352899</v>
      </c>
      <c r="F38" s="20">
        <v>86.372549019607803</v>
      </c>
      <c r="G38" s="20">
        <v>94.019607843137194</v>
      </c>
      <c r="H38" s="20">
        <v>94.509803921568604</v>
      </c>
      <c r="I38" s="20">
        <v>63.862745098039198</v>
      </c>
      <c r="J38" s="20">
        <v>36</v>
      </c>
      <c r="K38" s="20">
        <v>42</v>
      </c>
      <c r="L38" s="20">
        <v>138.15686274509801</v>
      </c>
      <c r="M38" s="20">
        <v>115.07843137254901</v>
      </c>
      <c r="N38" s="20">
        <v>70.549019607843107</v>
      </c>
      <c r="O38" s="20">
        <v>98</v>
      </c>
      <c r="P38" s="20">
        <v>102.470588235294</v>
      </c>
      <c r="Q38" s="20">
        <v>80.313725490196006</v>
      </c>
      <c r="R38" s="20">
        <v>40</v>
      </c>
      <c r="S38" s="20">
        <v>180</v>
      </c>
      <c r="T38" s="20">
        <v>12</v>
      </c>
      <c r="U38" s="20">
        <v>21.803921568627398</v>
      </c>
      <c r="V38" s="20">
        <v>32.431372549019599</v>
      </c>
      <c r="W38" s="20">
        <v>11.4117647058823</v>
      </c>
    </row>
    <row r="39" spans="1:23" x14ac:dyDescent="0.3">
      <c r="A39" t="s">
        <v>77</v>
      </c>
      <c r="B39" s="20">
        <v>24.9148936170212</v>
      </c>
      <c r="C39" s="20">
        <v>22.787234042553099</v>
      </c>
      <c r="D39" s="20">
        <v>26</v>
      </c>
      <c r="E39" s="20">
        <v>59.106382978723403</v>
      </c>
      <c r="F39" s="20">
        <v>72.702127659574401</v>
      </c>
      <c r="G39" s="20">
        <v>71.680851063829707</v>
      </c>
      <c r="H39" s="20">
        <v>77.127659574467998</v>
      </c>
      <c r="I39" s="20">
        <v>55</v>
      </c>
      <c r="J39" s="20">
        <v>36</v>
      </c>
      <c r="K39" s="20">
        <v>52.127659574467998</v>
      </c>
      <c r="L39" s="20">
        <v>116.723404255319</v>
      </c>
      <c r="M39" s="20">
        <v>89.957446808510596</v>
      </c>
      <c r="N39" s="20">
        <v>76.936170212765902</v>
      </c>
      <c r="O39" s="20">
        <v>89.276595744680805</v>
      </c>
      <c r="P39" s="20">
        <v>87.914893617021207</v>
      </c>
      <c r="Q39" s="20">
        <v>77.957446808510596</v>
      </c>
      <c r="R39" s="20">
        <v>43</v>
      </c>
      <c r="S39" s="20">
        <v>200</v>
      </c>
      <c r="T39" s="20">
        <v>17</v>
      </c>
      <c r="U39" s="20">
        <v>18.851063829787201</v>
      </c>
      <c r="V39" s="20">
        <v>41.702127659574401</v>
      </c>
      <c r="W39" s="20">
        <v>17.361702127659498</v>
      </c>
    </row>
    <row r="40" spans="1:23" x14ac:dyDescent="0.3">
      <c r="A40" t="s">
        <v>78</v>
      </c>
      <c r="B40" s="20">
        <v>33</v>
      </c>
      <c r="C40" s="20">
        <v>17</v>
      </c>
      <c r="D40" s="20">
        <v>22</v>
      </c>
      <c r="E40" s="20">
        <v>75</v>
      </c>
      <c r="F40" s="20">
        <v>75</v>
      </c>
      <c r="G40" s="20">
        <v>70</v>
      </c>
      <c r="H40" s="20">
        <v>80</v>
      </c>
      <c r="I40" s="20">
        <v>70</v>
      </c>
      <c r="J40" s="20">
        <v>40</v>
      </c>
      <c r="K40" s="20">
        <v>40</v>
      </c>
      <c r="L40" s="20">
        <v>145</v>
      </c>
      <c r="M40" s="20">
        <v>90</v>
      </c>
      <c r="N40" s="20">
        <v>70</v>
      </c>
      <c r="O40" s="20">
        <v>85</v>
      </c>
      <c r="P40" s="20">
        <v>87</v>
      </c>
      <c r="Q40" s="20">
        <v>65</v>
      </c>
      <c r="R40" s="20">
        <v>38</v>
      </c>
      <c r="S40" s="20">
        <v>220</v>
      </c>
      <c r="T40" s="20">
        <v>11</v>
      </c>
      <c r="U40" s="20">
        <v>18.596153846153801</v>
      </c>
      <c r="V40" s="20">
        <v>33.653846153846096</v>
      </c>
      <c r="W40" s="20">
        <v>26.730769230769202</v>
      </c>
    </row>
    <row r="41" spans="1:23" x14ac:dyDescent="0.3">
      <c r="A41" t="s">
        <v>79</v>
      </c>
      <c r="B41" s="20">
        <v>34</v>
      </c>
      <c r="C41" s="20">
        <v>30</v>
      </c>
      <c r="D41" s="20">
        <v>28.705882352941099</v>
      </c>
      <c r="E41" s="20">
        <v>68.235294117647001</v>
      </c>
      <c r="F41" s="20">
        <v>88.088235294117595</v>
      </c>
      <c r="G41" s="20">
        <v>105</v>
      </c>
      <c r="H41" s="20">
        <v>110</v>
      </c>
      <c r="I41" s="20">
        <v>68.235294117647001</v>
      </c>
      <c r="J41" s="20">
        <v>39.411764705882298</v>
      </c>
      <c r="K41" s="20">
        <v>45</v>
      </c>
      <c r="L41" s="20">
        <v>162</v>
      </c>
      <c r="M41" s="20">
        <v>117</v>
      </c>
      <c r="N41" s="20">
        <v>90</v>
      </c>
      <c r="O41" s="20">
        <v>120.470588235294</v>
      </c>
      <c r="P41" s="20">
        <v>122.64705882352899</v>
      </c>
      <c r="Q41" s="20">
        <v>106.235294117647</v>
      </c>
      <c r="R41" s="20">
        <v>39.117647058823501</v>
      </c>
      <c r="S41" s="20">
        <v>271.76470588235202</v>
      </c>
      <c r="T41" s="20">
        <v>20</v>
      </c>
      <c r="U41" s="20">
        <v>20.235294117647001</v>
      </c>
      <c r="V41" s="20">
        <v>32.647058823529399</v>
      </c>
      <c r="W41" s="20">
        <v>19.264705882352899</v>
      </c>
    </row>
    <row r="42" spans="1:23" x14ac:dyDescent="0.3">
      <c r="A42" t="s">
        <v>80</v>
      </c>
      <c r="B42" s="20">
        <v>36</v>
      </c>
      <c r="C42" s="20">
        <v>25.3333333333333</v>
      </c>
      <c r="D42" s="20">
        <v>28.1666666666666</v>
      </c>
      <c r="E42" s="20">
        <v>70.3333333333333</v>
      </c>
      <c r="F42" s="20">
        <v>75.5</v>
      </c>
      <c r="G42" s="20">
        <v>80.3333333333333</v>
      </c>
      <c r="H42" s="20">
        <v>81.6666666666666</v>
      </c>
      <c r="I42" s="20">
        <v>81.5</v>
      </c>
      <c r="J42" s="20">
        <v>40</v>
      </c>
      <c r="K42" s="20">
        <v>44.5</v>
      </c>
      <c r="L42" s="20">
        <v>175</v>
      </c>
      <c r="M42" s="20">
        <v>116.333333333333</v>
      </c>
      <c r="N42" s="20">
        <v>107.5</v>
      </c>
      <c r="O42" s="20">
        <v>119.166666666666</v>
      </c>
      <c r="P42" s="20">
        <v>130</v>
      </c>
      <c r="Q42" s="20">
        <v>82.5</v>
      </c>
      <c r="R42" s="20">
        <v>45</v>
      </c>
      <c r="S42" s="20">
        <v>171.666666666666</v>
      </c>
      <c r="T42" s="20">
        <v>10</v>
      </c>
      <c r="U42" s="20">
        <v>16</v>
      </c>
      <c r="V42" s="20">
        <v>39.6666666666666</v>
      </c>
      <c r="W42" s="20">
        <v>26.6666666666666</v>
      </c>
    </row>
    <row r="43" spans="1:23" x14ac:dyDescent="0.3">
      <c r="A43" t="s">
        <v>81</v>
      </c>
      <c r="B43" s="20">
        <v>28</v>
      </c>
      <c r="C43" s="20">
        <v>27</v>
      </c>
      <c r="D43" s="20">
        <v>26</v>
      </c>
      <c r="E43" s="20">
        <v>62.730769230769198</v>
      </c>
      <c r="F43" s="20">
        <v>82</v>
      </c>
      <c r="G43" s="20">
        <v>87</v>
      </c>
      <c r="H43" s="20">
        <v>88</v>
      </c>
      <c r="I43" s="20">
        <v>57</v>
      </c>
      <c r="J43" s="20">
        <v>37</v>
      </c>
      <c r="K43" s="20">
        <v>52</v>
      </c>
      <c r="L43" s="20">
        <v>123.134615384615</v>
      </c>
      <c r="M43" s="20">
        <v>117.980769230769</v>
      </c>
      <c r="N43" s="20">
        <v>79.596153846153797</v>
      </c>
      <c r="O43" s="20">
        <v>100.865384615384</v>
      </c>
      <c r="P43" s="20">
        <v>96.461538461538396</v>
      </c>
      <c r="Q43" s="20">
        <v>93.288461538461505</v>
      </c>
      <c r="R43" s="20">
        <v>45</v>
      </c>
      <c r="S43" s="20">
        <v>210</v>
      </c>
      <c r="T43" s="20">
        <v>10</v>
      </c>
      <c r="U43" s="20">
        <v>22.346153846153801</v>
      </c>
      <c r="V43" s="20">
        <v>38.5</v>
      </c>
      <c r="W43" s="20">
        <v>17.942307692307601</v>
      </c>
    </row>
    <row r="44" spans="1:23" x14ac:dyDescent="0.3">
      <c r="A44" t="s">
        <v>82</v>
      </c>
      <c r="B44" s="20">
        <v>37.885714285714201</v>
      </c>
      <c r="C44" s="20">
        <v>30</v>
      </c>
      <c r="D44" s="20">
        <v>33.285714285714199</v>
      </c>
      <c r="E44" s="20">
        <v>70.428571428571402</v>
      </c>
      <c r="F44" s="20">
        <v>82.628571428571405</v>
      </c>
      <c r="G44" s="20">
        <v>98.8</v>
      </c>
      <c r="H44" s="20">
        <v>97.6</v>
      </c>
      <c r="I44" s="20">
        <v>74.314285714285703</v>
      </c>
      <c r="J44" s="20">
        <v>38.314285714285703</v>
      </c>
      <c r="K44" s="20">
        <v>41</v>
      </c>
      <c r="L44" s="20">
        <v>117.142857142857</v>
      </c>
      <c r="M44" s="20">
        <v>149.085714285714</v>
      </c>
      <c r="N44" s="20">
        <v>76.514285714285705</v>
      </c>
      <c r="O44" s="20">
        <v>91</v>
      </c>
      <c r="P44" s="20">
        <v>101.65714285714201</v>
      </c>
      <c r="Q44" s="20">
        <v>86.428571428571402</v>
      </c>
      <c r="R44" s="20">
        <v>57.371428571428503</v>
      </c>
      <c r="S44" s="20">
        <v>180</v>
      </c>
      <c r="T44" s="20">
        <v>15</v>
      </c>
      <c r="U44" s="20">
        <v>31.371428571428499</v>
      </c>
      <c r="V44" s="20">
        <v>36.0571428571428</v>
      </c>
      <c r="W44" s="20">
        <v>17.1428571428571</v>
      </c>
    </row>
    <row r="45" spans="1:23" x14ac:dyDescent="0.3">
      <c r="A45" t="s">
        <v>83</v>
      </c>
      <c r="B45" s="20">
        <v>43</v>
      </c>
      <c r="C45" s="20">
        <v>24</v>
      </c>
      <c r="D45" s="20">
        <v>27</v>
      </c>
      <c r="E45" s="20">
        <v>59</v>
      </c>
      <c r="F45" s="20">
        <v>98</v>
      </c>
      <c r="G45" s="20">
        <v>104</v>
      </c>
      <c r="H45" s="20">
        <v>88</v>
      </c>
      <c r="I45" s="20">
        <v>59</v>
      </c>
      <c r="J45" s="20">
        <v>38</v>
      </c>
      <c r="K45" s="20">
        <v>42</v>
      </c>
      <c r="L45" s="20">
        <v>120</v>
      </c>
      <c r="M45" s="20">
        <v>102</v>
      </c>
      <c r="N45" s="20">
        <v>81</v>
      </c>
      <c r="O45" s="20">
        <v>97</v>
      </c>
      <c r="P45" s="20">
        <v>100</v>
      </c>
      <c r="Q45" s="20">
        <v>81</v>
      </c>
      <c r="R45" s="20">
        <v>37.5</v>
      </c>
      <c r="S45" s="20">
        <v>300</v>
      </c>
      <c r="T45" s="20">
        <v>14</v>
      </c>
      <c r="U45" s="20">
        <v>17</v>
      </c>
      <c r="V45" s="20">
        <v>33.75</v>
      </c>
      <c r="W45" s="20">
        <v>15</v>
      </c>
    </row>
    <row r="46" spans="1:23" x14ac:dyDescent="0.3">
      <c r="A46" t="s">
        <v>84</v>
      </c>
      <c r="B46" s="20">
        <v>28</v>
      </c>
      <c r="C46" s="20">
        <v>23.9743589743589</v>
      </c>
      <c r="D46" s="20">
        <v>27.384615384615302</v>
      </c>
      <c r="E46" s="20">
        <v>67.743589743589695</v>
      </c>
      <c r="F46" s="20">
        <v>93.641025641025607</v>
      </c>
      <c r="G46" s="20">
        <v>104.461538461538</v>
      </c>
      <c r="H46" s="20">
        <v>98.179487179487097</v>
      </c>
      <c r="I46" s="20">
        <v>69.307692307692307</v>
      </c>
      <c r="J46" s="20">
        <v>39.692307692307601</v>
      </c>
      <c r="K46" s="20">
        <v>44.102564102564102</v>
      </c>
      <c r="L46" s="20">
        <v>148</v>
      </c>
      <c r="M46" s="20">
        <v>134.28205128205099</v>
      </c>
      <c r="N46" s="20">
        <v>94</v>
      </c>
      <c r="O46" s="20">
        <v>109</v>
      </c>
      <c r="P46" s="20">
        <v>124</v>
      </c>
      <c r="Q46" s="20">
        <v>79</v>
      </c>
      <c r="R46" s="20">
        <v>41.897435897435898</v>
      </c>
      <c r="S46" s="20">
        <v>240</v>
      </c>
      <c r="T46" s="20">
        <v>18.615384615384599</v>
      </c>
      <c r="U46" s="20">
        <v>19.5128205128205</v>
      </c>
      <c r="V46" s="20">
        <v>35.025641025641001</v>
      </c>
      <c r="W46" s="20">
        <v>20.846153846153801</v>
      </c>
    </row>
    <row r="47" spans="1:23" x14ac:dyDescent="0.3">
      <c r="A47" t="s">
        <v>85</v>
      </c>
      <c r="B47" s="20">
        <v>39</v>
      </c>
      <c r="C47" s="20">
        <v>35.204081632653001</v>
      </c>
      <c r="D47" s="20">
        <v>33.265306122448898</v>
      </c>
      <c r="E47" s="20">
        <v>61.469387755101998</v>
      </c>
      <c r="F47" s="20">
        <v>91.448979591836704</v>
      </c>
      <c r="G47" s="20">
        <v>106.551020408163</v>
      </c>
      <c r="H47" s="20">
        <v>107.632653061224</v>
      </c>
      <c r="I47" s="20">
        <v>67.857142857142804</v>
      </c>
      <c r="J47" s="20">
        <v>40.081632653061199</v>
      </c>
      <c r="K47" s="20">
        <v>43</v>
      </c>
      <c r="L47" s="20">
        <v>125.428571428571</v>
      </c>
      <c r="M47" s="20">
        <v>120</v>
      </c>
      <c r="N47" s="20">
        <v>76.7959183673469</v>
      </c>
      <c r="O47" s="20">
        <v>84</v>
      </c>
      <c r="P47" s="20">
        <v>95.632653061224403</v>
      </c>
      <c r="Q47" s="20">
        <v>84.306122448979593</v>
      </c>
      <c r="R47" s="20">
        <v>47.122448979591802</v>
      </c>
      <c r="S47" s="20">
        <v>196.02040816326499</v>
      </c>
      <c r="T47" s="20">
        <v>15</v>
      </c>
      <c r="U47" s="20">
        <v>24.428571428571399</v>
      </c>
      <c r="V47" s="20">
        <v>32.632653061224403</v>
      </c>
      <c r="W47" s="20">
        <v>13.6938775510204</v>
      </c>
    </row>
    <row r="48" spans="1:23" x14ac:dyDescent="0.3">
      <c r="A48" t="s">
        <v>86</v>
      </c>
      <c r="B48" s="20">
        <v>35.7959183673469</v>
      </c>
      <c r="C48" s="20">
        <v>27.673469387755102</v>
      </c>
      <c r="D48" s="20">
        <v>31.387755102040799</v>
      </c>
      <c r="E48" s="20">
        <v>56.040816326530603</v>
      </c>
      <c r="F48" s="20">
        <v>78.857142857142804</v>
      </c>
      <c r="G48" s="20">
        <v>99.7959183673469</v>
      </c>
      <c r="H48" s="20">
        <v>97</v>
      </c>
      <c r="I48" s="20">
        <v>60.632653061224403</v>
      </c>
      <c r="J48" s="20">
        <v>36.163265306122398</v>
      </c>
      <c r="K48" s="20">
        <v>50</v>
      </c>
      <c r="L48" s="20">
        <v>120.979591836734</v>
      </c>
      <c r="M48" s="20">
        <v>127.510204081632</v>
      </c>
      <c r="N48" s="20">
        <v>78.428571428571402</v>
      </c>
      <c r="O48" s="20">
        <v>98.755102040816297</v>
      </c>
      <c r="P48" s="20">
        <v>97.102040816326493</v>
      </c>
      <c r="Q48" s="20">
        <v>84.551020408163197</v>
      </c>
      <c r="R48" s="20">
        <v>47.081632653061199</v>
      </c>
      <c r="S48" s="20">
        <v>210</v>
      </c>
      <c r="T48" s="20">
        <v>10.081632653061201</v>
      </c>
      <c r="U48" s="20">
        <v>21.755102040816301</v>
      </c>
      <c r="V48" s="20">
        <v>26.367346938775501</v>
      </c>
      <c r="W48" s="20">
        <v>14.9183673469387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75CE-8036-4E75-856B-34EB9ABF81D9}">
  <dimension ref="A1:W47"/>
  <sheetViews>
    <sheetView workbookViewId="0">
      <selection activeCell="F39" sqref="F39"/>
    </sheetView>
  </sheetViews>
  <sheetFormatPr defaultRowHeight="14.4" x14ac:dyDescent="0.3"/>
  <cols>
    <col min="4" max="4" width="13.33203125" customWidth="1"/>
    <col min="5" max="5" width="10.44140625" customWidth="1"/>
    <col min="6" max="6" width="13.88671875" customWidth="1"/>
    <col min="7" max="7" width="10" customWidth="1"/>
    <col min="8" max="8" width="11.77734375" customWidth="1"/>
    <col min="9" max="9" width="12.33203125" customWidth="1"/>
    <col min="12" max="12" width="21.5546875" customWidth="1"/>
    <col min="13" max="13" width="19.6640625" customWidth="1"/>
    <col min="14" max="14" width="18.21875" customWidth="1"/>
    <col min="15" max="15" width="16.77734375" customWidth="1"/>
    <col min="16" max="16" width="21.109375" customWidth="1"/>
    <col min="17" max="17" width="16.88671875" customWidth="1"/>
    <col min="19" max="19" width="11.21875" customWidth="1"/>
    <col min="20" max="20" width="17.5546875" customWidth="1"/>
    <col min="23" max="23" width="9.33203125" customWidth="1"/>
  </cols>
  <sheetData>
    <row r="1" spans="1:23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40</v>
      </c>
      <c r="B2" s="20">
        <v>34</v>
      </c>
      <c r="C2" s="20">
        <v>29.473684210526301</v>
      </c>
      <c r="D2" s="20">
        <v>32.894736842105203</v>
      </c>
      <c r="E2" s="20">
        <v>59</v>
      </c>
      <c r="F2" s="20">
        <v>88.868421052631504</v>
      </c>
      <c r="G2" s="20">
        <v>105.657894736842</v>
      </c>
      <c r="H2" s="20">
        <v>123.184210526315</v>
      </c>
      <c r="I2" s="20">
        <v>69.263157894736807</v>
      </c>
      <c r="J2" s="20">
        <v>37.5263157894736</v>
      </c>
      <c r="K2" s="20">
        <v>55.789473684210499</v>
      </c>
      <c r="L2" s="20">
        <v>128.552631578947</v>
      </c>
      <c r="M2" s="20">
        <v>120</v>
      </c>
      <c r="N2" s="20">
        <v>60</v>
      </c>
      <c r="O2" s="20">
        <v>77</v>
      </c>
      <c r="P2" s="20">
        <v>100</v>
      </c>
      <c r="Q2" s="20">
        <v>86.605263157894697</v>
      </c>
      <c r="R2" s="20">
        <v>50</v>
      </c>
      <c r="S2" s="20">
        <v>200</v>
      </c>
      <c r="T2" s="20">
        <v>19.2631578947368</v>
      </c>
      <c r="U2" s="20">
        <v>31.710526315789402</v>
      </c>
      <c r="V2" s="20">
        <v>23.736842105263101</v>
      </c>
      <c r="W2" s="20">
        <v>12.684210526315701</v>
      </c>
    </row>
    <row r="3" spans="1:23" x14ac:dyDescent="0.3">
      <c r="A3" t="s">
        <v>41</v>
      </c>
      <c r="B3" s="20">
        <v>24.828571428571401</v>
      </c>
      <c r="C3" s="20">
        <v>20.857142857142801</v>
      </c>
      <c r="D3" s="20">
        <v>27.371428571428499</v>
      </c>
      <c r="E3" s="20">
        <v>60.1714285714285</v>
      </c>
      <c r="F3" s="20">
        <v>92.771428571428501</v>
      </c>
      <c r="G3" s="20">
        <v>92.485714285714195</v>
      </c>
      <c r="H3" s="20">
        <v>103.171428571428</v>
      </c>
      <c r="I3" s="20">
        <v>66.257142857142796</v>
      </c>
      <c r="J3" s="20">
        <v>38.028571428571396</v>
      </c>
      <c r="K3" s="20">
        <v>55</v>
      </c>
      <c r="L3" s="20">
        <v>120</v>
      </c>
      <c r="M3" s="20">
        <v>92.942857142857093</v>
      </c>
      <c r="N3" s="20">
        <v>86.685714285714198</v>
      </c>
      <c r="O3" s="20">
        <v>92.771428571428501</v>
      </c>
      <c r="P3" s="20">
        <v>103</v>
      </c>
      <c r="Q3" s="20">
        <v>84.171428571428507</v>
      </c>
      <c r="R3" s="20">
        <v>30.514285714285698</v>
      </c>
      <c r="S3" s="20">
        <v>200</v>
      </c>
      <c r="T3" s="20">
        <v>19.771428571428501</v>
      </c>
      <c r="U3" s="20">
        <v>21.9142857142857</v>
      </c>
      <c r="V3" s="20">
        <v>31</v>
      </c>
      <c r="W3" s="20">
        <v>28.857142857142801</v>
      </c>
    </row>
    <row r="4" spans="1:23" x14ac:dyDescent="0.3">
      <c r="A4" t="s">
        <v>42</v>
      </c>
      <c r="B4" s="20">
        <v>25.421052631578899</v>
      </c>
      <c r="C4" s="20">
        <v>24.236842105263101</v>
      </c>
      <c r="D4" s="20">
        <v>23.421052631578899</v>
      </c>
      <c r="E4" s="20">
        <v>60.5263157894736</v>
      </c>
      <c r="F4" s="20">
        <v>70</v>
      </c>
      <c r="G4" s="20">
        <v>90</v>
      </c>
      <c r="H4" s="20">
        <v>85</v>
      </c>
      <c r="I4" s="20">
        <v>63.552631578947299</v>
      </c>
      <c r="J4" s="20">
        <v>36.315789473684198</v>
      </c>
      <c r="K4" s="20">
        <v>52</v>
      </c>
      <c r="L4" s="20">
        <v>130</v>
      </c>
      <c r="M4" s="20">
        <v>90</v>
      </c>
      <c r="N4" s="20">
        <v>80</v>
      </c>
      <c r="O4" s="20">
        <v>100</v>
      </c>
      <c r="P4" s="20">
        <v>93.263157894736807</v>
      </c>
      <c r="Q4" s="20">
        <v>85</v>
      </c>
      <c r="R4" s="20">
        <v>46.236842105263101</v>
      </c>
      <c r="S4" s="20">
        <v>217.105263157894</v>
      </c>
      <c r="T4" s="20">
        <v>10</v>
      </c>
      <c r="U4" s="20">
        <v>20</v>
      </c>
      <c r="V4" s="20">
        <v>30.657894736842099</v>
      </c>
      <c r="W4" s="20">
        <v>20</v>
      </c>
    </row>
    <row r="5" spans="1:23" x14ac:dyDescent="0.3">
      <c r="A5" t="s">
        <v>43</v>
      </c>
      <c r="B5" s="20">
        <v>28</v>
      </c>
      <c r="C5" s="20">
        <v>22.342857142857099</v>
      </c>
      <c r="D5" s="20">
        <v>25.2</v>
      </c>
      <c r="E5" s="20">
        <v>60</v>
      </c>
      <c r="F5" s="20">
        <v>80</v>
      </c>
      <c r="G5" s="20">
        <v>120</v>
      </c>
      <c r="H5" s="20">
        <v>100</v>
      </c>
      <c r="I5" s="20">
        <v>65</v>
      </c>
      <c r="J5" s="20">
        <v>38.0571428571428</v>
      </c>
      <c r="K5" s="20">
        <v>40</v>
      </c>
      <c r="L5" s="20">
        <v>140</v>
      </c>
      <c r="M5" s="20">
        <v>105</v>
      </c>
      <c r="N5" s="20">
        <v>80</v>
      </c>
      <c r="O5" s="20">
        <v>100</v>
      </c>
      <c r="P5" s="20">
        <v>105</v>
      </c>
      <c r="Q5" s="20">
        <v>90</v>
      </c>
      <c r="R5" s="20">
        <v>39</v>
      </c>
      <c r="S5" s="20">
        <v>170</v>
      </c>
      <c r="T5" s="20">
        <v>19</v>
      </c>
      <c r="U5" s="20">
        <v>20.714285714285701</v>
      </c>
      <c r="V5" s="20">
        <v>28</v>
      </c>
      <c r="W5" s="20">
        <v>28</v>
      </c>
    </row>
    <row r="6" spans="1:23" x14ac:dyDescent="0.3">
      <c r="A6" t="s">
        <v>44</v>
      </c>
      <c r="B6" s="20">
        <v>32</v>
      </c>
      <c r="C6" s="20">
        <v>22</v>
      </c>
      <c r="D6" s="20">
        <v>25</v>
      </c>
      <c r="E6" s="20">
        <v>66.894736842105203</v>
      </c>
      <c r="F6" s="20">
        <v>93.657894736842096</v>
      </c>
      <c r="G6" s="20">
        <v>103.34210526315699</v>
      </c>
      <c r="H6" s="20">
        <v>110.052631578947</v>
      </c>
      <c r="I6" s="20">
        <v>76.105263157894697</v>
      </c>
      <c r="J6" s="20">
        <v>38.657894736842103</v>
      </c>
      <c r="K6" s="20">
        <v>45</v>
      </c>
      <c r="L6" s="20">
        <v>152.02631578947299</v>
      </c>
      <c r="M6" s="20">
        <v>109</v>
      </c>
      <c r="N6" s="20">
        <v>107</v>
      </c>
      <c r="O6" s="20">
        <v>107</v>
      </c>
      <c r="P6" s="20">
        <v>109</v>
      </c>
      <c r="Q6" s="20">
        <v>98</v>
      </c>
      <c r="R6" s="20">
        <v>39.710526315789402</v>
      </c>
      <c r="S6" s="20">
        <v>210</v>
      </c>
      <c r="T6" s="20">
        <v>19</v>
      </c>
      <c r="U6" s="20">
        <v>19.789473684210499</v>
      </c>
      <c r="V6" s="20">
        <v>30</v>
      </c>
      <c r="W6" s="20">
        <v>36.736842105263101</v>
      </c>
    </row>
    <row r="7" spans="1:23" x14ac:dyDescent="0.3">
      <c r="A7" t="s">
        <v>45</v>
      </c>
      <c r="B7" s="20">
        <v>52</v>
      </c>
      <c r="C7" s="20">
        <v>36</v>
      </c>
      <c r="D7" s="20">
        <v>36</v>
      </c>
      <c r="E7" s="20">
        <v>67</v>
      </c>
      <c r="F7" s="20">
        <v>96</v>
      </c>
      <c r="G7" s="20">
        <v>126</v>
      </c>
      <c r="H7" s="20">
        <v>98</v>
      </c>
      <c r="I7" s="20">
        <v>63</v>
      </c>
      <c r="J7" s="20">
        <v>38</v>
      </c>
      <c r="K7" s="20">
        <v>38</v>
      </c>
      <c r="L7" s="20">
        <v>150</v>
      </c>
      <c r="M7" s="20">
        <v>132</v>
      </c>
      <c r="N7" s="20">
        <v>84</v>
      </c>
      <c r="O7" s="20">
        <v>90</v>
      </c>
      <c r="P7" s="20">
        <v>110</v>
      </c>
      <c r="Q7" s="20">
        <v>108</v>
      </c>
      <c r="R7" s="20">
        <v>51</v>
      </c>
      <c r="S7" s="20">
        <v>220</v>
      </c>
      <c r="T7" s="20">
        <v>11</v>
      </c>
      <c r="U7" s="20">
        <v>36</v>
      </c>
      <c r="V7" s="20">
        <v>34</v>
      </c>
      <c r="W7" s="20">
        <v>20</v>
      </c>
    </row>
    <row r="8" spans="1:23" x14ac:dyDescent="0.3">
      <c r="A8" t="s">
        <v>46</v>
      </c>
      <c r="B8" s="20">
        <v>27</v>
      </c>
      <c r="C8" s="20">
        <v>24</v>
      </c>
      <c r="D8" s="20">
        <v>26</v>
      </c>
      <c r="E8" s="20">
        <v>69.736842105263094</v>
      </c>
      <c r="F8" s="20">
        <v>97.894736842105203</v>
      </c>
      <c r="G8" s="20">
        <v>72.368421052631504</v>
      </c>
      <c r="H8" s="20">
        <v>92.368421052631504</v>
      </c>
      <c r="I8" s="20">
        <v>62.368421052631497</v>
      </c>
      <c r="J8" s="20">
        <v>37.894736842105203</v>
      </c>
      <c r="K8" s="20">
        <v>48</v>
      </c>
      <c r="L8" s="20">
        <v>112.105263157894</v>
      </c>
      <c r="M8" s="20">
        <v>101.31578947368401</v>
      </c>
      <c r="N8" s="20">
        <v>68</v>
      </c>
      <c r="O8" s="20">
        <v>99.473684210526301</v>
      </c>
      <c r="P8" s="20">
        <v>85</v>
      </c>
      <c r="Q8" s="20">
        <v>72</v>
      </c>
      <c r="R8" s="20">
        <v>40</v>
      </c>
      <c r="S8" s="20">
        <v>250</v>
      </c>
      <c r="T8" s="20">
        <v>16</v>
      </c>
      <c r="U8" s="20">
        <v>24.8947368421052</v>
      </c>
      <c r="V8" s="20">
        <v>25.2631578947368</v>
      </c>
      <c r="W8" s="20">
        <v>18.289473684210499</v>
      </c>
    </row>
    <row r="9" spans="1:23" x14ac:dyDescent="0.3">
      <c r="A9" t="s">
        <v>47</v>
      </c>
      <c r="B9" s="20">
        <v>25</v>
      </c>
      <c r="C9" s="20">
        <v>25</v>
      </c>
      <c r="D9" s="20">
        <v>22</v>
      </c>
      <c r="E9" s="20">
        <v>58</v>
      </c>
      <c r="F9" s="20">
        <v>95.947368421052602</v>
      </c>
      <c r="G9" s="20">
        <v>95.5263157894736</v>
      </c>
      <c r="H9" s="20">
        <v>68</v>
      </c>
      <c r="I9" s="20">
        <v>55</v>
      </c>
      <c r="J9" s="20">
        <v>37</v>
      </c>
      <c r="K9" s="20">
        <v>52</v>
      </c>
      <c r="L9" s="20">
        <v>154.86842105263099</v>
      </c>
      <c r="M9" s="20">
        <v>102</v>
      </c>
      <c r="N9" s="20">
        <v>72</v>
      </c>
      <c r="O9" s="20">
        <v>86</v>
      </c>
      <c r="P9" s="20">
        <v>89</v>
      </c>
      <c r="Q9" s="20">
        <v>70</v>
      </c>
      <c r="R9" s="20">
        <v>43</v>
      </c>
      <c r="S9" s="20">
        <v>200</v>
      </c>
      <c r="T9" s="20">
        <v>15</v>
      </c>
      <c r="U9" s="20">
        <v>20</v>
      </c>
      <c r="V9" s="20">
        <v>32</v>
      </c>
      <c r="W9" s="20">
        <v>14.868421052631501</v>
      </c>
    </row>
    <row r="10" spans="1:23" x14ac:dyDescent="0.3">
      <c r="A10" t="s">
        <v>48</v>
      </c>
      <c r="B10" s="20">
        <v>27</v>
      </c>
      <c r="C10" s="20">
        <v>28</v>
      </c>
      <c r="D10" s="20">
        <v>31.08</v>
      </c>
      <c r="E10" s="20">
        <v>62.12</v>
      </c>
      <c r="F10" s="20">
        <v>90.68</v>
      </c>
      <c r="G10" s="20">
        <v>92.08</v>
      </c>
      <c r="H10" s="20">
        <v>111</v>
      </c>
      <c r="I10" s="20">
        <v>65.680000000000007</v>
      </c>
      <c r="J10" s="20">
        <v>38.92</v>
      </c>
      <c r="K10" s="20">
        <v>43.2</v>
      </c>
      <c r="L10" s="20">
        <v>141.80000000000001</v>
      </c>
      <c r="M10" s="20">
        <v>118.2</v>
      </c>
      <c r="N10" s="20">
        <v>79.28</v>
      </c>
      <c r="O10" s="20">
        <v>101.4</v>
      </c>
      <c r="P10" s="20">
        <v>108.2</v>
      </c>
      <c r="Q10" s="20">
        <v>82.48</v>
      </c>
      <c r="R10" s="20">
        <v>42.48</v>
      </c>
      <c r="S10" s="20">
        <v>212.8</v>
      </c>
      <c r="T10" s="20">
        <v>16.079999999999998</v>
      </c>
      <c r="U10" s="20">
        <v>22.48</v>
      </c>
      <c r="V10" s="20">
        <v>25.28</v>
      </c>
      <c r="W10" s="20">
        <v>23.2</v>
      </c>
    </row>
    <row r="11" spans="1:23" x14ac:dyDescent="0.3">
      <c r="A11" t="s">
        <v>49</v>
      </c>
      <c r="B11" s="20">
        <v>34.864864864864799</v>
      </c>
      <c r="C11" s="20">
        <v>24</v>
      </c>
      <c r="D11" s="20">
        <v>27.8378378378378</v>
      </c>
      <c r="E11" s="20">
        <v>81.783783783783704</v>
      </c>
      <c r="F11" s="20">
        <v>100.486486486486</v>
      </c>
      <c r="G11" s="20">
        <v>110.16216216216201</v>
      </c>
      <c r="H11" s="20">
        <v>103.54054054053999</v>
      </c>
      <c r="I11" s="20">
        <v>78.513513513513502</v>
      </c>
      <c r="J11" s="20">
        <v>39.675675675675599</v>
      </c>
      <c r="K11" s="20">
        <v>46</v>
      </c>
      <c r="L11" s="20">
        <v>170.86486486486399</v>
      </c>
      <c r="M11" s="20">
        <v>131.08108108108101</v>
      </c>
      <c r="N11" s="20">
        <v>105.756756756756</v>
      </c>
      <c r="O11" s="20">
        <v>120.05405405405401</v>
      </c>
      <c r="P11" s="20">
        <v>131</v>
      </c>
      <c r="Q11" s="20">
        <v>97.297297297297206</v>
      </c>
      <c r="R11" s="20">
        <v>54.513513513513502</v>
      </c>
      <c r="S11" s="20">
        <v>241</v>
      </c>
      <c r="T11" s="20">
        <v>19.864864864864799</v>
      </c>
      <c r="U11" s="20">
        <v>29.702702702702702</v>
      </c>
      <c r="V11" s="20">
        <v>34.108108108108098</v>
      </c>
      <c r="W11" s="20">
        <v>32.135135135135101</v>
      </c>
    </row>
    <row r="12" spans="1:23" x14ac:dyDescent="0.3">
      <c r="A12" t="s">
        <v>50</v>
      </c>
      <c r="B12" s="20">
        <v>40.130434782608603</v>
      </c>
      <c r="C12" s="20">
        <v>35.6086956521739</v>
      </c>
      <c r="D12" s="20">
        <v>41</v>
      </c>
      <c r="E12" s="20">
        <v>71.739130434782595</v>
      </c>
      <c r="F12" s="20">
        <v>90.869565217391298</v>
      </c>
      <c r="G12" s="20">
        <v>109.173913043478</v>
      </c>
      <c r="H12" s="20">
        <v>83.956521739130395</v>
      </c>
      <c r="I12" s="20">
        <v>62.347826086956502</v>
      </c>
      <c r="J12" s="20">
        <v>37</v>
      </c>
      <c r="K12" s="20">
        <v>34.043478260869499</v>
      </c>
      <c r="L12" s="20">
        <v>127.217391304347</v>
      </c>
      <c r="M12" s="20">
        <v>113.04347826086899</v>
      </c>
      <c r="N12" s="20">
        <v>110.434782608695</v>
      </c>
      <c r="O12" s="20">
        <v>111.521739130434</v>
      </c>
      <c r="P12" s="20">
        <v>94.913043478260803</v>
      </c>
      <c r="Q12" s="20">
        <v>86.260869565217305</v>
      </c>
      <c r="R12" s="20">
        <v>52.739130434782602</v>
      </c>
      <c r="S12" s="20">
        <v>337.82608695652101</v>
      </c>
      <c r="T12" s="20">
        <v>18.6086956521739</v>
      </c>
      <c r="U12" s="20">
        <v>22.130434782608599</v>
      </c>
      <c r="V12" s="20">
        <v>27.130434782608599</v>
      </c>
      <c r="W12" s="20">
        <v>13.6086956521739</v>
      </c>
    </row>
    <row r="13" spans="1:23" x14ac:dyDescent="0.3">
      <c r="A13" t="s">
        <v>51</v>
      </c>
      <c r="B13" s="20">
        <v>26</v>
      </c>
      <c r="C13" s="20">
        <v>60</v>
      </c>
      <c r="D13" s="20">
        <v>45</v>
      </c>
      <c r="E13" s="20">
        <v>65</v>
      </c>
      <c r="F13" s="20">
        <v>94.6875</v>
      </c>
      <c r="G13" s="20">
        <v>75</v>
      </c>
      <c r="H13" s="20">
        <v>110.625</v>
      </c>
      <c r="I13" s="20">
        <v>69.6875</v>
      </c>
      <c r="J13" s="20">
        <v>45</v>
      </c>
      <c r="K13" s="20">
        <v>65</v>
      </c>
      <c r="L13" s="20">
        <v>115</v>
      </c>
      <c r="M13" s="20">
        <v>95</v>
      </c>
      <c r="N13" s="20">
        <v>110</v>
      </c>
      <c r="O13" s="20">
        <v>95.625</v>
      </c>
      <c r="P13" s="20">
        <v>118</v>
      </c>
      <c r="Q13" s="20">
        <v>110</v>
      </c>
      <c r="R13" s="20">
        <v>60</v>
      </c>
      <c r="S13" s="20">
        <v>180</v>
      </c>
      <c r="T13" s="20">
        <v>10</v>
      </c>
      <c r="U13" s="20">
        <v>28.75</v>
      </c>
      <c r="V13" s="20">
        <v>34.375</v>
      </c>
      <c r="W13" s="20">
        <v>28.59375</v>
      </c>
    </row>
    <row r="14" spans="1:23" x14ac:dyDescent="0.3">
      <c r="A14" t="s">
        <v>52</v>
      </c>
      <c r="B14" s="20">
        <v>26.6216216216216</v>
      </c>
      <c r="C14" s="20">
        <v>31.2162162162162</v>
      </c>
      <c r="D14" s="20">
        <v>32.918918918918898</v>
      </c>
      <c r="E14" s="20">
        <v>68.243243243243199</v>
      </c>
      <c r="F14" s="20">
        <v>94.351351351351298</v>
      </c>
      <c r="G14" s="20">
        <v>93.918918918918905</v>
      </c>
      <c r="H14" s="20">
        <v>120</v>
      </c>
      <c r="I14" s="20">
        <v>71.351351351351298</v>
      </c>
      <c r="J14" s="20">
        <v>39.675675675675599</v>
      </c>
      <c r="K14" s="20">
        <v>43</v>
      </c>
      <c r="L14" s="20">
        <v>145.10810810810801</v>
      </c>
      <c r="M14" s="20">
        <v>119.135135135135</v>
      </c>
      <c r="N14" s="20">
        <v>77.162162162162105</v>
      </c>
      <c r="O14" s="20">
        <v>98.783783783783704</v>
      </c>
      <c r="P14" s="20">
        <v>103.29729729729701</v>
      </c>
      <c r="Q14" s="20">
        <v>89.702702702702695</v>
      </c>
      <c r="R14" s="20">
        <v>41.972972972972897</v>
      </c>
      <c r="S14" s="20">
        <v>273.51351351351298</v>
      </c>
      <c r="T14" s="20">
        <v>10</v>
      </c>
      <c r="U14" s="20">
        <v>22.891891891891799</v>
      </c>
      <c r="V14" s="20">
        <v>26.054054054053999</v>
      </c>
      <c r="W14" s="20">
        <v>14</v>
      </c>
    </row>
    <row r="15" spans="1:23" x14ac:dyDescent="0.3">
      <c r="A15" t="s">
        <v>53</v>
      </c>
      <c r="B15" s="20">
        <v>26</v>
      </c>
      <c r="C15" s="20">
        <v>21.342857142857099</v>
      </c>
      <c r="D15" s="20">
        <v>25.857142857142801</v>
      </c>
      <c r="E15" s="20">
        <v>66.857142857142804</v>
      </c>
      <c r="F15" s="20">
        <v>91.828571428571394</v>
      </c>
      <c r="G15" s="20">
        <v>92.285714285714207</v>
      </c>
      <c r="H15" s="20">
        <v>111.714285714285</v>
      </c>
      <c r="I15" s="20">
        <v>75</v>
      </c>
      <c r="J15" s="20">
        <v>40</v>
      </c>
      <c r="K15" s="20">
        <v>44</v>
      </c>
      <c r="L15" s="20">
        <v>153</v>
      </c>
      <c r="M15" s="20">
        <v>120</v>
      </c>
      <c r="N15" s="20">
        <v>69</v>
      </c>
      <c r="O15" s="20">
        <v>92</v>
      </c>
      <c r="P15" s="20">
        <v>126</v>
      </c>
      <c r="Q15" s="20">
        <v>81</v>
      </c>
      <c r="R15" s="20">
        <v>38</v>
      </c>
      <c r="S15" s="20">
        <v>180</v>
      </c>
      <c r="T15" s="20">
        <v>18</v>
      </c>
      <c r="U15" s="20">
        <v>21.714285714285701</v>
      </c>
      <c r="V15" s="20">
        <v>23.857142857142801</v>
      </c>
      <c r="W15" s="20">
        <v>23.857142857142801</v>
      </c>
    </row>
    <row r="16" spans="1:23" x14ac:dyDescent="0.3">
      <c r="A16" t="s">
        <v>54</v>
      </c>
      <c r="B16" s="20">
        <v>31.578947368421002</v>
      </c>
      <c r="C16" s="20">
        <v>24.052631578947299</v>
      </c>
      <c r="D16" s="20">
        <v>26.789473684210499</v>
      </c>
      <c r="E16" s="20">
        <v>63.2631578947368</v>
      </c>
      <c r="F16" s="20">
        <v>85</v>
      </c>
      <c r="G16" s="20">
        <v>95.473684210526301</v>
      </c>
      <c r="H16" s="20">
        <v>104.73684210526299</v>
      </c>
      <c r="I16" s="20">
        <v>67.447368421052602</v>
      </c>
      <c r="J16" s="20">
        <v>38.157894736842103</v>
      </c>
      <c r="K16" s="20">
        <v>53.789473684210499</v>
      </c>
      <c r="L16" s="20">
        <v>150</v>
      </c>
      <c r="M16" s="20">
        <v>116.526315789473</v>
      </c>
      <c r="N16" s="20">
        <v>106.473684210526</v>
      </c>
      <c r="O16" s="20">
        <v>107.263157894736</v>
      </c>
      <c r="P16" s="20">
        <v>126.73684210526299</v>
      </c>
      <c r="Q16" s="20">
        <v>91.263157894736807</v>
      </c>
      <c r="R16" s="20">
        <v>37.236842105263101</v>
      </c>
      <c r="S16" s="20">
        <v>220</v>
      </c>
      <c r="T16" s="20">
        <v>19.5263157894736</v>
      </c>
      <c r="U16" s="20">
        <v>27.789473684210499</v>
      </c>
      <c r="V16" s="20">
        <v>29.605263157894701</v>
      </c>
      <c r="W16" s="20">
        <v>28.236842105263101</v>
      </c>
    </row>
    <row r="17" spans="1:23" x14ac:dyDescent="0.3">
      <c r="A17" t="s">
        <v>55</v>
      </c>
      <c r="B17" s="20">
        <v>30.742857142857101</v>
      </c>
      <c r="C17" s="20">
        <v>26</v>
      </c>
      <c r="D17" s="20">
        <v>28</v>
      </c>
      <c r="E17" s="20">
        <v>55.571428571428498</v>
      </c>
      <c r="F17" s="20">
        <v>94.914285714285697</v>
      </c>
      <c r="G17" s="20">
        <v>80.342857142857099</v>
      </c>
      <c r="H17" s="20">
        <v>82</v>
      </c>
      <c r="I17" s="20">
        <v>60</v>
      </c>
      <c r="J17" s="20">
        <v>39.885714285714201</v>
      </c>
      <c r="K17" s="20">
        <v>45</v>
      </c>
      <c r="L17" s="20">
        <v>142.142857142857</v>
      </c>
      <c r="M17" s="20">
        <v>96.857142857142804</v>
      </c>
      <c r="N17" s="20">
        <v>81.428571428571402</v>
      </c>
      <c r="O17" s="20">
        <v>89.428571428571402</v>
      </c>
      <c r="P17" s="20">
        <v>104.4</v>
      </c>
      <c r="Q17" s="20">
        <v>75.285714285714207</v>
      </c>
      <c r="R17" s="20">
        <v>36.285714285714199</v>
      </c>
      <c r="S17" s="20">
        <v>200</v>
      </c>
      <c r="T17" s="20">
        <v>18</v>
      </c>
      <c r="U17" s="20">
        <v>18.9428571428571</v>
      </c>
      <c r="V17" s="20">
        <v>22.1428571428571</v>
      </c>
      <c r="W17" s="20">
        <v>14.285714285714199</v>
      </c>
    </row>
    <row r="18" spans="1:23" x14ac:dyDescent="0.3">
      <c r="A18" t="s">
        <v>56</v>
      </c>
      <c r="B18" s="20">
        <v>25.846153846153801</v>
      </c>
      <c r="C18" s="20">
        <v>24</v>
      </c>
      <c r="D18" s="20">
        <v>29.692307692307601</v>
      </c>
      <c r="E18" s="20">
        <v>54</v>
      </c>
      <c r="F18" s="20">
        <v>81</v>
      </c>
      <c r="G18" s="20">
        <v>86</v>
      </c>
      <c r="H18" s="20">
        <v>85.615384615384599</v>
      </c>
      <c r="I18" s="20">
        <v>56.5</v>
      </c>
      <c r="J18" s="20">
        <v>39.538461538461497</v>
      </c>
      <c r="K18" s="20">
        <v>45</v>
      </c>
      <c r="L18" s="20">
        <v>99.692307692307693</v>
      </c>
      <c r="M18" s="20">
        <v>100</v>
      </c>
      <c r="N18" s="20">
        <v>71.538461538461505</v>
      </c>
      <c r="O18" s="20">
        <v>89.538461538461505</v>
      </c>
      <c r="P18" s="20">
        <v>95</v>
      </c>
      <c r="Q18" s="20">
        <v>65</v>
      </c>
      <c r="R18" s="20">
        <v>32</v>
      </c>
      <c r="S18" s="20">
        <v>230</v>
      </c>
      <c r="T18" s="20">
        <v>20</v>
      </c>
      <c r="U18" s="20">
        <v>21.5</v>
      </c>
      <c r="V18" s="20">
        <v>30.230769230769202</v>
      </c>
      <c r="W18" s="20">
        <v>21.384615384615302</v>
      </c>
    </row>
    <row r="19" spans="1:23" x14ac:dyDescent="0.3">
      <c r="A19" t="s">
        <v>57</v>
      </c>
      <c r="B19" s="20">
        <v>31.315789473684202</v>
      </c>
      <c r="C19" s="20">
        <v>22.868421052631501</v>
      </c>
      <c r="D19" s="20">
        <v>25.2631578947368</v>
      </c>
      <c r="E19" s="20">
        <v>60.921052631578902</v>
      </c>
      <c r="F19" s="20">
        <v>95.105263157894697</v>
      </c>
      <c r="G19" s="20">
        <v>96.473684210526301</v>
      </c>
      <c r="H19" s="20">
        <v>106.92105263157799</v>
      </c>
      <c r="I19" s="20">
        <v>72.263157894736807</v>
      </c>
      <c r="J19" s="20">
        <v>37.842105263157897</v>
      </c>
      <c r="K19" s="20">
        <v>55</v>
      </c>
      <c r="L19" s="20">
        <v>146.97368421052599</v>
      </c>
      <c r="M19" s="20">
        <v>102.026315789473</v>
      </c>
      <c r="N19" s="20">
        <v>92.131578947368396</v>
      </c>
      <c r="O19" s="20">
        <v>98.947368421052602</v>
      </c>
      <c r="P19" s="20">
        <v>102.5</v>
      </c>
      <c r="Q19" s="20">
        <v>87.736842105263094</v>
      </c>
      <c r="R19" s="20">
        <v>34.578947368420998</v>
      </c>
      <c r="S19" s="20">
        <v>208.947368421052</v>
      </c>
      <c r="T19" s="20">
        <v>18.8947368421052</v>
      </c>
      <c r="U19" s="20">
        <v>20.289473684210499</v>
      </c>
      <c r="V19" s="20">
        <v>22.421052631578899</v>
      </c>
      <c r="W19" s="20">
        <v>22.5263157894736</v>
      </c>
    </row>
    <row r="20" spans="1:23" x14ac:dyDescent="0.3">
      <c r="A20" t="s">
        <v>58</v>
      </c>
      <c r="B20" s="20">
        <v>43.684210526315702</v>
      </c>
      <c r="C20" s="20">
        <v>29.789473684210499</v>
      </c>
      <c r="D20" s="20">
        <v>32</v>
      </c>
      <c r="E20" s="20">
        <v>63.736842105263101</v>
      </c>
      <c r="F20" s="20">
        <v>90.105263157894697</v>
      </c>
      <c r="G20" s="20">
        <v>110.36842105263101</v>
      </c>
      <c r="H20" s="20">
        <v>105.78947368420999</v>
      </c>
      <c r="I20" s="20">
        <v>64.842105263157805</v>
      </c>
      <c r="J20" s="20">
        <v>38</v>
      </c>
      <c r="K20" s="20">
        <v>50</v>
      </c>
      <c r="L20" s="20">
        <v>118.42105263157799</v>
      </c>
      <c r="M20" s="20">
        <v>110.526315789473</v>
      </c>
      <c r="N20" s="20">
        <v>101.5</v>
      </c>
      <c r="O20" s="20">
        <v>93.105263157894697</v>
      </c>
      <c r="P20" s="20">
        <v>99.605263157894697</v>
      </c>
      <c r="Q20" s="20">
        <v>89.473684210526301</v>
      </c>
      <c r="R20" s="20">
        <v>54.473684210526301</v>
      </c>
      <c r="S20" s="20">
        <v>206.31578947368399</v>
      </c>
      <c r="T20" s="20">
        <v>13.605263157894701</v>
      </c>
      <c r="U20" s="20">
        <v>22.5</v>
      </c>
      <c r="V20" s="20">
        <v>22.973684210526301</v>
      </c>
      <c r="W20" s="20">
        <v>17</v>
      </c>
    </row>
    <row r="21" spans="1:23" x14ac:dyDescent="0.3">
      <c r="A21" t="s">
        <v>59</v>
      </c>
      <c r="B21" s="20">
        <v>27</v>
      </c>
      <c r="C21" s="20">
        <v>25</v>
      </c>
      <c r="D21" s="20">
        <v>26</v>
      </c>
      <c r="E21" s="20">
        <v>63</v>
      </c>
      <c r="F21" s="20">
        <v>93.818181818181799</v>
      </c>
      <c r="G21" s="20">
        <v>72</v>
      </c>
      <c r="H21" s="20">
        <v>85</v>
      </c>
      <c r="I21" s="20">
        <v>57.909090909090899</v>
      </c>
      <c r="J21" s="20">
        <v>40</v>
      </c>
      <c r="K21" s="20">
        <v>53.303030303030297</v>
      </c>
      <c r="L21" s="20">
        <v>130</v>
      </c>
      <c r="M21" s="20">
        <v>105</v>
      </c>
      <c r="N21" s="20">
        <v>85</v>
      </c>
      <c r="O21" s="20">
        <v>83</v>
      </c>
      <c r="P21" s="20">
        <v>103</v>
      </c>
      <c r="Q21" s="20">
        <v>84</v>
      </c>
      <c r="R21" s="20">
        <v>38</v>
      </c>
      <c r="S21" s="20">
        <v>220</v>
      </c>
      <c r="T21" s="20">
        <v>10</v>
      </c>
      <c r="U21" s="20">
        <v>15.6060606060606</v>
      </c>
      <c r="V21" s="20">
        <v>26.515151515151501</v>
      </c>
      <c r="W21" s="20">
        <v>13.9393939393939</v>
      </c>
    </row>
    <row r="22" spans="1:23" x14ac:dyDescent="0.3">
      <c r="A22" t="s">
        <v>60</v>
      </c>
      <c r="B22" s="20">
        <v>26</v>
      </c>
      <c r="C22" s="20">
        <v>30</v>
      </c>
      <c r="D22" s="20">
        <v>35</v>
      </c>
      <c r="E22" s="20">
        <v>63.2</v>
      </c>
      <c r="F22" s="20">
        <v>87.571428571428498</v>
      </c>
      <c r="G22" s="20">
        <v>102.714285714285</v>
      </c>
      <c r="H22" s="20">
        <v>104.457142857142</v>
      </c>
      <c r="I22" s="20">
        <v>64.171428571428507</v>
      </c>
      <c r="J22" s="20">
        <v>40</v>
      </c>
      <c r="K22" s="20">
        <v>55</v>
      </c>
      <c r="L22" s="20">
        <v>148.828571428571</v>
      </c>
      <c r="M22" s="20">
        <v>109.51428571428499</v>
      </c>
      <c r="N22" s="20">
        <v>79</v>
      </c>
      <c r="O22" s="20">
        <v>101.74285714285701</v>
      </c>
      <c r="P22" s="20">
        <v>109.31428571428501</v>
      </c>
      <c r="Q22" s="20">
        <v>82</v>
      </c>
      <c r="R22" s="20">
        <v>34</v>
      </c>
      <c r="S22" s="20">
        <v>180</v>
      </c>
      <c r="T22" s="20">
        <v>10</v>
      </c>
      <c r="U22" s="20">
        <v>24.714285714285701</v>
      </c>
      <c r="V22" s="20">
        <v>31.1428571428571</v>
      </c>
      <c r="W22" s="20">
        <v>19.571428571428498</v>
      </c>
    </row>
    <row r="23" spans="1:23" x14ac:dyDescent="0.3">
      <c r="A23" t="s">
        <v>61</v>
      </c>
      <c r="B23" s="20">
        <v>27.970588235294102</v>
      </c>
      <c r="C23" s="20">
        <v>22.823529411764699</v>
      </c>
      <c r="D23" s="20">
        <v>27.8823529411764</v>
      </c>
      <c r="E23" s="20">
        <v>63.735294117647001</v>
      </c>
      <c r="F23" s="20">
        <v>94.823529411764696</v>
      </c>
      <c r="G23" s="20">
        <v>125.970588235294</v>
      </c>
      <c r="H23" s="20">
        <v>90.529411764705799</v>
      </c>
      <c r="I23" s="20">
        <v>66.911764705882305</v>
      </c>
      <c r="J23" s="20">
        <v>39.441176470588204</v>
      </c>
      <c r="K23" s="20">
        <v>52</v>
      </c>
      <c r="L23" s="20">
        <v>119.294117647058</v>
      </c>
      <c r="M23" s="20">
        <v>110</v>
      </c>
      <c r="N23" s="20">
        <v>76</v>
      </c>
      <c r="O23" s="20">
        <v>115.205882352941</v>
      </c>
      <c r="P23" s="20">
        <v>130.67647058823499</v>
      </c>
      <c r="Q23" s="20">
        <v>98.176470588235205</v>
      </c>
      <c r="R23" s="20">
        <v>41</v>
      </c>
      <c r="S23" s="20">
        <v>114.470588235294</v>
      </c>
      <c r="T23" s="20">
        <v>20</v>
      </c>
      <c r="U23" s="20">
        <v>22.4411764705882</v>
      </c>
      <c r="V23" s="20">
        <v>27.088235294117599</v>
      </c>
      <c r="W23" s="20">
        <v>22.647058823529399</v>
      </c>
    </row>
    <row r="24" spans="1:23" x14ac:dyDescent="0.3">
      <c r="A24" t="s">
        <v>62</v>
      </c>
      <c r="B24" s="20">
        <v>27.2777777777777</v>
      </c>
      <c r="C24" s="20">
        <v>22</v>
      </c>
      <c r="D24" s="20">
        <v>25.7222222222222</v>
      </c>
      <c r="E24" s="20">
        <v>63.3333333333333</v>
      </c>
      <c r="F24" s="20">
        <v>94.3055555555555</v>
      </c>
      <c r="G24" s="20">
        <v>105.277777777777</v>
      </c>
      <c r="H24" s="20">
        <v>108.027777777777</v>
      </c>
      <c r="I24" s="20">
        <v>73.8333333333333</v>
      </c>
      <c r="J24" s="20">
        <v>36.3333333333333</v>
      </c>
      <c r="K24" s="20">
        <v>46.1111111111111</v>
      </c>
      <c r="L24" s="20">
        <v>140.305555555555</v>
      </c>
      <c r="M24" s="20">
        <v>96.3611111111111</v>
      </c>
      <c r="N24" s="20">
        <v>89.5833333333333</v>
      </c>
      <c r="O24" s="20">
        <v>105.416666666666</v>
      </c>
      <c r="P24" s="20">
        <v>109.055555555555</v>
      </c>
      <c r="Q24" s="20">
        <v>84.4166666666666</v>
      </c>
      <c r="R24" s="20">
        <v>35.2777777777777</v>
      </c>
      <c r="S24" s="20">
        <v>189.861111111111</v>
      </c>
      <c r="T24" s="20">
        <v>18</v>
      </c>
      <c r="U24" s="20">
        <v>19.75</v>
      </c>
      <c r="V24" s="20">
        <v>23.4166666666666</v>
      </c>
      <c r="W24" s="20">
        <v>20.8333333333333</v>
      </c>
    </row>
    <row r="25" spans="1:23" x14ac:dyDescent="0.3">
      <c r="A25" t="s">
        <v>63</v>
      </c>
      <c r="B25" s="20">
        <v>36.027027027027003</v>
      </c>
      <c r="C25" s="20">
        <v>24</v>
      </c>
      <c r="D25" s="20">
        <v>31.135135135135101</v>
      </c>
      <c r="E25" s="20">
        <v>106.216216216216</v>
      </c>
      <c r="F25" s="20">
        <v>90</v>
      </c>
      <c r="G25" s="20">
        <v>108.378378378378</v>
      </c>
      <c r="H25" s="20">
        <v>111.081081081081</v>
      </c>
      <c r="I25" s="20">
        <v>103.729729729729</v>
      </c>
      <c r="J25" s="20">
        <v>40.108108108108098</v>
      </c>
      <c r="K25" s="20">
        <v>45.270270270270203</v>
      </c>
      <c r="L25" s="20">
        <v>147</v>
      </c>
      <c r="M25" s="20">
        <v>105.89189189189101</v>
      </c>
      <c r="N25" s="20">
        <v>80</v>
      </c>
      <c r="O25" s="20">
        <v>90.540540540540505</v>
      </c>
      <c r="P25" s="20">
        <v>100.54054054053999</v>
      </c>
      <c r="Q25" s="20">
        <v>84.891891891891802</v>
      </c>
      <c r="R25" s="20">
        <v>63.162162162162097</v>
      </c>
      <c r="S25" s="20">
        <v>220</v>
      </c>
      <c r="T25" s="20">
        <v>13.783783783783701</v>
      </c>
      <c r="U25" s="20">
        <v>19.297297297297298</v>
      </c>
      <c r="V25" s="20">
        <v>31.567567567567501</v>
      </c>
      <c r="W25" s="20">
        <v>13.8378378378378</v>
      </c>
    </row>
    <row r="26" spans="1:23" x14ac:dyDescent="0.3">
      <c r="A26" t="s">
        <v>64</v>
      </c>
      <c r="B26" s="20">
        <v>35</v>
      </c>
      <c r="C26" s="20">
        <v>23</v>
      </c>
      <c r="D26" s="20">
        <v>28</v>
      </c>
      <c r="E26" s="20">
        <v>65</v>
      </c>
      <c r="F26" s="20">
        <v>80</v>
      </c>
      <c r="G26" s="20">
        <v>80</v>
      </c>
      <c r="H26" s="20">
        <v>90</v>
      </c>
      <c r="I26" s="20">
        <v>60</v>
      </c>
      <c r="J26" s="20">
        <v>38</v>
      </c>
      <c r="K26" s="20">
        <v>50</v>
      </c>
      <c r="L26" s="20">
        <v>150</v>
      </c>
      <c r="M26" s="20">
        <v>110</v>
      </c>
      <c r="N26" s="20">
        <v>75</v>
      </c>
      <c r="O26" s="20">
        <v>105</v>
      </c>
      <c r="P26" s="20">
        <v>148.75</v>
      </c>
      <c r="Q26" s="20">
        <v>80</v>
      </c>
      <c r="R26" s="20">
        <v>50</v>
      </c>
      <c r="S26" s="20">
        <v>200</v>
      </c>
      <c r="T26" s="20">
        <v>20</v>
      </c>
      <c r="U26" s="20">
        <v>28.75</v>
      </c>
      <c r="V26" s="20">
        <v>30</v>
      </c>
      <c r="W26" s="20">
        <v>22.0833333333333</v>
      </c>
    </row>
    <row r="27" spans="1:23" x14ac:dyDescent="0.3">
      <c r="A27" t="s">
        <v>65</v>
      </c>
      <c r="B27" s="20">
        <v>27.088235294117599</v>
      </c>
      <c r="C27" s="20">
        <v>23.3823529411764</v>
      </c>
      <c r="D27" s="20">
        <v>26.235294117647001</v>
      </c>
      <c r="E27" s="20">
        <v>64.705882352941103</v>
      </c>
      <c r="F27" s="20">
        <v>89.352941176470594</v>
      </c>
      <c r="G27" s="20">
        <v>116.91176470588201</v>
      </c>
      <c r="H27" s="20">
        <v>99.705882352941103</v>
      </c>
      <c r="I27" s="20">
        <v>64.823529411764696</v>
      </c>
      <c r="J27" s="20">
        <v>37.823529411764703</v>
      </c>
      <c r="K27" s="20">
        <v>56</v>
      </c>
      <c r="L27" s="20">
        <v>136.88235294117601</v>
      </c>
      <c r="M27" s="20">
        <v>124.588235294117</v>
      </c>
      <c r="N27" s="20">
        <v>115</v>
      </c>
      <c r="O27" s="20">
        <v>104.705882352941</v>
      </c>
      <c r="P27" s="20">
        <v>114.35294117647</v>
      </c>
      <c r="Q27" s="20">
        <v>104.235294117647</v>
      </c>
      <c r="R27" s="20">
        <v>40</v>
      </c>
      <c r="S27" s="20">
        <v>278.97058823529397</v>
      </c>
      <c r="T27" s="20">
        <v>20</v>
      </c>
      <c r="U27" s="20">
        <v>23.558823529411701</v>
      </c>
      <c r="V27" s="20">
        <v>27.147058823529399</v>
      </c>
      <c r="W27" s="20">
        <v>33.970588235294102</v>
      </c>
    </row>
    <row r="28" spans="1:23" x14ac:dyDescent="0.3">
      <c r="A28" t="s">
        <v>66</v>
      </c>
      <c r="B28" s="20">
        <v>41.818181818181799</v>
      </c>
      <c r="C28" s="20">
        <v>36</v>
      </c>
      <c r="D28" s="20">
        <v>39</v>
      </c>
      <c r="E28" s="20">
        <v>67.909090909090907</v>
      </c>
      <c r="F28" s="20">
        <v>100.72727272727199</v>
      </c>
      <c r="G28" s="20">
        <v>117.636363636363</v>
      </c>
      <c r="H28" s="20">
        <v>122.818181818181</v>
      </c>
      <c r="I28" s="20">
        <v>75.727272727272705</v>
      </c>
      <c r="J28" s="20">
        <v>38</v>
      </c>
      <c r="K28" s="20">
        <v>36.909090909090899</v>
      </c>
      <c r="L28" s="20">
        <v>130.90909090909</v>
      </c>
      <c r="M28" s="20">
        <v>118.181818181818</v>
      </c>
      <c r="N28" s="20">
        <v>80</v>
      </c>
      <c r="O28" s="20">
        <v>90</v>
      </c>
      <c r="P28" s="20">
        <v>97.181818181818102</v>
      </c>
      <c r="Q28" s="20">
        <v>81.090909090909093</v>
      </c>
      <c r="R28" s="20">
        <v>55.818181818181799</v>
      </c>
      <c r="S28" s="20">
        <v>232.09090909090901</v>
      </c>
      <c r="T28" s="20">
        <v>10.090909090908999</v>
      </c>
      <c r="U28" s="20">
        <v>34.454545454545404</v>
      </c>
      <c r="V28" s="20">
        <v>25.090909090909001</v>
      </c>
      <c r="W28" s="20">
        <v>19.545454545454501</v>
      </c>
    </row>
    <row r="29" spans="1:23" x14ac:dyDescent="0.3">
      <c r="A29" t="s">
        <v>67</v>
      </c>
      <c r="B29" s="20">
        <v>31.029411764705799</v>
      </c>
      <c r="C29" s="20">
        <v>33.941176470588204</v>
      </c>
      <c r="D29" s="20">
        <v>35.470588235294102</v>
      </c>
      <c r="E29" s="20">
        <v>84.852941176470594</v>
      </c>
      <c r="F29" s="20">
        <v>109.323529411764</v>
      </c>
      <c r="G29" s="20">
        <v>124.529411764705</v>
      </c>
      <c r="H29" s="20">
        <v>146.76470588235199</v>
      </c>
      <c r="I29" s="20">
        <v>92.5</v>
      </c>
      <c r="J29" s="20">
        <v>41.470588235294102</v>
      </c>
      <c r="K29" s="20">
        <v>44</v>
      </c>
      <c r="L29" s="20">
        <v>167.23529411764699</v>
      </c>
      <c r="M29" s="20">
        <v>118.441176470588</v>
      </c>
      <c r="N29" s="20">
        <v>101.088235294117</v>
      </c>
      <c r="O29" s="20">
        <v>94.029411764705799</v>
      </c>
      <c r="P29" s="20">
        <v>97.382352941176407</v>
      </c>
      <c r="Q29" s="20">
        <v>80.264705882352899</v>
      </c>
      <c r="R29" s="20">
        <v>62.470588235294102</v>
      </c>
      <c r="S29" s="20">
        <v>279.23529411764702</v>
      </c>
      <c r="T29" s="20">
        <v>19</v>
      </c>
      <c r="U29" s="20">
        <v>31.764705882352899</v>
      </c>
      <c r="V29" s="20">
        <v>39.8823529411764</v>
      </c>
      <c r="W29" s="20">
        <v>41.117647058823501</v>
      </c>
    </row>
    <row r="30" spans="1:23" x14ac:dyDescent="0.3">
      <c r="A30" t="s">
        <v>68</v>
      </c>
      <c r="B30" s="20">
        <v>44</v>
      </c>
      <c r="C30" s="20">
        <v>31</v>
      </c>
      <c r="D30" s="20">
        <v>28</v>
      </c>
      <c r="E30" s="20">
        <v>67.625</v>
      </c>
      <c r="F30" s="20">
        <v>102.041666666666</v>
      </c>
      <c r="G30" s="20">
        <v>111.708333333333</v>
      </c>
      <c r="H30" s="20">
        <v>108.25</v>
      </c>
      <c r="I30" s="20">
        <v>93.25</v>
      </c>
      <c r="J30" s="20">
        <v>38.25</v>
      </c>
      <c r="K30" s="20">
        <v>36</v>
      </c>
      <c r="L30" s="20">
        <v>151</v>
      </c>
      <c r="M30" s="20">
        <v>149</v>
      </c>
      <c r="N30" s="20">
        <v>75</v>
      </c>
      <c r="O30" s="20">
        <v>78</v>
      </c>
      <c r="P30" s="20">
        <v>98.25</v>
      </c>
      <c r="Q30" s="20">
        <v>65</v>
      </c>
      <c r="R30" s="20">
        <v>57</v>
      </c>
      <c r="S30" s="20">
        <v>317</v>
      </c>
      <c r="T30" s="20">
        <v>10</v>
      </c>
      <c r="U30" s="20">
        <v>24.75</v>
      </c>
      <c r="V30" s="20">
        <v>25.4583333333333</v>
      </c>
      <c r="W30" s="20">
        <v>11.875</v>
      </c>
    </row>
    <row r="31" spans="1:23" x14ac:dyDescent="0.3">
      <c r="A31" t="s">
        <v>69</v>
      </c>
      <c r="B31" s="20">
        <v>33.8888888888888</v>
      </c>
      <c r="C31" s="20">
        <v>29.5</v>
      </c>
      <c r="D31" s="20">
        <v>29.5833333333333</v>
      </c>
      <c r="E31" s="20">
        <v>62.8333333333333</v>
      </c>
      <c r="F31" s="20">
        <v>96.8055555555555</v>
      </c>
      <c r="G31" s="20">
        <v>86.5</v>
      </c>
      <c r="H31" s="20">
        <v>96.6944444444444</v>
      </c>
      <c r="I31" s="20">
        <v>69.8611111111111</v>
      </c>
      <c r="J31" s="20">
        <v>41.6111111111111</v>
      </c>
      <c r="K31" s="20">
        <v>43.0277777777777</v>
      </c>
      <c r="L31" s="20">
        <v>137.555555555555</v>
      </c>
      <c r="M31" s="20">
        <v>108.333333333333</v>
      </c>
      <c r="N31" s="20">
        <v>84.1944444444444</v>
      </c>
      <c r="O31" s="20">
        <v>111.888888888888</v>
      </c>
      <c r="P31" s="20">
        <v>121.166666666666</v>
      </c>
      <c r="Q31" s="20">
        <v>101.416666666666</v>
      </c>
      <c r="R31" s="20">
        <v>45.9444444444444</v>
      </c>
      <c r="S31" s="20">
        <v>201</v>
      </c>
      <c r="T31" s="20">
        <v>18</v>
      </c>
      <c r="U31" s="20">
        <v>31.6111111111111</v>
      </c>
      <c r="V31" s="20">
        <v>28.4166666666666</v>
      </c>
      <c r="W31" s="20">
        <v>20.6388888888888</v>
      </c>
    </row>
    <row r="32" spans="1:23" x14ac:dyDescent="0.3">
      <c r="A32" t="s">
        <v>70</v>
      </c>
      <c r="B32" s="20">
        <v>42.216216216216203</v>
      </c>
      <c r="C32" s="20">
        <v>37.216216216216203</v>
      </c>
      <c r="D32" s="20">
        <v>37.216216216216203</v>
      </c>
      <c r="E32" s="20">
        <v>82.243243243243199</v>
      </c>
      <c r="F32" s="20">
        <v>77.378378378378301</v>
      </c>
      <c r="G32" s="20">
        <v>81.837837837837796</v>
      </c>
      <c r="H32" s="20">
        <v>80.351351351351298</v>
      </c>
      <c r="I32" s="20">
        <v>62.864864864864799</v>
      </c>
      <c r="J32" s="20">
        <v>39</v>
      </c>
      <c r="K32" s="20">
        <v>37</v>
      </c>
      <c r="L32" s="20">
        <v>122.324324324324</v>
      </c>
      <c r="M32" s="20">
        <v>105.43243243243199</v>
      </c>
      <c r="N32" s="20">
        <v>78.783783783783704</v>
      </c>
      <c r="O32" s="20">
        <v>78.324324324324294</v>
      </c>
      <c r="P32" s="20">
        <v>91.432432432432407</v>
      </c>
      <c r="Q32" s="20">
        <v>76.324324324324294</v>
      </c>
      <c r="R32" s="20">
        <v>45</v>
      </c>
      <c r="S32" s="20">
        <v>248</v>
      </c>
      <c r="T32" s="20">
        <v>11.378378378378301</v>
      </c>
      <c r="U32" s="20">
        <v>31.486486486486399</v>
      </c>
      <c r="V32" s="20">
        <v>26.567567567567501</v>
      </c>
      <c r="W32" s="20">
        <v>22.108108108108102</v>
      </c>
    </row>
    <row r="33" spans="1:23" x14ac:dyDescent="0.3">
      <c r="A33" t="s">
        <v>71</v>
      </c>
      <c r="B33" s="20">
        <v>42.44</v>
      </c>
      <c r="C33" s="20">
        <v>35.799999999999997</v>
      </c>
      <c r="D33" s="20">
        <v>35.28</v>
      </c>
      <c r="E33" s="20">
        <v>76.48</v>
      </c>
      <c r="F33" s="20">
        <v>113.56</v>
      </c>
      <c r="G33" s="20">
        <v>128.72</v>
      </c>
      <c r="H33" s="20">
        <v>136.88</v>
      </c>
      <c r="I33" s="20">
        <v>87.72</v>
      </c>
      <c r="J33" s="20">
        <v>40.28</v>
      </c>
      <c r="K33" s="20">
        <v>53</v>
      </c>
      <c r="L33" s="20">
        <v>183.76</v>
      </c>
      <c r="M33" s="20">
        <v>157</v>
      </c>
      <c r="N33" s="20">
        <v>125.32</v>
      </c>
      <c r="O33" s="20">
        <v>113.2</v>
      </c>
      <c r="P33" s="20">
        <v>133.36000000000001</v>
      </c>
      <c r="Q33" s="20">
        <v>102.36</v>
      </c>
      <c r="R33" s="20">
        <v>51.96</v>
      </c>
      <c r="S33" s="20">
        <v>242.56</v>
      </c>
      <c r="T33" s="20">
        <v>17.2</v>
      </c>
      <c r="U33" s="20">
        <v>34.92</v>
      </c>
      <c r="V33" s="20">
        <v>32.799999999999997</v>
      </c>
      <c r="W33" s="20">
        <v>29.68</v>
      </c>
    </row>
    <row r="34" spans="1:23" x14ac:dyDescent="0.3">
      <c r="A34" t="s">
        <v>72</v>
      </c>
      <c r="B34" s="20">
        <v>36</v>
      </c>
      <c r="C34" s="20">
        <v>24.421052631578899</v>
      </c>
      <c r="D34" s="20">
        <v>28.052631578947299</v>
      </c>
      <c r="E34" s="20">
        <v>68.684210526315795</v>
      </c>
      <c r="F34" s="20">
        <v>101.447368421052</v>
      </c>
      <c r="G34" s="20">
        <v>106.184210526315</v>
      </c>
      <c r="H34" s="20">
        <v>107.78947368420999</v>
      </c>
      <c r="I34" s="20">
        <v>86.973684210526301</v>
      </c>
      <c r="J34" s="20">
        <v>40.210526315789402</v>
      </c>
      <c r="K34" s="20">
        <v>54.052631578947299</v>
      </c>
      <c r="L34" s="20">
        <v>159.31578947368399</v>
      </c>
      <c r="M34" s="20">
        <v>119.78947368420999</v>
      </c>
      <c r="N34" s="20">
        <v>107.34210526315699</v>
      </c>
      <c r="O34" s="20">
        <v>117.263157894736</v>
      </c>
      <c r="P34" s="20">
        <v>117.263157894736</v>
      </c>
      <c r="Q34" s="20">
        <v>95.605263157894697</v>
      </c>
      <c r="R34" s="20">
        <v>45.394736842105203</v>
      </c>
      <c r="S34" s="20">
        <v>209.47368421052599</v>
      </c>
      <c r="T34" s="20">
        <v>20.157894736842099</v>
      </c>
      <c r="U34" s="20">
        <v>26.236842105263101</v>
      </c>
      <c r="V34" s="20">
        <v>33.421052631578902</v>
      </c>
      <c r="W34" s="20">
        <v>31.710526315789402</v>
      </c>
    </row>
    <row r="35" spans="1:23" x14ac:dyDescent="0.3">
      <c r="A35" t="s">
        <v>73</v>
      </c>
      <c r="B35" s="20">
        <v>56.878787878787797</v>
      </c>
      <c r="C35" s="20">
        <v>36.3333333333333</v>
      </c>
      <c r="D35" s="20">
        <v>33.181818181818102</v>
      </c>
      <c r="E35" s="20">
        <v>64.848484848484802</v>
      </c>
      <c r="F35" s="20">
        <v>93.090909090909093</v>
      </c>
      <c r="G35" s="20">
        <v>102.84848484848401</v>
      </c>
      <c r="H35" s="20">
        <v>105.121212121212</v>
      </c>
      <c r="I35" s="20">
        <v>77.969696969696898</v>
      </c>
      <c r="J35" s="20">
        <v>34.272727272727202</v>
      </c>
      <c r="K35" s="20">
        <v>38</v>
      </c>
      <c r="L35" s="20">
        <v>125.151515151515</v>
      </c>
      <c r="M35" s="20">
        <v>159.09090909090901</v>
      </c>
      <c r="N35" s="20">
        <v>81</v>
      </c>
      <c r="O35" s="20">
        <v>99.636363636363598</v>
      </c>
      <c r="P35" s="20">
        <v>96.515151515151501</v>
      </c>
      <c r="Q35" s="20">
        <v>74.090909090909093</v>
      </c>
      <c r="R35" s="20">
        <v>32.606060606060602</v>
      </c>
      <c r="S35" s="20">
        <v>225</v>
      </c>
      <c r="T35" s="20">
        <v>17.484848484848399</v>
      </c>
      <c r="U35" s="20">
        <v>32.909090909090899</v>
      </c>
      <c r="V35" s="20">
        <v>31.2121212121212</v>
      </c>
      <c r="W35" s="20">
        <v>25.1212121212121</v>
      </c>
    </row>
    <row r="36" spans="1:23" x14ac:dyDescent="0.3">
      <c r="A36" t="s">
        <v>74</v>
      </c>
      <c r="B36" s="20">
        <v>31.259259259259199</v>
      </c>
      <c r="C36" s="20">
        <v>24</v>
      </c>
      <c r="D36" s="20">
        <v>28.481481481481399</v>
      </c>
      <c r="E36" s="20">
        <v>70.962962962962905</v>
      </c>
      <c r="F36" s="20">
        <v>93.6666666666666</v>
      </c>
      <c r="G36" s="20">
        <v>109.62962962962899</v>
      </c>
      <c r="H36" s="20">
        <v>110</v>
      </c>
      <c r="I36" s="20">
        <v>83.6666666666666</v>
      </c>
      <c r="J36" s="20">
        <v>39.851851851851798</v>
      </c>
      <c r="K36" s="20">
        <v>42</v>
      </c>
      <c r="L36" s="20">
        <v>124.222222222222</v>
      </c>
      <c r="M36" s="20">
        <v>118.51851851851799</v>
      </c>
      <c r="N36" s="20">
        <v>85.518518518518505</v>
      </c>
      <c r="O36" s="20">
        <v>115.85185185185099</v>
      </c>
      <c r="P36" s="20">
        <v>124.37037037037</v>
      </c>
      <c r="Q36" s="20">
        <v>93.1111111111111</v>
      </c>
      <c r="R36" s="20">
        <v>43.481481481481403</v>
      </c>
      <c r="S36" s="20">
        <v>170</v>
      </c>
      <c r="T36" s="20">
        <v>12.925925925925901</v>
      </c>
      <c r="U36" s="20">
        <v>18.740740740740701</v>
      </c>
      <c r="V36" s="20">
        <v>32.074074074073998</v>
      </c>
      <c r="W36" s="20">
        <v>25.592592592592499</v>
      </c>
    </row>
    <row r="37" spans="1:23" x14ac:dyDescent="0.3">
      <c r="A37" t="s">
        <v>75</v>
      </c>
      <c r="B37" s="20">
        <v>29.486486486486399</v>
      </c>
      <c r="C37" s="20">
        <v>19</v>
      </c>
      <c r="D37" s="20">
        <v>25.864864864864799</v>
      </c>
      <c r="E37" s="20">
        <v>82.567567567567494</v>
      </c>
      <c r="F37" s="20">
        <v>90.135135135135101</v>
      </c>
      <c r="G37" s="20">
        <v>80</v>
      </c>
      <c r="H37" s="20">
        <v>85</v>
      </c>
      <c r="I37" s="20">
        <v>86.432432432432407</v>
      </c>
      <c r="J37" s="20">
        <v>42.864864864864799</v>
      </c>
      <c r="K37" s="20">
        <v>23.297297297297298</v>
      </c>
      <c r="L37" s="20">
        <v>83.378378378378301</v>
      </c>
      <c r="M37" s="20">
        <v>110</v>
      </c>
      <c r="N37" s="20">
        <v>80</v>
      </c>
      <c r="O37" s="20">
        <v>90</v>
      </c>
      <c r="P37" s="20">
        <v>93.216216216216196</v>
      </c>
      <c r="Q37" s="20">
        <v>70</v>
      </c>
      <c r="R37" s="20">
        <v>42.324324324324301</v>
      </c>
      <c r="S37" s="20">
        <v>250</v>
      </c>
      <c r="T37" s="20">
        <v>10</v>
      </c>
      <c r="U37" s="20">
        <v>19.027027027027</v>
      </c>
      <c r="V37" s="20">
        <v>25.8108108108108</v>
      </c>
      <c r="W37" s="20">
        <v>19.189189189189101</v>
      </c>
    </row>
    <row r="38" spans="1:23" x14ac:dyDescent="0.3">
      <c r="A38" t="s">
        <v>76</v>
      </c>
      <c r="B38" s="20">
        <v>27.578947368421002</v>
      </c>
      <c r="C38" s="20">
        <v>30.210526315789402</v>
      </c>
      <c r="D38" s="20">
        <v>31.2631578947368</v>
      </c>
      <c r="E38" s="20">
        <v>64.473684210526301</v>
      </c>
      <c r="F38" s="20">
        <v>88.473684210526301</v>
      </c>
      <c r="G38" s="20">
        <v>102.894736842105</v>
      </c>
      <c r="H38" s="20">
        <v>101.052631578947</v>
      </c>
      <c r="I38" s="20">
        <v>69.315789473684205</v>
      </c>
      <c r="J38" s="20">
        <v>36.210526315789402</v>
      </c>
      <c r="K38" s="20">
        <v>42.315789473684198</v>
      </c>
      <c r="L38" s="20">
        <v>139.78947368421001</v>
      </c>
      <c r="M38" s="20">
        <v>115.894736842105</v>
      </c>
      <c r="N38" s="20">
        <v>76.921052631578902</v>
      </c>
      <c r="O38" s="20">
        <v>98.210526315789394</v>
      </c>
      <c r="P38" s="20">
        <v>107.36842105263101</v>
      </c>
      <c r="Q38" s="20">
        <v>83.894736842105203</v>
      </c>
      <c r="R38" s="20">
        <v>40</v>
      </c>
      <c r="S38" s="20">
        <v>180</v>
      </c>
      <c r="T38" s="20">
        <v>12</v>
      </c>
      <c r="U38" s="20">
        <v>25.210526315789402</v>
      </c>
      <c r="V38" s="20">
        <v>29</v>
      </c>
      <c r="W38" s="20">
        <v>20.868421052631501</v>
      </c>
    </row>
    <row r="39" spans="1:23" x14ac:dyDescent="0.3">
      <c r="A39" t="s">
        <v>77</v>
      </c>
      <c r="B39" s="20">
        <v>26.842105263157801</v>
      </c>
      <c r="C39" s="20">
        <v>22.736842105263101</v>
      </c>
      <c r="D39" s="20">
        <v>27.2631578947368</v>
      </c>
      <c r="E39" s="20">
        <v>60.736842105263101</v>
      </c>
      <c r="F39" s="20">
        <v>87.052631578947299</v>
      </c>
      <c r="G39" s="20">
        <v>93.736842105263094</v>
      </c>
      <c r="H39" s="20">
        <v>100.42105263157799</v>
      </c>
      <c r="I39" s="20">
        <v>63.210526315789402</v>
      </c>
      <c r="J39" s="20">
        <v>37.2631578947368</v>
      </c>
      <c r="K39" s="20">
        <v>52</v>
      </c>
      <c r="L39" s="20">
        <v>140.947368421052</v>
      </c>
      <c r="M39" s="20">
        <v>93.605263157894697</v>
      </c>
      <c r="N39" s="20">
        <v>76.315789473684205</v>
      </c>
      <c r="O39" s="20">
        <v>96.105263157894697</v>
      </c>
      <c r="P39" s="20">
        <v>95.131578947368396</v>
      </c>
      <c r="Q39" s="20">
        <v>83.394736842105203</v>
      </c>
      <c r="R39" s="20">
        <v>47.421052631578902</v>
      </c>
      <c r="S39" s="20">
        <v>200</v>
      </c>
      <c r="T39" s="20">
        <v>18.052631578947299</v>
      </c>
      <c r="U39" s="20">
        <v>17</v>
      </c>
      <c r="V39" s="20">
        <v>30</v>
      </c>
      <c r="W39" s="20">
        <v>13.8421052631578</v>
      </c>
    </row>
    <row r="40" spans="1:23" x14ac:dyDescent="0.3">
      <c r="A40" t="s">
        <v>78</v>
      </c>
      <c r="B40" s="20">
        <v>33</v>
      </c>
      <c r="C40" s="20">
        <v>17</v>
      </c>
      <c r="D40" s="20">
        <v>22</v>
      </c>
      <c r="E40" s="20">
        <v>75</v>
      </c>
      <c r="F40" s="20">
        <v>75</v>
      </c>
      <c r="G40" s="20">
        <v>70</v>
      </c>
      <c r="H40" s="20">
        <v>80</v>
      </c>
      <c r="I40" s="20">
        <v>70</v>
      </c>
      <c r="J40" s="20">
        <v>40</v>
      </c>
      <c r="K40" s="20">
        <v>40</v>
      </c>
      <c r="L40" s="20">
        <v>145</v>
      </c>
      <c r="M40" s="20">
        <v>90</v>
      </c>
      <c r="N40" s="20">
        <v>70</v>
      </c>
      <c r="O40" s="20">
        <v>85</v>
      </c>
      <c r="P40" s="20">
        <v>87</v>
      </c>
      <c r="Q40" s="20">
        <v>65</v>
      </c>
      <c r="R40" s="20">
        <v>38</v>
      </c>
      <c r="S40" s="20">
        <v>220</v>
      </c>
      <c r="T40" s="20">
        <v>11</v>
      </c>
      <c r="U40" s="20">
        <v>18.8888888888888</v>
      </c>
      <c r="V40" s="20">
        <v>28.6111111111111</v>
      </c>
      <c r="W40" s="20">
        <v>12.7777777777777</v>
      </c>
    </row>
    <row r="41" spans="1:23" x14ac:dyDescent="0.3">
      <c r="A41" t="s">
        <v>79</v>
      </c>
      <c r="B41" s="20">
        <v>35.428571428571402</v>
      </c>
      <c r="C41" s="20">
        <v>31.857142857142801</v>
      </c>
      <c r="D41" s="20">
        <v>28</v>
      </c>
      <c r="E41" s="20">
        <v>69.642857142857096</v>
      </c>
      <c r="F41" s="20">
        <v>93.214285714285694</v>
      </c>
      <c r="G41" s="20">
        <v>101.428571428571</v>
      </c>
      <c r="H41" s="20">
        <v>113.571428571428</v>
      </c>
      <c r="I41" s="20">
        <v>73</v>
      </c>
      <c r="J41" s="20">
        <v>40.285714285714199</v>
      </c>
      <c r="K41" s="20">
        <v>45</v>
      </c>
      <c r="L41" s="20">
        <v>162</v>
      </c>
      <c r="M41" s="20">
        <v>110</v>
      </c>
      <c r="N41" s="20">
        <v>90</v>
      </c>
      <c r="O41" s="20">
        <v>115</v>
      </c>
      <c r="P41" s="20">
        <v>123</v>
      </c>
      <c r="Q41" s="20">
        <v>98</v>
      </c>
      <c r="R41" s="20">
        <v>39.357142857142797</v>
      </c>
      <c r="S41" s="20">
        <v>260</v>
      </c>
      <c r="T41" s="20">
        <v>20</v>
      </c>
      <c r="U41" s="20">
        <v>22.857142857142801</v>
      </c>
      <c r="V41" s="20">
        <v>24.107142857142801</v>
      </c>
      <c r="W41" s="20">
        <v>22.5</v>
      </c>
    </row>
    <row r="42" spans="1:23" x14ac:dyDescent="0.3">
      <c r="A42" t="s">
        <v>80</v>
      </c>
      <c r="B42" s="20">
        <v>38</v>
      </c>
      <c r="C42" s="20">
        <v>25.9583333333333</v>
      </c>
      <c r="D42" s="20">
        <v>28.9583333333333</v>
      </c>
      <c r="E42" s="20">
        <v>78.0833333333333</v>
      </c>
      <c r="F42" s="20">
        <v>88</v>
      </c>
      <c r="G42" s="20">
        <v>89.1666666666666</v>
      </c>
      <c r="H42" s="20">
        <v>89.3333333333333</v>
      </c>
      <c r="I42" s="20">
        <v>92.875</v>
      </c>
      <c r="J42" s="20">
        <v>41.4166666666666</v>
      </c>
      <c r="K42" s="20">
        <v>42</v>
      </c>
      <c r="L42" s="20">
        <v>175</v>
      </c>
      <c r="M42" s="20">
        <v>123.541666666666</v>
      </c>
      <c r="N42" s="20">
        <v>90</v>
      </c>
      <c r="O42" s="20">
        <v>120</v>
      </c>
      <c r="P42" s="20">
        <v>130</v>
      </c>
      <c r="Q42" s="20">
        <v>90</v>
      </c>
      <c r="R42" s="20">
        <v>45</v>
      </c>
      <c r="S42" s="20">
        <v>180</v>
      </c>
      <c r="T42" s="20">
        <v>10</v>
      </c>
      <c r="U42" s="20">
        <v>15</v>
      </c>
      <c r="V42" s="20">
        <v>25</v>
      </c>
      <c r="W42" s="20">
        <v>13.1666666666666</v>
      </c>
    </row>
    <row r="43" spans="1:23" x14ac:dyDescent="0.3">
      <c r="A43" t="s">
        <v>81</v>
      </c>
      <c r="B43" s="20">
        <v>28</v>
      </c>
      <c r="C43" s="20">
        <v>27</v>
      </c>
      <c r="D43" s="20">
        <v>26</v>
      </c>
      <c r="E43" s="20">
        <v>58.315789473684198</v>
      </c>
      <c r="F43" s="20">
        <v>82</v>
      </c>
      <c r="G43" s="20">
        <v>87</v>
      </c>
      <c r="H43" s="20">
        <v>88</v>
      </c>
      <c r="I43" s="20">
        <v>57</v>
      </c>
      <c r="J43" s="20">
        <v>37</v>
      </c>
      <c r="K43" s="20">
        <v>52</v>
      </c>
      <c r="L43" s="20">
        <v>137.52631578947299</v>
      </c>
      <c r="M43" s="20">
        <v>104</v>
      </c>
      <c r="N43" s="20">
        <v>75.263157894736807</v>
      </c>
      <c r="O43" s="20">
        <v>93.263157894736807</v>
      </c>
      <c r="P43" s="20">
        <v>92.210526315789394</v>
      </c>
      <c r="Q43" s="20">
        <v>86.421052631578902</v>
      </c>
      <c r="R43" s="20">
        <v>45</v>
      </c>
      <c r="S43" s="20">
        <v>210</v>
      </c>
      <c r="T43" s="20">
        <v>10</v>
      </c>
      <c r="U43" s="20">
        <v>18.8947368421052</v>
      </c>
      <c r="V43" s="20">
        <v>27.2631578947368</v>
      </c>
      <c r="W43" s="20">
        <v>12.2631578947368</v>
      </c>
    </row>
    <row r="44" spans="1:23" x14ac:dyDescent="0.3">
      <c r="A44" t="s">
        <v>82</v>
      </c>
      <c r="B44" s="20">
        <v>44.270270270270203</v>
      </c>
      <c r="C44" s="20">
        <v>31.513513513513502</v>
      </c>
      <c r="D44" s="20">
        <v>41.783783783783697</v>
      </c>
      <c r="E44" s="20">
        <v>73.864864864864799</v>
      </c>
      <c r="F44" s="20">
        <v>96.459459459459396</v>
      </c>
      <c r="G44" s="20">
        <v>117.351351351351</v>
      </c>
      <c r="H44" s="20">
        <v>117.216216216216</v>
      </c>
      <c r="I44" s="20">
        <v>88.837837837837796</v>
      </c>
      <c r="J44" s="20">
        <v>41.351351351351298</v>
      </c>
      <c r="K44" s="20">
        <v>41</v>
      </c>
      <c r="L44" s="20">
        <v>135.78378378378301</v>
      </c>
      <c r="M44" s="20">
        <v>160</v>
      </c>
      <c r="N44" s="20">
        <v>83.783783783783704</v>
      </c>
      <c r="O44" s="20">
        <v>91</v>
      </c>
      <c r="P44" s="20">
        <v>105.29729729729701</v>
      </c>
      <c r="Q44" s="20">
        <v>87.918918918918905</v>
      </c>
      <c r="R44" s="20">
        <v>60</v>
      </c>
      <c r="S44" s="20">
        <v>180</v>
      </c>
      <c r="T44" s="20">
        <v>15</v>
      </c>
      <c r="U44" s="20">
        <v>32.297297297297298</v>
      </c>
      <c r="V44" s="20">
        <v>24.4324324324324</v>
      </c>
      <c r="W44" s="20">
        <v>13.3243243243243</v>
      </c>
    </row>
    <row r="45" spans="1:23" x14ac:dyDescent="0.3">
      <c r="A45" t="s">
        <v>84</v>
      </c>
      <c r="B45" s="20">
        <v>27.647058823529399</v>
      </c>
      <c r="C45" s="20">
        <v>23.9411764705882</v>
      </c>
      <c r="D45" s="20">
        <v>29.411764705882302</v>
      </c>
      <c r="E45" s="20">
        <v>67.470588235294102</v>
      </c>
      <c r="F45" s="20">
        <v>96.176470588235205</v>
      </c>
      <c r="G45" s="20">
        <v>107.529411764705</v>
      </c>
      <c r="H45" s="20">
        <v>112.088235294117</v>
      </c>
      <c r="I45" s="20">
        <v>69.588235294117595</v>
      </c>
      <c r="J45" s="20">
        <v>39.764705882352899</v>
      </c>
      <c r="K45" s="20">
        <v>44.705882352941103</v>
      </c>
      <c r="L45" s="20">
        <v>148</v>
      </c>
      <c r="M45" s="20">
        <v>131.70588235294099</v>
      </c>
      <c r="N45" s="20">
        <v>95.764705882352899</v>
      </c>
      <c r="O45" s="20">
        <v>114.294117647058</v>
      </c>
      <c r="P45" s="20">
        <v>125.764705882352</v>
      </c>
      <c r="Q45" s="20">
        <v>79</v>
      </c>
      <c r="R45" s="20">
        <v>45.764705882352899</v>
      </c>
      <c r="S45" s="20">
        <v>240</v>
      </c>
      <c r="T45" s="20">
        <v>20</v>
      </c>
      <c r="U45" s="20">
        <v>21.735294117647001</v>
      </c>
      <c r="V45" s="20">
        <v>24.970588235294102</v>
      </c>
      <c r="W45" s="20">
        <v>23.764705882352899</v>
      </c>
    </row>
    <row r="46" spans="1:23" x14ac:dyDescent="0.3">
      <c r="A46" t="s">
        <v>85</v>
      </c>
      <c r="B46" s="20">
        <v>39.864864864864799</v>
      </c>
      <c r="C46" s="20">
        <v>35</v>
      </c>
      <c r="D46" s="20">
        <v>33</v>
      </c>
      <c r="E46" s="20">
        <v>64.297297297297206</v>
      </c>
      <c r="F46" s="20">
        <v>95.648648648648603</v>
      </c>
      <c r="G46" s="20">
        <v>114.54054054053999</v>
      </c>
      <c r="H46" s="20">
        <v>114.135135135135</v>
      </c>
      <c r="I46" s="20">
        <v>67.648648648648603</v>
      </c>
      <c r="J46" s="20">
        <v>41.783783783783697</v>
      </c>
      <c r="K46" s="20">
        <v>43</v>
      </c>
      <c r="L46" s="20">
        <v>133</v>
      </c>
      <c r="M46" s="20">
        <v>120</v>
      </c>
      <c r="N46" s="20">
        <v>76</v>
      </c>
      <c r="O46" s="20">
        <v>84</v>
      </c>
      <c r="P46" s="20">
        <v>95.945945945945894</v>
      </c>
      <c r="Q46" s="20">
        <v>86.810810810810807</v>
      </c>
      <c r="R46" s="20">
        <v>47.729729729729698</v>
      </c>
      <c r="S46" s="20">
        <v>199.18918918918899</v>
      </c>
      <c r="T46" s="20">
        <v>15</v>
      </c>
      <c r="U46" s="20">
        <v>27.675675675675599</v>
      </c>
      <c r="V46" s="20">
        <v>22.4054054054054</v>
      </c>
      <c r="W46" s="20">
        <v>13.540540540540499</v>
      </c>
    </row>
    <row r="47" spans="1:23" x14ac:dyDescent="0.3">
      <c r="A47" t="s">
        <v>86</v>
      </c>
      <c r="B47" s="20">
        <v>37.736842105263101</v>
      </c>
      <c r="C47" s="20">
        <v>28.921052631578899</v>
      </c>
      <c r="D47" s="20">
        <v>32.815789473684198</v>
      </c>
      <c r="E47" s="20">
        <v>65.236842105263094</v>
      </c>
      <c r="F47" s="20">
        <v>91.894736842105203</v>
      </c>
      <c r="G47" s="20">
        <v>105.710526315789</v>
      </c>
      <c r="H47" s="20">
        <v>114.86842105263101</v>
      </c>
      <c r="I47" s="20">
        <v>68.052631578947299</v>
      </c>
      <c r="J47" s="20">
        <v>39.315789473684198</v>
      </c>
      <c r="K47" s="20">
        <v>50.947368421052602</v>
      </c>
      <c r="L47" s="20">
        <v>133.894736842105</v>
      </c>
      <c r="M47" s="20">
        <v>129.07894736842101</v>
      </c>
      <c r="N47" s="20">
        <v>77.0263157894736</v>
      </c>
      <c r="O47" s="20">
        <v>98.552631578947299</v>
      </c>
      <c r="P47" s="20">
        <v>100.631578947368</v>
      </c>
      <c r="Q47" s="20">
        <v>83</v>
      </c>
      <c r="R47" s="20">
        <v>45.078947368420998</v>
      </c>
      <c r="S47" s="20">
        <v>211.84210526315701</v>
      </c>
      <c r="T47" s="20">
        <v>14.2105263157894</v>
      </c>
      <c r="U47" s="20">
        <v>25.0263157894736</v>
      </c>
      <c r="V47" s="20">
        <v>25.421052631578899</v>
      </c>
      <c r="W47" s="20">
        <v>16.105263157894701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9370-C3F6-4F28-993E-0B587B3FC707}">
  <dimension ref="B1:Z49"/>
  <sheetViews>
    <sheetView showGridLines="0" tabSelected="1" workbookViewId="0">
      <selection activeCell="H25" sqref="H25"/>
    </sheetView>
  </sheetViews>
  <sheetFormatPr defaultRowHeight="14.4" x14ac:dyDescent="0.3"/>
  <cols>
    <col min="2" max="2" width="15.109375" bestFit="1" customWidth="1"/>
    <col min="3" max="3" width="15.21875" customWidth="1"/>
    <col min="4" max="5" width="16.109375" customWidth="1"/>
    <col min="8" max="8" width="16.109375" customWidth="1"/>
    <col min="13" max="13" width="19.33203125" bestFit="1" customWidth="1"/>
    <col min="14" max="14" width="22" customWidth="1"/>
    <col min="16" max="16" width="16.109375" customWidth="1"/>
    <col min="19" max="19" width="16.109375" customWidth="1"/>
    <col min="25" max="25" width="17.77734375" bestFit="1" customWidth="1"/>
    <col min="26" max="26" width="22.109375" bestFit="1" customWidth="1"/>
  </cols>
  <sheetData>
    <row r="1" spans="2:26" x14ac:dyDescent="0.3">
      <c r="B1" s="31" t="s">
        <v>38</v>
      </c>
      <c r="C1" s="17" t="s">
        <v>20</v>
      </c>
      <c r="M1" s="31" t="s">
        <v>37</v>
      </c>
      <c r="N1" s="17" t="s">
        <v>11</v>
      </c>
    </row>
    <row r="3" spans="2:26" x14ac:dyDescent="0.3">
      <c r="B3" s="30" t="s">
        <v>39</v>
      </c>
      <c r="C3" t="s">
        <v>87</v>
      </c>
      <c r="D3" t="s">
        <v>88</v>
      </c>
      <c r="M3" s="30" t="s">
        <v>39</v>
      </c>
      <c r="N3" t="s">
        <v>87</v>
      </c>
      <c r="O3" t="s">
        <v>88</v>
      </c>
      <c r="Y3" t="s">
        <v>38</v>
      </c>
      <c r="Z3" t="s">
        <v>37</v>
      </c>
    </row>
    <row r="4" spans="2:26" x14ac:dyDescent="0.3">
      <c r="B4" s="29" t="s">
        <v>40</v>
      </c>
      <c r="C4" s="20" cm="1">
        <f t="array" ref="C4">INDEX(Table11[#All],MATCH(Output3!B4,'Pre-Lockdown'!$A:$A,0),MATCH($C$1,Table11[[#Headers],[Rice]:[Tomato]],0)+1)</f>
        <v>25.2115384615384</v>
      </c>
      <c r="D4" s="20" cm="1">
        <f t="array" ref="D4">INDEX(Table12[#All],MATCH(Output3!B4,'Post -Lockdown'!$A:$A,0),MATCH($C$1,Table12[[#Headers],[Rice]:[Tomato]],0)+1)</f>
        <v>23.736842105263101</v>
      </c>
      <c r="E4" s="20"/>
      <c r="H4" s="20"/>
      <c r="M4" s="29" t="s">
        <v>40</v>
      </c>
      <c r="N4" s="20" cm="1">
        <f t="array" ref="N4">INDEX(Table11[#All],MATCH(Output3!M4,'Pre-Lockdown'!$A:$A,0),MATCH($N$1,Table11[[#Headers],[Rice]:[Tomato]],0)+1)</f>
        <v>120</v>
      </c>
      <c r="O4" s="20" cm="1">
        <f t="array" ref="O4">INDEX(Table12[#All],MATCH(Output3!M4,'Post -Lockdown'!$A:$A,0),MATCH($N$1,Table12[[#Headers],[Rice]:[Tomato]],0)+1)</f>
        <v>120</v>
      </c>
      <c r="P4" s="20"/>
      <c r="S4" s="20"/>
      <c r="Y4" t="s">
        <v>19</v>
      </c>
      <c r="Z4" t="s">
        <v>0</v>
      </c>
    </row>
    <row r="5" spans="2:26" x14ac:dyDescent="0.3">
      <c r="B5" s="28" t="s">
        <v>41</v>
      </c>
      <c r="C5" s="20" cm="1">
        <f t="array" ref="C5">INDEX(Table11[#All],MATCH(Output3!B5,'Pre-Lockdown'!$A:$A,0),MATCH($C$1,Table11[[#Headers],[Rice]:[Tomato]],0)+1)</f>
        <v>37.560975609756099</v>
      </c>
      <c r="D5" s="20" cm="1">
        <f t="array" ref="D5">INDEX(Table12[#All],MATCH(Output3!B5,'Post -Lockdown'!$A:$A,0),MATCH($C$1,Table12[[#Headers],[Rice]:[Tomato]],0)+1)</f>
        <v>31</v>
      </c>
      <c r="E5" s="20"/>
      <c r="H5" s="20"/>
      <c r="M5" s="28" t="s">
        <v>41</v>
      </c>
      <c r="N5" s="20" cm="1">
        <f t="array" ref="N5">INDEX(Table11[#All],MATCH(Output3!M5,'Pre-Lockdown'!$A:$A,0),MATCH($N$1,Table11[[#Headers],[Rice]:[Tomato]],0)+1)</f>
        <v>93.414634146341399</v>
      </c>
      <c r="O5" s="20" cm="1">
        <f t="array" ref="O5">INDEX(Table12[#All],MATCH(Output3!M5,'Post -Lockdown'!$A:$A,0),MATCH($N$1,Table12[[#Headers],[Rice]:[Tomato]],0)+1)</f>
        <v>92.942857142857093</v>
      </c>
      <c r="P5" s="20"/>
      <c r="S5" s="20"/>
      <c r="Y5" t="s">
        <v>20</v>
      </c>
      <c r="Z5" t="s">
        <v>1</v>
      </c>
    </row>
    <row r="6" spans="2:26" x14ac:dyDescent="0.3">
      <c r="B6" s="29" t="s">
        <v>42</v>
      </c>
      <c r="C6" s="20" cm="1">
        <f t="array" ref="C6">INDEX(Table11[#All],MATCH(Output3!B6,'Pre-Lockdown'!$A:$A,0),MATCH($C$1,Table11[[#Headers],[Rice]:[Tomato]],0)+1)</f>
        <v>38.076923076923002</v>
      </c>
      <c r="D6" s="20" cm="1">
        <f t="array" ref="D6">INDEX(Table12[#All],MATCH(Output3!B6,'Post -Lockdown'!$A:$A,0),MATCH($C$1,Table12[[#Headers],[Rice]:[Tomato]],0)+1)</f>
        <v>30.657894736842099</v>
      </c>
      <c r="E6" s="20"/>
      <c r="H6" s="20"/>
      <c r="M6" s="29" t="s">
        <v>42</v>
      </c>
      <c r="N6" s="20" cm="1">
        <f t="array" ref="N6">INDEX(Table11[#All],MATCH(Output3!M6,'Pre-Lockdown'!$A:$A,0),MATCH($N$1,Table11[[#Headers],[Rice]:[Tomato]],0)+1)</f>
        <v>92.596153846153797</v>
      </c>
      <c r="O6" s="20" cm="1">
        <f t="array" ref="O6">INDEX(Table12[#All],MATCH(Output3!M6,'Post -Lockdown'!$A:$A,0),MATCH($N$1,Table12[[#Headers],[Rice]:[Tomato]],0)+1)</f>
        <v>90</v>
      </c>
      <c r="P6" s="20"/>
      <c r="S6" s="20"/>
      <c r="Y6" t="s">
        <v>21</v>
      </c>
      <c r="Z6" t="s">
        <v>2</v>
      </c>
    </row>
    <row r="7" spans="2:26" x14ac:dyDescent="0.3">
      <c r="B7" s="28" t="s">
        <v>43</v>
      </c>
      <c r="C7" s="20" cm="1">
        <f t="array" ref="C7">INDEX(Table11[#All],MATCH(Output3!B7,'Pre-Lockdown'!$A:$A,0),MATCH($C$1,Table11[[#Headers],[Rice]:[Tomato]],0)+1)</f>
        <v>42.342105263157897</v>
      </c>
      <c r="D7" s="20" cm="1">
        <f t="array" ref="D7">INDEX(Table12[#All],MATCH(Output3!B7,'Post -Lockdown'!$A:$A,0),MATCH($C$1,Table12[[#Headers],[Rice]:[Tomato]],0)+1)</f>
        <v>28</v>
      </c>
      <c r="E7" s="20"/>
      <c r="H7" s="20"/>
      <c r="M7" s="28" t="s">
        <v>43</v>
      </c>
      <c r="N7" s="20" cm="1">
        <f t="array" ref="N7">INDEX(Table11[#All],MATCH(Output3!M7,'Pre-Lockdown'!$A:$A,0),MATCH($N$1,Table11[[#Headers],[Rice]:[Tomato]],0)+1)</f>
        <v>108.684210526315</v>
      </c>
      <c r="O7" s="20" cm="1">
        <f t="array" ref="O7">INDEX(Table12[#All],MATCH(Output3!M7,'Post -Lockdown'!$A:$A,0),MATCH($N$1,Table12[[#Headers],[Rice]:[Tomato]],0)+1)</f>
        <v>105</v>
      </c>
      <c r="P7" s="20"/>
      <c r="S7" s="20"/>
      <c r="Y7" t="s">
        <v>9</v>
      </c>
      <c r="Z7" t="s">
        <v>3</v>
      </c>
    </row>
    <row r="8" spans="2:26" x14ac:dyDescent="0.3">
      <c r="B8" s="29" t="s">
        <v>44</v>
      </c>
      <c r="C8" s="20" cm="1">
        <f t="array" ref="C8">INDEX(Table11[#All],MATCH(Output3!B8,'Pre-Lockdown'!$A:$A,0),MATCH($C$1,Table11[[#Headers],[Rice]:[Tomato]],0)+1)</f>
        <v>35.755102040816297</v>
      </c>
      <c r="D8" s="20" cm="1">
        <f t="array" ref="D8">INDEX(Table12[#All],MATCH(Output3!B8,'Post -Lockdown'!$A:$A,0),MATCH($C$1,Table12[[#Headers],[Rice]:[Tomato]],0)+1)</f>
        <v>30</v>
      </c>
      <c r="E8" s="20"/>
      <c r="H8" s="20"/>
      <c r="M8" s="29" t="s">
        <v>44</v>
      </c>
      <c r="N8" s="20" cm="1">
        <f t="array" ref="N8">INDEX(Table11[#All],MATCH(Output3!M8,'Pre-Lockdown'!$A:$A,0),MATCH($N$1,Table11[[#Headers],[Rice]:[Tomato]],0)+1)</f>
        <v>109</v>
      </c>
      <c r="O8" s="20" cm="1">
        <f t="array" ref="O8">INDEX(Table12[#All],MATCH(Output3!M8,'Post -Lockdown'!$A:$A,0),MATCH($N$1,Table12[[#Headers],[Rice]:[Tomato]],0)+1)</f>
        <v>109</v>
      </c>
      <c r="P8" s="20"/>
      <c r="S8" s="20"/>
      <c r="Z8" t="s">
        <v>4</v>
      </c>
    </row>
    <row r="9" spans="2:26" x14ac:dyDescent="0.3">
      <c r="B9" s="28" t="s">
        <v>45</v>
      </c>
      <c r="C9" s="20" cm="1">
        <f t="array" ref="C9">INDEX(Table11[#All],MATCH(Output3!B9,'Pre-Lockdown'!$A:$A,0),MATCH($C$1,Table11[[#Headers],[Rice]:[Tomato]],0)+1)</f>
        <v>44.517241379310299</v>
      </c>
      <c r="D9" s="20" cm="1">
        <f t="array" ref="D9">INDEX(Table12[#All],MATCH(Output3!B9,'Post -Lockdown'!$A:$A,0),MATCH($C$1,Table12[[#Headers],[Rice]:[Tomato]],0)+1)</f>
        <v>34</v>
      </c>
      <c r="E9" s="20"/>
      <c r="H9" s="20"/>
      <c r="M9" s="28" t="s">
        <v>45</v>
      </c>
      <c r="N9" s="20" cm="1">
        <f t="array" ref="N9">INDEX(Table11[#All],MATCH(Output3!M9,'Pre-Lockdown'!$A:$A,0),MATCH($N$1,Table11[[#Headers],[Rice]:[Tomato]],0)+1)</f>
        <v>132</v>
      </c>
      <c r="O9" s="20" cm="1">
        <f t="array" ref="O9">INDEX(Table12[#All],MATCH(Output3!M9,'Post -Lockdown'!$A:$A,0),MATCH($N$1,Table12[[#Headers],[Rice]:[Tomato]],0)+1)</f>
        <v>132</v>
      </c>
      <c r="P9" s="20"/>
      <c r="S9" s="20"/>
      <c r="Z9" t="s">
        <v>5</v>
      </c>
    </row>
    <row r="10" spans="2:26" x14ac:dyDescent="0.3">
      <c r="B10" s="29" t="s">
        <v>46</v>
      </c>
      <c r="C10" s="20" cm="1">
        <f t="array" ref="C10">INDEX(Table11[#All],MATCH(Output3!B10,'Pre-Lockdown'!$A:$A,0),MATCH($C$1,Table11[[#Headers],[Rice]:[Tomato]],0)+1)</f>
        <v>30.7291666666666</v>
      </c>
      <c r="D10" s="20" cm="1">
        <f t="array" ref="D10">INDEX(Table12[#All],MATCH(Output3!B10,'Post -Lockdown'!$A:$A,0),MATCH($C$1,Table12[[#Headers],[Rice]:[Tomato]],0)+1)</f>
        <v>25.2631578947368</v>
      </c>
      <c r="E10" s="20"/>
      <c r="H10" s="20"/>
      <c r="M10" s="29" t="s">
        <v>46</v>
      </c>
      <c r="N10" s="20" cm="1">
        <f t="array" ref="N10">INDEX(Table11[#All],MATCH(Output3!M10,'Pre-Lockdown'!$A:$A,0),MATCH($N$1,Table11[[#Headers],[Rice]:[Tomato]],0)+1)</f>
        <v>98</v>
      </c>
      <c r="O10" s="20" cm="1">
        <f t="array" ref="O10">INDEX(Table12[#All],MATCH(Output3!M10,'Post -Lockdown'!$A:$A,0),MATCH($N$1,Table12[[#Headers],[Rice]:[Tomato]],0)+1)</f>
        <v>101.31578947368401</v>
      </c>
      <c r="P10" s="20"/>
      <c r="S10" s="20"/>
      <c r="Z10" t="s">
        <v>6</v>
      </c>
    </row>
    <row r="11" spans="2:26" x14ac:dyDescent="0.3">
      <c r="B11" s="28" t="s">
        <v>47</v>
      </c>
      <c r="C11" s="20" cm="1">
        <f t="array" ref="C11">INDEX(Table11[#All],MATCH(Output3!B11,'Pre-Lockdown'!$A:$A,0),MATCH($C$1,Table11[[#Headers],[Rice]:[Tomato]],0)+1)</f>
        <v>35.176470588235297</v>
      </c>
      <c r="D11" s="20" cm="1">
        <f t="array" ref="D11">INDEX(Table12[#All],MATCH(Output3!B11,'Post -Lockdown'!$A:$A,0),MATCH($C$1,Table12[[#Headers],[Rice]:[Tomato]],0)+1)</f>
        <v>32</v>
      </c>
      <c r="E11" s="20"/>
      <c r="H11" s="20"/>
      <c r="M11" s="28" t="s">
        <v>47</v>
      </c>
      <c r="N11" s="20" cm="1">
        <f t="array" ref="N11">INDEX(Table11[#All],MATCH(Output3!M11,'Pre-Lockdown'!$A:$A,0),MATCH($N$1,Table11[[#Headers],[Rice]:[Tomato]],0)+1)</f>
        <v>96.3333333333333</v>
      </c>
      <c r="O11" s="20" cm="1">
        <f t="array" ref="O11">INDEX(Table12[#All],MATCH(Output3!M11,'Post -Lockdown'!$A:$A,0),MATCH($N$1,Table12[[#Headers],[Rice]:[Tomato]],0)+1)</f>
        <v>102</v>
      </c>
      <c r="P11" s="20"/>
      <c r="S11" s="20"/>
      <c r="Z11" t="s">
        <v>7</v>
      </c>
    </row>
    <row r="12" spans="2:26" x14ac:dyDescent="0.3">
      <c r="B12" s="29" t="s">
        <v>48</v>
      </c>
      <c r="C12" s="20" cm="1">
        <f t="array" ref="C12">INDEX(Table11[#All],MATCH(Output3!B12,'Pre-Lockdown'!$A:$A,0),MATCH($C$1,Table11[[#Headers],[Rice]:[Tomato]],0)+1)</f>
        <v>28</v>
      </c>
      <c r="D12" s="20" cm="1">
        <f t="array" ref="D12">INDEX(Table12[#All],MATCH(Output3!B12,'Post -Lockdown'!$A:$A,0),MATCH($C$1,Table12[[#Headers],[Rice]:[Tomato]],0)+1)</f>
        <v>25.28</v>
      </c>
      <c r="E12" s="20"/>
      <c r="H12" s="20"/>
      <c r="M12" s="29" t="s">
        <v>48</v>
      </c>
      <c r="N12" s="20" cm="1">
        <f t="array" ref="N12">INDEX(Table11[#All],MATCH(Output3!M12,'Pre-Lockdown'!$A:$A,0),MATCH($N$1,Table11[[#Headers],[Rice]:[Tomato]],0)+1)</f>
        <v>115</v>
      </c>
      <c r="O12" s="20" cm="1">
        <f t="array" ref="O12">INDEX(Table12[#All],MATCH(Output3!M12,'Post -Lockdown'!$A:$A,0),MATCH($N$1,Table12[[#Headers],[Rice]:[Tomato]],0)+1)</f>
        <v>118.2</v>
      </c>
      <c r="P12" s="20"/>
      <c r="S12" s="20"/>
      <c r="Z12" t="s">
        <v>8</v>
      </c>
    </row>
    <row r="13" spans="2:26" x14ac:dyDescent="0.3">
      <c r="B13" s="28" t="s">
        <v>49</v>
      </c>
      <c r="C13" s="20" cm="1">
        <f t="array" ref="C13">INDEX(Table11[#All],MATCH(Output3!B13,'Pre-Lockdown'!$A:$A,0),MATCH($C$1,Table11[[#Headers],[Rice]:[Tomato]],0)+1)</f>
        <v>40.2291666666666</v>
      </c>
      <c r="D13" s="20" cm="1">
        <f t="array" ref="D13">INDEX(Table12[#All],MATCH(Output3!B13,'Post -Lockdown'!$A:$A,0),MATCH($C$1,Table12[[#Headers],[Rice]:[Tomato]],0)+1)</f>
        <v>34.108108108108098</v>
      </c>
      <c r="E13" s="20"/>
      <c r="H13" s="20"/>
      <c r="M13" s="28" t="s">
        <v>49</v>
      </c>
      <c r="N13" s="20" cm="1">
        <f t="array" ref="N13">INDEX(Table11[#All],MATCH(Output3!M13,'Pre-Lockdown'!$A:$A,0),MATCH($N$1,Table11[[#Headers],[Rice]:[Tomato]],0)+1)</f>
        <v>127.625</v>
      </c>
      <c r="O13" s="20" cm="1">
        <f t="array" ref="O13">INDEX(Table12[#All],MATCH(Output3!M13,'Post -Lockdown'!$A:$A,0),MATCH($N$1,Table12[[#Headers],[Rice]:[Tomato]],0)+1)</f>
        <v>131.08108108108101</v>
      </c>
      <c r="P13" s="20"/>
      <c r="S13" s="20"/>
      <c r="Z13" t="s">
        <v>10</v>
      </c>
    </row>
    <row r="14" spans="2:26" x14ac:dyDescent="0.3">
      <c r="B14" s="29" t="s">
        <v>50</v>
      </c>
      <c r="C14" s="20" cm="1">
        <f t="array" ref="C14">INDEX(Table11[#All],MATCH(Output3!B14,'Pre-Lockdown'!$A:$A,0),MATCH($C$1,Table11[[#Headers],[Rice]:[Tomato]],0)+1)</f>
        <v>32.857142857142797</v>
      </c>
      <c r="D14" s="20" cm="1">
        <f t="array" ref="D14">INDEX(Table12[#All],MATCH(Output3!B14,'Post -Lockdown'!$A:$A,0),MATCH($C$1,Table12[[#Headers],[Rice]:[Tomato]],0)+1)</f>
        <v>27.130434782608599</v>
      </c>
      <c r="E14" s="20"/>
      <c r="H14" s="20"/>
      <c r="M14" s="29" t="s">
        <v>50</v>
      </c>
      <c r="N14" s="20" cm="1">
        <f t="array" ref="N14">INDEX(Table11[#All],MATCH(Output3!M14,'Pre-Lockdown'!$A:$A,0),MATCH($N$1,Table11[[#Headers],[Rice]:[Tomato]],0)+1)</f>
        <v>108.60714285714199</v>
      </c>
      <c r="O14" s="20" cm="1">
        <f t="array" ref="O14">INDEX(Table12[#All],MATCH(Output3!M14,'Post -Lockdown'!$A:$A,0),MATCH($N$1,Table12[[#Headers],[Rice]:[Tomato]],0)+1)</f>
        <v>113.04347826086899</v>
      </c>
      <c r="P14" s="20"/>
      <c r="S14" s="20"/>
      <c r="Z14" t="s">
        <v>11</v>
      </c>
    </row>
    <row r="15" spans="2:26" x14ac:dyDescent="0.3">
      <c r="B15" s="28" t="s">
        <v>51</v>
      </c>
      <c r="C15" s="20" cm="1">
        <f t="array" ref="C15">INDEX(Table11[#All],MATCH(Output3!B15,'Pre-Lockdown'!$A:$A,0),MATCH($C$1,Table11[[#Headers],[Rice]:[Tomato]],0)+1)</f>
        <v>51.612903225806399</v>
      </c>
      <c r="D15" s="20" cm="1">
        <f t="array" ref="D15">INDEX(Table12[#All],MATCH(Output3!B15,'Post -Lockdown'!$A:$A,0),MATCH($C$1,Table12[[#Headers],[Rice]:[Tomato]],0)+1)</f>
        <v>34.375</v>
      </c>
      <c r="E15" s="20"/>
      <c r="H15" s="20"/>
      <c r="M15" s="28" t="s">
        <v>51</v>
      </c>
      <c r="N15" s="20" cm="1">
        <f t="array" ref="N15">INDEX(Table11[#All],MATCH(Output3!M15,'Pre-Lockdown'!$A:$A,0),MATCH($N$1,Table11[[#Headers],[Rice]:[Tomato]],0)+1)</f>
        <v>93.387096774193495</v>
      </c>
      <c r="O15" s="20" cm="1">
        <f t="array" ref="O15">INDEX(Table12[#All],MATCH(Output3!M15,'Post -Lockdown'!$A:$A,0),MATCH($N$1,Table12[[#Headers],[Rice]:[Tomato]],0)+1)</f>
        <v>95</v>
      </c>
      <c r="P15" s="20"/>
      <c r="S15" s="20"/>
      <c r="Z15" t="s">
        <v>12</v>
      </c>
    </row>
    <row r="16" spans="2:26" x14ac:dyDescent="0.3">
      <c r="B16" s="29" t="s">
        <v>52</v>
      </c>
      <c r="C16" s="20" cm="1">
        <f t="array" ref="C16">INDEX(Table11[#All],MATCH(Output3!B16,'Pre-Lockdown'!$A:$A,0),MATCH($C$1,Table11[[#Headers],[Rice]:[Tomato]],0)+1)</f>
        <v>37.448979591836697</v>
      </c>
      <c r="D16" s="20" cm="1">
        <f t="array" ref="D16">INDEX(Table12[#All],MATCH(Output3!B16,'Post -Lockdown'!$A:$A,0),MATCH($C$1,Table12[[#Headers],[Rice]:[Tomato]],0)+1)</f>
        <v>26.054054054053999</v>
      </c>
      <c r="E16" s="20"/>
      <c r="H16" s="20"/>
      <c r="M16" s="29" t="s">
        <v>52</v>
      </c>
      <c r="N16" s="20" cm="1">
        <f t="array" ref="N16">INDEX(Table11[#All],MATCH(Output3!M16,'Pre-Lockdown'!$A:$A,0),MATCH($N$1,Table11[[#Headers],[Rice]:[Tomato]],0)+1)</f>
        <v>117.87755102040801</v>
      </c>
      <c r="O16" s="20" cm="1">
        <f t="array" ref="O16">INDEX(Table12[#All],MATCH(Output3!M16,'Post -Lockdown'!$A:$A,0),MATCH($N$1,Table12[[#Headers],[Rice]:[Tomato]],0)+1)</f>
        <v>119.135135135135</v>
      </c>
      <c r="P16" s="20"/>
      <c r="S16" s="20"/>
      <c r="Z16" t="s">
        <v>13</v>
      </c>
    </row>
    <row r="17" spans="2:26" x14ac:dyDescent="0.3">
      <c r="B17" s="28" t="s">
        <v>53</v>
      </c>
      <c r="C17" s="20" cm="1">
        <f t="array" ref="C17">INDEX(Table11[#All],MATCH(Output3!B17,'Pre-Lockdown'!$A:$A,0),MATCH($C$1,Table11[[#Headers],[Rice]:[Tomato]],0)+1)</f>
        <v>40.975609756097498</v>
      </c>
      <c r="D17" s="20" cm="1">
        <f t="array" ref="D17">INDEX(Table12[#All],MATCH(Output3!B17,'Post -Lockdown'!$A:$A,0),MATCH($C$1,Table12[[#Headers],[Rice]:[Tomato]],0)+1)</f>
        <v>23.857142857142801</v>
      </c>
      <c r="E17" s="20"/>
      <c r="H17" s="20"/>
      <c r="M17" s="28" t="s">
        <v>53</v>
      </c>
      <c r="N17" s="20" cm="1">
        <f t="array" ref="N17">INDEX(Table11[#All],MATCH(Output3!M17,'Pre-Lockdown'!$A:$A,0),MATCH($N$1,Table11[[#Headers],[Rice]:[Tomato]],0)+1)</f>
        <v>120</v>
      </c>
      <c r="O17" s="20" cm="1">
        <f t="array" ref="O17">INDEX(Table12[#All],MATCH(Output3!M17,'Post -Lockdown'!$A:$A,0),MATCH($N$1,Table12[[#Headers],[Rice]:[Tomato]],0)+1)</f>
        <v>120</v>
      </c>
      <c r="P17" s="20"/>
      <c r="S17" s="20"/>
      <c r="Z17" t="s">
        <v>14</v>
      </c>
    </row>
    <row r="18" spans="2:26" x14ac:dyDescent="0.3">
      <c r="B18" s="29" t="s">
        <v>54</v>
      </c>
      <c r="C18" s="20" cm="1">
        <f t="array" ref="C18">INDEX(Table11[#All],MATCH(Output3!B18,'Pre-Lockdown'!$A:$A,0),MATCH($C$1,Table11[[#Headers],[Rice]:[Tomato]],0)+1)</f>
        <v>45</v>
      </c>
      <c r="D18" s="20" cm="1">
        <f t="array" ref="D18">INDEX(Table12[#All],MATCH(Output3!B18,'Post -Lockdown'!$A:$A,0),MATCH($C$1,Table12[[#Headers],[Rice]:[Tomato]],0)+1)</f>
        <v>29.605263157894701</v>
      </c>
      <c r="E18" s="20"/>
      <c r="H18" s="20"/>
      <c r="M18" s="29" t="s">
        <v>54</v>
      </c>
      <c r="N18" s="20" cm="1">
        <f t="array" ref="N18">INDEX(Table11[#All],MATCH(Output3!M18,'Pre-Lockdown'!$A:$A,0),MATCH($N$1,Table11[[#Headers],[Rice]:[Tomato]],0)+1)</f>
        <v>98</v>
      </c>
      <c r="O18" s="20" cm="1">
        <f t="array" ref="O18">INDEX(Table12[#All],MATCH(Output3!M18,'Post -Lockdown'!$A:$A,0),MATCH($N$1,Table12[[#Headers],[Rice]:[Tomato]],0)+1)</f>
        <v>116.526315789473</v>
      </c>
      <c r="P18" s="20"/>
      <c r="S18" s="20"/>
      <c r="Z18" t="s">
        <v>15</v>
      </c>
    </row>
    <row r="19" spans="2:26" x14ac:dyDescent="0.3">
      <c r="B19" s="28" t="s">
        <v>55</v>
      </c>
      <c r="C19" s="20" cm="1">
        <f t="array" ref="C19">INDEX(Table11[#All],MATCH(Output3!B19,'Pre-Lockdown'!$A:$A,0),MATCH($C$1,Table11[[#Headers],[Rice]:[Tomato]],0)+1)</f>
        <v>29.019230769230699</v>
      </c>
      <c r="D19" s="20" cm="1">
        <f t="array" ref="D19">INDEX(Table12[#All],MATCH(Output3!B19,'Post -Lockdown'!$A:$A,0),MATCH($C$1,Table12[[#Headers],[Rice]:[Tomato]],0)+1)</f>
        <v>22.1428571428571</v>
      </c>
      <c r="E19" s="20"/>
      <c r="H19" s="20"/>
      <c r="M19" s="28" t="s">
        <v>55</v>
      </c>
      <c r="N19" s="20" cm="1">
        <f t="array" ref="N19">INDEX(Table11[#All],MATCH(Output3!M19,'Pre-Lockdown'!$A:$A,0),MATCH($N$1,Table11[[#Headers],[Rice]:[Tomato]],0)+1)</f>
        <v>98.423076923076906</v>
      </c>
      <c r="O19" s="20" cm="1">
        <f t="array" ref="O19">INDEX(Table12[#All],MATCH(Output3!M19,'Post -Lockdown'!$A:$A,0),MATCH($N$1,Table12[[#Headers],[Rice]:[Tomato]],0)+1)</f>
        <v>96.857142857142804</v>
      </c>
      <c r="P19" s="20"/>
      <c r="S19" s="20"/>
      <c r="Z19" t="s">
        <v>16</v>
      </c>
    </row>
    <row r="20" spans="2:26" x14ac:dyDescent="0.3">
      <c r="B20" s="29" t="s">
        <v>56</v>
      </c>
      <c r="C20" s="20" cm="1">
        <f t="array" ref="C20">INDEX(Table11[#All],MATCH(Output3!B20,'Pre-Lockdown'!$A:$A,0),MATCH($C$1,Table11[[#Headers],[Rice]:[Tomato]],0)+1)</f>
        <v>30</v>
      </c>
      <c r="D20" s="20" cm="1">
        <f t="array" ref="D20">INDEX(Table12[#All],MATCH(Output3!B20,'Post -Lockdown'!$A:$A,0),MATCH($C$1,Table12[[#Headers],[Rice]:[Tomato]],0)+1)</f>
        <v>30.230769230769202</v>
      </c>
      <c r="E20" s="20"/>
      <c r="H20" s="20"/>
      <c r="M20" s="29" t="s">
        <v>56</v>
      </c>
      <c r="N20" s="20" cm="1">
        <f t="array" ref="N20">INDEX(Table11[#All],MATCH(Output3!M20,'Pre-Lockdown'!$A:$A,0),MATCH($N$1,Table11[[#Headers],[Rice]:[Tomato]],0)+1)</f>
        <v>100</v>
      </c>
      <c r="O20" s="20" cm="1">
        <f t="array" ref="O20">INDEX(Table12[#All],MATCH(Output3!M20,'Post -Lockdown'!$A:$A,0),MATCH($N$1,Table12[[#Headers],[Rice]:[Tomato]],0)+1)</f>
        <v>100</v>
      </c>
      <c r="P20" s="20"/>
      <c r="S20" s="20"/>
      <c r="Z20" t="s">
        <v>17</v>
      </c>
    </row>
    <row r="21" spans="2:26" x14ac:dyDescent="0.3">
      <c r="B21" s="28" t="s">
        <v>57</v>
      </c>
      <c r="C21" s="20" cm="1">
        <f t="array" ref="C21">INDEX(Table11[#All],MATCH(Output3!B21,'Pre-Lockdown'!$A:$A,0),MATCH($C$1,Table11[[#Headers],[Rice]:[Tomato]],0)+1)</f>
        <v>42.076923076923002</v>
      </c>
      <c r="D21" s="20" cm="1">
        <f t="array" ref="D21">INDEX(Table12[#All],MATCH(Output3!B21,'Post -Lockdown'!$A:$A,0),MATCH($C$1,Table12[[#Headers],[Rice]:[Tomato]],0)+1)</f>
        <v>22.421052631578899</v>
      </c>
      <c r="E21" s="20"/>
      <c r="H21" s="20"/>
      <c r="M21" s="28" t="s">
        <v>57</v>
      </c>
      <c r="N21" s="20" cm="1">
        <f t="array" ref="N21">INDEX(Table11[#All],MATCH(Output3!M21,'Pre-Lockdown'!$A:$A,0),MATCH($N$1,Table11[[#Headers],[Rice]:[Tomato]],0)+1)</f>
        <v>104.53846153846099</v>
      </c>
      <c r="O21" s="20" cm="1">
        <f t="array" ref="O21">INDEX(Table12[#All],MATCH(Output3!M21,'Post -Lockdown'!$A:$A,0),MATCH($N$1,Table12[[#Headers],[Rice]:[Tomato]],0)+1)</f>
        <v>102.026315789473</v>
      </c>
      <c r="P21" s="20"/>
      <c r="S21" s="20"/>
      <c r="Z21" t="s">
        <v>18</v>
      </c>
    </row>
    <row r="22" spans="2:26" x14ac:dyDescent="0.3">
      <c r="B22" s="29" t="s">
        <v>58</v>
      </c>
      <c r="C22" s="20" cm="1">
        <f t="array" ref="C22">INDEX(Table11[#All],MATCH(Output3!B22,'Pre-Lockdown'!$A:$A,0),MATCH($C$1,Table11[[#Headers],[Rice]:[Tomato]],0)+1)</f>
        <v>23.038461538461501</v>
      </c>
      <c r="D22" s="20" cm="1">
        <f t="array" ref="D22">INDEX(Table12[#All],MATCH(Output3!B22,'Post -Lockdown'!$A:$A,0),MATCH($C$1,Table12[[#Headers],[Rice]:[Tomato]],0)+1)</f>
        <v>22.973684210526301</v>
      </c>
      <c r="E22" s="20"/>
      <c r="H22" s="20"/>
      <c r="M22" s="29" t="s">
        <v>58</v>
      </c>
      <c r="N22" s="20" cm="1">
        <f t="array" ref="N22">INDEX(Table11[#All],MATCH(Output3!M22,'Pre-Lockdown'!$A:$A,0),MATCH($N$1,Table11[[#Headers],[Rice]:[Tomato]],0)+1)</f>
        <v>112.30769230769199</v>
      </c>
      <c r="O22" s="20" cm="1">
        <f t="array" ref="O22">INDEX(Table12[#All],MATCH(Output3!M22,'Post -Lockdown'!$A:$A,0),MATCH($N$1,Table12[[#Headers],[Rice]:[Tomato]],0)+1)</f>
        <v>110.526315789473</v>
      </c>
      <c r="P22" s="20"/>
      <c r="S22" s="20"/>
    </row>
    <row r="23" spans="2:26" x14ac:dyDescent="0.3">
      <c r="B23" s="28" t="s">
        <v>59</v>
      </c>
      <c r="C23" s="20" cm="1">
        <f t="array" ref="C23">INDEX(Table11[#All],MATCH(Output3!B23,'Pre-Lockdown'!$A:$A,0),MATCH($C$1,Table11[[#Headers],[Rice]:[Tomato]],0)+1)</f>
        <v>32.6410256410256</v>
      </c>
      <c r="D23" s="20" cm="1">
        <f t="array" ref="D23">INDEX(Table12[#All],MATCH(Output3!B23,'Post -Lockdown'!$A:$A,0),MATCH($C$1,Table12[[#Headers],[Rice]:[Tomato]],0)+1)</f>
        <v>26.515151515151501</v>
      </c>
      <c r="E23" s="20"/>
      <c r="H23" s="20"/>
      <c r="M23" s="28" t="s">
        <v>59</v>
      </c>
      <c r="N23" s="20" cm="1">
        <f t="array" ref="N23">INDEX(Table11[#All],MATCH(Output3!M23,'Pre-Lockdown'!$A:$A,0),MATCH($N$1,Table11[[#Headers],[Rice]:[Tomato]],0)+1)</f>
        <v>105</v>
      </c>
      <c r="O23" s="20" cm="1">
        <f t="array" ref="O23">INDEX(Table12[#All],MATCH(Output3!M23,'Post -Lockdown'!$A:$A,0),MATCH($N$1,Table12[[#Headers],[Rice]:[Tomato]],0)+1)</f>
        <v>105</v>
      </c>
      <c r="P23" s="20"/>
      <c r="S23" s="20"/>
    </row>
    <row r="24" spans="2:26" x14ac:dyDescent="0.3">
      <c r="B24" s="29" t="s">
        <v>60</v>
      </c>
      <c r="C24" s="20" cm="1">
        <f t="array" ref="C24">INDEX(Table11[#All],MATCH(Output3!B24,'Pre-Lockdown'!$A:$A,0),MATCH($C$1,Table11[[#Headers],[Rice]:[Tomato]],0)+1)</f>
        <v>48.235294117647001</v>
      </c>
      <c r="D24" s="20" cm="1">
        <f t="array" ref="D24">INDEX(Table12[#All],MATCH(Output3!B24,'Post -Lockdown'!$A:$A,0),MATCH($C$1,Table12[[#Headers],[Rice]:[Tomato]],0)+1)</f>
        <v>31.1428571428571</v>
      </c>
      <c r="E24" s="20"/>
      <c r="H24" s="20"/>
      <c r="M24" s="29" t="s">
        <v>60</v>
      </c>
      <c r="N24" s="20" cm="1">
        <f t="array" ref="N24">INDEX(Table11[#All],MATCH(Output3!M24,'Pre-Lockdown'!$A:$A,0),MATCH($N$1,Table11[[#Headers],[Rice]:[Tomato]],0)+1)</f>
        <v>109</v>
      </c>
      <c r="O24" s="20" cm="1">
        <f t="array" ref="O24">INDEX(Table12[#All],MATCH(Output3!M24,'Post -Lockdown'!$A:$A,0),MATCH($N$1,Table12[[#Headers],[Rice]:[Tomato]],0)+1)</f>
        <v>109.51428571428499</v>
      </c>
      <c r="P24" s="20"/>
      <c r="S24" s="20"/>
    </row>
    <row r="25" spans="2:26" x14ac:dyDescent="0.3">
      <c r="B25" s="28" t="s">
        <v>61</v>
      </c>
      <c r="C25" s="20" cm="1">
        <f t="array" ref="C25">INDEX(Table11[#All],MATCH(Output3!B25,'Pre-Lockdown'!$A:$A,0),MATCH($C$1,Table11[[#Headers],[Rice]:[Tomato]],0)+1)</f>
        <v>34.390243902439003</v>
      </c>
      <c r="D25" s="20" cm="1">
        <f t="array" ref="D25">INDEX(Table12[#All],MATCH(Output3!B25,'Post -Lockdown'!$A:$A,0),MATCH($C$1,Table12[[#Headers],[Rice]:[Tomato]],0)+1)</f>
        <v>27.088235294117599</v>
      </c>
      <c r="E25" s="20"/>
      <c r="H25" s="20"/>
      <c r="M25" s="28" t="s">
        <v>61</v>
      </c>
      <c r="N25" s="20" cm="1">
        <f t="array" ref="N25">INDEX(Table11[#All],MATCH(Output3!M25,'Pre-Lockdown'!$A:$A,0),MATCH($N$1,Table11[[#Headers],[Rice]:[Tomato]],0)+1)</f>
        <v>110</v>
      </c>
      <c r="O25" s="20" cm="1">
        <f t="array" ref="O25">INDEX(Table12[#All],MATCH(Output3!M25,'Post -Lockdown'!$A:$A,0),MATCH($N$1,Table12[[#Headers],[Rice]:[Tomato]],0)+1)</f>
        <v>110</v>
      </c>
      <c r="P25" s="20"/>
      <c r="S25" s="20"/>
    </row>
    <row r="26" spans="2:26" x14ac:dyDescent="0.3">
      <c r="B26" s="29" t="s">
        <v>62</v>
      </c>
      <c r="C26" s="20" cm="1">
        <f t="array" ref="C26">INDEX(Table11[#All],MATCH(Output3!B26,'Pre-Lockdown'!$A:$A,0),MATCH($C$1,Table11[[#Headers],[Rice]:[Tomato]],0)+1)</f>
        <v>34.659999999999997</v>
      </c>
      <c r="D26" s="20" cm="1">
        <f t="array" ref="D26">INDEX(Table12[#All],MATCH(Output3!B26,'Post -Lockdown'!$A:$A,0),MATCH($C$1,Table12[[#Headers],[Rice]:[Tomato]],0)+1)</f>
        <v>23.4166666666666</v>
      </c>
      <c r="E26" s="20"/>
      <c r="H26" s="20"/>
      <c r="M26" s="29" t="s">
        <v>62</v>
      </c>
      <c r="N26" s="20" cm="1">
        <f t="array" ref="N26">INDEX(Table11[#All],MATCH(Output3!M26,'Pre-Lockdown'!$A:$A,0),MATCH($N$1,Table11[[#Headers],[Rice]:[Tomato]],0)+1)</f>
        <v>113.84</v>
      </c>
      <c r="O26" s="20" cm="1">
        <f t="array" ref="O26">INDEX(Table12[#All],MATCH(Output3!M26,'Post -Lockdown'!$A:$A,0),MATCH($N$1,Table12[[#Headers],[Rice]:[Tomato]],0)+1)</f>
        <v>96.3611111111111</v>
      </c>
      <c r="P26" s="20"/>
      <c r="S26" s="20"/>
    </row>
    <row r="27" spans="2:26" x14ac:dyDescent="0.3">
      <c r="B27" s="28" t="s">
        <v>63</v>
      </c>
      <c r="C27" s="20" cm="1">
        <f t="array" ref="C27">INDEX(Table11[#All],MATCH(Output3!B27,'Pre-Lockdown'!$A:$A,0),MATCH($C$1,Table11[[#Headers],[Rice]:[Tomato]],0)+1)</f>
        <v>55.1875</v>
      </c>
      <c r="D27" s="20" cm="1">
        <f t="array" ref="D27">INDEX(Table12[#All],MATCH(Output3!B27,'Post -Lockdown'!$A:$A,0),MATCH($C$1,Table12[[#Headers],[Rice]:[Tomato]],0)+1)</f>
        <v>31.567567567567501</v>
      </c>
      <c r="E27" s="20"/>
      <c r="H27" s="20"/>
      <c r="M27" s="28" t="s">
        <v>63</v>
      </c>
      <c r="N27" s="20" cm="1">
        <f t="array" ref="N27">INDEX(Table11[#All],MATCH(Output3!M27,'Pre-Lockdown'!$A:$A,0),MATCH($N$1,Table11[[#Headers],[Rice]:[Tomato]],0)+1)</f>
        <v>107.729166666666</v>
      </c>
      <c r="O27" s="20" cm="1">
        <f t="array" ref="O27">INDEX(Table12[#All],MATCH(Output3!M27,'Post -Lockdown'!$A:$A,0),MATCH($N$1,Table12[[#Headers],[Rice]:[Tomato]],0)+1)</f>
        <v>105.89189189189101</v>
      </c>
      <c r="P27" s="20"/>
      <c r="S27" s="20"/>
    </row>
    <row r="28" spans="2:26" x14ac:dyDescent="0.3">
      <c r="B28" s="29" t="s">
        <v>64</v>
      </c>
      <c r="C28" s="20" cm="1">
        <f t="array" ref="C28">INDEX(Table11[#All],MATCH(Output3!B28,'Pre-Lockdown'!$A:$A,0),MATCH($C$1,Table11[[#Headers],[Rice]:[Tomato]],0)+1)</f>
        <v>31.6666666666666</v>
      </c>
      <c r="D28" s="20" cm="1">
        <f t="array" ref="D28">INDEX(Table12[#All],MATCH(Output3!B28,'Post -Lockdown'!$A:$A,0),MATCH($C$1,Table12[[#Headers],[Rice]:[Tomato]],0)+1)</f>
        <v>30</v>
      </c>
      <c r="E28" s="20"/>
      <c r="H28" s="20"/>
      <c r="M28" s="29" t="s">
        <v>64</v>
      </c>
      <c r="N28" s="20" cm="1">
        <f t="array" ref="N28">INDEX(Table11[#All],MATCH(Output3!M28,'Pre-Lockdown'!$A:$A,0),MATCH($N$1,Table11[[#Headers],[Rice]:[Tomato]],0)+1)</f>
        <v>110</v>
      </c>
      <c r="O28" s="20" cm="1">
        <f t="array" ref="O28">INDEX(Table12[#All],MATCH(Output3!M28,'Post -Lockdown'!$A:$A,0),MATCH($N$1,Table12[[#Headers],[Rice]:[Tomato]],0)+1)</f>
        <v>110</v>
      </c>
      <c r="P28" s="20"/>
      <c r="S28" s="20"/>
    </row>
    <row r="29" spans="2:26" x14ac:dyDescent="0.3">
      <c r="B29" s="28" t="s">
        <v>65</v>
      </c>
      <c r="C29" s="20" cm="1">
        <f t="array" ref="C29">INDEX(Table11[#All],MATCH(Output3!B29,'Pre-Lockdown'!$A:$A,0),MATCH($C$1,Table11[[#Headers],[Rice]:[Tomato]],0)+1)</f>
        <v>36.219512195121901</v>
      </c>
      <c r="D29" s="20" cm="1">
        <f t="array" ref="D29">INDEX(Table12[#All],MATCH(Output3!B29,'Post -Lockdown'!$A:$A,0),MATCH($C$1,Table12[[#Headers],[Rice]:[Tomato]],0)+1)</f>
        <v>27.147058823529399</v>
      </c>
      <c r="E29" s="20"/>
      <c r="H29" s="20"/>
      <c r="M29" s="28" t="s">
        <v>65</v>
      </c>
      <c r="N29" s="20" cm="1">
        <f t="array" ref="N29">INDEX(Table11[#All],MATCH(Output3!M29,'Pre-Lockdown'!$A:$A,0),MATCH($N$1,Table11[[#Headers],[Rice]:[Tomato]],0)+1)</f>
        <v>119</v>
      </c>
      <c r="O29" s="20" cm="1">
        <f t="array" ref="O29">INDEX(Table12[#All],MATCH(Output3!M29,'Post -Lockdown'!$A:$A,0),MATCH($N$1,Table12[[#Headers],[Rice]:[Tomato]],0)+1)</f>
        <v>124.588235294117</v>
      </c>
      <c r="P29" s="20"/>
      <c r="S29" s="20"/>
    </row>
    <row r="30" spans="2:26" x14ac:dyDescent="0.3">
      <c r="B30" s="29" t="s">
        <v>66</v>
      </c>
      <c r="C30" s="20" cm="1">
        <f t="array" ref="C30">INDEX(Table11[#All],MATCH(Output3!B30,'Pre-Lockdown'!$A:$A,0),MATCH($C$1,Table11[[#Headers],[Rice]:[Tomato]],0)+1)</f>
        <v>28.238095238095202</v>
      </c>
      <c r="D30" s="20" cm="1">
        <f t="array" ref="D30">INDEX(Table12[#All],MATCH(Output3!B30,'Post -Lockdown'!$A:$A,0),MATCH($C$1,Table12[[#Headers],[Rice]:[Tomato]],0)+1)</f>
        <v>25.090909090909001</v>
      </c>
      <c r="E30" s="20"/>
      <c r="H30" s="20"/>
      <c r="M30" s="29" t="s">
        <v>66</v>
      </c>
      <c r="N30" s="20" cm="1">
        <f t="array" ref="N30">INDEX(Table11[#All],MATCH(Output3!M30,'Pre-Lockdown'!$A:$A,0),MATCH($N$1,Table11[[#Headers],[Rice]:[Tomato]],0)+1)</f>
        <v>120.238095238095</v>
      </c>
      <c r="O30" s="20" cm="1">
        <f t="array" ref="O30">INDEX(Table12[#All],MATCH(Output3!M30,'Post -Lockdown'!$A:$A,0),MATCH($N$1,Table12[[#Headers],[Rice]:[Tomato]],0)+1)</f>
        <v>118.181818181818</v>
      </c>
      <c r="P30" s="20"/>
      <c r="S30" s="20"/>
    </row>
    <row r="31" spans="2:26" x14ac:dyDescent="0.3">
      <c r="B31" s="28" t="s">
        <v>67</v>
      </c>
      <c r="C31" s="20" cm="1">
        <f t="array" ref="C31">INDEX(Table11[#All],MATCH(Output3!B31,'Pre-Lockdown'!$A:$A,0),MATCH($C$1,Table11[[#Headers],[Rice]:[Tomato]],0)+1)</f>
        <v>46.52</v>
      </c>
      <c r="D31" s="20" cm="1">
        <f t="array" ref="D31">INDEX(Table12[#All],MATCH(Output3!B31,'Post -Lockdown'!$A:$A,0),MATCH($C$1,Table12[[#Headers],[Rice]:[Tomato]],0)+1)</f>
        <v>39.8823529411764</v>
      </c>
      <c r="E31" s="20"/>
      <c r="H31" s="20"/>
      <c r="M31" s="28" t="s">
        <v>67</v>
      </c>
      <c r="N31" s="20" cm="1">
        <f t="array" ref="N31">INDEX(Table11[#All],MATCH(Output3!M31,'Pre-Lockdown'!$A:$A,0),MATCH($N$1,Table11[[#Headers],[Rice]:[Tomato]],0)+1)</f>
        <v>121.32</v>
      </c>
      <c r="O31" s="20" cm="1">
        <f t="array" ref="O31">INDEX(Table12[#All],MATCH(Output3!M31,'Post -Lockdown'!$A:$A,0),MATCH($N$1,Table12[[#Headers],[Rice]:[Tomato]],0)+1)</f>
        <v>118.441176470588</v>
      </c>
      <c r="P31" s="20"/>
      <c r="S31" s="20"/>
    </row>
    <row r="32" spans="2:26" x14ac:dyDescent="0.3">
      <c r="B32" s="29" t="s">
        <v>68</v>
      </c>
      <c r="C32" s="20" cm="1">
        <f t="array" ref="C32">INDEX(Table11[#All],MATCH(Output3!B32,'Pre-Lockdown'!$A:$A,0),MATCH($C$1,Table11[[#Headers],[Rice]:[Tomato]],0)+1)</f>
        <v>32</v>
      </c>
      <c r="D32" s="20" cm="1">
        <f t="array" ref="D32">INDEX(Table12[#All],MATCH(Output3!B32,'Post -Lockdown'!$A:$A,0),MATCH($C$1,Table12[[#Headers],[Rice]:[Tomato]],0)+1)</f>
        <v>25.4583333333333</v>
      </c>
      <c r="E32" s="20"/>
      <c r="H32" s="20"/>
      <c r="M32" s="29" t="s">
        <v>68</v>
      </c>
      <c r="N32" s="20" cm="1">
        <f t="array" ref="N32">INDEX(Table11[#All],MATCH(Output3!M32,'Pre-Lockdown'!$A:$A,0),MATCH($N$1,Table11[[#Headers],[Rice]:[Tomato]],0)+1)</f>
        <v>149</v>
      </c>
      <c r="O32" s="20" cm="1">
        <f t="array" ref="O32">INDEX(Table12[#All],MATCH(Output3!M32,'Post -Lockdown'!$A:$A,0),MATCH($N$1,Table12[[#Headers],[Rice]:[Tomato]],0)+1)</f>
        <v>149</v>
      </c>
      <c r="P32" s="20"/>
      <c r="S32" s="20"/>
    </row>
    <row r="33" spans="2:19" x14ac:dyDescent="0.3">
      <c r="B33" s="28" t="s">
        <v>69</v>
      </c>
      <c r="C33" s="20" cm="1">
        <f t="array" ref="C33">INDEX(Table11[#All],MATCH(Output3!B33,'Pre-Lockdown'!$A:$A,0),MATCH($C$1,Table11[[#Headers],[Rice]:[Tomato]],0)+1)</f>
        <v>36.901960784313701</v>
      </c>
      <c r="D33" s="20" cm="1">
        <f t="array" ref="D33">INDEX(Table12[#All],MATCH(Output3!B33,'Post -Lockdown'!$A:$A,0),MATCH($C$1,Table12[[#Headers],[Rice]:[Tomato]],0)+1)</f>
        <v>28.4166666666666</v>
      </c>
      <c r="E33" s="20"/>
      <c r="H33" s="20"/>
      <c r="M33" s="28" t="s">
        <v>69</v>
      </c>
      <c r="N33" s="20" cm="1">
        <f t="array" ref="N33">INDEX(Table11[#All],MATCH(Output3!M33,'Pre-Lockdown'!$A:$A,0),MATCH($N$1,Table11[[#Headers],[Rice]:[Tomato]],0)+1)</f>
        <v>110.235294117647</v>
      </c>
      <c r="O33" s="20" cm="1">
        <f t="array" ref="O33">INDEX(Table12[#All],MATCH(Output3!M33,'Post -Lockdown'!$A:$A,0),MATCH($N$1,Table12[[#Headers],[Rice]:[Tomato]],0)+1)</f>
        <v>108.333333333333</v>
      </c>
      <c r="P33" s="20"/>
      <c r="S33" s="20"/>
    </row>
    <row r="34" spans="2:19" x14ac:dyDescent="0.3">
      <c r="B34" s="29" t="s">
        <v>70</v>
      </c>
      <c r="C34" s="20" cm="1">
        <f t="array" ref="C34">INDEX(Table11[#All],MATCH(Output3!B34,'Pre-Lockdown'!$A:$A,0),MATCH($C$1,Table11[[#Headers],[Rice]:[Tomato]],0)+1)</f>
        <v>32.254901960784302</v>
      </c>
      <c r="D34" s="20" cm="1">
        <f t="array" ref="D34">INDEX(Table12[#All],MATCH(Output3!B34,'Post -Lockdown'!$A:$A,0),MATCH($C$1,Table12[[#Headers],[Rice]:[Tomato]],0)+1)</f>
        <v>26.567567567567501</v>
      </c>
      <c r="E34" s="20"/>
      <c r="H34" s="20"/>
      <c r="M34" s="29" t="s">
        <v>70</v>
      </c>
      <c r="N34" s="20" cm="1">
        <f t="array" ref="N34">INDEX(Table11[#All],MATCH(Output3!M34,'Pre-Lockdown'!$A:$A,0),MATCH($N$1,Table11[[#Headers],[Rice]:[Tomato]],0)+1)</f>
        <v>103.823529411764</v>
      </c>
      <c r="O34" s="20" cm="1">
        <f t="array" ref="O34">INDEX(Table12[#All],MATCH(Output3!M34,'Post -Lockdown'!$A:$A,0),MATCH($N$1,Table12[[#Headers],[Rice]:[Tomato]],0)+1)</f>
        <v>105.43243243243199</v>
      </c>
      <c r="P34" s="20"/>
      <c r="S34" s="20"/>
    </row>
    <row r="35" spans="2:19" x14ac:dyDescent="0.3">
      <c r="B35" s="28" t="s">
        <v>71</v>
      </c>
      <c r="C35" s="20" cm="1">
        <f t="array" ref="C35">INDEX(Table11[#All],MATCH(Output3!B35,'Pre-Lockdown'!$A:$A,0),MATCH($C$1,Table11[[#Headers],[Rice]:[Tomato]],0)+1)</f>
        <v>38.647058823529399</v>
      </c>
      <c r="D35" s="20" cm="1">
        <f t="array" ref="D35">INDEX(Table12[#All],MATCH(Output3!B35,'Post -Lockdown'!$A:$A,0),MATCH($C$1,Table12[[#Headers],[Rice]:[Tomato]],0)+1)</f>
        <v>32.799999999999997</v>
      </c>
      <c r="E35" s="20"/>
      <c r="H35" s="20"/>
      <c r="M35" s="28" t="s">
        <v>71</v>
      </c>
      <c r="N35" s="20" cm="1">
        <f t="array" ref="N35">INDEX(Table11[#All],MATCH(Output3!M35,'Pre-Lockdown'!$A:$A,0),MATCH($N$1,Table11[[#Headers],[Rice]:[Tomato]],0)+1)</f>
        <v>148</v>
      </c>
      <c r="O35" s="20" cm="1">
        <f t="array" ref="O35">INDEX(Table12[#All],MATCH(Output3!M35,'Post -Lockdown'!$A:$A,0),MATCH($N$1,Table12[[#Headers],[Rice]:[Tomato]],0)+1)</f>
        <v>157</v>
      </c>
      <c r="P35" s="20"/>
      <c r="S35" s="20"/>
    </row>
    <row r="36" spans="2:19" x14ac:dyDescent="0.3">
      <c r="B36" s="29" t="s">
        <v>72</v>
      </c>
      <c r="C36" s="20" cm="1">
        <f t="array" ref="C36">INDEX(Table11[#All],MATCH(Output3!B36,'Pre-Lockdown'!$A:$A,0),MATCH($C$1,Table11[[#Headers],[Rice]:[Tomato]],0)+1)</f>
        <v>40.192307692307601</v>
      </c>
      <c r="D36" s="20" cm="1">
        <f t="array" ref="D36">INDEX(Table12[#All],MATCH(Output3!B36,'Post -Lockdown'!$A:$A,0),MATCH($C$1,Table12[[#Headers],[Rice]:[Tomato]],0)+1)</f>
        <v>33.421052631578902</v>
      </c>
      <c r="E36" s="20"/>
      <c r="H36" s="20"/>
      <c r="M36" s="29" t="s">
        <v>72</v>
      </c>
      <c r="N36" s="20" cm="1">
        <f t="array" ref="N36">INDEX(Table11[#All],MATCH(Output3!M36,'Pre-Lockdown'!$A:$A,0),MATCH($N$1,Table11[[#Headers],[Rice]:[Tomato]],0)+1)</f>
        <v>105.653846153846</v>
      </c>
      <c r="O36" s="20" cm="1">
        <f t="array" ref="O36">INDEX(Table12[#All],MATCH(Output3!M36,'Post -Lockdown'!$A:$A,0),MATCH($N$1,Table12[[#Headers],[Rice]:[Tomato]],0)+1)</f>
        <v>119.78947368420999</v>
      </c>
      <c r="P36" s="20"/>
      <c r="S36" s="20"/>
    </row>
    <row r="37" spans="2:19" x14ac:dyDescent="0.3">
      <c r="B37" s="28" t="s">
        <v>73</v>
      </c>
      <c r="C37" s="20" cm="1">
        <f t="array" ref="C37">INDEX(Table11[#All],MATCH(Output3!B37,'Pre-Lockdown'!$A:$A,0),MATCH($C$1,Table11[[#Headers],[Rice]:[Tomato]],0)+1)</f>
        <v>28.7254901960784</v>
      </c>
      <c r="D37" s="20" cm="1">
        <f t="array" ref="D37">INDEX(Table12[#All],MATCH(Output3!B37,'Post -Lockdown'!$A:$A,0),MATCH($C$1,Table12[[#Headers],[Rice]:[Tomato]],0)+1)</f>
        <v>31.2121212121212</v>
      </c>
      <c r="E37" s="20"/>
      <c r="H37" s="20"/>
      <c r="M37" s="28" t="s">
        <v>73</v>
      </c>
      <c r="N37" s="20" cm="1">
        <f t="array" ref="N37">INDEX(Table11[#All],MATCH(Output3!M37,'Pre-Lockdown'!$A:$A,0),MATCH($N$1,Table11[[#Headers],[Rice]:[Tomato]],0)+1)</f>
        <v>160</v>
      </c>
      <c r="O37" s="20" cm="1">
        <f t="array" ref="O37">INDEX(Table12[#All],MATCH(Output3!M37,'Post -Lockdown'!$A:$A,0),MATCH($N$1,Table12[[#Headers],[Rice]:[Tomato]],0)+1)</f>
        <v>159.09090909090901</v>
      </c>
      <c r="P37" s="20"/>
      <c r="S37" s="20"/>
    </row>
    <row r="38" spans="2:19" x14ac:dyDescent="0.3">
      <c r="B38" s="29" t="s">
        <v>74</v>
      </c>
      <c r="C38" s="20" cm="1">
        <f t="array" ref="C38">INDEX(Table11[#All],MATCH(Output3!B38,'Pre-Lockdown'!$A:$A,0),MATCH($C$1,Table11[[#Headers],[Rice]:[Tomato]],0)+1)</f>
        <v>39.923076923076898</v>
      </c>
      <c r="D38" s="20" cm="1">
        <f t="array" ref="D38">INDEX(Table12[#All],MATCH(Output3!B38,'Post -Lockdown'!$A:$A,0),MATCH($C$1,Table12[[#Headers],[Rice]:[Tomato]],0)+1)</f>
        <v>32.074074074073998</v>
      </c>
      <c r="E38" s="20"/>
      <c r="H38" s="20"/>
      <c r="M38" s="29" t="s">
        <v>74</v>
      </c>
      <c r="N38" s="20" cm="1">
        <f t="array" ref="N38">INDEX(Table11[#All],MATCH(Output3!M38,'Pre-Lockdown'!$A:$A,0),MATCH($N$1,Table11[[#Headers],[Rice]:[Tomato]],0)+1)</f>
        <v>103.07692307692299</v>
      </c>
      <c r="O38" s="20" cm="1">
        <f t="array" ref="O38">INDEX(Table12[#All],MATCH(Output3!M38,'Post -Lockdown'!$A:$A,0),MATCH($N$1,Table12[[#Headers],[Rice]:[Tomato]],0)+1)</f>
        <v>118.51851851851799</v>
      </c>
      <c r="P38" s="20"/>
      <c r="S38" s="20"/>
    </row>
    <row r="39" spans="2:19" x14ac:dyDescent="0.3">
      <c r="B39" s="28" t="s">
        <v>75</v>
      </c>
      <c r="C39" s="20" cm="1">
        <f t="array" ref="C39">INDEX(Table11[#All],MATCH(Output3!B39,'Pre-Lockdown'!$A:$A,0),MATCH($C$1,Table11[[#Headers],[Rice]:[Tomato]],0)+1)</f>
        <v>34.230769230769198</v>
      </c>
      <c r="D39" s="20" cm="1">
        <f t="array" ref="D39">INDEX(Table12[#All],MATCH(Output3!B39,'Post -Lockdown'!$A:$A,0),MATCH($C$1,Table12[[#Headers],[Rice]:[Tomato]],0)+1)</f>
        <v>25.8108108108108</v>
      </c>
      <c r="E39" s="20"/>
      <c r="H39" s="20"/>
      <c r="M39" s="28" t="s">
        <v>75</v>
      </c>
      <c r="N39" s="20" cm="1">
        <f t="array" ref="N39">INDEX(Table11[#All],MATCH(Output3!M39,'Pre-Lockdown'!$A:$A,0),MATCH($N$1,Table11[[#Headers],[Rice]:[Tomato]],0)+1)</f>
        <v>110</v>
      </c>
      <c r="O39" s="20" cm="1">
        <f t="array" ref="O39">INDEX(Table12[#All],MATCH(Output3!M39,'Post -Lockdown'!$A:$A,0),MATCH($N$1,Table12[[#Headers],[Rice]:[Tomato]],0)+1)</f>
        <v>110</v>
      </c>
      <c r="P39" s="20"/>
      <c r="S39" s="20"/>
    </row>
    <row r="40" spans="2:19" x14ac:dyDescent="0.3">
      <c r="B40" s="29" t="s">
        <v>76</v>
      </c>
      <c r="C40" s="20" cm="1">
        <f t="array" ref="C40">INDEX(Table11[#All],MATCH(Output3!B40,'Pre-Lockdown'!$A:$A,0),MATCH($C$1,Table11[[#Headers],[Rice]:[Tomato]],0)+1)</f>
        <v>32.431372549019599</v>
      </c>
      <c r="D40" s="20" cm="1">
        <f t="array" ref="D40">INDEX(Table12[#All],MATCH(Output3!B40,'Post -Lockdown'!$A:$A,0),MATCH($C$1,Table12[[#Headers],[Rice]:[Tomato]],0)+1)</f>
        <v>29</v>
      </c>
      <c r="E40" s="20"/>
      <c r="H40" s="20"/>
      <c r="M40" s="29" t="s">
        <v>76</v>
      </c>
      <c r="N40" s="20" cm="1">
        <f t="array" ref="N40">INDEX(Table11[#All],MATCH(Output3!M40,'Pre-Lockdown'!$A:$A,0),MATCH($N$1,Table11[[#Headers],[Rice]:[Tomato]],0)+1)</f>
        <v>115.07843137254901</v>
      </c>
      <c r="O40" s="20" cm="1">
        <f t="array" ref="O40">INDEX(Table12[#All],MATCH(Output3!M40,'Post -Lockdown'!$A:$A,0),MATCH($N$1,Table12[[#Headers],[Rice]:[Tomato]],0)+1)</f>
        <v>115.894736842105</v>
      </c>
      <c r="P40" s="20"/>
      <c r="S40" s="20"/>
    </row>
    <row r="41" spans="2:19" x14ac:dyDescent="0.3">
      <c r="B41" s="28" t="s">
        <v>77</v>
      </c>
      <c r="C41" s="20" cm="1">
        <f t="array" ref="C41">INDEX(Table11[#All],MATCH(Output3!B41,'Pre-Lockdown'!$A:$A,0),MATCH($C$1,Table11[[#Headers],[Rice]:[Tomato]],0)+1)</f>
        <v>41.702127659574401</v>
      </c>
      <c r="D41" s="20" cm="1">
        <f t="array" ref="D41">INDEX(Table12[#All],MATCH(Output3!B41,'Post -Lockdown'!$A:$A,0),MATCH($C$1,Table12[[#Headers],[Rice]:[Tomato]],0)+1)</f>
        <v>30</v>
      </c>
      <c r="E41" s="20"/>
      <c r="H41" s="20"/>
      <c r="M41" s="28" t="s">
        <v>77</v>
      </c>
      <c r="N41" s="20" cm="1">
        <f t="array" ref="N41">INDEX(Table11[#All],MATCH(Output3!M41,'Pre-Lockdown'!$A:$A,0),MATCH($N$1,Table11[[#Headers],[Rice]:[Tomato]],0)+1)</f>
        <v>89.957446808510596</v>
      </c>
      <c r="O41" s="20" cm="1">
        <f t="array" ref="O41">INDEX(Table12[#All],MATCH(Output3!M41,'Post -Lockdown'!$A:$A,0),MATCH($N$1,Table12[[#Headers],[Rice]:[Tomato]],0)+1)</f>
        <v>93.605263157894697</v>
      </c>
      <c r="P41" s="20"/>
      <c r="S41" s="20"/>
    </row>
    <row r="42" spans="2:19" x14ac:dyDescent="0.3">
      <c r="B42" s="29" t="s">
        <v>78</v>
      </c>
      <c r="C42" s="20" cm="1">
        <f t="array" ref="C42">INDEX(Table11[#All],MATCH(Output3!B42,'Pre-Lockdown'!$A:$A,0),MATCH($C$1,Table11[[#Headers],[Rice]:[Tomato]],0)+1)</f>
        <v>33.653846153846096</v>
      </c>
      <c r="D42" s="20" cm="1">
        <f t="array" ref="D42">INDEX(Table12[#All],MATCH(Output3!B42,'Post -Lockdown'!$A:$A,0),MATCH($C$1,Table12[[#Headers],[Rice]:[Tomato]],0)+1)</f>
        <v>28.6111111111111</v>
      </c>
      <c r="E42" s="20"/>
      <c r="H42" s="20"/>
      <c r="M42" s="29" t="s">
        <v>78</v>
      </c>
      <c r="N42" s="20" cm="1">
        <f t="array" ref="N42">INDEX(Table11[#All],MATCH(Output3!M42,'Pre-Lockdown'!$A:$A,0),MATCH($N$1,Table11[[#Headers],[Rice]:[Tomato]],0)+1)</f>
        <v>90</v>
      </c>
      <c r="O42" s="20" cm="1">
        <f t="array" ref="O42">INDEX(Table12[#All],MATCH(Output3!M42,'Post -Lockdown'!$A:$A,0),MATCH($N$1,Table12[[#Headers],[Rice]:[Tomato]],0)+1)</f>
        <v>90</v>
      </c>
      <c r="P42" s="20"/>
      <c r="S42" s="20"/>
    </row>
    <row r="43" spans="2:19" x14ac:dyDescent="0.3">
      <c r="B43" s="28" t="s">
        <v>79</v>
      </c>
      <c r="C43" s="20" cm="1">
        <f t="array" ref="C43">INDEX(Table11[#All],MATCH(Output3!B43,'Pre-Lockdown'!$A:$A,0),MATCH($C$1,Table11[[#Headers],[Rice]:[Tomato]],0)+1)</f>
        <v>32.647058823529399</v>
      </c>
      <c r="D43" s="20" cm="1">
        <f t="array" ref="D43">INDEX(Table12[#All],MATCH(Output3!B43,'Post -Lockdown'!$A:$A,0),MATCH($C$1,Table12[[#Headers],[Rice]:[Tomato]],0)+1)</f>
        <v>24.107142857142801</v>
      </c>
      <c r="E43" s="20"/>
      <c r="H43" s="20"/>
      <c r="M43" s="28" t="s">
        <v>79</v>
      </c>
      <c r="N43" s="20" cm="1">
        <f t="array" ref="N43">INDEX(Table11[#All],MATCH(Output3!M43,'Pre-Lockdown'!$A:$A,0),MATCH($N$1,Table11[[#Headers],[Rice]:[Tomato]],0)+1)</f>
        <v>117</v>
      </c>
      <c r="O43" s="20" cm="1">
        <f t="array" ref="O43">INDEX(Table12[#All],MATCH(Output3!M43,'Post -Lockdown'!$A:$A,0),MATCH($N$1,Table12[[#Headers],[Rice]:[Tomato]],0)+1)</f>
        <v>110</v>
      </c>
      <c r="P43" s="20"/>
      <c r="S43" s="20"/>
    </row>
    <row r="44" spans="2:19" x14ac:dyDescent="0.3">
      <c r="B44" s="29" t="s">
        <v>80</v>
      </c>
      <c r="C44" s="20" cm="1">
        <f t="array" ref="C44">INDEX(Table11[#All],MATCH(Output3!B44,'Pre-Lockdown'!$A:$A,0),MATCH($C$1,Table11[[#Headers],[Rice]:[Tomato]],0)+1)</f>
        <v>39.6666666666666</v>
      </c>
      <c r="D44" s="20" cm="1">
        <f t="array" ref="D44">INDEX(Table12[#All],MATCH(Output3!B44,'Post -Lockdown'!$A:$A,0),MATCH($C$1,Table12[[#Headers],[Rice]:[Tomato]],0)+1)</f>
        <v>25</v>
      </c>
      <c r="E44" s="20"/>
      <c r="H44" s="20"/>
      <c r="M44" s="29" t="s">
        <v>80</v>
      </c>
      <c r="N44" s="20" cm="1">
        <f t="array" ref="N44">INDEX(Table11[#All],MATCH(Output3!M44,'Pre-Lockdown'!$A:$A,0),MATCH($N$1,Table11[[#Headers],[Rice]:[Tomato]],0)+1)</f>
        <v>116.333333333333</v>
      </c>
      <c r="O44" s="20" cm="1">
        <f t="array" ref="O44">INDEX(Table12[#All],MATCH(Output3!M44,'Post -Lockdown'!$A:$A,0),MATCH($N$1,Table12[[#Headers],[Rice]:[Tomato]],0)+1)</f>
        <v>123.541666666666</v>
      </c>
      <c r="P44" s="20"/>
      <c r="S44" s="20"/>
    </row>
    <row r="45" spans="2:19" x14ac:dyDescent="0.3">
      <c r="B45" s="28" t="s">
        <v>81</v>
      </c>
      <c r="C45" s="20" cm="1">
        <f t="array" ref="C45">INDEX(Table11[#All],MATCH(Output3!B45,'Pre-Lockdown'!$A:$A,0),MATCH($C$1,Table11[[#Headers],[Rice]:[Tomato]],0)+1)</f>
        <v>38.5</v>
      </c>
      <c r="D45" s="20" cm="1">
        <f t="array" ref="D45">INDEX(Table12[#All],MATCH(Output3!B45,'Post -Lockdown'!$A:$A,0),MATCH($C$1,Table12[[#Headers],[Rice]:[Tomato]],0)+1)</f>
        <v>27.2631578947368</v>
      </c>
      <c r="E45" s="20"/>
      <c r="H45" s="20"/>
      <c r="M45" s="28" t="s">
        <v>81</v>
      </c>
      <c r="N45" s="20" cm="1">
        <f t="array" ref="N45">INDEX(Table11[#All],MATCH(Output3!M45,'Pre-Lockdown'!$A:$A,0),MATCH($N$1,Table11[[#Headers],[Rice]:[Tomato]],0)+1)</f>
        <v>117.980769230769</v>
      </c>
      <c r="O45" s="20" cm="1">
        <f t="array" ref="O45">INDEX(Table12[#All],MATCH(Output3!M45,'Post -Lockdown'!$A:$A,0),MATCH($N$1,Table12[[#Headers],[Rice]:[Tomato]],0)+1)</f>
        <v>104</v>
      </c>
      <c r="P45" s="20"/>
      <c r="S45" s="20"/>
    </row>
    <row r="46" spans="2:19" x14ac:dyDescent="0.3">
      <c r="B46" s="29" t="s">
        <v>82</v>
      </c>
      <c r="C46" s="20" cm="1">
        <f t="array" ref="C46">INDEX(Table11[#All],MATCH(Output3!B46,'Pre-Lockdown'!$A:$A,0),MATCH($C$1,Table11[[#Headers],[Rice]:[Tomato]],0)+1)</f>
        <v>36.0571428571428</v>
      </c>
      <c r="D46" s="20" cm="1">
        <f t="array" ref="D46">INDEX(Table12[#All],MATCH(Output3!B46,'Post -Lockdown'!$A:$A,0),MATCH($C$1,Table12[[#Headers],[Rice]:[Tomato]],0)+1)</f>
        <v>24.4324324324324</v>
      </c>
      <c r="E46" s="20"/>
      <c r="H46" s="20"/>
      <c r="M46" s="29" t="s">
        <v>82</v>
      </c>
      <c r="N46" s="20" cm="1">
        <f t="array" ref="N46">INDEX(Table11[#All],MATCH(Output3!M46,'Pre-Lockdown'!$A:$A,0),MATCH($N$1,Table11[[#Headers],[Rice]:[Tomato]],0)+1)</f>
        <v>149.085714285714</v>
      </c>
      <c r="O46" s="20" cm="1">
        <f t="array" ref="O46">INDEX(Table12[#All],MATCH(Output3!M46,'Post -Lockdown'!$A:$A,0),MATCH($N$1,Table12[[#Headers],[Rice]:[Tomato]],0)+1)</f>
        <v>160</v>
      </c>
      <c r="P46" s="20"/>
      <c r="S46" s="20"/>
    </row>
    <row r="47" spans="2:19" x14ac:dyDescent="0.3">
      <c r="B47" s="28" t="s">
        <v>84</v>
      </c>
      <c r="C47" s="20" cm="1">
        <f t="array" ref="C47">INDEX(Table11[#All],MATCH(Output3!B47,'Pre-Lockdown'!$A:$A,0),MATCH($C$1,Table11[[#Headers],[Rice]:[Tomato]],0)+1)</f>
        <v>35.025641025641001</v>
      </c>
      <c r="D47" s="20" cm="1">
        <f t="array" ref="D47">INDEX(Table12[#All],MATCH(Output3!B47,'Post -Lockdown'!$A:$A,0),MATCH($C$1,Table12[[#Headers],[Rice]:[Tomato]],0)+1)</f>
        <v>24.970588235294102</v>
      </c>
      <c r="E47" s="20"/>
      <c r="H47" s="20"/>
      <c r="M47" s="28" t="s">
        <v>84</v>
      </c>
      <c r="N47" s="20" cm="1">
        <f t="array" ref="N47">INDEX(Table11[#All],MATCH(Output3!M47,'Pre-Lockdown'!$A:$A,0),MATCH($N$1,Table11[[#Headers],[Rice]:[Tomato]],0)+1)</f>
        <v>134.28205128205099</v>
      </c>
      <c r="O47" s="20" cm="1">
        <f t="array" ref="O47">INDEX(Table12[#All],MATCH(Output3!M47,'Post -Lockdown'!$A:$A,0),MATCH($N$1,Table12[[#Headers],[Rice]:[Tomato]],0)+1)</f>
        <v>131.70588235294099</v>
      </c>
      <c r="P47" s="20"/>
      <c r="S47" s="20"/>
    </row>
    <row r="48" spans="2:19" x14ac:dyDescent="0.3">
      <c r="B48" s="29" t="s">
        <v>85</v>
      </c>
      <c r="C48" s="20" cm="1">
        <f t="array" ref="C48">INDEX(Table11[#All],MATCH(Output3!B48,'Pre-Lockdown'!$A:$A,0),MATCH($C$1,Table11[[#Headers],[Rice]:[Tomato]],0)+1)</f>
        <v>32.632653061224403</v>
      </c>
      <c r="D48" s="20" cm="1">
        <f t="array" ref="D48">INDEX(Table12[#All],MATCH(Output3!B48,'Post -Lockdown'!$A:$A,0),MATCH($C$1,Table12[[#Headers],[Rice]:[Tomato]],0)+1)</f>
        <v>22.4054054054054</v>
      </c>
      <c r="E48" s="20"/>
      <c r="H48" s="20"/>
      <c r="M48" s="29" t="s">
        <v>85</v>
      </c>
      <c r="N48" s="20" cm="1">
        <f t="array" ref="N48">INDEX(Table11[#All],MATCH(Output3!M48,'Pre-Lockdown'!$A:$A,0),MATCH($N$1,Table11[[#Headers],[Rice]:[Tomato]],0)+1)</f>
        <v>120</v>
      </c>
      <c r="O48" s="20" cm="1">
        <f t="array" ref="O48">INDEX(Table12[#All],MATCH(Output3!M48,'Post -Lockdown'!$A:$A,0),MATCH($N$1,Table12[[#Headers],[Rice]:[Tomato]],0)+1)</f>
        <v>120</v>
      </c>
      <c r="P48" s="20"/>
      <c r="S48" s="20"/>
    </row>
    <row r="49" spans="2:19" x14ac:dyDescent="0.3">
      <c r="B49" s="28" t="s">
        <v>86</v>
      </c>
      <c r="C49" s="20" cm="1">
        <f t="array" ref="C49">INDEX(Table11[#All],MATCH(Output3!B49,'Pre-Lockdown'!$A:$A,0),MATCH($C$1,Table11[[#Headers],[Rice]:[Tomato]],0)+1)</f>
        <v>26.367346938775501</v>
      </c>
      <c r="D49" s="20" cm="1">
        <f t="array" ref="D49">INDEX(Table12[#All],MATCH(Output3!B49,'Post -Lockdown'!$A:$A,0),MATCH($C$1,Table12[[#Headers],[Rice]:[Tomato]],0)+1)</f>
        <v>25.421052631578899</v>
      </c>
      <c r="E49" s="20"/>
      <c r="H49" s="20"/>
      <c r="M49" s="28" t="s">
        <v>86</v>
      </c>
      <c r="N49" s="20" cm="1">
        <f t="array" ref="N49">INDEX(Table11[#All],MATCH(Output3!M49,'Pre-Lockdown'!$A:$A,0),MATCH($N$1,Table11[[#Headers],[Rice]:[Tomato]],0)+1)</f>
        <v>127.510204081632</v>
      </c>
      <c r="O49" s="20" cm="1">
        <f t="array" ref="O49">INDEX(Table12[#All],MATCH(Output3!M49,'Post -Lockdown'!$A:$A,0),MATCH($N$1,Table12[[#Headers],[Rice]:[Tomato]],0)+1)</f>
        <v>129.07894736842101</v>
      </c>
      <c r="P49" s="20"/>
      <c r="S49" s="20"/>
    </row>
  </sheetData>
  <dataValidations count="2">
    <dataValidation type="list" allowBlank="1" showInputMessage="1" showErrorMessage="1" sqref="C1" xr:uid="{D4E4B612-D5E8-4D80-B705-6E15B5EC7B67}">
      <formula1>$Y$4:$Y$7</formula1>
    </dataValidation>
    <dataValidation type="list" allowBlank="1" showInputMessage="1" showErrorMessage="1" sqref="N1" xr:uid="{1E9602D8-8778-4802-AD9C-3BAB36A10C1C}">
      <formula1>$Z$4:$Z$21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Output1</vt:lpstr>
      <vt:lpstr>Output2</vt:lpstr>
      <vt:lpstr>Overall Summary</vt:lpstr>
      <vt:lpstr>Pre-Lockdown</vt:lpstr>
      <vt:lpstr>Post -Lockdown</vt:lpstr>
      <vt:lpstr>Output3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Mansoori</dc:creator>
  <cp:lastModifiedBy>Nazneen Mansoori</cp:lastModifiedBy>
  <dcterms:created xsi:type="dcterms:W3CDTF">2022-12-10T13:41:31Z</dcterms:created>
  <dcterms:modified xsi:type="dcterms:W3CDTF">2022-12-10T15:46:29Z</dcterms:modified>
</cp:coreProperties>
</file>