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X:\courses\2018\data\"/>
    </mc:Choice>
  </mc:AlternateContent>
  <bookViews>
    <workbookView xWindow="0" yWindow="0" windowWidth="13665" windowHeight="7410"/>
  </bookViews>
  <sheets>
    <sheet name="Instructions" sheetId="5" r:id="rId1"/>
    <sheet name="Final Tables" sheetId="2" r:id="rId2"/>
    <sheet name="Exercise" sheetId="1" r:id="rId3"/>
    <sheet name="Filters" sheetId="3" r:id="rId4"/>
    <sheet name="Check my Answers" sheetId="4"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45" i="4" l="1"/>
  <c r="R46" i="4"/>
  <c r="R47" i="4"/>
  <c r="R48" i="4"/>
  <c r="R49" i="4"/>
  <c r="R50" i="4"/>
  <c r="N16" i="3"/>
  <c r="B16" i="3"/>
  <c r="M16" i="3"/>
  <c r="D16" i="3"/>
  <c r="E16" i="3"/>
  <c r="F16" i="3"/>
  <c r="G16" i="3"/>
  <c r="H16" i="3"/>
  <c r="I16" i="3"/>
  <c r="J16" i="3"/>
  <c r="K16" i="3"/>
  <c r="L16" i="3"/>
  <c r="C16" i="3"/>
  <c r="R52" i="4"/>
  <c r="R53" i="4"/>
  <c r="R54" i="4"/>
  <c r="R55" i="4"/>
  <c r="R56" i="4"/>
  <c r="R57" i="4"/>
  <c r="R58" i="4"/>
  <c r="R59" i="4"/>
  <c r="R60" i="4"/>
  <c r="R61" i="4"/>
  <c r="R62" i="4"/>
  <c r="R63" i="4"/>
  <c r="R64" i="4"/>
  <c r="R65" i="4"/>
  <c r="R66" i="4"/>
  <c r="R67" i="4"/>
  <c r="R68" i="4"/>
  <c r="R69" i="4"/>
  <c r="R70" i="4"/>
  <c r="R71" i="4"/>
  <c r="R72" i="4"/>
  <c r="R73" i="4"/>
  <c r="R74" i="4"/>
  <c r="R75" i="4"/>
  <c r="R76" i="4"/>
  <c r="R77" i="4"/>
  <c r="R78" i="4"/>
  <c r="R79" i="4"/>
  <c r="R80" i="4"/>
  <c r="R81" i="4"/>
  <c r="R82" i="4"/>
  <c r="R83" i="4"/>
  <c r="R84" i="4"/>
  <c r="R85" i="4"/>
  <c r="R86" i="4"/>
  <c r="R87" i="4"/>
  <c r="R88" i="4"/>
  <c r="R89" i="4"/>
  <c r="R90" i="4"/>
  <c r="R91" i="4"/>
  <c r="R92" i="4"/>
  <c r="R93" i="4"/>
  <c r="R94" i="4"/>
  <c r="R95" i="4"/>
  <c r="R96" i="4"/>
  <c r="R97" i="4"/>
  <c r="R98" i="4"/>
  <c r="R99" i="4"/>
  <c r="R100" i="4"/>
  <c r="R101" i="4"/>
  <c r="R102" i="4"/>
  <c r="R103" i="4"/>
  <c r="R104" i="4"/>
  <c r="R105" i="4"/>
  <c r="R106" i="4"/>
  <c r="R107" i="4"/>
  <c r="R108" i="4"/>
  <c r="R109" i="4"/>
  <c r="R110" i="4"/>
  <c r="R111" i="4"/>
  <c r="R112" i="4"/>
  <c r="R113" i="4"/>
  <c r="R114" i="4"/>
  <c r="R115" i="4"/>
  <c r="R116" i="4"/>
  <c r="R117" i="4"/>
  <c r="R118" i="4"/>
  <c r="R119" i="4"/>
  <c r="R120" i="4"/>
  <c r="R121" i="4"/>
  <c r="R122" i="4"/>
  <c r="R123" i="4"/>
  <c r="R124" i="4"/>
  <c r="R125" i="4"/>
  <c r="R126" i="4"/>
  <c r="R127" i="4"/>
  <c r="R128" i="4"/>
  <c r="R129" i="4"/>
  <c r="R130" i="4"/>
  <c r="R131" i="4"/>
  <c r="R132" i="4"/>
  <c r="R133" i="4"/>
  <c r="R134" i="4"/>
  <c r="R135" i="4"/>
  <c r="R136" i="4"/>
  <c r="R137" i="4"/>
  <c r="R138" i="4"/>
  <c r="R139" i="4"/>
  <c r="R140" i="4"/>
  <c r="R141" i="4"/>
  <c r="R142" i="4"/>
  <c r="R143" i="4"/>
  <c r="R144" i="4"/>
  <c r="R145" i="4"/>
  <c r="R146" i="4"/>
  <c r="R147" i="4"/>
  <c r="R148" i="4"/>
  <c r="R149" i="4"/>
  <c r="R150" i="4"/>
  <c r="R151" i="4"/>
  <c r="R152" i="4"/>
  <c r="R153" i="4"/>
  <c r="R154" i="4"/>
  <c r="R155" i="4"/>
  <c r="R156" i="4"/>
  <c r="R157" i="4"/>
  <c r="R158" i="4"/>
  <c r="R159" i="4"/>
  <c r="R160" i="4"/>
  <c r="R161" i="4"/>
  <c r="R162" i="4"/>
  <c r="R163" i="4"/>
  <c r="R164" i="4"/>
  <c r="R165" i="4"/>
  <c r="R166" i="4"/>
  <c r="R167" i="4"/>
  <c r="R168" i="4"/>
  <c r="R169" i="4"/>
  <c r="R170" i="4"/>
  <c r="R171" i="4"/>
  <c r="R172" i="4"/>
  <c r="R173" i="4"/>
  <c r="R174" i="4"/>
  <c r="R175" i="4"/>
  <c r="R176" i="4"/>
  <c r="R177" i="4"/>
  <c r="R178" i="4"/>
  <c r="R179" i="4"/>
  <c r="R180" i="4"/>
  <c r="R181" i="4"/>
  <c r="R182" i="4"/>
  <c r="R183" i="4"/>
  <c r="R184" i="4"/>
  <c r="R185" i="4"/>
  <c r="R186" i="4"/>
  <c r="R187" i="4"/>
  <c r="R188" i="4"/>
  <c r="R189" i="4"/>
  <c r="R190" i="4"/>
  <c r="R191" i="4"/>
  <c r="R192" i="4"/>
  <c r="R193" i="4"/>
  <c r="R194" i="4"/>
  <c r="R195" i="4"/>
  <c r="R196" i="4"/>
  <c r="R197" i="4"/>
  <c r="R198" i="4"/>
  <c r="R199" i="4"/>
  <c r="R200" i="4"/>
  <c r="R201" i="4"/>
  <c r="R202" i="4"/>
  <c r="R203" i="4"/>
  <c r="R204" i="4"/>
  <c r="R205" i="4"/>
  <c r="R206" i="4"/>
  <c r="R207" i="4"/>
  <c r="R208" i="4"/>
  <c r="R209" i="4"/>
  <c r="R210" i="4"/>
  <c r="R211" i="4"/>
  <c r="R212" i="4"/>
  <c r="R213" i="4"/>
  <c r="R214" i="4"/>
  <c r="R215" i="4"/>
  <c r="R216" i="4"/>
  <c r="R217" i="4"/>
  <c r="R218" i="4"/>
  <c r="R219" i="4"/>
  <c r="R220" i="4"/>
  <c r="R221" i="4"/>
  <c r="R222" i="4"/>
  <c r="R223" i="4"/>
  <c r="R224" i="4"/>
  <c r="R225" i="4"/>
  <c r="R226" i="4"/>
  <c r="R227" i="4"/>
  <c r="R228" i="4"/>
  <c r="R229" i="4"/>
  <c r="R230" i="4"/>
  <c r="R231" i="4"/>
  <c r="R232" i="4"/>
  <c r="R233" i="4"/>
  <c r="R234" i="4"/>
  <c r="R235" i="4"/>
  <c r="R236" i="4"/>
  <c r="R237" i="4"/>
  <c r="R238" i="4"/>
  <c r="R239" i="4"/>
  <c r="R240" i="4"/>
  <c r="R241" i="4"/>
  <c r="R242" i="4"/>
  <c r="R243" i="4"/>
  <c r="R244" i="4"/>
  <c r="R245" i="4"/>
  <c r="R246" i="4"/>
  <c r="R247" i="4"/>
  <c r="R248" i="4"/>
  <c r="R249" i="4"/>
  <c r="R250" i="4"/>
  <c r="R251" i="4"/>
  <c r="R252" i="4"/>
  <c r="R253" i="4"/>
  <c r="R254" i="4"/>
  <c r="R255" i="4"/>
  <c r="R256" i="4"/>
  <c r="R257" i="4"/>
  <c r="R258" i="4"/>
  <c r="R259" i="4"/>
  <c r="R260" i="4"/>
  <c r="R261" i="4"/>
  <c r="R262" i="4"/>
  <c r="R263" i="4"/>
  <c r="R264" i="4"/>
  <c r="R265" i="4"/>
  <c r="R266" i="4"/>
  <c r="R267" i="4"/>
  <c r="R268" i="4"/>
  <c r="R269" i="4"/>
  <c r="R270" i="4"/>
  <c r="R271" i="4"/>
  <c r="R272" i="4"/>
  <c r="R273" i="4"/>
  <c r="R274" i="4"/>
  <c r="R275" i="4"/>
  <c r="R276" i="4"/>
  <c r="R277" i="4"/>
  <c r="R278" i="4"/>
  <c r="R279" i="4"/>
  <c r="R280" i="4"/>
  <c r="R281" i="4"/>
  <c r="R282" i="4"/>
  <c r="R283" i="4"/>
  <c r="R284" i="4"/>
  <c r="R285" i="4"/>
  <c r="R286" i="4"/>
  <c r="R287" i="4"/>
  <c r="R288" i="4"/>
  <c r="R289" i="4"/>
  <c r="R290" i="4"/>
  <c r="R291" i="4"/>
  <c r="R292" i="4"/>
  <c r="R293" i="4"/>
  <c r="R294" i="4"/>
  <c r="R295" i="4"/>
  <c r="R296" i="4"/>
  <c r="R297" i="4"/>
  <c r="R298" i="4"/>
  <c r="R299" i="4"/>
  <c r="R300" i="4"/>
  <c r="R301" i="4"/>
  <c r="R302" i="4"/>
  <c r="R303" i="4"/>
  <c r="R304" i="4"/>
  <c r="R305" i="4"/>
  <c r="R306" i="4"/>
  <c r="R307" i="4"/>
  <c r="R308" i="4"/>
  <c r="R309" i="4"/>
  <c r="R310" i="4"/>
  <c r="R311" i="4"/>
  <c r="R312" i="4"/>
  <c r="R313" i="4"/>
  <c r="R314" i="4"/>
  <c r="R51" i="4"/>
  <c r="N20" i="3"/>
  <c r="B20" i="3" s="1"/>
  <c r="M20" i="3"/>
  <c r="C20" i="3" s="1"/>
  <c r="L20" i="3"/>
  <c r="D20" i="3" s="1"/>
  <c r="K20" i="3"/>
  <c r="E20" i="3" s="1"/>
  <c r="J20" i="3"/>
  <c r="F20" i="3" s="1"/>
  <c r="I20" i="3"/>
  <c r="H20" i="3"/>
  <c r="O58" i="4"/>
  <c r="O66" i="4"/>
  <c r="O74" i="4"/>
  <c r="O82" i="4"/>
  <c r="O90" i="4"/>
  <c r="O98" i="4"/>
  <c r="O106" i="4"/>
  <c r="O114" i="4"/>
  <c r="O122" i="4"/>
  <c r="O130" i="4"/>
  <c r="O138" i="4"/>
  <c r="O146" i="4"/>
  <c r="O154" i="4"/>
  <c r="O162" i="4"/>
  <c r="O170" i="4"/>
  <c r="O178" i="4"/>
  <c r="O186" i="4"/>
  <c r="O194" i="4"/>
  <c r="O45" i="4"/>
  <c r="O46" i="4"/>
  <c r="O47" i="4"/>
  <c r="O48" i="4"/>
  <c r="O49" i="4"/>
  <c r="O50" i="4"/>
  <c r="O51" i="4"/>
  <c r="O53" i="4"/>
  <c r="O55" i="4"/>
  <c r="O57" i="4"/>
  <c r="O59" i="4"/>
  <c r="O61" i="4"/>
  <c r="O63" i="4"/>
  <c r="O65" i="4"/>
  <c r="O67" i="4"/>
  <c r="O69" i="4"/>
  <c r="O71" i="4"/>
  <c r="O73" i="4"/>
  <c r="O75" i="4"/>
  <c r="O77" i="4"/>
  <c r="O79" i="4"/>
  <c r="O81" i="4"/>
  <c r="O83" i="4"/>
  <c r="O85" i="4"/>
  <c r="O87" i="4"/>
  <c r="O89" i="4"/>
  <c r="O91" i="4"/>
  <c r="O93" i="4"/>
  <c r="O95" i="4"/>
  <c r="O97" i="4"/>
  <c r="O99" i="4"/>
  <c r="O101" i="4"/>
  <c r="O103" i="4"/>
  <c r="O105" i="4"/>
  <c r="O107" i="4"/>
  <c r="O109" i="4"/>
  <c r="O111" i="4"/>
  <c r="O113" i="4"/>
  <c r="O115" i="4"/>
  <c r="O117" i="4"/>
  <c r="O119" i="4"/>
  <c r="O121" i="4"/>
  <c r="O123" i="4"/>
  <c r="O125" i="4"/>
  <c r="O127" i="4"/>
  <c r="O129" i="4"/>
  <c r="O131" i="4"/>
  <c r="O133" i="4"/>
  <c r="O135" i="4"/>
  <c r="O137" i="4"/>
  <c r="O139" i="4"/>
  <c r="O141" i="4"/>
  <c r="O143" i="4"/>
  <c r="O145" i="4"/>
  <c r="O147" i="4"/>
  <c r="O149" i="4"/>
  <c r="O151" i="4"/>
  <c r="O153" i="4"/>
  <c r="O155" i="4"/>
  <c r="O157" i="4"/>
  <c r="O159" i="4"/>
  <c r="O161" i="4"/>
  <c r="O163" i="4"/>
  <c r="O165" i="4"/>
  <c r="O167" i="4"/>
  <c r="O169" i="4"/>
  <c r="O171" i="4"/>
  <c r="O173" i="4"/>
  <c r="O175" i="4"/>
  <c r="O177" i="4"/>
  <c r="O179" i="4"/>
  <c r="O181" i="4"/>
  <c r="O183" i="4"/>
  <c r="O185" i="4"/>
  <c r="O187" i="4"/>
  <c r="O189" i="4"/>
  <c r="O191" i="4"/>
  <c r="O193" i="4"/>
  <c r="O195" i="4"/>
  <c r="O197" i="4"/>
  <c r="O199" i="4"/>
  <c r="O201" i="4"/>
  <c r="O203" i="4"/>
  <c r="O205" i="4"/>
  <c r="O207" i="4"/>
  <c r="O209" i="4"/>
  <c r="O211" i="4"/>
  <c r="O213" i="4"/>
  <c r="O215" i="4"/>
  <c r="O217" i="4"/>
  <c r="O219" i="4"/>
  <c r="O221" i="4"/>
  <c r="O223" i="4"/>
  <c r="O225" i="4"/>
  <c r="O227" i="4"/>
  <c r="O229" i="4"/>
  <c r="O231" i="4"/>
  <c r="O233" i="4"/>
  <c r="O235" i="4"/>
  <c r="O237" i="4"/>
  <c r="O239" i="4"/>
  <c r="O241" i="4"/>
  <c r="O243" i="4"/>
  <c r="O245" i="4"/>
  <c r="O247" i="4"/>
  <c r="O249" i="4"/>
  <c r="O251" i="4"/>
  <c r="O253" i="4"/>
  <c r="O255" i="4"/>
  <c r="O257" i="4"/>
  <c r="O259" i="4"/>
  <c r="O261" i="4"/>
  <c r="O263" i="4"/>
  <c r="O265" i="4"/>
  <c r="O267" i="4"/>
  <c r="O269" i="4"/>
  <c r="O271" i="4"/>
  <c r="O273" i="4"/>
  <c r="O275" i="4"/>
  <c r="O277" i="4"/>
  <c r="O279" i="4"/>
  <c r="O281" i="4"/>
  <c r="O283" i="4"/>
  <c r="O285" i="4"/>
  <c r="O287" i="4"/>
  <c r="O289" i="4"/>
  <c r="O291" i="4"/>
  <c r="O293" i="4"/>
  <c r="O295" i="4"/>
  <c r="O297" i="4"/>
  <c r="O299" i="4"/>
  <c r="O301" i="4"/>
  <c r="O303" i="4"/>
  <c r="O305" i="4"/>
  <c r="O307" i="4"/>
  <c r="O309" i="4"/>
  <c r="O311" i="4"/>
  <c r="O313"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B4" i="4"/>
  <c r="C4" i="4"/>
  <c r="D4" i="4"/>
  <c r="E4" i="4"/>
  <c r="F4" i="4"/>
  <c r="G4" i="4"/>
  <c r="H4" i="4"/>
  <c r="I4" i="4"/>
  <c r="J4" i="4"/>
  <c r="K4" i="4"/>
  <c r="L4" i="4"/>
  <c r="B5" i="4"/>
  <c r="C5" i="4"/>
  <c r="D5" i="4"/>
  <c r="E5" i="4"/>
  <c r="F5" i="4"/>
  <c r="G5" i="4"/>
  <c r="H5" i="4"/>
  <c r="I5" i="4"/>
  <c r="J5" i="4"/>
  <c r="K5" i="4"/>
  <c r="L5" i="4"/>
  <c r="B6" i="4"/>
  <c r="C6" i="4"/>
  <c r="D6" i="4"/>
  <c r="E6" i="4"/>
  <c r="F6" i="4"/>
  <c r="G6" i="4"/>
  <c r="H6" i="4"/>
  <c r="I6" i="4"/>
  <c r="J6" i="4"/>
  <c r="K6" i="4"/>
  <c r="L6" i="4"/>
  <c r="B7" i="4"/>
  <c r="C7" i="4"/>
  <c r="D7" i="4"/>
  <c r="E7" i="4"/>
  <c r="F7" i="4"/>
  <c r="G7" i="4"/>
  <c r="H7" i="4"/>
  <c r="I7" i="4"/>
  <c r="J7" i="4"/>
  <c r="K7" i="4"/>
  <c r="L7" i="4"/>
  <c r="B8" i="4"/>
  <c r="C8" i="4"/>
  <c r="D8" i="4"/>
  <c r="E8" i="4"/>
  <c r="F8" i="4"/>
  <c r="G8" i="4"/>
  <c r="H8" i="4"/>
  <c r="I8" i="4"/>
  <c r="J8" i="4"/>
  <c r="K8" i="4"/>
  <c r="L8" i="4"/>
  <c r="B9" i="4"/>
  <c r="C9" i="4"/>
  <c r="D9" i="4"/>
  <c r="E9" i="4"/>
  <c r="F9" i="4"/>
  <c r="G9" i="4"/>
  <c r="H9" i="4"/>
  <c r="I9" i="4"/>
  <c r="J9" i="4"/>
  <c r="K9" i="4"/>
  <c r="L9" i="4"/>
  <c r="B10" i="4"/>
  <c r="C10" i="4"/>
  <c r="D10" i="4"/>
  <c r="E10" i="4"/>
  <c r="F10" i="4"/>
  <c r="G10" i="4"/>
  <c r="H10" i="4"/>
  <c r="I10" i="4"/>
  <c r="J10" i="4"/>
  <c r="K10" i="4"/>
  <c r="L10" i="4"/>
  <c r="B11" i="4"/>
  <c r="C11" i="4"/>
  <c r="D11" i="4"/>
  <c r="E11" i="4"/>
  <c r="F11" i="4"/>
  <c r="G11" i="4"/>
  <c r="H11" i="4"/>
  <c r="I11" i="4"/>
  <c r="J11" i="4"/>
  <c r="K11" i="4"/>
  <c r="L11" i="4"/>
  <c r="B12" i="4"/>
  <c r="C12" i="4"/>
  <c r="D12" i="4"/>
  <c r="E12" i="4"/>
  <c r="F12" i="4"/>
  <c r="G12" i="4"/>
  <c r="H12" i="4"/>
  <c r="I12" i="4"/>
  <c r="J12" i="4"/>
  <c r="K12" i="4"/>
  <c r="L12" i="4"/>
  <c r="B13" i="4"/>
  <c r="C13" i="4"/>
  <c r="D13" i="4"/>
  <c r="E13" i="4"/>
  <c r="F13" i="4"/>
  <c r="G13" i="4"/>
  <c r="H13" i="4"/>
  <c r="I13" i="4"/>
  <c r="J13" i="4"/>
  <c r="K13" i="4"/>
  <c r="L13" i="4"/>
  <c r="B14" i="4"/>
  <c r="C14" i="4"/>
  <c r="D14" i="4"/>
  <c r="E14" i="4"/>
  <c r="F14" i="4"/>
  <c r="G14" i="4"/>
  <c r="H14" i="4"/>
  <c r="I14" i="4"/>
  <c r="J14" i="4"/>
  <c r="K14" i="4"/>
  <c r="L14" i="4"/>
  <c r="B15" i="4"/>
  <c r="C15" i="4"/>
  <c r="D15" i="4"/>
  <c r="E15" i="4"/>
  <c r="F15" i="4"/>
  <c r="G15" i="4"/>
  <c r="H15" i="4"/>
  <c r="I15" i="4"/>
  <c r="J15" i="4"/>
  <c r="K15" i="4"/>
  <c r="L15" i="4"/>
  <c r="B16" i="4"/>
  <c r="C16" i="4"/>
  <c r="D16" i="4"/>
  <c r="E16" i="4"/>
  <c r="F16" i="4"/>
  <c r="G16" i="4"/>
  <c r="H16" i="4"/>
  <c r="I16" i="4"/>
  <c r="J16" i="4"/>
  <c r="K16" i="4"/>
  <c r="L16" i="4"/>
  <c r="B17" i="4"/>
  <c r="C17" i="4"/>
  <c r="D17" i="4"/>
  <c r="E17" i="4"/>
  <c r="F17" i="4"/>
  <c r="G17" i="4"/>
  <c r="H17" i="4"/>
  <c r="I17" i="4"/>
  <c r="J17" i="4"/>
  <c r="K17" i="4"/>
  <c r="L17" i="4"/>
  <c r="B18" i="4"/>
  <c r="C18" i="4"/>
  <c r="D18" i="4"/>
  <c r="E18" i="4"/>
  <c r="F18" i="4"/>
  <c r="G18" i="4"/>
  <c r="H18" i="4"/>
  <c r="I18" i="4"/>
  <c r="J18" i="4"/>
  <c r="K18" i="4"/>
  <c r="L18" i="4"/>
  <c r="B19" i="4"/>
  <c r="C19" i="4"/>
  <c r="D19" i="4"/>
  <c r="E19" i="4"/>
  <c r="F19" i="4"/>
  <c r="G19" i="4"/>
  <c r="H19" i="4"/>
  <c r="I19" i="4"/>
  <c r="J19" i="4"/>
  <c r="K19" i="4"/>
  <c r="L19" i="4"/>
  <c r="B20" i="4"/>
  <c r="C20" i="4"/>
  <c r="D20" i="4"/>
  <c r="E20" i="4"/>
  <c r="F20" i="4"/>
  <c r="G20" i="4"/>
  <c r="H20" i="4"/>
  <c r="I20" i="4"/>
  <c r="J20" i="4"/>
  <c r="K20" i="4"/>
  <c r="L20" i="4"/>
  <c r="B21" i="4"/>
  <c r="C21" i="4"/>
  <c r="D21" i="4"/>
  <c r="E21" i="4"/>
  <c r="F21" i="4"/>
  <c r="G21" i="4"/>
  <c r="H21" i="4"/>
  <c r="I21" i="4"/>
  <c r="J21" i="4"/>
  <c r="K21" i="4"/>
  <c r="L21" i="4"/>
  <c r="B22" i="4"/>
  <c r="C22" i="4"/>
  <c r="D22" i="4"/>
  <c r="E22" i="4"/>
  <c r="F22" i="4"/>
  <c r="G22" i="4"/>
  <c r="H22" i="4"/>
  <c r="I22" i="4"/>
  <c r="J22" i="4"/>
  <c r="K22" i="4"/>
  <c r="L22" i="4"/>
  <c r="B23" i="4"/>
  <c r="C23" i="4"/>
  <c r="D23" i="4"/>
  <c r="E23" i="4"/>
  <c r="F23" i="4"/>
  <c r="G23" i="4"/>
  <c r="H23" i="4"/>
  <c r="I23" i="4"/>
  <c r="J23" i="4"/>
  <c r="K23" i="4"/>
  <c r="L23" i="4"/>
  <c r="B24" i="4"/>
  <c r="C24" i="4"/>
  <c r="D24" i="4"/>
  <c r="E24" i="4"/>
  <c r="F24" i="4"/>
  <c r="G24" i="4"/>
  <c r="H24" i="4"/>
  <c r="I24" i="4"/>
  <c r="J24" i="4"/>
  <c r="K24" i="4"/>
  <c r="L24" i="4"/>
  <c r="B25" i="4"/>
  <c r="C25" i="4"/>
  <c r="D25" i="4"/>
  <c r="E25" i="4"/>
  <c r="F25" i="4"/>
  <c r="G25" i="4"/>
  <c r="H25" i="4"/>
  <c r="I25" i="4"/>
  <c r="J25" i="4"/>
  <c r="K25" i="4"/>
  <c r="L25" i="4"/>
  <c r="B26" i="4"/>
  <c r="C26" i="4"/>
  <c r="D26" i="4"/>
  <c r="E26" i="4"/>
  <c r="F26" i="4"/>
  <c r="G26" i="4"/>
  <c r="H26" i="4"/>
  <c r="I26" i="4"/>
  <c r="J26" i="4"/>
  <c r="K26" i="4"/>
  <c r="L26" i="4"/>
  <c r="B27" i="4"/>
  <c r="C27" i="4"/>
  <c r="D27" i="4"/>
  <c r="E27" i="4"/>
  <c r="F27" i="4"/>
  <c r="G27" i="4"/>
  <c r="H27" i="4"/>
  <c r="I27" i="4"/>
  <c r="J27" i="4"/>
  <c r="K27" i="4"/>
  <c r="L27" i="4"/>
  <c r="B28" i="4"/>
  <c r="C28" i="4"/>
  <c r="D28" i="4"/>
  <c r="E28" i="4"/>
  <c r="F28" i="4"/>
  <c r="G28" i="4"/>
  <c r="H28" i="4"/>
  <c r="I28" i="4"/>
  <c r="J28" i="4"/>
  <c r="K28" i="4"/>
  <c r="L28" i="4"/>
  <c r="B29" i="4"/>
  <c r="C29" i="4"/>
  <c r="D29" i="4"/>
  <c r="E29" i="4"/>
  <c r="F29" i="4"/>
  <c r="G29" i="4"/>
  <c r="H29" i="4"/>
  <c r="I29" i="4"/>
  <c r="J29" i="4"/>
  <c r="K29" i="4"/>
  <c r="L29" i="4"/>
  <c r="B30" i="4"/>
  <c r="C30" i="4"/>
  <c r="D30" i="4"/>
  <c r="E30" i="4"/>
  <c r="F30" i="4"/>
  <c r="G30" i="4"/>
  <c r="H30" i="4"/>
  <c r="I30" i="4"/>
  <c r="J30" i="4"/>
  <c r="K30" i="4"/>
  <c r="L30" i="4"/>
  <c r="B31" i="4"/>
  <c r="C31" i="4"/>
  <c r="D31" i="4"/>
  <c r="E31" i="4"/>
  <c r="F31" i="4"/>
  <c r="G31" i="4"/>
  <c r="H31" i="4"/>
  <c r="I31" i="4"/>
  <c r="J31" i="4"/>
  <c r="K31" i="4"/>
  <c r="L31" i="4"/>
  <c r="B32" i="4"/>
  <c r="C32" i="4"/>
  <c r="D32" i="4"/>
  <c r="E32" i="4"/>
  <c r="F32" i="4"/>
  <c r="G32" i="4"/>
  <c r="H32" i="4"/>
  <c r="I32" i="4"/>
  <c r="J32" i="4"/>
  <c r="K32" i="4"/>
  <c r="L32" i="4"/>
  <c r="B33" i="4"/>
  <c r="C33" i="4"/>
  <c r="D33" i="4"/>
  <c r="E33" i="4"/>
  <c r="F33" i="4"/>
  <c r="G33" i="4"/>
  <c r="H33" i="4"/>
  <c r="I33" i="4"/>
  <c r="J33" i="4"/>
  <c r="K33" i="4"/>
  <c r="L33" i="4"/>
  <c r="B34" i="4"/>
  <c r="C34" i="4"/>
  <c r="D34" i="4"/>
  <c r="E34" i="4"/>
  <c r="F34" i="4"/>
  <c r="G34" i="4"/>
  <c r="H34" i="4"/>
  <c r="I34" i="4"/>
  <c r="J34" i="4"/>
  <c r="K34" i="4"/>
  <c r="L34" i="4"/>
  <c r="B35" i="4"/>
  <c r="C35" i="4"/>
  <c r="D35" i="4"/>
  <c r="E35" i="4"/>
  <c r="F35" i="4"/>
  <c r="G35" i="4"/>
  <c r="H35" i="4"/>
  <c r="I35" i="4"/>
  <c r="J35" i="4"/>
  <c r="K35" i="4"/>
  <c r="L35" i="4"/>
  <c r="B36" i="4"/>
  <c r="C36" i="4"/>
  <c r="D36" i="4"/>
  <c r="E36" i="4"/>
  <c r="F36" i="4"/>
  <c r="G36" i="4"/>
  <c r="H36" i="4"/>
  <c r="I36" i="4"/>
  <c r="J36" i="4"/>
  <c r="K36" i="4"/>
  <c r="L36" i="4"/>
  <c r="B37" i="4"/>
  <c r="C37" i="4"/>
  <c r="D37" i="4"/>
  <c r="E37" i="4"/>
  <c r="F37" i="4"/>
  <c r="G37" i="4"/>
  <c r="H37" i="4"/>
  <c r="I37" i="4"/>
  <c r="J37" i="4"/>
  <c r="K37" i="4"/>
  <c r="L37" i="4"/>
  <c r="B38" i="4"/>
  <c r="C38" i="4"/>
  <c r="D38" i="4"/>
  <c r="E38" i="4"/>
  <c r="F38" i="4"/>
  <c r="G38" i="4"/>
  <c r="H38" i="4"/>
  <c r="I38" i="4"/>
  <c r="J38" i="4"/>
  <c r="K38" i="4"/>
  <c r="L38" i="4"/>
  <c r="B39" i="4"/>
  <c r="C39" i="4"/>
  <c r="D39" i="4"/>
  <c r="E39" i="4"/>
  <c r="F39" i="4"/>
  <c r="G39" i="4"/>
  <c r="H39" i="4"/>
  <c r="I39" i="4"/>
  <c r="J39" i="4"/>
  <c r="K39" i="4"/>
  <c r="L39" i="4"/>
  <c r="B40" i="4"/>
  <c r="C40" i="4"/>
  <c r="D40" i="4"/>
  <c r="E40" i="4"/>
  <c r="F40" i="4"/>
  <c r="G40" i="4"/>
  <c r="H40" i="4"/>
  <c r="I40" i="4"/>
  <c r="J40" i="4"/>
  <c r="K40" i="4"/>
  <c r="L40" i="4"/>
  <c r="B41" i="4"/>
  <c r="C41" i="4"/>
  <c r="D41" i="4"/>
  <c r="E41" i="4"/>
  <c r="F41" i="4"/>
  <c r="G41" i="4"/>
  <c r="H41" i="4"/>
  <c r="I41" i="4"/>
  <c r="J41" i="4"/>
  <c r="K41" i="4"/>
  <c r="L41" i="4"/>
  <c r="B42" i="4"/>
  <c r="C42" i="4"/>
  <c r="D42" i="4"/>
  <c r="E42" i="4"/>
  <c r="F42" i="4"/>
  <c r="G42" i="4"/>
  <c r="H42" i="4"/>
  <c r="I42" i="4"/>
  <c r="J42" i="4"/>
  <c r="K42" i="4"/>
  <c r="L42" i="4"/>
  <c r="B43" i="4"/>
  <c r="C43" i="4"/>
  <c r="D43" i="4"/>
  <c r="E43" i="4"/>
  <c r="F43" i="4"/>
  <c r="G43" i="4"/>
  <c r="H43" i="4"/>
  <c r="I43" i="4"/>
  <c r="J43" i="4"/>
  <c r="K43" i="4"/>
  <c r="L43" i="4"/>
  <c r="B44" i="4"/>
  <c r="C44" i="4"/>
  <c r="D44" i="4"/>
  <c r="E44" i="4"/>
  <c r="F44" i="4"/>
  <c r="G44" i="4"/>
  <c r="H44" i="4"/>
  <c r="I44" i="4"/>
  <c r="J44" i="4"/>
  <c r="K44" i="4"/>
  <c r="L44" i="4"/>
  <c r="B45" i="4"/>
  <c r="C45" i="4"/>
  <c r="D45" i="4"/>
  <c r="E45" i="4"/>
  <c r="F45" i="4"/>
  <c r="G45" i="4"/>
  <c r="H45" i="4"/>
  <c r="I45" i="4"/>
  <c r="J45" i="4"/>
  <c r="K45" i="4"/>
  <c r="L45" i="4"/>
  <c r="B46" i="4"/>
  <c r="C46" i="4"/>
  <c r="D46" i="4"/>
  <c r="E46" i="4"/>
  <c r="F46" i="4"/>
  <c r="G46" i="4"/>
  <c r="H46" i="4"/>
  <c r="I46" i="4"/>
  <c r="J46" i="4"/>
  <c r="K46" i="4"/>
  <c r="L46" i="4"/>
  <c r="B47" i="4"/>
  <c r="C47" i="4"/>
  <c r="D47" i="4"/>
  <c r="E47" i="4"/>
  <c r="F47" i="4"/>
  <c r="G47" i="4"/>
  <c r="H47" i="4"/>
  <c r="I47" i="4"/>
  <c r="J47" i="4"/>
  <c r="K47" i="4"/>
  <c r="L47" i="4"/>
  <c r="B48" i="4"/>
  <c r="C48" i="4"/>
  <c r="D48" i="4"/>
  <c r="E48" i="4"/>
  <c r="F48" i="4"/>
  <c r="G48" i="4"/>
  <c r="H48" i="4"/>
  <c r="I48" i="4"/>
  <c r="J48" i="4"/>
  <c r="K48" i="4"/>
  <c r="L48" i="4"/>
  <c r="B49" i="4"/>
  <c r="C49" i="4"/>
  <c r="D49" i="4"/>
  <c r="E49" i="4"/>
  <c r="F49" i="4"/>
  <c r="G49" i="4"/>
  <c r="H49" i="4"/>
  <c r="I49" i="4"/>
  <c r="J49" i="4"/>
  <c r="K49" i="4"/>
  <c r="L49" i="4"/>
  <c r="B50" i="4"/>
  <c r="C50" i="4"/>
  <c r="D50" i="4"/>
  <c r="E50" i="4"/>
  <c r="F50" i="4"/>
  <c r="G50" i="4"/>
  <c r="H50" i="4"/>
  <c r="I50" i="4"/>
  <c r="J50" i="4"/>
  <c r="K50" i="4"/>
  <c r="L50" i="4"/>
  <c r="B51" i="4"/>
  <c r="C51" i="4"/>
  <c r="D51" i="4"/>
  <c r="E51" i="4"/>
  <c r="F51" i="4"/>
  <c r="G51" i="4"/>
  <c r="H51" i="4"/>
  <c r="I51" i="4"/>
  <c r="J51" i="4"/>
  <c r="K51" i="4"/>
  <c r="L51" i="4"/>
  <c r="B52" i="4"/>
  <c r="C52" i="4"/>
  <c r="D52" i="4"/>
  <c r="E52" i="4"/>
  <c r="F52" i="4"/>
  <c r="G52" i="4"/>
  <c r="H52" i="4"/>
  <c r="I52" i="4"/>
  <c r="J52" i="4"/>
  <c r="K52" i="4"/>
  <c r="L52" i="4"/>
  <c r="B53" i="4"/>
  <c r="C53" i="4"/>
  <c r="D53" i="4"/>
  <c r="E53" i="4"/>
  <c r="F53" i="4"/>
  <c r="G53" i="4"/>
  <c r="H53" i="4"/>
  <c r="I53" i="4"/>
  <c r="J53" i="4"/>
  <c r="K53" i="4"/>
  <c r="L53" i="4"/>
  <c r="B54" i="4"/>
  <c r="C54" i="4"/>
  <c r="D54" i="4"/>
  <c r="E54" i="4"/>
  <c r="F54" i="4"/>
  <c r="G54" i="4"/>
  <c r="H54" i="4"/>
  <c r="I54" i="4"/>
  <c r="J54" i="4"/>
  <c r="K54" i="4"/>
  <c r="L54" i="4"/>
  <c r="B55" i="4"/>
  <c r="C55" i="4"/>
  <c r="D55" i="4"/>
  <c r="E55" i="4"/>
  <c r="F55" i="4"/>
  <c r="G55" i="4"/>
  <c r="H55" i="4"/>
  <c r="I55" i="4"/>
  <c r="J55" i="4"/>
  <c r="K55" i="4"/>
  <c r="L55" i="4"/>
  <c r="B56" i="4"/>
  <c r="C56" i="4"/>
  <c r="D56" i="4"/>
  <c r="E56" i="4"/>
  <c r="F56" i="4"/>
  <c r="G56" i="4"/>
  <c r="H56" i="4"/>
  <c r="I56" i="4"/>
  <c r="J56" i="4"/>
  <c r="K56" i="4"/>
  <c r="L56" i="4"/>
  <c r="B57" i="4"/>
  <c r="C57" i="4"/>
  <c r="D57" i="4"/>
  <c r="E57" i="4"/>
  <c r="F57" i="4"/>
  <c r="G57" i="4"/>
  <c r="H57" i="4"/>
  <c r="I57" i="4"/>
  <c r="J57" i="4"/>
  <c r="K57" i="4"/>
  <c r="L57" i="4"/>
  <c r="B58" i="4"/>
  <c r="C58" i="4"/>
  <c r="D58" i="4"/>
  <c r="E58" i="4"/>
  <c r="F58" i="4"/>
  <c r="G58" i="4"/>
  <c r="H58" i="4"/>
  <c r="I58" i="4"/>
  <c r="J58" i="4"/>
  <c r="K58" i="4"/>
  <c r="L58" i="4"/>
  <c r="B59" i="4"/>
  <c r="C59" i="4"/>
  <c r="D59" i="4"/>
  <c r="E59" i="4"/>
  <c r="F59" i="4"/>
  <c r="G59" i="4"/>
  <c r="H59" i="4"/>
  <c r="I59" i="4"/>
  <c r="J59" i="4"/>
  <c r="K59" i="4"/>
  <c r="L59" i="4"/>
  <c r="B60" i="4"/>
  <c r="C60" i="4"/>
  <c r="D60" i="4"/>
  <c r="E60" i="4"/>
  <c r="F60" i="4"/>
  <c r="G60" i="4"/>
  <c r="H60" i="4"/>
  <c r="I60" i="4"/>
  <c r="J60" i="4"/>
  <c r="K60" i="4"/>
  <c r="L60" i="4"/>
  <c r="B61" i="4"/>
  <c r="C61" i="4"/>
  <c r="D61" i="4"/>
  <c r="E61" i="4"/>
  <c r="F61" i="4"/>
  <c r="G61" i="4"/>
  <c r="H61" i="4"/>
  <c r="I61" i="4"/>
  <c r="J61" i="4"/>
  <c r="K61" i="4"/>
  <c r="L61" i="4"/>
  <c r="B62" i="4"/>
  <c r="C62" i="4"/>
  <c r="D62" i="4"/>
  <c r="E62" i="4"/>
  <c r="F62" i="4"/>
  <c r="G62" i="4"/>
  <c r="H62" i="4"/>
  <c r="I62" i="4"/>
  <c r="J62" i="4"/>
  <c r="K62" i="4"/>
  <c r="L62" i="4"/>
  <c r="B63" i="4"/>
  <c r="C63" i="4"/>
  <c r="D63" i="4"/>
  <c r="E63" i="4"/>
  <c r="F63" i="4"/>
  <c r="G63" i="4"/>
  <c r="H63" i="4"/>
  <c r="I63" i="4"/>
  <c r="J63" i="4"/>
  <c r="K63" i="4"/>
  <c r="L63" i="4"/>
  <c r="B64" i="4"/>
  <c r="C64" i="4"/>
  <c r="D64" i="4"/>
  <c r="E64" i="4"/>
  <c r="F64" i="4"/>
  <c r="G64" i="4"/>
  <c r="H64" i="4"/>
  <c r="I64" i="4"/>
  <c r="J64" i="4"/>
  <c r="K64" i="4"/>
  <c r="L64" i="4"/>
  <c r="B65" i="4"/>
  <c r="C65" i="4"/>
  <c r="D65" i="4"/>
  <c r="E65" i="4"/>
  <c r="F65" i="4"/>
  <c r="G65" i="4"/>
  <c r="H65" i="4"/>
  <c r="I65" i="4"/>
  <c r="J65" i="4"/>
  <c r="K65" i="4"/>
  <c r="L65" i="4"/>
  <c r="B66" i="4"/>
  <c r="C66" i="4"/>
  <c r="D66" i="4"/>
  <c r="E66" i="4"/>
  <c r="F66" i="4"/>
  <c r="G66" i="4"/>
  <c r="H66" i="4"/>
  <c r="I66" i="4"/>
  <c r="J66" i="4"/>
  <c r="K66" i="4"/>
  <c r="L66" i="4"/>
  <c r="B67" i="4"/>
  <c r="C67" i="4"/>
  <c r="D67" i="4"/>
  <c r="E67" i="4"/>
  <c r="F67" i="4"/>
  <c r="G67" i="4"/>
  <c r="H67" i="4"/>
  <c r="I67" i="4"/>
  <c r="J67" i="4"/>
  <c r="K67" i="4"/>
  <c r="L67" i="4"/>
  <c r="B68" i="4"/>
  <c r="C68" i="4"/>
  <c r="D68" i="4"/>
  <c r="E68" i="4"/>
  <c r="F68" i="4"/>
  <c r="G68" i="4"/>
  <c r="H68" i="4"/>
  <c r="I68" i="4"/>
  <c r="J68" i="4"/>
  <c r="K68" i="4"/>
  <c r="L68" i="4"/>
  <c r="B69" i="4"/>
  <c r="C69" i="4"/>
  <c r="D69" i="4"/>
  <c r="E69" i="4"/>
  <c r="F69" i="4"/>
  <c r="G69" i="4"/>
  <c r="H69" i="4"/>
  <c r="I69" i="4"/>
  <c r="J69" i="4"/>
  <c r="K69" i="4"/>
  <c r="L69" i="4"/>
  <c r="B70" i="4"/>
  <c r="C70" i="4"/>
  <c r="D70" i="4"/>
  <c r="E70" i="4"/>
  <c r="F70" i="4"/>
  <c r="G70" i="4"/>
  <c r="H70" i="4"/>
  <c r="I70" i="4"/>
  <c r="J70" i="4"/>
  <c r="K70" i="4"/>
  <c r="L70" i="4"/>
  <c r="B71" i="4"/>
  <c r="C71" i="4"/>
  <c r="D71" i="4"/>
  <c r="E71" i="4"/>
  <c r="F71" i="4"/>
  <c r="G71" i="4"/>
  <c r="H71" i="4"/>
  <c r="I71" i="4"/>
  <c r="J71" i="4"/>
  <c r="K71" i="4"/>
  <c r="L71" i="4"/>
  <c r="B72" i="4"/>
  <c r="C72" i="4"/>
  <c r="D72" i="4"/>
  <c r="E72" i="4"/>
  <c r="F72" i="4"/>
  <c r="G72" i="4"/>
  <c r="H72" i="4"/>
  <c r="I72" i="4"/>
  <c r="J72" i="4"/>
  <c r="K72" i="4"/>
  <c r="L72" i="4"/>
  <c r="B73" i="4"/>
  <c r="C73" i="4"/>
  <c r="D73" i="4"/>
  <c r="E73" i="4"/>
  <c r="F73" i="4"/>
  <c r="G73" i="4"/>
  <c r="H73" i="4"/>
  <c r="I73" i="4"/>
  <c r="J73" i="4"/>
  <c r="K73" i="4"/>
  <c r="L73" i="4"/>
  <c r="B74" i="4"/>
  <c r="C74" i="4"/>
  <c r="D74" i="4"/>
  <c r="E74" i="4"/>
  <c r="F74" i="4"/>
  <c r="G74" i="4"/>
  <c r="H74" i="4"/>
  <c r="I74" i="4"/>
  <c r="J74" i="4"/>
  <c r="K74" i="4"/>
  <c r="L74" i="4"/>
  <c r="B75" i="4"/>
  <c r="C75" i="4"/>
  <c r="D75" i="4"/>
  <c r="E75" i="4"/>
  <c r="F75" i="4"/>
  <c r="G75" i="4"/>
  <c r="H75" i="4"/>
  <c r="I75" i="4"/>
  <c r="J75" i="4"/>
  <c r="K75" i="4"/>
  <c r="L75" i="4"/>
  <c r="B76" i="4"/>
  <c r="C76" i="4"/>
  <c r="D76" i="4"/>
  <c r="E76" i="4"/>
  <c r="F76" i="4"/>
  <c r="G76" i="4"/>
  <c r="H76" i="4"/>
  <c r="I76" i="4"/>
  <c r="J76" i="4"/>
  <c r="K76" i="4"/>
  <c r="L76" i="4"/>
  <c r="B77" i="4"/>
  <c r="C77" i="4"/>
  <c r="D77" i="4"/>
  <c r="E77" i="4"/>
  <c r="F77" i="4"/>
  <c r="G77" i="4"/>
  <c r="H77" i="4"/>
  <c r="I77" i="4"/>
  <c r="J77" i="4"/>
  <c r="K77" i="4"/>
  <c r="L77" i="4"/>
  <c r="B78" i="4"/>
  <c r="C78" i="4"/>
  <c r="D78" i="4"/>
  <c r="E78" i="4"/>
  <c r="F78" i="4"/>
  <c r="G78" i="4"/>
  <c r="H78" i="4"/>
  <c r="I78" i="4"/>
  <c r="J78" i="4"/>
  <c r="K78" i="4"/>
  <c r="L78" i="4"/>
  <c r="B79" i="4"/>
  <c r="C79" i="4"/>
  <c r="D79" i="4"/>
  <c r="E79" i="4"/>
  <c r="F79" i="4"/>
  <c r="G79" i="4"/>
  <c r="H79" i="4"/>
  <c r="I79" i="4"/>
  <c r="J79" i="4"/>
  <c r="K79" i="4"/>
  <c r="L79" i="4"/>
  <c r="B80" i="4"/>
  <c r="C80" i="4"/>
  <c r="D80" i="4"/>
  <c r="E80" i="4"/>
  <c r="F80" i="4"/>
  <c r="G80" i="4"/>
  <c r="H80" i="4"/>
  <c r="I80" i="4"/>
  <c r="J80" i="4"/>
  <c r="K80" i="4"/>
  <c r="L80" i="4"/>
  <c r="B81" i="4"/>
  <c r="C81" i="4"/>
  <c r="D81" i="4"/>
  <c r="E81" i="4"/>
  <c r="F81" i="4"/>
  <c r="G81" i="4"/>
  <c r="H81" i="4"/>
  <c r="I81" i="4"/>
  <c r="J81" i="4"/>
  <c r="K81" i="4"/>
  <c r="L81" i="4"/>
  <c r="B82" i="4"/>
  <c r="C82" i="4"/>
  <c r="D82" i="4"/>
  <c r="E82" i="4"/>
  <c r="F82" i="4"/>
  <c r="G82" i="4"/>
  <c r="H82" i="4"/>
  <c r="I82" i="4"/>
  <c r="J82" i="4"/>
  <c r="K82" i="4"/>
  <c r="L82" i="4"/>
  <c r="B83" i="4"/>
  <c r="C83" i="4"/>
  <c r="D83" i="4"/>
  <c r="E83" i="4"/>
  <c r="F83" i="4"/>
  <c r="G83" i="4"/>
  <c r="H83" i="4"/>
  <c r="I83" i="4"/>
  <c r="J83" i="4"/>
  <c r="K83" i="4"/>
  <c r="L83" i="4"/>
  <c r="B84" i="4"/>
  <c r="C84" i="4"/>
  <c r="D84" i="4"/>
  <c r="E84" i="4"/>
  <c r="F84" i="4"/>
  <c r="G84" i="4"/>
  <c r="H84" i="4"/>
  <c r="I84" i="4"/>
  <c r="J84" i="4"/>
  <c r="K84" i="4"/>
  <c r="L84" i="4"/>
  <c r="B85" i="4"/>
  <c r="C85" i="4"/>
  <c r="D85" i="4"/>
  <c r="E85" i="4"/>
  <c r="F85" i="4"/>
  <c r="G85" i="4"/>
  <c r="H85" i="4"/>
  <c r="I85" i="4"/>
  <c r="J85" i="4"/>
  <c r="K85" i="4"/>
  <c r="L85" i="4"/>
  <c r="B86" i="4"/>
  <c r="C86" i="4"/>
  <c r="D86" i="4"/>
  <c r="E86" i="4"/>
  <c r="F86" i="4"/>
  <c r="G86" i="4"/>
  <c r="H86" i="4"/>
  <c r="I86" i="4"/>
  <c r="J86" i="4"/>
  <c r="K86" i="4"/>
  <c r="L86" i="4"/>
  <c r="B87" i="4"/>
  <c r="C87" i="4"/>
  <c r="D87" i="4"/>
  <c r="E87" i="4"/>
  <c r="F87" i="4"/>
  <c r="G87" i="4"/>
  <c r="H87" i="4"/>
  <c r="I87" i="4"/>
  <c r="J87" i="4"/>
  <c r="K87" i="4"/>
  <c r="L87" i="4"/>
  <c r="B88" i="4"/>
  <c r="C88" i="4"/>
  <c r="D88" i="4"/>
  <c r="E88" i="4"/>
  <c r="F88" i="4"/>
  <c r="G88" i="4"/>
  <c r="H88" i="4"/>
  <c r="I88" i="4"/>
  <c r="J88" i="4"/>
  <c r="K88" i="4"/>
  <c r="L88" i="4"/>
  <c r="B89" i="4"/>
  <c r="C89" i="4"/>
  <c r="D89" i="4"/>
  <c r="E89" i="4"/>
  <c r="F89" i="4"/>
  <c r="G89" i="4"/>
  <c r="H89" i="4"/>
  <c r="I89" i="4"/>
  <c r="J89" i="4"/>
  <c r="K89" i="4"/>
  <c r="L89" i="4"/>
  <c r="B90" i="4"/>
  <c r="C90" i="4"/>
  <c r="D90" i="4"/>
  <c r="E90" i="4"/>
  <c r="F90" i="4"/>
  <c r="G90" i="4"/>
  <c r="H90" i="4"/>
  <c r="I90" i="4"/>
  <c r="J90" i="4"/>
  <c r="K90" i="4"/>
  <c r="L90" i="4"/>
  <c r="B91" i="4"/>
  <c r="C91" i="4"/>
  <c r="D91" i="4"/>
  <c r="E91" i="4"/>
  <c r="F91" i="4"/>
  <c r="G91" i="4"/>
  <c r="H91" i="4"/>
  <c r="I91" i="4"/>
  <c r="J91" i="4"/>
  <c r="K91" i="4"/>
  <c r="L91" i="4"/>
  <c r="B92" i="4"/>
  <c r="C92" i="4"/>
  <c r="D92" i="4"/>
  <c r="E92" i="4"/>
  <c r="F92" i="4"/>
  <c r="G92" i="4"/>
  <c r="H92" i="4"/>
  <c r="I92" i="4"/>
  <c r="J92" i="4"/>
  <c r="K92" i="4"/>
  <c r="L92" i="4"/>
  <c r="B93" i="4"/>
  <c r="C93" i="4"/>
  <c r="D93" i="4"/>
  <c r="E93" i="4"/>
  <c r="F93" i="4"/>
  <c r="G93" i="4"/>
  <c r="H93" i="4"/>
  <c r="I93" i="4"/>
  <c r="J93" i="4"/>
  <c r="K93" i="4"/>
  <c r="L93" i="4"/>
  <c r="B94" i="4"/>
  <c r="C94" i="4"/>
  <c r="D94" i="4"/>
  <c r="E94" i="4"/>
  <c r="F94" i="4"/>
  <c r="G94" i="4"/>
  <c r="H94" i="4"/>
  <c r="I94" i="4"/>
  <c r="J94" i="4"/>
  <c r="K94" i="4"/>
  <c r="L94" i="4"/>
  <c r="B95" i="4"/>
  <c r="C95" i="4"/>
  <c r="D95" i="4"/>
  <c r="E95" i="4"/>
  <c r="F95" i="4"/>
  <c r="G95" i="4"/>
  <c r="H95" i="4"/>
  <c r="I95" i="4"/>
  <c r="J95" i="4"/>
  <c r="K95" i="4"/>
  <c r="L95" i="4"/>
  <c r="B96" i="4"/>
  <c r="C96" i="4"/>
  <c r="D96" i="4"/>
  <c r="E96" i="4"/>
  <c r="F96" i="4"/>
  <c r="G96" i="4"/>
  <c r="H96" i="4"/>
  <c r="I96" i="4"/>
  <c r="J96" i="4"/>
  <c r="K96" i="4"/>
  <c r="L96" i="4"/>
  <c r="B97" i="4"/>
  <c r="C97" i="4"/>
  <c r="D97" i="4"/>
  <c r="E97" i="4"/>
  <c r="F97" i="4"/>
  <c r="G97" i="4"/>
  <c r="H97" i="4"/>
  <c r="I97" i="4"/>
  <c r="J97" i="4"/>
  <c r="K97" i="4"/>
  <c r="L97" i="4"/>
  <c r="B98" i="4"/>
  <c r="C98" i="4"/>
  <c r="D98" i="4"/>
  <c r="E98" i="4"/>
  <c r="F98" i="4"/>
  <c r="G98" i="4"/>
  <c r="H98" i="4"/>
  <c r="I98" i="4"/>
  <c r="J98" i="4"/>
  <c r="K98" i="4"/>
  <c r="L98" i="4"/>
  <c r="B99" i="4"/>
  <c r="C99" i="4"/>
  <c r="D99" i="4"/>
  <c r="E99" i="4"/>
  <c r="F99" i="4"/>
  <c r="G99" i="4"/>
  <c r="H99" i="4"/>
  <c r="I99" i="4"/>
  <c r="J99" i="4"/>
  <c r="K99" i="4"/>
  <c r="L99" i="4"/>
  <c r="B100" i="4"/>
  <c r="C100" i="4"/>
  <c r="D100" i="4"/>
  <c r="E100" i="4"/>
  <c r="F100" i="4"/>
  <c r="G100" i="4"/>
  <c r="H100" i="4"/>
  <c r="I100" i="4"/>
  <c r="J100" i="4"/>
  <c r="K100" i="4"/>
  <c r="L100" i="4"/>
  <c r="B101" i="4"/>
  <c r="C101" i="4"/>
  <c r="D101" i="4"/>
  <c r="E101" i="4"/>
  <c r="F101" i="4"/>
  <c r="G101" i="4"/>
  <c r="H101" i="4"/>
  <c r="I101" i="4"/>
  <c r="J101" i="4"/>
  <c r="K101" i="4"/>
  <c r="L101" i="4"/>
  <c r="B102" i="4"/>
  <c r="C102" i="4"/>
  <c r="D102" i="4"/>
  <c r="E102" i="4"/>
  <c r="F102" i="4"/>
  <c r="G102" i="4"/>
  <c r="H102" i="4"/>
  <c r="I102" i="4"/>
  <c r="J102" i="4"/>
  <c r="K102" i="4"/>
  <c r="L102" i="4"/>
  <c r="B103" i="4"/>
  <c r="C103" i="4"/>
  <c r="D103" i="4"/>
  <c r="E103" i="4"/>
  <c r="F103" i="4"/>
  <c r="G103" i="4"/>
  <c r="H103" i="4"/>
  <c r="I103" i="4"/>
  <c r="J103" i="4"/>
  <c r="K103" i="4"/>
  <c r="L103" i="4"/>
  <c r="B104" i="4"/>
  <c r="C104" i="4"/>
  <c r="D104" i="4"/>
  <c r="E104" i="4"/>
  <c r="F104" i="4"/>
  <c r="G104" i="4"/>
  <c r="H104" i="4"/>
  <c r="I104" i="4"/>
  <c r="J104" i="4"/>
  <c r="K104" i="4"/>
  <c r="L104" i="4"/>
  <c r="B105" i="4"/>
  <c r="C105" i="4"/>
  <c r="D105" i="4"/>
  <c r="E105" i="4"/>
  <c r="F105" i="4"/>
  <c r="G105" i="4"/>
  <c r="H105" i="4"/>
  <c r="I105" i="4"/>
  <c r="J105" i="4"/>
  <c r="K105" i="4"/>
  <c r="L105" i="4"/>
  <c r="B106" i="4"/>
  <c r="C106" i="4"/>
  <c r="D106" i="4"/>
  <c r="E106" i="4"/>
  <c r="F106" i="4"/>
  <c r="G106" i="4"/>
  <c r="H106" i="4"/>
  <c r="I106" i="4"/>
  <c r="J106" i="4"/>
  <c r="K106" i="4"/>
  <c r="L106" i="4"/>
  <c r="B107" i="4"/>
  <c r="C107" i="4"/>
  <c r="D107" i="4"/>
  <c r="E107" i="4"/>
  <c r="F107" i="4"/>
  <c r="G107" i="4"/>
  <c r="H107" i="4"/>
  <c r="I107" i="4"/>
  <c r="J107" i="4"/>
  <c r="K107" i="4"/>
  <c r="L107" i="4"/>
  <c r="B108" i="4"/>
  <c r="C108" i="4"/>
  <c r="D108" i="4"/>
  <c r="E108" i="4"/>
  <c r="F108" i="4"/>
  <c r="G108" i="4"/>
  <c r="H108" i="4"/>
  <c r="I108" i="4"/>
  <c r="J108" i="4"/>
  <c r="K108" i="4"/>
  <c r="L108" i="4"/>
  <c r="B109" i="4"/>
  <c r="C109" i="4"/>
  <c r="D109" i="4"/>
  <c r="E109" i="4"/>
  <c r="F109" i="4"/>
  <c r="G109" i="4"/>
  <c r="H109" i="4"/>
  <c r="I109" i="4"/>
  <c r="J109" i="4"/>
  <c r="K109" i="4"/>
  <c r="L109" i="4"/>
  <c r="B110" i="4"/>
  <c r="C110" i="4"/>
  <c r="D110" i="4"/>
  <c r="E110" i="4"/>
  <c r="F110" i="4"/>
  <c r="G110" i="4"/>
  <c r="H110" i="4"/>
  <c r="I110" i="4"/>
  <c r="J110" i="4"/>
  <c r="K110" i="4"/>
  <c r="L110" i="4"/>
  <c r="B111" i="4"/>
  <c r="C111" i="4"/>
  <c r="D111" i="4"/>
  <c r="E111" i="4"/>
  <c r="F111" i="4"/>
  <c r="G111" i="4"/>
  <c r="H111" i="4"/>
  <c r="I111" i="4"/>
  <c r="J111" i="4"/>
  <c r="K111" i="4"/>
  <c r="L111" i="4"/>
  <c r="B112" i="4"/>
  <c r="C112" i="4"/>
  <c r="D112" i="4"/>
  <c r="E112" i="4"/>
  <c r="F112" i="4"/>
  <c r="G112" i="4"/>
  <c r="H112" i="4"/>
  <c r="I112" i="4"/>
  <c r="J112" i="4"/>
  <c r="K112" i="4"/>
  <c r="L112" i="4"/>
  <c r="B113" i="4"/>
  <c r="C113" i="4"/>
  <c r="D113" i="4"/>
  <c r="E113" i="4"/>
  <c r="F113" i="4"/>
  <c r="G113" i="4"/>
  <c r="H113" i="4"/>
  <c r="I113" i="4"/>
  <c r="J113" i="4"/>
  <c r="K113" i="4"/>
  <c r="L113" i="4"/>
  <c r="B114" i="4"/>
  <c r="C114" i="4"/>
  <c r="D114" i="4"/>
  <c r="E114" i="4"/>
  <c r="F114" i="4"/>
  <c r="G114" i="4"/>
  <c r="H114" i="4"/>
  <c r="I114" i="4"/>
  <c r="J114" i="4"/>
  <c r="K114" i="4"/>
  <c r="L114" i="4"/>
  <c r="B115" i="4"/>
  <c r="C115" i="4"/>
  <c r="D115" i="4"/>
  <c r="E115" i="4"/>
  <c r="F115" i="4"/>
  <c r="G115" i="4"/>
  <c r="H115" i="4"/>
  <c r="I115" i="4"/>
  <c r="J115" i="4"/>
  <c r="K115" i="4"/>
  <c r="L115" i="4"/>
  <c r="B116" i="4"/>
  <c r="C116" i="4"/>
  <c r="D116" i="4"/>
  <c r="E116" i="4"/>
  <c r="F116" i="4"/>
  <c r="G116" i="4"/>
  <c r="H116" i="4"/>
  <c r="I116" i="4"/>
  <c r="J116" i="4"/>
  <c r="K116" i="4"/>
  <c r="L116" i="4"/>
  <c r="B117" i="4"/>
  <c r="C117" i="4"/>
  <c r="D117" i="4"/>
  <c r="E117" i="4"/>
  <c r="F117" i="4"/>
  <c r="G117" i="4"/>
  <c r="H117" i="4"/>
  <c r="I117" i="4"/>
  <c r="J117" i="4"/>
  <c r="K117" i="4"/>
  <c r="L117" i="4"/>
  <c r="B118" i="4"/>
  <c r="C118" i="4"/>
  <c r="D118" i="4"/>
  <c r="E118" i="4"/>
  <c r="F118" i="4"/>
  <c r="G118" i="4"/>
  <c r="H118" i="4"/>
  <c r="I118" i="4"/>
  <c r="J118" i="4"/>
  <c r="K118" i="4"/>
  <c r="L118" i="4"/>
  <c r="B119" i="4"/>
  <c r="C119" i="4"/>
  <c r="D119" i="4"/>
  <c r="E119" i="4"/>
  <c r="F119" i="4"/>
  <c r="G119" i="4"/>
  <c r="H119" i="4"/>
  <c r="I119" i="4"/>
  <c r="J119" i="4"/>
  <c r="K119" i="4"/>
  <c r="L119" i="4"/>
  <c r="B120" i="4"/>
  <c r="C120" i="4"/>
  <c r="D120" i="4"/>
  <c r="E120" i="4"/>
  <c r="F120" i="4"/>
  <c r="G120" i="4"/>
  <c r="H120" i="4"/>
  <c r="I120" i="4"/>
  <c r="J120" i="4"/>
  <c r="K120" i="4"/>
  <c r="L120" i="4"/>
  <c r="B121" i="4"/>
  <c r="C121" i="4"/>
  <c r="D121" i="4"/>
  <c r="E121" i="4"/>
  <c r="F121" i="4"/>
  <c r="G121" i="4"/>
  <c r="H121" i="4"/>
  <c r="I121" i="4"/>
  <c r="J121" i="4"/>
  <c r="K121" i="4"/>
  <c r="L121" i="4"/>
  <c r="B122" i="4"/>
  <c r="C122" i="4"/>
  <c r="D122" i="4"/>
  <c r="E122" i="4"/>
  <c r="F122" i="4"/>
  <c r="G122" i="4"/>
  <c r="H122" i="4"/>
  <c r="I122" i="4"/>
  <c r="J122" i="4"/>
  <c r="K122" i="4"/>
  <c r="L122" i="4"/>
  <c r="B123" i="4"/>
  <c r="C123" i="4"/>
  <c r="D123" i="4"/>
  <c r="E123" i="4"/>
  <c r="F123" i="4"/>
  <c r="G123" i="4"/>
  <c r="H123" i="4"/>
  <c r="I123" i="4"/>
  <c r="J123" i="4"/>
  <c r="K123" i="4"/>
  <c r="L123" i="4"/>
  <c r="B124" i="4"/>
  <c r="C124" i="4"/>
  <c r="D124" i="4"/>
  <c r="E124" i="4"/>
  <c r="F124" i="4"/>
  <c r="G124" i="4"/>
  <c r="H124" i="4"/>
  <c r="I124" i="4"/>
  <c r="J124" i="4"/>
  <c r="K124" i="4"/>
  <c r="L124" i="4"/>
  <c r="B125" i="4"/>
  <c r="C125" i="4"/>
  <c r="D125" i="4"/>
  <c r="E125" i="4"/>
  <c r="F125" i="4"/>
  <c r="G125" i="4"/>
  <c r="H125" i="4"/>
  <c r="I125" i="4"/>
  <c r="J125" i="4"/>
  <c r="K125" i="4"/>
  <c r="L125" i="4"/>
  <c r="B126" i="4"/>
  <c r="C126" i="4"/>
  <c r="D126" i="4"/>
  <c r="E126" i="4"/>
  <c r="F126" i="4"/>
  <c r="G126" i="4"/>
  <c r="H126" i="4"/>
  <c r="I126" i="4"/>
  <c r="J126" i="4"/>
  <c r="K126" i="4"/>
  <c r="L126" i="4"/>
  <c r="B127" i="4"/>
  <c r="C127" i="4"/>
  <c r="D127" i="4"/>
  <c r="E127" i="4"/>
  <c r="F127" i="4"/>
  <c r="G127" i="4"/>
  <c r="H127" i="4"/>
  <c r="I127" i="4"/>
  <c r="J127" i="4"/>
  <c r="K127" i="4"/>
  <c r="L127" i="4"/>
  <c r="B128" i="4"/>
  <c r="C128" i="4"/>
  <c r="D128" i="4"/>
  <c r="E128" i="4"/>
  <c r="F128" i="4"/>
  <c r="G128" i="4"/>
  <c r="H128" i="4"/>
  <c r="I128" i="4"/>
  <c r="J128" i="4"/>
  <c r="K128" i="4"/>
  <c r="L128" i="4"/>
  <c r="B129" i="4"/>
  <c r="C129" i="4"/>
  <c r="D129" i="4"/>
  <c r="E129" i="4"/>
  <c r="F129" i="4"/>
  <c r="G129" i="4"/>
  <c r="H129" i="4"/>
  <c r="I129" i="4"/>
  <c r="J129" i="4"/>
  <c r="K129" i="4"/>
  <c r="L129" i="4"/>
  <c r="B130" i="4"/>
  <c r="C130" i="4"/>
  <c r="D130" i="4"/>
  <c r="E130" i="4"/>
  <c r="F130" i="4"/>
  <c r="G130" i="4"/>
  <c r="H130" i="4"/>
  <c r="I130" i="4"/>
  <c r="J130" i="4"/>
  <c r="K130" i="4"/>
  <c r="L130" i="4"/>
  <c r="B131" i="4"/>
  <c r="C131" i="4"/>
  <c r="D131" i="4"/>
  <c r="E131" i="4"/>
  <c r="F131" i="4"/>
  <c r="G131" i="4"/>
  <c r="H131" i="4"/>
  <c r="I131" i="4"/>
  <c r="J131" i="4"/>
  <c r="K131" i="4"/>
  <c r="L131" i="4"/>
  <c r="B132" i="4"/>
  <c r="C132" i="4"/>
  <c r="D132" i="4"/>
  <c r="E132" i="4"/>
  <c r="F132" i="4"/>
  <c r="G132" i="4"/>
  <c r="H132" i="4"/>
  <c r="I132" i="4"/>
  <c r="J132" i="4"/>
  <c r="K132" i="4"/>
  <c r="L132" i="4"/>
  <c r="B133" i="4"/>
  <c r="C133" i="4"/>
  <c r="D133" i="4"/>
  <c r="E133" i="4"/>
  <c r="F133" i="4"/>
  <c r="G133" i="4"/>
  <c r="H133" i="4"/>
  <c r="I133" i="4"/>
  <c r="J133" i="4"/>
  <c r="K133" i="4"/>
  <c r="L133" i="4"/>
  <c r="B134" i="4"/>
  <c r="C134" i="4"/>
  <c r="D134" i="4"/>
  <c r="E134" i="4"/>
  <c r="F134" i="4"/>
  <c r="G134" i="4"/>
  <c r="H134" i="4"/>
  <c r="I134" i="4"/>
  <c r="J134" i="4"/>
  <c r="K134" i="4"/>
  <c r="L134" i="4"/>
  <c r="B135" i="4"/>
  <c r="C135" i="4"/>
  <c r="D135" i="4"/>
  <c r="E135" i="4"/>
  <c r="F135" i="4"/>
  <c r="G135" i="4"/>
  <c r="H135" i="4"/>
  <c r="I135" i="4"/>
  <c r="J135" i="4"/>
  <c r="K135" i="4"/>
  <c r="L135" i="4"/>
  <c r="B136" i="4"/>
  <c r="C136" i="4"/>
  <c r="D136" i="4"/>
  <c r="E136" i="4"/>
  <c r="F136" i="4"/>
  <c r="G136" i="4"/>
  <c r="H136" i="4"/>
  <c r="I136" i="4"/>
  <c r="J136" i="4"/>
  <c r="K136" i="4"/>
  <c r="L136" i="4"/>
  <c r="B137" i="4"/>
  <c r="C137" i="4"/>
  <c r="D137" i="4"/>
  <c r="E137" i="4"/>
  <c r="F137" i="4"/>
  <c r="G137" i="4"/>
  <c r="H137" i="4"/>
  <c r="I137" i="4"/>
  <c r="J137" i="4"/>
  <c r="K137" i="4"/>
  <c r="L137" i="4"/>
  <c r="B138" i="4"/>
  <c r="C138" i="4"/>
  <c r="D138" i="4"/>
  <c r="E138" i="4"/>
  <c r="F138" i="4"/>
  <c r="G138" i="4"/>
  <c r="H138" i="4"/>
  <c r="I138" i="4"/>
  <c r="J138" i="4"/>
  <c r="K138" i="4"/>
  <c r="L138" i="4"/>
  <c r="B139" i="4"/>
  <c r="C139" i="4"/>
  <c r="D139" i="4"/>
  <c r="E139" i="4"/>
  <c r="F139" i="4"/>
  <c r="G139" i="4"/>
  <c r="H139" i="4"/>
  <c r="I139" i="4"/>
  <c r="J139" i="4"/>
  <c r="K139" i="4"/>
  <c r="L139" i="4"/>
  <c r="B140" i="4"/>
  <c r="C140" i="4"/>
  <c r="D140" i="4"/>
  <c r="E140" i="4"/>
  <c r="F140" i="4"/>
  <c r="G140" i="4"/>
  <c r="H140" i="4"/>
  <c r="I140" i="4"/>
  <c r="J140" i="4"/>
  <c r="K140" i="4"/>
  <c r="L140" i="4"/>
  <c r="B141" i="4"/>
  <c r="C141" i="4"/>
  <c r="D141" i="4"/>
  <c r="E141" i="4"/>
  <c r="F141" i="4"/>
  <c r="G141" i="4"/>
  <c r="H141" i="4"/>
  <c r="I141" i="4"/>
  <c r="J141" i="4"/>
  <c r="K141" i="4"/>
  <c r="L141" i="4"/>
  <c r="B142" i="4"/>
  <c r="C142" i="4"/>
  <c r="D142" i="4"/>
  <c r="E142" i="4"/>
  <c r="F142" i="4"/>
  <c r="G142" i="4"/>
  <c r="H142" i="4"/>
  <c r="I142" i="4"/>
  <c r="J142" i="4"/>
  <c r="K142" i="4"/>
  <c r="L142" i="4"/>
  <c r="B143" i="4"/>
  <c r="C143" i="4"/>
  <c r="D143" i="4"/>
  <c r="E143" i="4"/>
  <c r="F143" i="4"/>
  <c r="G143" i="4"/>
  <c r="H143" i="4"/>
  <c r="I143" i="4"/>
  <c r="J143" i="4"/>
  <c r="K143" i="4"/>
  <c r="L143" i="4"/>
  <c r="B144" i="4"/>
  <c r="C144" i="4"/>
  <c r="D144" i="4"/>
  <c r="E144" i="4"/>
  <c r="F144" i="4"/>
  <c r="G144" i="4"/>
  <c r="H144" i="4"/>
  <c r="I144" i="4"/>
  <c r="J144" i="4"/>
  <c r="K144" i="4"/>
  <c r="L144" i="4"/>
  <c r="B145" i="4"/>
  <c r="C145" i="4"/>
  <c r="D145" i="4"/>
  <c r="E145" i="4"/>
  <c r="F145" i="4"/>
  <c r="G145" i="4"/>
  <c r="H145" i="4"/>
  <c r="I145" i="4"/>
  <c r="J145" i="4"/>
  <c r="K145" i="4"/>
  <c r="L145" i="4"/>
  <c r="B146" i="4"/>
  <c r="C146" i="4"/>
  <c r="D146" i="4"/>
  <c r="E146" i="4"/>
  <c r="F146" i="4"/>
  <c r="G146" i="4"/>
  <c r="H146" i="4"/>
  <c r="I146" i="4"/>
  <c r="J146" i="4"/>
  <c r="K146" i="4"/>
  <c r="L146" i="4"/>
  <c r="B147" i="4"/>
  <c r="C147" i="4"/>
  <c r="D147" i="4"/>
  <c r="E147" i="4"/>
  <c r="F147" i="4"/>
  <c r="G147" i="4"/>
  <c r="H147" i="4"/>
  <c r="I147" i="4"/>
  <c r="J147" i="4"/>
  <c r="K147" i="4"/>
  <c r="L147" i="4"/>
  <c r="B148" i="4"/>
  <c r="C148" i="4"/>
  <c r="D148" i="4"/>
  <c r="E148" i="4"/>
  <c r="F148" i="4"/>
  <c r="G148" i="4"/>
  <c r="H148" i="4"/>
  <c r="I148" i="4"/>
  <c r="J148" i="4"/>
  <c r="K148" i="4"/>
  <c r="L148" i="4"/>
  <c r="B149" i="4"/>
  <c r="C149" i="4"/>
  <c r="D149" i="4"/>
  <c r="E149" i="4"/>
  <c r="F149" i="4"/>
  <c r="G149" i="4"/>
  <c r="H149" i="4"/>
  <c r="I149" i="4"/>
  <c r="J149" i="4"/>
  <c r="K149" i="4"/>
  <c r="L149" i="4"/>
  <c r="B150" i="4"/>
  <c r="C150" i="4"/>
  <c r="D150" i="4"/>
  <c r="E150" i="4"/>
  <c r="F150" i="4"/>
  <c r="G150" i="4"/>
  <c r="H150" i="4"/>
  <c r="I150" i="4"/>
  <c r="J150" i="4"/>
  <c r="K150" i="4"/>
  <c r="L150" i="4"/>
  <c r="B151" i="4"/>
  <c r="C151" i="4"/>
  <c r="D151" i="4"/>
  <c r="E151" i="4"/>
  <c r="F151" i="4"/>
  <c r="G151" i="4"/>
  <c r="H151" i="4"/>
  <c r="I151" i="4"/>
  <c r="J151" i="4"/>
  <c r="K151" i="4"/>
  <c r="L151" i="4"/>
  <c r="B152" i="4"/>
  <c r="C152" i="4"/>
  <c r="D152" i="4"/>
  <c r="E152" i="4"/>
  <c r="F152" i="4"/>
  <c r="G152" i="4"/>
  <c r="H152" i="4"/>
  <c r="I152" i="4"/>
  <c r="J152" i="4"/>
  <c r="K152" i="4"/>
  <c r="L152" i="4"/>
  <c r="B153" i="4"/>
  <c r="C153" i="4"/>
  <c r="D153" i="4"/>
  <c r="E153" i="4"/>
  <c r="F153" i="4"/>
  <c r="G153" i="4"/>
  <c r="H153" i="4"/>
  <c r="I153" i="4"/>
  <c r="J153" i="4"/>
  <c r="K153" i="4"/>
  <c r="L153" i="4"/>
  <c r="B154" i="4"/>
  <c r="C154" i="4"/>
  <c r="D154" i="4"/>
  <c r="E154" i="4"/>
  <c r="F154" i="4"/>
  <c r="G154" i="4"/>
  <c r="H154" i="4"/>
  <c r="I154" i="4"/>
  <c r="J154" i="4"/>
  <c r="K154" i="4"/>
  <c r="L154" i="4"/>
  <c r="B155" i="4"/>
  <c r="C155" i="4"/>
  <c r="D155" i="4"/>
  <c r="E155" i="4"/>
  <c r="F155" i="4"/>
  <c r="G155" i="4"/>
  <c r="H155" i="4"/>
  <c r="I155" i="4"/>
  <c r="J155" i="4"/>
  <c r="K155" i="4"/>
  <c r="L155" i="4"/>
  <c r="B156" i="4"/>
  <c r="C156" i="4"/>
  <c r="D156" i="4"/>
  <c r="E156" i="4"/>
  <c r="F156" i="4"/>
  <c r="G156" i="4"/>
  <c r="H156" i="4"/>
  <c r="I156" i="4"/>
  <c r="J156" i="4"/>
  <c r="K156" i="4"/>
  <c r="L156" i="4"/>
  <c r="B157" i="4"/>
  <c r="C157" i="4"/>
  <c r="D157" i="4"/>
  <c r="E157" i="4"/>
  <c r="F157" i="4"/>
  <c r="G157" i="4"/>
  <c r="H157" i="4"/>
  <c r="I157" i="4"/>
  <c r="J157" i="4"/>
  <c r="K157" i="4"/>
  <c r="L157" i="4"/>
  <c r="B158" i="4"/>
  <c r="C158" i="4"/>
  <c r="D158" i="4"/>
  <c r="E158" i="4"/>
  <c r="F158" i="4"/>
  <c r="G158" i="4"/>
  <c r="H158" i="4"/>
  <c r="I158" i="4"/>
  <c r="J158" i="4"/>
  <c r="K158" i="4"/>
  <c r="L158" i="4"/>
  <c r="B159" i="4"/>
  <c r="C159" i="4"/>
  <c r="D159" i="4"/>
  <c r="E159" i="4"/>
  <c r="F159" i="4"/>
  <c r="G159" i="4"/>
  <c r="H159" i="4"/>
  <c r="I159" i="4"/>
  <c r="J159" i="4"/>
  <c r="K159" i="4"/>
  <c r="L159" i="4"/>
  <c r="B160" i="4"/>
  <c r="C160" i="4"/>
  <c r="D160" i="4"/>
  <c r="E160" i="4"/>
  <c r="F160" i="4"/>
  <c r="G160" i="4"/>
  <c r="H160" i="4"/>
  <c r="I160" i="4"/>
  <c r="J160" i="4"/>
  <c r="K160" i="4"/>
  <c r="L160" i="4"/>
  <c r="B161" i="4"/>
  <c r="C161" i="4"/>
  <c r="D161" i="4"/>
  <c r="E161" i="4"/>
  <c r="F161" i="4"/>
  <c r="G161" i="4"/>
  <c r="H161" i="4"/>
  <c r="I161" i="4"/>
  <c r="J161" i="4"/>
  <c r="K161" i="4"/>
  <c r="L161" i="4"/>
  <c r="B162" i="4"/>
  <c r="C162" i="4"/>
  <c r="D162" i="4"/>
  <c r="E162" i="4"/>
  <c r="F162" i="4"/>
  <c r="G162" i="4"/>
  <c r="H162" i="4"/>
  <c r="I162" i="4"/>
  <c r="J162" i="4"/>
  <c r="K162" i="4"/>
  <c r="L162" i="4"/>
  <c r="B163" i="4"/>
  <c r="C163" i="4"/>
  <c r="D163" i="4"/>
  <c r="E163" i="4"/>
  <c r="F163" i="4"/>
  <c r="G163" i="4"/>
  <c r="H163" i="4"/>
  <c r="I163" i="4"/>
  <c r="J163" i="4"/>
  <c r="K163" i="4"/>
  <c r="L163" i="4"/>
  <c r="B164" i="4"/>
  <c r="C164" i="4"/>
  <c r="D164" i="4"/>
  <c r="E164" i="4"/>
  <c r="F164" i="4"/>
  <c r="G164" i="4"/>
  <c r="H164" i="4"/>
  <c r="I164" i="4"/>
  <c r="J164" i="4"/>
  <c r="K164" i="4"/>
  <c r="L164" i="4"/>
  <c r="B165" i="4"/>
  <c r="C165" i="4"/>
  <c r="D165" i="4"/>
  <c r="E165" i="4"/>
  <c r="F165" i="4"/>
  <c r="G165" i="4"/>
  <c r="H165" i="4"/>
  <c r="I165" i="4"/>
  <c r="J165" i="4"/>
  <c r="K165" i="4"/>
  <c r="L165" i="4"/>
  <c r="B166" i="4"/>
  <c r="C166" i="4"/>
  <c r="D166" i="4"/>
  <c r="E166" i="4"/>
  <c r="F166" i="4"/>
  <c r="G166" i="4"/>
  <c r="H166" i="4"/>
  <c r="I166" i="4"/>
  <c r="J166" i="4"/>
  <c r="K166" i="4"/>
  <c r="L166" i="4"/>
  <c r="B167" i="4"/>
  <c r="C167" i="4"/>
  <c r="D167" i="4"/>
  <c r="E167" i="4"/>
  <c r="F167" i="4"/>
  <c r="G167" i="4"/>
  <c r="H167" i="4"/>
  <c r="I167" i="4"/>
  <c r="J167" i="4"/>
  <c r="K167" i="4"/>
  <c r="L167" i="4"/>
  <c r="B168" i="4"/>
  <c r="C168" i="4"/>
  <c r="D168" i="4"/>
  <c r="E168" i="4"/>
  <c r="F168" i="4"/>
  <c r="G168" i="4"/>
  <c r="H168" i="4"/>
  <c r="I168" i="4"/>
  <c r="J168" i="4"/>
  <c r="K168" i="4"/>
  <c r="L168" i="4"/>
  <c r="B169" i="4"/>
  <c r="C169" i="4"/>
  <c r="D169" i="4"/>
  <c r="E169" i="4"/>
  <c r="F169" i="4"/>
  <c r="G169" i="4"/>
  <c r="H169" i="4"/>
  <c r="I169" i="4"/>
  <c r="J169" i="4"/>
  <c r="K169" i="4"/>
  <c r="L169" i="4"/>
  <c r="B170" i="4"/>
  <c r="C170" i="4"/>
  <c r="D170" i="4"/>
  <c r="E170" i="4"/>
  <c r="F170" i="4"/>
  <c r="G170" i="4"/>
  <c r="H170" i="4"/>
  <c r="I170" i="4"/>
  <c r="J170" i="4"/>
  <c r="K170" i="4"/>
  <c r="L170" i="4"/>
  <c r="B171" i="4"/>
  <c r="C171" i="4"/>
  <c r="D171" i="4"/>
  <c r="E171" i="4"/>
  <c r="F171" i="4"/>
  <c r="G171" i="4"/>
  <c r="H171" i="4"/>
  <c r="I171" i="4"/>
  <c r="J171" i="4"/>
  <c r="K171" i="4"/>
  <c r="L171" i="4"/>
  <c r="B172" i="4"/>
  <c r="C172" i="4"/>
  <c r="D172" i="4"/>
  <c r="E172" i="4"/>
  <c r="F172" i="4"/>
  <c r="G172" i="4"/>
  <c r="H172" i="4"/>
  <c r="I172" i="4"/>
  <c r="J172" i="4"/>
  <c r="K172" i="4"/>
  <c r="L172" i="4"/>
  <c r="B173" i="4"/>
  <c r="C173" i="4"/>
  <c r="D173" i="4"/>
  <c r="E173" i="4"/>
  <c r="F173" i="4"/>
  <c r="G173" i="4"/>
  <c r="H173" i="4"/>
  <c r="I173" i="4"/>
  <c r="J173" i="4"/>
  <c r="K173" i="4"/>
  <c r="L173" i="4"/>
  <c r="B174" i="4"/>
  <c r="C174" i="4"/>
  <c r="D174" i="4"/>
  <c r="E174" i="4"/>
  <c r="F174" i="4"/>
  <c r="G174" i="4"/>
  <c r="H174" i="4"/>
  <c r="I174" i="4"/>
  <c r="J174" i="4"/>
  <c r="K174" i="4"/>
  <c r="L174" i="4"/>
  <c r="B175" i="4"/>
  <c r="C175" i="4"/>
  <c r="D175" i="4"/>
  <c r="E175" i="4"/>
  <c r="F175" i="4"/>
  <c r="G175" i="4"/>
  <c r="H175" i="4"/>
  <c r="I175" i="4"/>
  <c r="J175" i="4"/>
  <c r="K175" i="4"/>
  <c r="L175" i="4"/>
  <c r="B176" i="4"/>
  <c r="C176" i="4"/>
  <c r="D176" i="4"/>
  <c r="E176" i="4"/>
  <c r="F176" i="4"/>
  <c r="G176" i="4"/>
  <c r="H176" i="4"/>
  <c r="I176" i="4"/>
  <c r="J176" i="4"/>
  <c r="K176" i="4"/>
  <c r="L176" i="4"/>
  <c r="B177" i="4"/>
  <c r="C177" i="4"/>
  <c r="D177" i="4"/>
  <c r="E177" i="4"/>
  <c r="F177" i="4"/>
  <c r="G177" i="4"/>
  <c r="H177" i="4"/>
  <c r="I177" i="4"/>
  <c r="J177" i="4"/>
  <c r="K177" i="4"/>
  <c r="L177" i="4"/>
  <c r="B178" i="4"/>
  <c r="C178" i="4"/>
  <c r="D178" i="4"/>
  <c r="E178" i="4"/>
  <c r="F178" i="4"/>
  <c r="G178" i="4"/>
  <c r="H178" i="4"/>
  <c r="I178" i="4"/>
  <c r="J178" i="4"/>
  <c r="K178" i="4"/>
  <c r="L178" i="4"/>
  <c r="B179" i="4"/>
  <c r="C179" i="4"/>
  <c r="D179" i="4"/>
  <c r="E179" i="4"/>
  <c r="F179" i="4"/>
  <c r="G179" i="4"/>
  <c r="H179" i="4"/>
  <c r="I179" i="4"/>
  <c r="J179" i="4"/>
  <c r="K179" i="4"/>
  <c r="L179" i="4"/>
  <c r="B180" i="4"/>
  <c r="C180" i="4"/>
  <c r="D180" i="4"/>
  <c r="E180" i="4"/>
  <c r="F180" i="4"/>
  <c r="G180" i="4"/>
  <c r="H180" i="4"/>
  <c r="I180" i="4"/>
  <c r="J180" i="4"/>
  <c r="K180" i="4"/>
  <c r="L180" i="4"/>
  <c r="B181" i="4"/>
  <c r="C181" i="4"/>
  <c r="D181" i="4"/>
  <c r="E181" i="4"/>
  <c r="F181" i="4"/>
  <c r="G181" i="4"/>
  <c r="H181" i="4"/>
  <c r="I181" i="4"/>
  <c r="J181" i="4"/>
  <c r="K181" i="4"/>
  <c r="L181" i="4"/>
  <c r="B182" i="4"/>
  <c r="C182" i="4"/>
  <c r="D182" i="4"/>
  <c r="E182" i="4"/>
  <c r="F182" i="4"/>
  <c r="G182" i="4"/>
  <c r="H182" i="4"/>
  <c r="I182" i="4"/>
  <c r="J182" i="4"/>
  <c r="K182" i="4"/>
  <c r="L182" i="4"/>
  <c r="B183" i="4"/>
  <c r="C183" i="4"/>
  <c r="D183" i="4"/>
  <c r="E183" i="4"/>
  <c r="F183" i="4"/>
  <c r="G183" i="4"/>
  <c r="H183" i="4"/>
  <c r="I183" i="4"/>
  <c r="J183" i="4"/>
  <c r="K183" i="4"/>
  <c r="L183" i="4"/>
  <c r="B184" i="4"/>
  <c r="C184" i="4"/>
  <c r="D184" i="4"/>
  <c r="E184" i="4"/>
  <c r="F184" i="4"/>
  <c r="G184" i="4"/>
  <c r="H184" i="4"/>
  <c r="I184" i="4"/>
  <c r="J184" i="4"/>
  <c r="K184" i="4"/>
  <c r="L184" i="4"/>
  <c r="B185" i="4"/>
  <c r="C185" i="4"/>
  <c r="D185" i="4"/>
  <c r="E185" i="4"/>
  <c r="F185" i="4"/>
  <c r="G185" i="4"/>
  <c r="H185" i="4"/>
  <c r="I185" i="4"/>
  <c r="J185" i="4"/>
  <c r="K185" i="4"/>
  <c r="L185" i="4"/>
  <c r="B186" i="4"/>
  <c r="C186" i="4"/>
  <c r="D186" i="4"/>
  <c r="E186" i="4"/>
  <c r="F186" i="4"/>
  <c r="G186" i="4"/>
  <c r="H186" i="4"/>
  <c r="I186" i="4"/>
  <c r="J186" i="4"/>
  <c r="K186" i="4"/>
  <c r="L186" i="4"/>
  <c r="B187" i="4"/>
  <c r="C187" i="4"/>
  <c r="D187" i="4"/>
  <c r="E187" i="4"/>
  <c r="F187" i="4"/>
  <c r="G187" i="4"/>
  <c r="H187" i="4"/>
  <c r="I187" i="4"/>
  <c r="J187" i="4"/>
  <c r="K187" i="4"/>
  <c r="L187" i="4"/>
  <c r="B188" i="4"/>
  <c r="C188" i="4"/>
  <c r="D188" i="4"/>
  <c r="E188" i="4"/>
  <c r="F188" i="4"/>
  <c r="G188" i="4"/>
  <c r="H188" i="4"/>
  <c r="I188" i="4"/>
  <c r="J188" i="4"/>
  <c r="K188" i="4"/>
  <c r="L188" i="4"/>
  <c r="B189" i="4"/>
  <c r="C189" i="4"/>
  <c r="D189" i="4"/>
  <c r="E189" i="4"/>
  <c r="F189" i="4"/>
  <c r="G189" i="4"/>
  <c r="H189" i="4"/>
  <c r="I189" i="4"/>
  <c r="J189" i="4"/>
  <c r="K189" i="4"/>
  <c r="L189" i="4"/>
  <c r="B190" i="4"/>
  <c r="C190" i="4"/>
  <c r="D190" i="4"/>
  <c r="E190" i="4"/>
  <c r="F190" i="4"/>
  <c r="G190" i="4"/>
  <c r="H190" i="4"/>
  <c r="I190" i="4"/>
  <c r="J190" i="4"/>
  <c r="K190" i="4"/>
  <c r="L190" i="4"/>
  <c r="B191" i="4"/>
  <c r="C191" i="4"/>
  <c r="D191" i="4"/>
  <c r="E191" i="4"/>
  <c r="F191" i="4"/>
  <c r="G191" i="4"/>
  <c r="H191" i="4"/>
  <c r="I191" i="4"/>
  <c r="J191" i="4"/>
  <c r="K191" i="4"/>
  <c r="L191" i="4"/>
  <c r="B192" i="4"/>
  <c r="C192" i="4"/>
  <c r="D192" i="4"/>
  <c r="E192" i="4"/>
  <c r="F192" i="4"/>
  <c r="G192" i="4"/>
  <c r="H192" i="4"/>
  <c r="I192" i="4"/>
  <c r="J192" i="4"/>
  <c r="K192" i="4"/>
  <c r="L192" i="4"/>
  <c r="B193" i="4"/>
  <c r="C193" i="4"/>
  <c r="D193" i="4"/>
  <c r="E193" i="4"/>
  <c r="F193" i="4"/>
  <c r="G193" i="4"/>
  <c r="H193" i="4"/>
  <c r="I193" i="4"/>
  <c r="J193" i="4"/>
  <c r="K193" i="4"/>
  <c r="L193" i="4"/>
  <c r="B194" i="4"/>
  <c r="C194" i="4"/>
  <c r="D194" i="4"/>
  <c r="E194" i="4"/>
  <c r="F194" i="4"/>
  <c r="G194" i="4"/>
  <c r="H194" i="4"/>
  <c r="I194" i="4"/>
  <c r="J194" i="4"/>
  <c r="K194" i="4"/>
  <c r="L194" i="4"/>
  <c r="B195" i="4"/>
  <c r="C195" i="4"/>
  <c r="D195" i="4"/>
  <c r="E195" i="4"/>
  <c r="F195" i="4"/>
  <c r="G195" i="4"/>
  <c r="H195" i="4"/>
  <c r="I195" i="4"/>
  <c r="J195" i="4"/>
  <c r="K195" i="4"/>
  <c r="L195" i="4"/>
  <c r="B196" i="4"/>
  <c r="C196" i="4"/>
  <c r="D196" i="4"/>
  <c r="E196" i="4"/>
  <c r="F196" i="4"/>
  <c r="G196" i="4"/>
  <c r="H196" i="4"/>
  <c r="I196" i="4"/>
  <c r="J196" i="4"/>
  <c r="K196" i="4"/>
  <c r="L196" i="4"/>
  <c r="B197" i="4"/>
  <c r="C197" i="4"/>
  <c r="D197" i="4"/>
  <c r="E197" i="4"/>
  <c r="F197" i="4"/>
  <c r="G197" i="4"/>
  <c r="H197" i="4"/>
  <c r="I197" i="4"/>
  <c r="J197" i="4"/>
  <c r="K197" i="4"/>
  <c r="L197" i="4"/>
  <c r="B198" i="4"/>
  <c r="C198" i="4"/>
  <c r="D198" i="4"/>
  <c r="E198" i="4"/>
  <c r="F198" i="4"/>
  <c r="G198" i="4"/>
  <c r="H198" i="4"/>
  <c r="I198" i="4"/>
  <c r="J198" i="4"/>
  <c r="K198" i="4"/>
  <c r="L198" i="4"/>
  <c r="B199" i="4"/>
  <c r="C199" i="4"/>
  <c r="D199" i="4"/>
  <c r="E199" i="4"/>
  <c r="F199" i="4"/>
  <c r="G199" i="4"/>
  <c r="H199" i="4"/>
  <c r="I199" i="4"/>
  <c r="J199" i="4"/>
  <c r="K199" i="4"/>
  <c r="L199" i="4"/>
  <c r="B200" i="4"/>
  <c r="C200" i="4"/>
  <c r="D200" i="4"/>
  <c r="E200" i="4"/>
  <c r="F200" i="4"/>
  <c r="G200" i="4"/>
  <c r="H200" i="4"/>
  <c r="I200" i="4"/>
  <c r="J200" i="4"/>
  <c r="K200" i="4"/>
  <c r="L200" i="4"/>
  <c r="B201" i="4"/>
  <c r="C201" i="4"/>
  <c r="D201" i="4"/>
  <c r="E201" i="4"/>
  <c r="F201" i="4"/>
  <c r="G201" i="4"/>
  <c r="H201" i="4"/>
  <c r="I201" i="4"/>
  <c r="J201" i="4"/>
  <c r="K201" i="4"/>
  <c r="L201" i="4"/>
  <c r="B202" i="4"/>
  <c r="C202" i="4"/>
  <c r="D202" i="4"/>
  <c r="E202" i="4"/>
  <c r="F202" i="4"/>
  <c r="G202" i="4"/>
  <c r="H202" i="4"/>
  <c r="I202" i="4"/>
  <c r="J202" i="4"/>
  <c r="K202" i="4"/>
  <c r="L202" i="4"/>
  <c r="B203" i="4"/>
  <c r="C203" i="4"/>
  <c r="D203" i="4"/>
  <c r="E203" i="4"/>
  <c r="F203" i="4"/>
  <c r="G203" i="4"/>
  <c r="H203" i="4"/>
  <c r="I203" i="4"/>
  <c r="J203" i="4"/>
  <c r="K203" i="4"/>
  <c r="L203" i="4"/>
  <c r="B204" i="4"/>
  <c r="C204" i="4"/>
  <c r="D204" i="4"/>
  <c r="E204" i="4"/>
  <c r="F204" i="4"/>
  <c r="G204" i="4"/>
  <c r="H204" i="4"/>
  <c r="I204" i="4"/>
  <c r="J204" i="4"/>
  <c r="K204" i="4"/>
  <c r="L204" i="4"/>
  <c r="B205" i="4"/>
  <c r="C205" i="4"/>
  <c r="D205" i="4"/>
  <c r="E205" i="4"/>
  <c r="F205" i="4"/>
  <c r="G205" i="4"/>
  <c r="H205" i="4"/>
  <c r="I205" i="4"/>
  <c r="J205" i="4"/>
  <c r="K205" i="4"/>
  <c r="L205" i="4"/>
  <c r="B206" i="4"/>
  <c r="C206" i="4"/>
  <c r="D206" i="4"/>
  <c r="E206" i="4"/>
  <c r="F206" i="4"/>
  <c r="G206" i="4"/>
  <c r="H206" i="4"/>
  <c r="I206" i="4"/>
  <c r="J206" i="4"/>
  <c r="K206" i="4"/>
  <c r="L206" i="4"/>
  <c r="B207" i="4"/>
  <c r="C207" i="4"/>
  <c r="D207" i="4"/>
  <c r="E207" i="4"/>
  <c r="F207" i="4"/>
  <c r="G207" i="4"/>
  <c r="H207" i="4"/>
  <c r="I207" i="4"/>
  <c r="J207" i="4"/>
  <c r="K207" i="4"/>
  <c r="L207" i="4"/>
  <c r="B208" i="4"/>
  <c r="C208" i="4"/>
  <c r="D208" i="4"/>
  <c r="E208" i="4"/>
  <c r="F208" i="4"/>
  <c r="G208" i="4"/>
  <c r="H208" i="4"/>
  <c r="I208" i="4"/>
  <c r="J208" i="4"/>
  <c r="K208" i="4"/>
  <c r="L208" i="4"/>
  <c r="B209" i="4"/>
  <c r="C209" i="4"/>
  <c r="D209" i="4"/>
  <c r="E209" i="4"/>
  <c r="F209" i="4"/>
  <c r="G209" i="4"/>
  <c r="H209" i="4"/>
  <c r="I209" i="4"/>
  <c r="J209" i="4"/>
  <c r="K209" i="4"/>
  <c r="L209" i="4"/>
  <c r="B210" i="4"/>
  <c r="C210" i="4"/>
  <c r="D210" i="4"/>
  <c r="E210" i="4"/>
  <c r="F210" i="4"/>
  <c r="G210" i="4"/>
  <c r="H210" i="4"/>
  <c r="I210" i="4"/>
  <c r="J210" i="4"/>
  <c r="K210" i="4"/>
  <c r="L210" i="4"/>
  <c r="B211" i="4"/>
  <c r="C211" i="4"/>
  <c r="D211" i="4"/>
  <c r="E211" i="4"/>
  <c r="F211" i="4"/>
  <c r="G211" i="4"/>
  <c r="H211" i="4"/>
  <c r="I211" i="4"/>
  <c r="J211" i="4"/>
  <c r="K211" i="4"/>
  <c r="L211" i="4"/>
  <c r="B212" i="4"/>
  <c r="C212" i="4"/>
  <c r="D212" i="4"/>
  <c r="E212" i="4"/>
  <c r="F212" i="4"/>
  <c r="G212" i="4"/>
  <c r="H212" i="4"/>
  <c r="I212" i="4"/>
  <c r="J212" i="4"/>
  <c r="K212" i="4"/>
  <c r="L212" i="4"/>
  <c r="B213" i="4"/>
  <c r="C213" i="4"/>
  <c r="D213" i="4"/>
  <c r="E213" i="4"/>
  <c r="F213" i="4"/>
  <c r="G213" i="4"/>
  <c r="H213" i="4"/>
  <c r="I213" i="4"/>
  <c r="J213" i="4"/>
  <c r="K213" i="4"/>
  <c r="L213" i="4"/>
  <c r="B214" i="4"/>
  <c r="C214" i="4"/>
  <c r="D214" i="4"/>
  <c r="E214" i="4"/>
  <c r="F214" i="4"/>
  <c r="G214" i="4"/>
  <c r="H214" i="4"/>
  <c r="I214" i="4"/>
  <c r="J214" i="4"/>
  <c r="K214" i="4"/>
  <c r="L214" i="4"/>
  <c r="B215" i="4"/>
  <c r="C215" i="4"/>
  <c r="D215" i="4"/>
  <c r="E215" i="4"/>
  <c r="F215" i="4"/>
  <c r="G215" i="4"/>
  <c r="H215" i="4"/>
  <c r="I215" i="4"/>
  <c r="J215" i="4"/>
  <c r="K215" i="4"/>
  <c r="L215" i="4"/>
  <c r="B216" i="4"/>
  <c r="C216" i="4"/>
  <c r="D216" i="4"/>
  <c r="E216" i="4"/>
  <c r="F216" i="4"/>
  <c r="G216" i="4"/>
  <c r="H216" i="4"/>
  <c r="I216" i="4"/>
  <c r="J216" i="4"/>
  <c r="K216" i="4"/>
  <c r="L216" i="4"/>
  <c r="B217" i="4"/>
  <c r="C217" i="4"/>
  <c r="D217" i="4"/>
  <c r="E217" i="4"/>
  <c r="F217" i="4"/>
  <c r="G217" i="4"/>
  <c r="H217" i="4"/>
  <c r="I217" i="4"/>
  <c r="J217" i="4"/>
  <c r="K217" i="4"/>
  <c r="L217" i="4"/>
  <c r="B218" i="4"/>
  <c r="C218" i="4"/>
  <c r="D218" i="4"/>
  <c r="E218" i="4"/>
  <c r="F218" i="4"/>
  <c r="G218" i="4"/>
  <c r="H218" i="4"/>
  <c r="I218" i="4"/>
  <c r="J218" i="4"/>
  <c r="K218" i="4"/>
  <c r="L218" i="4"/>
  <c r="B219" i="4"/>
  <c r="C219" i="4"/>
  <c r="D219" i="4"/>
  <c r="E219" i="4"/>
  <c r="F219" i="4"/>
  <c r="G219" i="4"/>
  <c r="H219" i="4"/>
  <c r="I219" i="4"/>
  <c r="J219" i="4"/>
  <c r="K219" i="4"/>
  <c r="L219" i="4"/>
  <c r="B220" i="4"/>
  <c r="C220" i="4"/>
  <c r="D220" i="4"/>
  <c r="E220" i="4"/>
  <c r="F220" i="4"/>
  <c r="G220" i="4"/>
  <c r="H220" i="4"/>
  <c r="I220" i="4"/>
  <c r="J220" i="4"/>
  <c r="K220" i="4"/>
  <c r="L220" i="4"/>
  <c r="B221" i="4"/>
  <c r="C221" i="4"/>
  <c r="D221" i="4"/>
  <c r="E221" i="4"/>
  <c r="F221" i="4"/>
  <c r="G221" i="4"/>
  <c r="H221" i="4"/>
  <c r="I221" i="4"/>
  <c r="J221" i="4"/>
  <c r="K221" i="4"/>
  <c r="L221" i="4"/>
  <c r="B222" i="4"/>
  <c r="C222" i="4"/>
  <c r="D222" i="4"/>
  <c r="E222" i="4"/>
  <c r="F222" i="4"/>
  <c r="G222" i="4"/>
  <c r="H222" i="4"/>
  <c r="I222" i="4"/>
  <c r="J222" i="4"/>
  <c r="K222" i="4"/>
  <c r="L222" i="4"/>
  <c r="B223" i="4"/>
  <c r="C223" i="4"/>
  <c r="D223" i="4"/>
  <c r="E223" i="4"/>
  <c r="F223" i="4"/>
  <c r="G223" i="4"/>
  <c r="H223" i="4"/>
  <c r="I223" i="4"/>
  <c r="J223" i="4"/>
  <c r="K223" i="4"/>
  <c r="L223" i="4"/>
  <c r="B224" i="4"/>
  <c r="C224" i="4"/>
  <c r="D224" i="4"/>
  <c r="E224" i="4"/>
  <c r="F224" i="4"/>
  <c r="G224" i="4"/>
  <c r="H224" i="4"/>
  <c r="I224" i="4"/>
  <c r="J224" i="4"/>
  <c r="K224" i="4"/>
  <c r="L224" i="4"/>
  <c r="B225" i="4"/>
  <c r="C225" i="4"/>
  <c r="D225" i="4"/>
  <c r="E225" i="4"/>
  <c r="F225" i="4"/>
  <c r="G225" i="4"/>
  <c r="H225" i="4"/>
  <c r="I225" i="4"/>
  <c r="J225" i="4"/>
  <c r="K225" i="4"/>
  <c r="L225" i="4"/>
  <c r="B226" i="4"/>
  <c r="C226" i="4"/>
  <c r="D226" i="4"/>
  <c r="E226" i="4"/>
  <c r="F226" i="4"/>
  <c r="G226" i="4"/>
  <c r="H226" i="4"/>
  <c r="I226" i="4"/>
  <c r="J226" i="4"/>
  <c r="K226" i="4"/>
  <c r="L226" i="4"/>
  <c r="B227" i="4"/>
  <c r="C227" i="4"/>
  <c r="D227" i="4"/>
  <c r="E227" i="4"/>
  <c r="F227" i="4"/>
  <c r="G227" i="4"/>
  <c r="H227" i="4"/>
  <c r="I227" i="4"/>
  <c r="J227" i="4"/>
  <c r="K227" i="4"/>
  <c r="L227" i="4"/>
  <c r="B228" i="4"/>
  <c r="C228" i="4"/>
  <c r="D228" i="4"/>
  <c r="E228" i="4"/>
  <c r="F228" i="4"/>
  <c r="G228" i="4"/>
  <c r="H228" i="4"/>
  <c r="I228" i="4"/>
  <c r="J228" i="4"/>
  <c r="K228" i="4"/>
  <c r="L228" i="4"/>
  <c r="B229" i="4"/>
  <c r="C229" i="4"/>
  <c r="D229" i="4"/>
  <c r="E229" i="4"/>
  <c r="F229" i="4"/>
  <c r="G229" i="4"/>
  <c r="H229" i="4"/>
  <c r="I229" i="4"/>
  <c r="J229" i="4"/>
  <c r="K229" i="4"/>
  <c r="L229" i="4"/>
  <c r="B230" i="4"/>
  <c r="C230" i="4"/>
  <c r="D230" i="4"/>
  <c r="E230" i="4"/>
  <c r="F230" i="4"/>
  <c r="G230" i="4"/>
  <c r="H230" i="4"/>
  <c r="I230" i="4"/>
  <c r="J230" i="4"/>
  <c r="K230" i="4"/>
  <c r="L230" i="4"/>
  <c r="B231" i="4"/>
  <c r="C231" i="4"/>
  <c r="D231" i="4"/>
  <c r="E231" i="4"/>
  <c r="F231" i="4"/>
  <c r="G231" i="4"/>
  <c r="H231" i="4"/>
  <c r="I231" i="4"/>
  <c r="J231" i="4"/>
  <c r="K231" i="4"/>
  <c r="L231" i="4"/>
  <c r="B232" i="4"/>
  <c r="C232" i="4"/>
  <c r="D232" i="4"/>
  <c r="E232" i="4"/>
  <c r="F232" i="4"/>
  <c r="G232" i="4"/>
  <c r="H232" i="4"/>
  <c r="I232" i="4"/>
  <c r="J232" i="4"/>
  <c r="K232" i="4"/>
  <c r="L232" i="4"/>
  <c r="B233" i="4"/>
  <c r="C233" i="4"/>
  <c r="D233" i="4"/>
  <c r="E233" i="4"/>
  <c r="F233" i="4"/>
  <c r="G233" i="4"/>
  <c r="H233" i="4"/>
  <c r="I233" i="4"/>
  <c r="J233" i="4"/>
  <c r="K233" i="4"/>
  <c r="L233" i="4"/>
  <c r="B234" i="4"/>
  <c r="C234" i="4"/>
  <c r="D234" i="4"/>
  <c r="E234" i="4"/>
  <c r="F234" i="4"/>
  <c r="G234" i="4"/>
  <c r="H234" i="4"/>
  <c r="I234" i="4"/>
  <c r="J234" i="4"/>
  <c r="K234" i="4"/>
  <c r="L234" i="4"/>
  <c r="B235" i="4"/>
  <c r="C235" i="4"/>
  <c r="D235" i="4"/>
  <c r="E235" i="4"/>
  <c r="F235" i="4"/>
  <c r="G235" i="4"/>
  <c r="H235" i="4"/>
  <c r="I235" i="4"/>
  <c r="J235" i="4"/>
  <c r="K235" i="4"/>
  <c r="L235" i="4"/>
  <c r="B236" i="4"/>
  <c r="C236" i="4"/>
  <c r="D236" i="4"/>
  <c r="E236" i="4"/>
  <c r="F236" i="4"/>
  <c r="G236" i="4"/>
  <c r="H236" i="4"/>
  <c r="I236" i="4"/>
  <c r="J236" i="4"/>
  <c r="K236" i="4"/>
  <c r="L236" i="4"/>
  <c r="B237" i="4"/>
  <c r="C237" i="4"/>
  <c r="D237" i="4"/>
  <c r="E237" i="4"/>
  <c r="F237" i="4"/>
  <c r="G237" i="4"/>
  <c r="H237" i="4"/>
  <c r="I237" i="4"/>
  <c r="J237" i="4"/>
  <c r="K237" i="4"/>
  <c r="L237" i="4"/>
  <c r="B238" i="4"/>
  <c r="C238" i="4"/>
  <c r="D238" i="4"/>
  <c r="E238" i="4"/>
  <c r="F238" i="4"/>
  <c r="G238" i="4"/>
  <c r="H238" i="4"/>
  <c r="I238" i="4"/>
  <c r="J238" i="4"/>
  <c r="K238" i="4"/>
  <c r="L238" i="4"/>
  <c r="B239" i="4"/>
  <c r="C239" i="4"/>
  <c r="D239" i="4"/>
  <c r="E239" i="4"/>
  <c r="F239" i="4"/>
  <c r="G239" i="4"/>
  <c r="H239" i="4"/>
  <c r="I239" i="4"/>
  <c r="J239" i="4"/>
  <c r="K239" i="4"/>
  <c r="L239" i="4"/>
  <c r="B240" i="4"/>
  <c r="C240" i="4"/>
  <c r="D240" i="4"/>
  <c r="E240" i="4"/>
  <c r="F240" i="4"/>
  <c r="G240" i="4"/>
  <c r="H240" i="4"/>
  <c r="I240" i="4"/>
  <c r="J240" i="4"/>
  <c r="K240" i="4"/>
  <c r="L240" i="4"/>
  <c r="B241" i="4"/>
  <c r="C241" i="4"/>
  <c r="D241" i="4"/>
  <c r="E241" i="4"/>
  <c r="F241" i="4"/>
  <c r="G241" i="4"/>
  <c r="H241" i="4"/>
  <c r="I241" i="4"/>
  <c r="J241" i="4"/>
  <c r="K241" i="4"/>
  <c r="L241" i="4"/>
  <c r="B242" i="4"/>
  <c r="C242" i="4"/>
  <c r="D242" i="4"/>
  <c r="E242" i="4"/>
  <c r="F242" i="4"/>
  <c r="G242" i="4"/>
  <c r="H242" i="4"/>
  <c r="I242" i="4"/>
  <c r="J242" i="4"/>
  <c r="K242" i="4"/>
  <c r="L242" i="4"/>
  <c r="B243" i="4"/>
  <c r="C243" i="4"/>
  <c r="D243" i="4"/>
  <c r="E243" i="4"/>
  <c r="F243" i="4"/>
  <c r="G243" i="4"/>
  <c r="H243" i="4"/>
  <c r="I243" i="4"/>
  <c r="J243" i="4"/>
  <c r="K243" i="4"/>
  <c r="L243" i="4"/>
  <c r="B244" i="4"/>
  <c r="C244" i="4"/>
  <c r="D244" i="4"/>
  <c r="E244" i="4"/>
  <c r="F244" i="4"/>
  <c r="G244" i="4"/>
  <c r="H244" i="4"/>
  <c r="I244" i="4"/>
  <c r="J244" i="4"/>
  <c r="K244" i="4"/>
  <c r="L244" i="4"/>
  <c r="B245" i="4"/>
  <c r="C245" i="4"/>
  <c r="D245" i="4"/>
  <c r="E245" i="4"/>
  <c r="F245" i="4"/>
  <c r="G245" i="4"/>
  <c r="H245" i="4"/>
  <c r="I245" i="4"/>
  <c r="J245" i="4"/>
  <c r="K245" i="4"/>
  <c r="L245" i="4"/>
  <c r="B246" i="4"/>
  <c r="C246" i="4"/>
  <c r="D246" i="4"/>
  <c r="E246" i="4"/>
  <c r="F246" i="4"/>
  <c r="G246" i="4"/>
  <c r="H246" i="4"/>
  <c r="I246" i="4"/>
  <c r="J246" i="4"/>
  <c r="K246" i="4"/>
  <c r="L246" i="4"/>
  <c r="B247" i="4"/>
  <c r="C247" i="4"/>
  <c r="D247" i="4"/>
  <c r="E247" i="4"/>
  <c r="F247" i="4"/>
  <c r="G247" i="4"/>
  <c r="H247" i="4"/>
  <c r="I247" i="4"/>
  <c r="J247" i="4"/>
  <c r="K247" i="4"/>
  <c r="L247" i="4"/>
  <c r="B248" i="4"/>
  <c r="C248" i="4"/>
  <c r="D248" i="4"/>
  <c r="E248" i="4"/>
  <c r="F248" i="4"/>
  <c r="G248" i="4"/>
  <c r="H248" i="4"/>
  <c r="I248" i="4"/>
  <c r="J248" i="4"/>
  <c r="K248" i="4"/>
  <c r="L248" i="4"/>
  <c r="B249" i="4"/>
  <c r="C249" i="4"/>
  <c r="D249" i="4"/>
  <c r="E249" i="4"/>
  <c r="F249" i="4"/>
  <c r="G249" i="4"/>
  <c r="H249" i="4"/>
  <c r="I249" i="4"/>
  <c r="J249" i="4"/>
  <c r="K249" i="4"/>
  <c r="L249" i="4"/>
  <c r="B250" i="4"/>
  <c r="C250" i="4"/>
  <c r="D250" i="4"/>
  <c r="E250" i="4"/>
  <c r="F250" i="4"/>
  <c r="G250" i="4"/>
  <c r="H250" i="4"/>
  <c r="I250" i="4"/>
  <c r="J250" i="4"/>
  <c r="K250" i="4"/>
  <c r="L250" i="4"/>
  <c r="B251" i="4"/>
  <c r="C251" i="4"/>
  <c r="D251" i="4"/>
  <c r="E251" i="4"/>
  <c r="F251" i="4"/>
  <c r="G251" i="4"/>
  <c r="H251" i="4"/>
  <c r="I251" i="4"/>
  <c r="J251" i="4"/>
  <c r="K251" i="4"/>
  <c r="L251" i="4"/>
  <c r="B252" i="4"/>
  <c r="C252" i="4"/>
  <c r="D252" i="4"/>
  <c r="E252" i="4"/>
  <c r="F252" i="4"/>
  <c r="G252" i="4"/>
  <c r="H252" i="4"/>
  <c r="I252" i="4"/>
  <c r="J252" i="4"/>
  <c r="K252" i="4"/>
  <c r="L252" i="4"/>
  <c r="B253" i="4"/>
  <c r="C253" i="4"/>
  <c r="D253" i="4"/>
  <c r="E253" i="4"/>
  <c r="F253" i="4"/>
  <c r="G253" i="4"/>
  <c r="H253" i="4"/>
  <c r="I253" i="4"/>
  <c r="J253" i="4"/>
  <c r="K253" i="4"/>
  <c r="L253" i="4"/>
  <c r="B254" i="4"/>
  <c r="C254" i="4"/>
  <c r="D254" i="4"/>
  <c r="E254" i="4"/>
  <c r="F254" i="4"/>
  <c r="G254" i="4"/>
  <c r="H254" i="4"/>
  <c r="I254" i="4"/>
  <c r="J254" i="4"/>
  <c r="K254" i="4"/>
  <c r="L254" i="4"/>
  <c r="B255" i="4"/>
  <c r="C255" i="4"/>
  <c r="D255" i="4"/>
  <c r="E255" i="4"/>
  <c r="F255" i="4"/>
  <c r="G255" i="4"/>
  <c r="H255" i="4"/>
  <c r="I255" i="4"/>
  <c r="J255" i="4"/>
  <c r="K255" i="4"/>
  <c r="L255" i="4"/>
  <c r="B256" i="4"/>
  <c r="C256" i="4"/>
  <c r="D256" i="4"/>
  <c r="E256" i="4"/>
  <c r="F256" i="4"/>
  <c r="G256" i="4"/>
  <c r="H256" i="4"/>
  <c r="I256" i="4"/>
  <c r="J256" i="4"/>
  <c r="K256" i="4"/>
  <c r="L256" i="4"/>
  <c r="B257" i="4"/>
  <c r="C257" i="4"/>
  <c r="D257" i="4"/>
  <c r="E257" i="4"/>
  <c r="F257" i="4"/>
  <c r="G257" i="4"/>
  <c r="H257" i="4"/>
  <c r="I257" i="4"/>
  <c r="J257" i="4"/>
  <c r="K257" i="4"/>
  <c r="L257" i="4"/>
  <c r="B258" i="4"/>
  <c r="C258" i="4"/>
  <c r="D258" i="4"/>
  <c r="E258" i="4"/>
  <c r="F258" i="4"/>
  <c r="G258" i="4"/>
  <c r="H258" i="4"/>
  <c r="I258" i="4"/>
  <c r="J258" i="4"/>
  <c r="K258" i="4"/>
  <c r="L258" i="4"/>
  <c r="B259" i="4"/>
  <c r="C259" i="4"/>
  <c r="D259" i="4"/>
  <c r="E259" i="4"/>
  <c r="F259" i="4"/>
  <c r="G259" i="4"/>
  <c r="H259" i="4"/>
  <c r="I259" i="4"/>
  <c r="J259" i="4"/>
  <c r="K259" i="4"/>
  <c r="L259" i="4"/>
  <c r="B260" i="4"/>
  <c r="C260" i="4"/>
  <c r="D260" i="4"/>
  <c r="E260" i="4"/>
  <c r="F260" i="4"/>
  <c r="G260" i="4"/>
  <c r="H260" i="4"/>
  <c r="I260" i="4"/>
  <c r="J260" i="4"/>
  <c r="K260" i="4"/>
  <c r="L260" i="4"/>
  <c r="B261" i="4"/>
  <c r="C261" i="4"/>
  <c r="D261" i="4"/>
  <c r="E261" i="4"/>
  <c r="F261" i="4"/>
  <c r="G261" i="4"/>
  <c r="H261" i="4"/>
  <c r="I261" i="4"/>
  <c r="J261" i="4"/>
  <c r="K261" i="4"/>
  <c r="L261" i="4"/>
  <c r="B262" i="4"/>
  <c r="C262" i="4"/>
  <c r="D262" i="4"/>
  <c r="E262" i="4"/>
  <c r="F262" i="4"/>
  <c r="G262" i="4"/>
  <c r="H262" i="4"/>
  <c r="I262" i="4"/>
  <c r="J262" i="4"/>
  <c r="K262" i="4"/>
  <c r="L262" i="4"/>
  <c r="B263" i="4"/>
  <c r="C263" i="4"/>
  <c r="D263" i="4"/>
  <c r="E263" i="4"/>
  <c r="F263" i="4"/>
  <c r="G263" i="4"/>
  <c r="H263" i="4"/>
  <c r="I263" i="4"/>
  <c r="J263" i="4"/>
  <c r="K263" i="4"/>
  <c r="L263" i="4"/>
  <c r="B264" i="4"/>
  <c r="C264" i="4"/>
  <c r="D264" i="4"/>
  <c r="E264" i="4"/>
  <c r="F264" i="4"/>
  <c r="G264" i="4"/>
  <c r="H264" i="4"/>
  <c r="I264" i="4"/>
  <c r="J264" i="4"/>
  <c r="K264" i="4"/>
  <c r="L264" i="4"/>
  <c r="B265" i="4"/>
  <c r="C265" i="4"/>
  <c r="D265" i="4"/>
  <c r="E265" i="4"/>
  <c r="F265" i="4"/>
  <c r="G265" i="4"/>
  <c r="H265" i="4"/>
  <c r="I265" i="4"/>
  <c r="J265" i="4"/>
  <c r="K265" i="4"/>
  <c r="L265" i="4"/>
  <c r="B266" i="4"/>
  <c r="C266" i="4"/>
  <c r="D266" i="4"/>
  <c r="E266" i="4"/>
  <c r="F266" i="4"/>
  <c r="G266" i="4"/>
  <c r="H266" i="4"/>
  <c r="I266" i="4"/>
  <c r="J266" i="4"/>
  <c r="K266" i="4"/>
  <c r="L266" i="4"/>
  <c r="B267" i="4"/>
  <c r="C267" i="4"/>
  <c r="D267" i="4"/>
  <c r="E267" i="4"/>
  <c r="F267" i="4"/>
  <c r="G267" i="4"/>
  <c r="H267" i="4"/>
  <c r="I267" i="4"/>
  <c r="J267" i="4"/>
  <c r="K267" i="4"/>
  <c r="L267" i="4"/>
  <c r="B268" i="4"/>
  <c r="C268" i="4"/>
  <c r="D268" i="4"/>
  <c r="E268" i="4"/>
  <c r="F268" i="4"/>
  <c r="G268" i="4"/>
  <c r="H268" i="4"/>
  <c r="I268" i="4"/>
  <c r="J268" i="4"/>
  <c r="K268" i="4"/>
  <c r="L268" i="4"/>
  <c r="B269" i="4"/>
  <c r="C269" i="4"/>
  <c r="D269" i="4"/>
  <c r="E269" i="4"/>
  <c r="F269" i="4"/>
  <c r="G269" i="4"/>
  <c r="H269" i="4"/>
  <c r="I269" i="4"/>
  <c r="J269" i="4"/>
  <c r="K269" i="4"/>
  <c r="L269" i="4"/>
  <c r="B270" i="4"/>
  <c r="C270" i="4"/>
  <c r="D270" i="4"/>
  <c r="E270" i="4"/>
  <c r="F270" i="4"/>
  <c r="G270" i="4"/>
  <c r="H270" i="4"/>
  <c r="I270" i="4"/>
  <c r="J270" i="4"/>
  <c r="K270" i="4"/>
  <c r="L270" i="4"/>
  <c r="B271" i="4"/>
  <c r="C271" i="4"/>
  <c r="D271" i="4"/>
  <c r="E271" i="4"/>
  <c r="F271" i="4"/>
  <c r="G271" i="4"/>
  <c r="H271" i="4"/>
  <c r="I271" i="4"/>
  <c r="J271" i="4"/>
  <c r="K271" i="4"/>
  <c r="L271" i="4"/>
  <c r="B272" i="4"/>
  <c r="C272" i="4"/>
  <c r="D272" i="4"/>
  <c r="E272" i="4"/>
  <c r="F272" i="4"/>
  <c r="G272" i="4"/>
  <c r="H272" i="4"/>
  <c r="I272" i="4"/>
  <c r="J272" i="4"/>
  <c r="K272" i="4"/>
  <c r="L272" i="4"/>
  <c r="B273" i="4"/>
  <c r="C273" i="4"/>
  <c r="D273" i="4"/>
  <c r="E273" i="4"/>
  <c r="F273" i="4"/>
  <c r="G273" i="4"/>
  <c r="H273" i="4"/>
  <c r="I273" i="4"/>
  <c r="J273" i="4"/>
  <c r="K273" i="4"/>
  <c r="L273" i="4"/>
  <c r="B274" i="4"/>
  <c r="C274" i="4"/>
  <c r="D274" i="4"/>
  <c r="E274" i="4"/>
  <c r="F274" i="4"/>
  <c r="G274" i="4"/>
  <c r="H274" i="4"/>
  <c r="I274" i="4"/>
  <c r="J274" i="4"/>
  <c r="K274" i="4"/>
  <c r="L274" i="4"/>
  <c r="B275" i="4"/>
  <c r="C275" i="4"/>
  <c r="D275" i="4"/>
  <c r="E275" i="4"/>
  <c r="F275" i="4"/>
  <c r="G275" i="4"/>
  <c r="H275" i="4"/>
  <c r="I275" i="4"/>
  <c r="J275" i="4"/>
  <c r="K275" i="4"/>
  <c r="L275" i="4"/>
  <c r="B276" i="4"/>
  <c r="C276" i="4"/>
  <c r="D276" i="4"/>
  <c r="E276" i="4"/>
  <c r="F276" i="4"/>
  <c r="G276" i="4"/>
  <c r="H276" i="4"/>
  <c r="I276" i="4"/>
  <c r="J276" i="4"/>
  <c r="K276" i="4"/>
  <c r="L276" i="4"/>
  <c r="B277" i="4"/>
  <c r="C277" i="4"/>
  <c r="D277" i="4"/>
  <c r="E277" i="4"/>
  <c r="F277" i="4"/>
  <c r="G277" i="4"/>
  <c r="H277" i="4"/>
  <c r="I277" i="4"/>
  <c r="J277" i="4"/>
  <c r="K277" i="4"/>
  <c r="L277" i="4"/>
  <c r="B278" i="4"/>
  <c r="C278" i="4"/>
  <c r="D278" i="4"/>
  <c r="E278" i="4"/>
  <c r="F278" i="4"/>
  <c r="G278" i="4"/>
  <c r="H278" i="4"/>
  <c r="I278" i="4"/>
  <c r="J278" i="4"/>
  <c r="K278" i="4"/>
  <c r="L278" i="4"/>
  <c r="B279" i="4"/>
  <c r="C279" i="4"/>
  <c r="D279" i="4"/>
  <c r="E279" i="4"/>
  <c r="F279" i="4"/>
  <c r="G279" i="4"/>
  <c r="H279" i="4"/>
  <c r="I279" i="4"/>
  <c r="J279" i="4"/>
  <c r="K279" i="4"/>
  <c r="L279" i="4"/>
  <c r="B280" i="4"/>
  <c r="C280" i="4"/>
  <c r="D280" i="4"/>
  <c r="E280" i="4"/>
  <c r="F280" i="4"/>
  <c r="G280" i="4"/>
  <c r="H280" i="4"/>
  <c r="I280" i="4"/>
  <c r="J280" i="4"/>
  <c r="K280" i="4"/>
  <c r="L280" i="4"/>
  <c r="B281" i="4"/>
  <c r="C281" i="4"/>
  <c r="D281" i="4"/>
  <c r="E281" i="4"/>
  <c r="F281" i="4"/>
  <c r="G281" i="4"/>
  <c r="H281" i="4"/>
  <c r="I281" i="4"/>
  <c r="J281" i="4"/>
  <c r="K281" i="4"/>
  <c r="L281" i="4"/>
  <c r="B282" i="4"/>
  <c r="C282" i="4"/>
  <c r="D282" i="4"/>
  <c r="E282" i="4"/>
  <c r="F282" i="4"/>
  <c r="G282" i="4"/>
  <c r="H282" i="4"/>
  <c r="I282" i="4"/>
  <c r="J282" i="4"/>
  <c r="K282" i="4"/>
  <c r="L282" i="4"/>
  <c r="B283" i="4"/>
  <c r="C283" i="4"/>
  <c r="D283" i="4"/>
  <c r="E283" i="4"/>
  <c r="F283" i="4"/>
  <c r="G283" i="4"/>
  <c r="H283" i="4"/>
  <c r="I283" i="4"/>
  <c r="J283" i="4"/>
  <c r="K283" i="4"/>
  <c r="L283" i="4"/>
  <c r="B284" i="4"/>
  <c r="C284" i="4"/>
  <c r="D284" i="4"/>
  <c r="E284" i="4"/>
  <c r="F284" i="4"/>
  <c r="G284" i="4"/>
  <c r="H284" i="4"/>
  <c r="I284" i="4"/>
  <c r="J284" i="4"/>
  <c r="K284" i="4"/>
  <c r="L284" i="4"/>
  <c r="B285" i="4"/>
  <c r="C285" i="4"/>
  <c r="D285" i="4"/>
  <c r="E285" i="4"/>
  <c r="F285" i="4"/>
  <c r="G285" i="4"/>
  <c r="H285" i="4"/>
  <c r="I285" i="4"/>
  <c r="J285" i="4"/>
  <c r="K285" i="4"/>
  <c r="L285" i="4"/>
  <c r="B286" i="4"/>
  <c r="C286" i="4"/>
  <c r="D286" i="4"/>
  <c r="E286" i="4"/>
  <c r="F286" i="4"/>
  <c r="G286" i="4"/>
  <c r="H286" i="4"/>
  <c r="I286" i="4"/>
  <c r="J286" i="4"/>
  <c r="K286" i="4"/>
  <c r="L286" i="4"/>
  <c r="B287" i="4"/>
  <c r="C287" i="4"/>
  <c r="D287" i="4"/>
  <c r="E287" i="4"/>
  <c r="F287" i="4"/>
  <c r="G287" i="4"/>
  <c r="H287" i="4"/>
  <c r="I287" i="4"/>
  <c r="J287" i="4"/>
  <c r="K287" i="4"/>
  <c r="L287" i="4"/>
  <c r="B288" i="4"/>
  <c r="C288" i="4"/>
  <c r="D288" i="4"/>
  <c r="E288" i="4"/>
  <c r="F288" i="4"/>
  <c r="G288" i="4"/>
  <c r="H288" i="4"/>
  <c r="I288" i="4"/>
  <c r="J288" i="4"/>
  <c r="K288" i="4"/>
  <c r="L288" i="4"/>
  <c r="B289" i="4"/>
  <c r="C289" i="4"/>
  <c r="D289" i="4"/>
  <c r="E289" i="4"/>
  <c r="F289" i="4"/>
  <c r="G289" i="4"/>
  <c r="H289" i="4"/>
  <c r="I289" i="4"/>
  <c r="J289" i="4"/>
  <c r="K289" i="4"/>
  <c r="L289" i="4"/>
  <c r="B290" i="4"/>
  <c r="C290" i="4"/>
  <c r="D290" i="4"/>
  <c r="E290" i="4"/>
  <c r="F290" i="4"/>
  <c r="G290" i="4"/>
  <c r="H290" i="4"/>
  <c r="I290" i="4"/>
  <c r="J290" i="4"/>
  <c r="K290" i="4"/>
  <c r="L290" i="4"/>
  <c r="B291" i="4"/>
  <c r="C291" i="4"/>
  <c r="D291" i="4"/>
  <c r="E291" i="4"/>
  <c r="F291" i="4"/>
  <c r="G291" i="4"/>
  <c r="H291" i="4"/>
  <c r="I291" i="4"/>
  <c r="J291" i="4"/>
  <c r="K291" i="4"/>
  <c r="L291" i="4"/>
  <c r="B292" i="4"/>
  <c r="C292" i="4"/>
  <c r="D292" i="4"/>
  <c r="E292" i="4"/>
  <c r="F292" i="4"/>
  <c r="G292" i="4"/>
  <c r="H292" i="4"/>
  <c r="I292" i="4"/>
  <c r="J292" i="4"/>
  <c r="K292" i="4"/>
  <c r="L292" i="4"/>
  <c r="B293" i="4"/>
  <c r="C293" i="4"/>
  <c r="D293" i="4"/>
  <c r="E293" i="4"/>
  <c r="F293" i="4"/>
  <c r="G293" i="4"/>
  <c r="H293" i="4"/>
  <c r="I293" i="4"/>
  <c r="J293" i="4"/>
  <c r="K293" i="4"/>
  <c r="L293" i="4"/>
  <c r="B294" i="4"/>
  <c r="C294" i="4"/>
  <c r="D294" i="4"/>
  <c r="E294" i="4"/>
  <c r="F294" i="4"/>
  <c r="G294" i="4"/>
  <c r="H294" i="4"/>
  <c r="I294" i="4"/>
  <c r="J294" i="4"/>
  <c r="K294" i="4"/>
  <c r="L294" i="4"/>
  <c r="B295" i="4"/>
  <c r="C295" i="4"/>
  <c r="D295" i="4"/>
  <c r="E295" i="4"/>
  <c r="F295" i="4"/>
  <c r="G295" i="4"/>
  <c r="H295" i="4"/>
  <c r="I295" i="4"/>
  <c r="J295" i="4"/>
  <c r="K295" i="4"/>
  <c r="L295" i="4"/>
  <c r="B296" i="4"/>
  <c r="C296" i="4"/>
  <c r="D296" i="4"/>
  <c r="E296" i="4"/>
  <c r="F296" i="4"/>
  <c r="G296" i="4"/>
  <c r="H296" i="4"/>
  <c r="I296" i="4"/>
  <c r="J296" i="4"/>
  <c r="K296" i="4"/>
  <c r="L296" i="4"/>
  <c r="B297" i="4"/>
  <c r="C297" i="4"/>
  <c r="D297" i="4"/>
  <c r="E297" i="4"/>
  <c r="F297" i="4"/>
  <c r="G297" i="4"/>
  <c r="H297" i="4"/>
  <c r="I297" i="4"/>
  <c r="J297" i="4"/>
  <c r="K297" i="4"/>
  <c r="L297" i="4"/>
  <c r="B298" i="4"/>
  <c r="C298" i="4"/>
  <c r="D298" i="4"/>
  <c r="E298" i="4"/>
  <c r="F298" i="4"/>
  <c r="G298" i="4"/>
  <c r="H298" i="4"/>
  <c r="I298" i="4"/>
  <c r="J298" i="4"/>
  <c r="K298" i="4"/>
  <c r="L298" i="4"/>
  <c r="B299" i="4"/>
  <c r="C299" i="4"/>
  <c r="D299" i="4"/>
  <c r="E299" i="4"/>
  <c r="F299" i="4"/>
  <c r="G299" i="4"/>
  <c r="H299" i="4"/>
  <c r="I299" i="4"/>
  <c r="J299" i="4"/>
  <c r="K299" i="4"/>
  <c r="L299" i="4"/>
  <c r="B300" i="4"/>
  <c r="C300" i="4"/>
  <c r="D300" i="4"/>
  <c r="E300" i="4"/>
  <c r="F300" i="4"/>
  <c r="G300" i="4"/>
  <c r="H300" i="4"/>
  <c r="I300" i="4"/>
  <c r="J300" i="4"/>
  <c r="K300" i="4"/>
  <c r="L300" i="4"/>
  <c r="B301" i="4"/>
  <c r="C301" i="4"/>
  <c r="D301" i="4"/>
  <c r="E301" i="4"/>
  <c r="F301" i="4"/>
  <c r="G301" i="4"/>
  <c r="H301" i="4"/>
  <c r="I301" i="4"/>
  <c r="J301" i="4"/>
  <c r="K301" i="4"/>
  <c r="L301" i="4"/>
  <c r="B302" i="4"/>
  <c r="C302" i="4"/>
  <c r="D302" i="4"/>
  <c r="E302" i="4"/>
  <c r="F302" i="4"/>
  <c r="G302" i="4"/>
  <c r="H302" i="4"/>
  <c r="I302" i="4"/>
  <c r="J302" i="4"/>
  <c r="K302" i="4"/>
  <c r="L302" i="4"/>
  <c r="B303" i="4"/>
  <c r="C303" i="4"/>
  <c r="D303" i="4"/>
  <c r="E303" i="4"/>
  <c r="F303" i="4"/>
  <c r="G303" i="4"/>
  <c r="H303" i="4"/>
  <c r="I303" i="4"/>
  <c r="J303" i="4"/>
  <c r="K303" i="4"/>
  <c r="L303" i="4"/>
  <c r="B304" i="4"/>
  <c r="C304" i="4"/>
  <c r="D304" i="4"/>
  <c r="E304" i="4"/>
  <c r="F304" i="4"/>
  <c r="G304" i="4"/>
  <c r="H304" i="4"/>
  <c r="I304" i="4"/>
  <c r="J304" i="4"/>
  <c r="K304" i="4"/>
  <c r="L304" i="4"/>
  <c r="B305" i="4"/>
  <c r="C305" i="4"/>
  <c r="D305" i="4"/>
  <c r="E305" i="4"/>
  <c r="F305" i="4"/>
  <c r="G305" i="4"/>
  <c r="H305" i="4"/>
  <c r="I305" i="4"/>
  <c r="J305" i="4"/>
  <c r="K305" i="4"/>
  <c r="L305" i="4"/>
  <c r="B306" i="4"/>
  <c r="C306" i="4"/>
  <c r="D306" i="4"/>
  <c r="E306" i="4"/>
  <c r="F306" i="4"/>
  <c r="G306" i="4"/>
  <c r="H306" i="4"/>
  <c r="I306" i="4"/>
  <c r="J306" i="4"/>
  <c r="K306" i="4"/>
  <c r="L306" i="4"/>
  <c r="B307" i="4"/>
  <c r="C307" i="4"/>
  <c r="D307" i="4"/>
  <c r="E307" i="4"/>
  <c r="F307" i="4"/>
  <c r="G307" i="4"/>
  <c r="H307" i="4"/>
  <c r="I307" i="4"/>
  <c r="J307" i="4"/>
  <c r="K307" i="4"/>
  <c r="L307" i="4"/>
  <c r="B308" i="4"/>
  <c r="C308" i="4"/>
  <c r="D308" i="4"/>
  <c r="E308" i="4"/>
  <c r="F308" i="4"/>
  <c r="G308" i="4"/>
  <c r="H308" i="4"/>
  <c r="I308" i="4"/>
  <c r="J308" i="4"/>
  <c r="K308" i="4"/>
  <c r="L308" i="4"/>
  <c r="B309" i="4"/>
  <c r="C309" i="4"/>
  <c r="D309" i="4"/>
  <c r="E309" i="4"/>
  <c r="F309" i="4"/>
  <c r="G309" i="4"/>
  <c r="H309" i="4"/>
  <c r="I309" i="4"/>
  <c r="J309" i="4"/>
  <c r="K309" i="4"/>
  <c r="L309" i="4"/>
  <c r="B310" i="4"/>
  <c r="C310" i="4"/>
  <c r="D310" i="4"/>
  <c r="E310" i="4"/>
  <c r="F310" i="4"/>
  <c r="G310" i="4"/>
  <c r="H310" i="4"/>
  <c r="I310" i="4"/>
  <c r="J310" i="4"/>
  <c r="K310" i="4"/>
  <c r="L310" i="4"/>
  <c r="B311" i="4"/>
  <c r="C311" i="4"/>
  <c r="D311" i="4"/>
  <c r="E311" i="4"/>
  <c r="F311" i="4"/>
  <c r="G311" i="4"/>
  <c r="H311" i="4"/>
  <c r="I311" i="4"/>
  <c r="J311" i="4"/>
  <c r="K311" i="4"/>
  <c r="L311" i="4"/>
  <c r="B312" i="4"/>
  <c r="C312" i="4"/>
  <c r="D312" i="4"/>
  <c r="E312" i="4"/>
  <c r="F312" i="4"/>
  <c r="G312" i="4"/>
  <c r="H312" i="4"/>
  <c r="I312" i="4"/>
  <c r="J312" i="4"/>
  <c r="K312" i="4"/>
  <c r="L312" i="4"/>
  <c r="B313" i="4"/>
  <c r="C313" i="4"/>
  <c r="D313" i="4"/>
  <c r="E313" i="4"/>
  <c r="F313" i="4"/>
  <c r="G313" i="4"/>
  <c r="H313" i="4"/>
  <c r="I313" i="4"/>
  <c r="J313" i="4"/>
  <c r="K313" i="4"/>
  <c r="L313" i="4"/>
  <c r="B314" i="4"/>
  <c r="C314" i="4"/>
  <c r="D314" i="4"/>
  <c r="E314" i="4"/>
  <c r="F314" i="4"/>
  <c r="G314" i="4"/>
  <c r="H314" i="4"/>
  <c r="I314" i="4"/>
  <c r="J314" i="4"/>
  <c r="K314" i="4"/>
  <c r="L314" i="4"/>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 i="2"/>
  <c r="C3" i="4"/>
  <c r="D3" i="4"/>
  <c r="E3" i="4"/>
  <c r="F3" i="4"/>
  <c r="G3" i="4"/>
  <c r="H3" i="4"/>
  <c r="I3" i="4"/>
  <c r="J3" i="4"/>
  <c r="K3" i="4"/>
  <c r="L3" i="4"/>
  <c r="B3" i="4"/>
  <c r="L12" i="3"/>
  <c r="K12" i="3"/>
  <c r="E12" i="3"/>
  <c r="F12" i="3"/>
  <c r="G12" i="3"/>
  <c r="H12" i="3"/>
  <c r="I12" i="3"/>
  <c r="J12" i="3"/>
  <c r="D12" i="3"/>
  <c r="C12" i="3"/>
  <c r="B12" i="3"/>
  <c r="H8" i="3"/>
  <c r="G8" i="3"/>
  <c r="F8" i="3"/>
  <c r="E8" i="3"/>
  <c r="D8" i="3"/>
  <c r="C8" i="3"/>
  <c r="B8" i="3"/>
  <c r="F4" i="3"/>
  <c r="E4" i="3"/>
  <c r="D4" i="3"/>
  <c r="C4" i="3"/>
  <c r="B4" i="3"/>
  <c r="O52" i="4" l="1"/>
  <c r="O314" i="4"/>
  <c r="O312" i="4"/>
  <c r="O310" i="4"/>
  <c r="O308" i="4"/>
  <c r="O306" i="4"/>
  <c r="O304" i="4"/>
  <c r="O302" i="4"/>
  <c r="O300" i="4"/>
  <c r="O298" i="4"/>
  <c r="O296" i="4"/>
  <c r="O294" i="4"/>
  <c r="O292" i="4"/>
  <c r="O290" i="4"/>
  <c r="O288" i="4"/>
  <c r="O286" i="4"/>
  <c r="O284" i="4"/>
  <c r="O282" i="4"/>
  <c r="O280" i="4"/>
  <c r="O278" i="4"/>
  <c r="O276" i="4"/>
  <c r="O274" i="4"/>
  <c r="O272" i="4"/>
  <c r="O270" i="4"/>
  <c r="O268" i="4"/>
  <c r="O266" i="4"/>
  <c r="O264" i="4"/>
  <c r="O262" i="4"/>
  <c r="O260" i="4"/>
  <c r="O258" i="4"/>
  <c r="O256" i="4"/>
  <c r="O254" i="4"/>
  <c r="O252" i="4"/>
  <c r="O250" i="4"/>
  <c r="O248" i="4"/>
  <c r="O246" i="4"/>
  <c r="O244" i="4"/>
  <c r="O242" i="4"/>
  <c r="O240" i="4"/>
  <c r="O238" i="4"/>
  <c r="O236" i="4"/>
  <c r="O234" i="4"/>
  <c r="O232" i="4"/>
  <c r="O230" i="4"/>
  <c r="O228" i="4"/>
  <c r="O226" i="4"/>
  <c r="O224" i="4"/>
  <c r="O222" i="4"/>
  <c r="O220" i="4"/>
  <c r="O218" i="4"/>
  <c r="O216" i="4"/>
  <c r="O214" i="4"/>
  <c r="O212" i="4"/>
  <c r="O210" i="4"/>
  <c r="O208" i="4"/>
  <c r="O206" i="4"/>
  <c r="O204" i="4"/>
  <c r="O202" i="4"/>
  <c r="O200" i="4"/>
  <c r="O198" i="4"/>
  <c r="O196" i="4"/>
  <c r="O192" i="4"/>
  <c r="O190" i="4"/>
  <c r="O188" i="4"/>
  <c r="O184" i="4"/>
  <c r="O182" i="4"/>
  <c r="O180" i="4"/>
  <c r="O176" i="4"/>
  <c r="O174" i="4"/>
  <c r="O172" i="4"/>
  <c r="O168" i="4"/>
  <c r="O166" i="4"/>
  <c r="O164" i="4"/>
  <c r="O160" i="4"/>
  <c r="O158" i="4"/>
  <c r="O156" i="4"/>
  <c r="O152" i="4"/>
  <c r="O150" i="4"/>
  <c r="O148" i="4"/>
  <c r="O144" i="4"/>
  <c r="O142" i="4"/>
  <c r="O140" i="4"/>
  <c r="O136" i="4"/>
  <c r="O134" i="4"/>
  <c r="O132" i="4"/>
  <c r="O128" i="4"/>
  <c r="O126" i="4"/>
  <c r="O124" i="4"/>
  <c r="O120" i="4"/>
  <c r="O118" i="4"/>
  <c r="O116" i="4"/>
  <c r="O112" i="4"/>
  <c r="O110" i="4"/>
  <c r="O108" i="4"/>
  <c r="O104" i="4"/>
  <c r="O102" i="4"/>
  <c r="O100" i="4"/>
  <c r="O96" i="4"/>
  <c r="O94" i="4"/>
  <c r="O92" i="4"/>
  <c r="O88" i="4"/>
  <c r="O86" i="4"/>
  <c r="O84" i="4"/>
  <c r="O80" i="4"/>
  <c r="O78" i="4"/>
  <c r="O76" i="4"/>
  <c r="O72" i="4"/>
  <c r="O70" i="4"/>
  <c r="O68" i="4"/>
  <c r="O64" i="4"/>
  <c r="O62" i="4"/>
  <c r="O60" i="4"/>
  <c r="O56" i="4"/>
  <c r="O54" i="4"/>
  <c r="Q58" i="4"/>
  <c r="P58" i="4"/>
  <c r="G20" i="3"/>
  <c r="Q310" i="4" l="1"/>
  <c r="P310" i="4"/>
  <c r="Q311" i="4"/>
  <c r="P311" i="4"/>
  <c r="P64" i="4"/>
  <c r="P80" i="4"/>
  <c r="P92" i="4"/>
  <c r="P100" i="4"/>
  <c r="P108" i="4"/>
  <c r="P116" i="4"/>
  <c r="P124" i="4"/>
  <c r="P132" i="4"/>
  <c r="P140" i="4"/>
  <c r="P148" i="4"/>
  <c r="P156" i="4"/>
  <c r="P164" i="4"/>
  <c r="P172" i="4"/>
  <c r="P180" i="4"/>
  <c r="P188" i="4"/>
  <c r="Q312" i="4"/>
  <c r="P312" i="4"/>
  <c r="P54" i="4"/>
  <c r="Q79" i="4"/>
  <c r="Q71" i="4"/>
  <c r="Q59" i="4"/>
  <c r="P70" i="4"/>
  <c r="Q91" i="4"/>
  <c r="Q107" i="4"/>
  <c r="Q123" i="4"/>
  <c r="Q139" i="4"/>
  <c r="Q155" i="4"/>
  <c r="Q181" i="4"/>
  <c r="Q309" i="4"/>
  <c r="P309" i="4"/>
  <c r="Q313" i="4"/>
  <c r="P313" i="4"/>
  <c r="Q314" i="4"/>
  <c r="P314" i="4"/>
  <c r="Q60" i="4"/>
  <c r="P60" i="4"/>
  <c r="Q76" i="4"/>
  <c r="P76" i="4"/>
  <c r="Q94" i="4"/>
  <c r="P94" i="4"/>
  <c r="Q102" i="4"/>
  <c r="P102" i="4"/>
  <c r="Q114" i="4"/>
  <c r="P114" i="4"/>
  <c r="Q126" i="4"/>
  <c r="P126" i="4"/>
  <c r="Q134" i="4"/>
  <c r="P134" i="4"/>
  <c r="Q146" i="4"/>
  <c r="P146" i="4"/>
  <c r="Q158" i="4"/>
  <c r="P158" i="4"/>
  <c r="Q166" i="4"/>
  <c r="P166" i="4"/>
  <c r="Q178" i="4"/>
  <c r="P178" i="4"/>
  <c r="Q186" i="4"/>
  <c r="P186" i="4"/>
  <c r="Q198" i="4"/>
  <c r="P198" i="4"/>
  <c r="Q206" i="4"/>
  <c r="P206" i="4"/>
  <c r="Q218" i="4"/>
  <c r="P218" i="4"/>
  <c r="Q226" i="4"/>
  <c r="P226" i="4"/>
  <c r="Q238" i="4"/>
  <c r="P238" i="4"/>
  <c r="Q246" i="4"/>
  <c r="P246" i="4"/>
  <c r="Q250" i="4"/>
  <c r="P250" i="4"/>
  <c r="Q254" i="4"/>
  <c r="P254" i="4"/>
  <c r="Q258" i="4"/>
  <c r="P258" i="4"/>
  <c r="Q262" i="4"/>
  <c r="P262" i="4"/>
  <c r="Q266" i="4"/>
  <c r="P266" i="4"/>
  <c r="Q270" i="4"/>
  <c r="P270" i="4"/>
  <c r="Q274" i="4"/>
  <c r="P274" i="4"/>
  <c r="Q278" i="4"/>
  <c r="P278" i="4"/>
  <c r="Q282" i="4"/>
  <c r="P282" i="4"/>
  <c r="Q286" i="4"/>
  <c r="P286" i="4"/>
  <c r="Q290" i="4"/>
  <c r="P290" i="4"/>
  <c r="Q294" i="4"/>
  <c r="P294" i="4"/>
  <c r="Q298" i="4"/>
  <c r="P298" i="4"/>
  <c r="Q302" i="4"/>
  <c r="P302" i="4"/>
  <c r="Q306" i="4"/>
  <c r="P306" i="4"/>
  <c r="Q52" i="4"/>
  <c r="P52" i="4"/>
  <c r="P85" i="4"/>
  <c r="Q85" i="4"/>
  <c r="P81" i="4"/>
  <c r="Q81" i="4"/>
  <c r="P77" i="4"/>
  <c r="Q77" i="4"/>
  <c r="P73" i="4"/>
  <c r="Q73" i="4"/>
  <c r="P69" i="4"/>
  <c r="Q69" i="4"/>
  <c r="P65" i="4"/>
  <c r="Q65" i="4"/>
  <c r="P61" i="4"/>
  <c r="Q61" i="4"/>
  <c r="P57" i="4"/>
  <c r="Q57" i="4"/>
  <c r="P53" i="4"/>
  <c r="Q53" i="4"/>
  <c r="Q66" i="4"/>
  <c r="P66" i="4"/>
  <c r="Q74" i="4"/>
  <c r="P74" i="4"/>
  <c r="Q82" i="4"/>
  <c r="P82" i="4"/>
  <c r="P89" i="4"/>
  <c r="Q89" i="4"/>
  <c r="P93" i="4"/>
  <c r="Q93" i="4"/>
  <c r="P97" i="4"/>
  <c r="Q97" i="4"/>
  <c r="P101" i="4"/>
  <c r="Q101" i="4"/>
  <c r="P105" i="4"/>
  <c r="Q105" i="4"/>
  <c r="P109" i="4"/>
  <c r="Q109" i="4"/>
  <c r="P113" i="4"/>
  <c r="Q113" i="4"/>
  <c r="P117" i="4"/>
  <c r="Q117" i="4"/>
  <c r="P121" i="4"/>
  <c r="Q121" i="4"/>
  <c r="P125" i="4"/>
  <c r="Q125" i="4"/>
  <c r="P129" i="4"/>
  <c r="Q129" i="4"/>
  <c r="P133" i="4"/>
  <c r="Q133" i="4"/>
  <c r="P137" i="4"/>
  <c r="Q137" i="4"/>
  <c r="P141" i="4"/>
  <c r="Q141" i="4"/>
  <c r="P145" i="4"/>
  <c r="Q145" i="4"/>
  <c r="P149" i="4"/>
  <c r="Q149" i="4"/>
  <c r="P153" i="4"/>
  <c r="Q153" i="4"/>
  <c r="P157" i="4"/>
  <c r="Q157" i="4"/>
  <c r="P161" i="4"/>
  <c r="Q161" i="4"/>
  <c r="P165" i="4"/>
  <c r="Q165" i="4"/>
  <c r="P171" i="4"/>
  <c r="Q171" i="4"/>
  <c r="P175" i="4"/>
  <c r="Q175" i="4"/>
  <c r="P179" i="4"/>
  <c r="Q179" i="4"/>
  <c r="P183" i="4"/>
  <c r="Q183" i="4"/>
  <c r="P187" i="4"/>
  <c r="Q187" i="4"/>
  <c r="P191" i="4"/>
  <c r="Q191" i="4"/>
  <c r="P195" i="4"/>
  <c r="Q195" i="4"/>
  <c r="P199" i="4"/>
  <c r="Q199" i="4"/>
  <c r="P203" i="4"/>
  <c r="Q203" i="4"/>
  <c r="P207" i="4"/>
  <c r="Q207" i="4"/>
  <c r="P211" i="4"/>
  <c r="Q211" i="4"/>
  <c r="P215" i="4"/>
  <c r="Q215" i="4"/>
  <c r="P219" i="4"/>
  <c r="Q219" i="4"/>
  <c r="Q223" i="4"/>
  <c r="P223" i="4"/>
  <c r="Q227" i="4"/>
  <c r="P227" i="4"/>
  <c r="Q231" i="4"/>
  <c r="P231" i="4"/>
  <c r="Q235" i="4"/>
  <c r="P235" i="4"/>
  <c r="Q239" i="4"/>
  <c r="P239" i="4"/>
  <c r="Q243" i="4"/>
  <c r="P243" i="4"/>
  <c r="Q247" i="4"/>
  <c r="P247" i="4"/>
  <c r="Q251" i="4"/>
  <c r="P251" i="4"/>
  <c r="Q255" i="4"/>
  <c r="P255" i="4"/>
  <c r="Q259" i="4"/>
  <c r="P259" i="4"/>
  <c r="Q263" i="4"/>
  <c r="P263" i="4"/>
  <c r="Q267" i="4"/>
  <c r="P267" i="4"/>
  <c r="Q271" i="4"/>
  <c r="P271" i="4"/>
  <c r="Q275" i="4"/>
  <c r="P275" i="4"/>
  <c r="Q279" i="4"/>
  <c r="P279" i="4"/>
  <c r="Q283" i="4"/>
  <c r="P283" i="4"/>
  <c r="Q287" i="4"/>
  <c r="P287" i="4"/>
  <c r="Q291" i="4"/>
  <c r="P291" i="4"/>
  <c r="Q295" i="4"/>
  <c r="P295" i="4"/>
  <c r="Q299" i="4"/>
  <c r="P299" i="4"/>
  <c r="Q303" i="4"/>
  <c r="P303" i="4"/>
  <c r="Q307" i="4"/>
  <c r="P307" i="4"/>
  <c r="Q51" i="4"/>
  <c r="P51" i="4"/>
  <c r="Q68" i="4"/>
  <c r="P68" i="4"/>
  <c r="Q84" i="4"/>
  <c r="P84" i="4"/>
  <c r="Q90" i="4"/>
  <c r="P90" i="4"/>
  <c r="Q98" i="4"/>
  <c r="P98" i="4"/>
  <c r="Q106" i="4"/>
  <c r="P106" i="4"/>
  <c r="Q110" i="4"/>
  <c r="P110" i="4"/>
  <c r="Q118" i="4"/>
  <c r="P118" i="4"/>
  <c r="Q122" i="4"/>
  <c r="P122" i="4"/>
  <c r="Q130" i="4"/>
  <c r="P130" i="4"/>
  <c r="Q138" i="4"/>
  <c r="P138" i="4"/>
  <c r="Q142" i="4"/>
  <c r="P142" i="4"/>
  <c r="Q150" i="4"/>
  <c r="P150" i="4"/>
  <c r="Q154" i="4"/>
  <c r="P154" i="4"/>
  <c r="Q162" i="4"/>
  <c r="P162" i="4"/>
  <c r="Q170" i="4"/>
  <c r="P170" i="4"/>
  <c r="Q174" i="4"/>
  <c r="P174" i="4"/>
  <c r="Q182" i="4"/>
  <c r="P182" i="4"/>
  <c r="Q190" i="4"/>
  <c r="P190" i="4"/>
  <c r="Q194" i="4"/>
  <c r="P194" i="4"/>
  <c r="Q202" i="4"/>
  <c r="P202" i="4"/>
  <c r="Q210" i="4"/>
  <c r="P210" i="4"/>
  <c r="Q214" i="4"/>
  <c r="P214" i="4"/>
  <c r="Q222" i="4"/>
  <c r="P222" i="4"/>
  <c r="Q230" i="4"/>
  <c r="P230" i="4"/>
  <c r="Q234" i="4"/>
  <c r="P234" i="4"/>
  <c r="Q242" i="4"/>
  <c r="P242" i="4"/>
  <c r="Q56" i="4"/>
  <c r="P56" i="4"/>
  <c r="Q64" i="4"/>
  <c r="Q72" i="4"/>
  <c r="P72" i="4"/>
  <c r="Q80" i="4"/>
  <c r="Q88" i="4"/>
  <c r="P88" i="4"/>
  <c r="Q92" i="4"/>
  <c r="Q96" i="4"/>
  <c r="P96" i="4"/>
  <c r="Q100" i="4"/>
  <c r="Q104" i="4"/>
  <c r="P104" i="4"/>
  <c r="Q108" i="4"/>
  <c r="Q112" i="4"/>
  <c r="P112" i="4"/>
  <c r="Q116" i="4"/>
  <c r="Q120" i="4"/>
  <c r="P120" i="4"/>
  <c r="Q124" i="4"/>
  <c r="Q128" i="4"/>
  <c r="P128" i="4"/>
  <c r="Q132" i="4"/>
  <c r="Q136" i="4"/>
  <c r="P136" i="4"/>
  <c r="Q140" i="4"/>
  <c r="Q144" i="4"/>
  <c r="P144" i="4"/>
  <c r="Q148" i="4"/>
  <c r="Q152" i="4"/>
  <c r="P152" i="4"/>
  <c r="Q156" i="4"/>
  <c r="Q160" i="4"/>
  <c r="P160" i="4"/>
  <c r="Q164" i="4"/>
  <c r="Q168" i="4"/>
  <c r="P168" i="4"/>
  <c r="Q172" i="4"/>
  <c r="Q176" i="4"/>
  <c r="P176" i="4"/>
  <c r="Q180" i="4"/>
  <c r="Q184" i="4"/>
  <c r="P184" i="4"/>
  <c r="Q188" i="4"/>
  <c r="Q192" i="4"/>
  <c r="P192" i="4"/>
  <c r="Q196" i="4"/>
  <c r="P196" i="4"/>
  <c r="Q200" i="4"/>
  <c r="P200" i="4"/>
  <c r="Q204" i="4"/>
  <c r="P204" i="4"/>
  <c r="Q208" i="4"/>
  <c r="P208" i="4"/>
  <c r="Q212" i="4"/>
  <c r="P212" i="4"/>
  <c r="Q216" i="4"/>
  <c r="P216" i="4"/>
  <c r="Q220" i="4"/>
  <c r="P220" i="4"/>
  <c r="Q224" i="4"/>
  <c r="P224" i="4"/>
  <c r="Q228" i="4"/>
  <c r="P228" i="4"/>
  <c r="Q232" i="4"/>
  <c r="P232" i="4"/>
  <c r="Q236" i="4"/>
  <c r="P236" i="4"/>
  <c r="Q240" i="4"/>
  <c r="P240" i="4"/>
  <c r="Q244" i="4"/>
  <c r="P244" i="4"/>
  <c r="Q248" i="4"/>
  <c r="P248" i="4"/>
  <c r="Q252" i="4"/>
  <c r="P252" i="4"/>
  <c r="Q256" i="4"/>
  <c r="P256" i="4"/>
  <c r="Q260" i="4"/>
  <c r="P260" i="4"/>
  <c r="Q264" i="4"/>
  <c r="P264" i="4"/>
  <c r="Q268" i="4"/>
  <c r="P268" i="4"/>
  <c r="Q272" i="4"/>
  <c r="P272" i="4"/>
  <c r="Q276" i="4"/>
  <c r="P276" i="4"/>
  <c r="Q280" i="4"/>
  <c r="P280" i="4"/>
  <c r="Q284" i="4"/>
  <c r="P284" i="4"/>
  <c r="Q288" i="4"/>
  <c r="P288" i="4"/>
  <c r="Q292" i="4"/>
  <c r="P292" i="4"/>
  <c r="Q296" i="4"/>
  <c r="P296" i="4"/>
  <c r="Q300" i="4"/>
  <c r="P300" i="4"/>
  <c r="Q304" i="4"/>
  <c r="P304" i="4"/>
  <c r="Q308" i="4"/>
  <c r="P308" i="4"/>
  <c r="Q54" i="4"/>
  <c r="P87" i="4"/>
  <c r="Q87" i="4"/>
  <c r="P83" i="4"/>
  <c r="Q83" i="4"/>
  <c r="P79" i="4"/>
  <c r="P75" i="4"/>
  <c r="Q75" i="4"/>
  <c r="P71" i="4"/>
  <c r="P67" i="4"/>
  <c r="Q67" i="4"/>
  <c r="P63" i="4"/>
  <c r="Q63" i="4"/>
  <c r="P59" i="4"/>
  <c r="P55" i="4"/>
  <c r="Q55" i="4"/>
  <c r="Q62" i="4"/>
  <c r="P62" i="4"/>
  <c r="Q70" i="4"/>
  <c r="Q78" i="4"/>
  <c r="P78" i="4"/>
  <c r="Q86" i="4"/>
  <c r="P86" i="4"/>
  <c r="P91" i="4"/>
  <c r="P95" i="4"/>
  <c r="Q95" i="4"/>
  <c r="P99" i="4"/>
  <c r="Q99" i="4"/>
  <c r="P103" i="4"/>
  <c r="Q103" i="4"/>
  <c r="P107" i="4"/>
  <c r="P111" i="4"/>
  <c r="Q111" i="4"/>
  <c r="P115" i="4"/>
  <c r="Q115" i="4"/>
  <c r="P119" i="4"/>
  <c r="Q119" i="4"/>
  <c r="P123" i="4"/>
  <c r="P127" i="4"/>
  <c r="Q127" i="4"/>
  <c r="P131" i="4"/>
  <c r="Q131" i="4"/>
  <c r="P135" i="4"/>
  <c r="Q135" i="4"/>
  <c r="P139" i="4"/>
  <c r="P143" i="4"/>
  <c r="Q143" i="4"/>
  <c r="P147" i="4"/>
  <c r="Q147" i="4"/>
  <c r="P151" i="4"/>
  <c r="Q151" i="4"/>
  <c r="P155" i="4"/>
  <c r="P159" i="4"/>
  <c r="Q159" i="4"/>
  <c r="P163" i="4"/>
  <c r="Q163" i="4"/>
  <c r="P169" i="4"/>
  <c r="Q169" i="4"/>
  <c r="P173" i="4"/>
  <c r="Q173" i="4"/>
  <c r="P177" i="4"/>
  <c r="Q177" i="4"/>
  <c r="P181" i="4"/>
  <c r="P185" i="4"/>
  <c r="Q185" i="4"/>
  <c r="P189" i="4"/>
  <c r="Q189" i="4"/>
  <c r="P193" i="4"/>
  <c r="Q193" i="4"/>
  <c r="P197" i="4"/>
  <c r="Q197" i="4"/>
  <c r="P201" i="4"/>
  <c r="Q201" i="4"/>
  <c r="P205" i="4"/>
  <c r="Q205" i="4"/>
  <c r="P209" i="4"/>
  <c r="Q209" i="4"/>
  <c r="P213" i="4"/>
  <c r="Q213" i="4"/>
  <c r="P217" i="4"/>
  <c r="Q217" i="4"/>
  <c r="P221" i="4"/>
  <c r="Q221" i="4"/>
  <c r="Q225" i="4"/>
  <c r="P225" i="4"/>
  <c r="Q229" i="4"/>
  <c r="P229" i="4"/>
  <c r="Q233" i="4"/>
  <c r="P233" i="4"/>
  <c r="Q237" i="4"/>
  <c r="P237" i="4"/>
  <c r="Q241" i="4"/>
  <c r="P241" i="4"/>
  <c r="Q245" i="4"/>
  <c r="P245" i="4"/>
  <c r="Q249" i="4"/>
  <c r="P249" i="4"/>
  <c r="Q253" i="4"/>
  <c r="P253" i="4"/>
  <c r="Q257" i="4"/>
  <c r="P257" i="4"/>
  <c r="Q261" i="4"/>
  <c r="P261" i="4"/>
  <c r="Q265" i="4"/>
  <c r="P265" i="4"/>
  <c r="Q269" i="4"/>
  <c r="P269" i="4"/>
  <c r="Q273" i="4"/>
  <c r="P273" i="4"/>
  <c r="Q277" i="4"/>
  <c r="P277" i="4"/>
  <c r="Q281" i="4"/>
  <c r="P281" i="4"/>
  <c r="Q285" i="4"/>
  <c r="P285" i="4"/>
  <c r="Q289" i="4"/>
  <c r="P289" i="4"/>
  <c r="Q293" i="4"/>
  <c r="P293" i="4"/>
  <c r="Q297" i="4"/>
  <c r="P297" i="4"/>
  <c r="Q301" i="4"/>
  <c r="P301" i="4"/>
  <c r="Q305" i="4"/>
  <c r="P305" i="4"/>
  <c r="P167" i="4" l="1"/>
  <c r="Q167" i="4"/>
</calcChain>
</file>

<file path=xl/sharedStrings.xml><?xml version="1.0" encoding="utf-8"?>
<sst xmlns="http://schemas.openxmlformats.org/spreadsheetml/2006/main" count="209" uniqueCount="138">
  <si>
    <t>Date</t>
  </si>
  <si>
    <t>A1 - Original</t>
  </si>
  <si>
    <t>TD - Trading Day</t>
  </si>
  <si>
    <t xml:space="preserve">Hol - Holiday </t>
  </si>
  <si>
    <t>LS - Level Shifts</t>
  </si>
  <si>
    <t>AO - Additive Outliers</t>
  </si>
  <si>
    <t>A18 - Calendar Adjusted</t>
  </si>
  <si>
    <t>B1 - Prior Adjusted</t>
  </si>
  <si>
    <t>C13 - Extreme Value Weights</t>
  </si>
  <si>
    <t>C20 - Extreme Value Adjustments</t>
  </si>
  <si>
    <t>D8 - SI Ratios</t>
  </si>
  <si>
    <t>D9 - SI Ratio Replacement Values</t>
  </si>
  <si>
    <t>D10 - Seasonal Factors</t>
  </si>
  <si>
    <t>D11 - Seasonally Adjusted Series</t>
  </si>
  <si>
    <t>D12 - Trend</t>
  </si>
  <si>
    <t>D13 - Irregular</t>
  </si>
  <si>
    <t>D16 - Combined Seasonal Factors</t>
  </si>
  <si>
    <t>N-6</t>
  </si>
  <si>
    <t>N-5</t>
  </si>
  <si>
    <t>N-4</t>
  </si>
  <si>
    <t>N-3</t>
  </si>
  <si>
    <t>N-2</t>
  </si>
  <si>
    <t>N-1</t>
  </si>
  <si>
    <t>N</t>
  </si>
  <si>
    <t>3x3 filter</t>
  </si>
  <si>
    <t>N+1</t>
  </si>
  <si>
    <t>N+2</t>
  </si>
  <si>
    <t>N+3</t>
  </si>
  <si>
    <t>N+4</t>
  </si>
  <si>
    <t>N+5</t>
  </si>
  <si>
    <t>N+6</t>
  </si>
  <si>
    <t>3x5 filter</t>
  </si>
  <si>
    <t>3x9 filter</t>
  </si>
  <si>
    <t>C17 - Extreme Value Weights</t>
  </si>
  <si>
    <t>Level Shift Adjusted E2</t>
  </si>
  <si>
    <t>Henderson Filter on E2</t>
  </si>
  <si>
    <t>The series is modeled with an airline model, trading day, Easter[8], two additive outliers in 1999.Dec and 2000.Jan, and a level shift in 2008.Dec.</t>
  </si>
  <si>
    <t>The x11 procedure uses a 3x5 filter for each estimation of the seasonal factors. The trend filter is not set manually, so it is selected each time using the I/C ratio. For the estimation of the final trend, a 13-term Henderson filter is selected.</t>
  </si>
  <si>
    <t>The sheet 'Final Tables' shows many of the relevant regression factors and x11 tables. Some estimates have been extended with five years of forecasts; these are in yellow.</t>
  </si>
  <si>
    <t>This exercise adjusts the Food and Beverage Stores Retail Sales series from 1992.1 to 2017.12.</t>
  </si>
  <si>
    <t>Henderson 13 filter</t>
  </si>
  <si>
    <t>2x12 filter</t>
  </si>
  <si>
    <t>The sheet 'Filters' shows filter weights for the symmetric seasonal filters, the 2x12 filter, and the Henderson-13 filter.</t>
  </si>
  <si>
    <t>The sheet 'Check my Answers' is a guide to show you whether your answers on the 'Table Exercise' sheet are correct. It compares the true values from the 'Final Tables' sheet to your answers in the 'Table Exercise' sheet and colors the cells green when the answer is correct and red when it isn't.</t>
  </si>
  <si>
    <t>Instructions</t>
  </si>
  <si>
    <t>The sheet 'Exercise' is a copy of 'Final Tables' with select columns erased. In this exercise these columns will be recreated for a portion of the time series. (Early values will not be estimated since we do not have backcasts and would have to use asymmetric filters.)</t>
  </si>
  <si>
    <t>The sheet 'Exercise' begins with columns for regression factors:</t>
  </si>
  <si>
    <t>Column B</t>
  </si>
  <si>
    <t>Column C</t>
  </si>
  <si>
    <t>TD - trading day factors</t>
  </si>
  <si>
    <t>Column D</t>
  </si>
  <si>
    <t>Hol - holiday (Easter) factors</t>
  </si>
  <si>
    <t>Column E</t>
  </si>
  <si>
    <t>Column F</t>
  </si>
  <si>
    <t>LS - level shifts</t>
  </si>
  <si>
    <t>AO - additive outliers</t>
  </si>
  <si>
    <t>Calculate the values for columns G&amp;H:</t>
  </si>
  <si>
    <t>Column G</t>
  </si>
  <si>
    <t>A18 = A1/(TD*Hol)</t>
  </si>
  <si>
    <t>To see the calculation to use, change the background color of cells in this column.</t>
  </si>
  <si>
    <t>Column H</t>
  </si>
  <si>
    <t>A18 - calendar adjusted series -- the original series with trading day and holiday effects removed</t>
  </si>
  <si>
    <t>B1 - prior adjusted original series -- the original series with all calendar effects and outliers removed</t>
  </si>
  <si>
    <t>B1 = A1/(TD * Hol * LS * AO)</t>
  </si>
  <si>
    <t>Column I</t>
  </si>
  <si>
    <t>C17 - final weights for points identified as extreme values</t>
  </si>
  <si>
    <t>Column J</t>
  </si>
  <si>
    <t>C20 - final adjustment values for points identified as extreme values</t>
  </si>
  <si>
    <t>The table gives us the final extreme value adjustments:</t>
  </si>
  <si>
    <t>It skips many of the preliminary tables in the D iteration:</t>
  </si>
  <si>
    <t>D1 - prior adjusted series adjusted by C20, the final extreme value adjustments</t>
  </si>
  <si>
    <t>D2 - preliminary trend</t>
  </si>
  <si>
    <t>D4 - preliminary detrended series</t>
  </si>
  <si>
    <t>D5 - preliminary seasonal factors</t>
  </si>
  <si>
    <t>D6 - preliminary seasonally adjusted series</t>
  </si>
  <si>
    <t>D7 - preliminary trend estimate</t>
  </si>
  <si>
    <t>It then shows the SI ratios:</t>
  </si>
  <si>
    <t>Column K</t>
  </si>
  <si>
    <t>D8 - SI ratios (detrended original series without any extreme value adjustments)</t>
  </si>
  <si>
    <t>Column L</t>
  </si>
  <si>
    <t>D9 - SI ratio replacement values. The column is -999 if a point is not extreme, and otherwise is the replaced SI ratio.</t>
  </si>
  <si>
    <t>Fill in these columns to calculate the seasonal factors:</t>
  </si>
  <si>
    <t>Column M</t>
  </si>
  <si>
    <t>Column N</t>
  </si>
  <si>
    <t>Column O</t>
  </si>
  <si>
    <t>Column P</t>
  </si>
  <si>
    <t>if extreme, D9; else D8</t>
  </si>
  <si>
    <t>D8R - SI ratios with replacement</t>
  </si>
  <si>
    <t>D8R - SI Ratios with Replacement</t>
  </si>
  <si>
    <t>D10a - 3x5 filter applied to D8R</t>
  </si>
  <si>
    <t>D10b - normalizing adjustment</t>
  </si>
  <si>
    <t>D10a - apply the 3x5 seasonal filter to D8R. You won't be able to fill in the first few years of this column.</t>
  </si>
  <si>
    <t>D10 - final seasonal factors - normalize the seasonal factors D10a using the adjustment D10b</t>
  </si>
  <si>
    <t>D10b - calculate the normalizing adjustment by applying a 2x12 filter to D10a. You won't be able to fill in the first few months.</t>
  </si>
  <si>
    <t>N39=(M39+M27+M51)*(1/5)+(M15+M63)*(2/15)+(M75+M3)*(1/15)</t>
  </si>
  <si>
    <t>D10a(t) = 1/15*D8R(t-36) + 2/12*D8R(t-24)+3/15*D8R(t-12) + 3/15*D8R(t) + 3/15*D8R(t+12) + 2/15*D8R(t+24) + 1/15*D8R(t+36)</t>
  </si>
  <si>
    <t>D10b(t)=1/24*D10a(t-6) + 2/24 * (D10a(t-5) + D10a(t-4) + D10a(t-3) + D10a(t-2) + D10a(t-1) +D10a(t) + D10a(t+1) + D10a(t+2) + D10a(t+3) + D10a(t+4) + D10a(t+5)) +  + 1/24*D10a(t+6)</t>
  </si>
  <si>
    <t>O45=(N40+N41+N42+N43+N44+N45+N46+N47+N48+N49+N50)*2/24+(N51+N39)*1/24</t>
  </si>
  <si>
    <t>D10 = D10a/D10b</t>
  </si>
  <si>
    <t>Column Q</t>
  </si>
  <si>
    <t>For values for which you have a seasonal factor, calculate the seasonally adjusted series:</t>
  </si>
  <si>
    <t>D11 - seasonally adjusted series. Remember this series is adjusted for seasonal factors and calendar factors but not for outliers.</t>
  </si>
  <si>
    <t>D11 = A18/D10. Alternately, D11 = A1/(D10*TD*Hol)</t>
  </si>
  <si>
    <t>Find the final combined seasonal factors:</t>
  </si>
  <si>
    <r>
      <t xml:space="preserve">Column </t>
    </r>
    <r>
      <rPr>
        <b/>
        <sz val="11"/>
        <color theme="1"/>
        <rFont val="Calibri"/>
        <family val="2"/>
        <scheme val="minor"/>
      </rPr>
      <t>W</t>
    </r>
  </si>
  <si>
    <t>D16 - combined seasonal factors -- seasonal factors and calendar effects combined</t>
  </si>
  <si>
    <t>D16 = D10 * TD * Hol</t>
  </si>
  <si>
    <t>Calculate the trend. Again, you'll lose some values from the beginning of the series. This calculation is rather complex when there are level shifts in the regression.</t>
  </si>
  <si>
    <t>Column R</t>
  </si>
  <si>
    <t>Column S</t>
  </si>
  <si>
    <t>Column T</t>
  </si>
  <si>
    <t>Column U</t>
  </si>
  <si>
    <t>E2-Extreme Adjusted Seasonally Adjusted Series</t>
  </si>
  <si>
    <t>E2 - seasonally adjusted series modified for extreme values. Remove the extreme value adjustments AND the additive outlier adjustments from the seasonally adjusted series.</t>
  </si>
  <si>
    <t>E2 = D11/(C20 * AO)</t>
  </si>
  <si>
    <t>E2a - Remove the effect of the level shift from the extreme-modified seasonally adjusted series</t>
  </si>
  <si>
    <t>E2a = E2/LS</t>
  </si>
  <si>
    <t>D12a - Apply the Henderson-13 filter to the level-shift-adjusted, extreme-modified seasonally adjusted series</t>
  </si>
  <si>
    <t>D12a(t) = sum from i= -6 to 6 of E2a(t+i)*H13(N+i)</t>
  </si>
  <si>
    <t>D12 - final trend component. Return the level shift to D12a.</t>
  </si>
  <si>
    <t>D12 = D12*LS</t>
  </si>
  <si>
    <t>Calculate the irregular component.</t>
  </si>
  <si>
    <t>Column V</t>
  </si>
  <si>
    <t>D13 - final irregular component. If it isn't part of the seasonal or the trend, it's in the irregular.</t>
  </si>
  <si>
    <t>D13 = A1/(D10 * TD * Hol * D12)</t>
  </si>
  <si>
    <t>To get the Excel formula for the first available row, change the background color.</t>
  </si>
  <si>
    <t>G3=B3/(C3*D3)</t>
  </si>
  <si>
    <t>H3=B3/(C3*D3*E3*F3)</t>
  </si>
  <si>
    <t>A1 - the original series, extended with forecasts</t>
  </si>
  <si>
    <t>M3=F(L3=-999,K3,L3)</t>
  </si>
  <si>
    <t>P45=N45/O45</t>
  </si>
  <si>
    <t>Q45=G45/P45</t>
  </si>
  <si>
    <t>W45=P45*C45*D45</t>
  </si>
  <si>
    <t>R45=Q45/(J45*F45)</t>
  </si>
  <si>
    <t>S45=R45/E45</t>
  </si>
  <si>
    <t>T51=Filters!$H$20*S51+(S50+S52)*Filters!$I$20+(S49+S53)*Filters!$J$20+(S54+S48)*Filters!$K$20+(S47+S55)*Filters!$L$20+(S46+S56)*Filters!$M$20+(S45+S57)*Filters!$N$20</t>
  </si>
  <si>
    <t>U51=T51*E45</t>
  </si>
  <si>
    <t>V51=B51/(P51*C51*D51*U51)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</si>
</sst>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409]mmm\-yy;@"/>
    <numFmt numFmtId="165" formatCode="0.000000"/>
    <numFmt numFmtId="166" formatCode="0.0000000"/>
    <numFmt numFmtId="167" formatCode="0.000000000"/>
    <numFmt numFmtId="168" formatCode="0.0000000000"/>
  </numFmts>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1"/>
        <bgColor indexed="64"/>
      </patternFill>
    </fill>
  </fills>
  <borders count="1">
    <border>
      <left/>
      <right/>
      <top/>
      <bottom/>
      <diagonal/>
    </border>
  </borders>
  <cellStyleXfs count="1">
    <xf numFmtId="0" fontId="0" fillId="0" borderId="0"/>
  </cellStyleXfs>
  <cellXfs count="30">
    <xf numFmtId="0" fontId="0" fillId="0" borderId="0" xfId="0"/>
    <xf numFmtId="164" fontId="0" fillId="0" borderId="0" xfId="0" applyNumberFormat="1"/>
    <xf numFmtId="0" fontId="0" fillId="0" borderId="0" xfId="0" applyAlignment="1">
      <alignment wrapText="1"/>
    </xf>
    <xf numFmtId="0" fontId="0" fillId="0" borderId="0" xfId="0" applyAlignment="1">
      <alignment vertical="top" wrapText="1"/>
    </xf>
    <xf numFmtId="164" fontId="0" fillId="2" borderId="0" xfId="0" applyNumberFormat="1" applyFill="1"/>
    <xf numFmtId="14" fontId="0" fillId="2" borderId="0" xfId="0" applyNumberFormat="1" applyFill="1"/>
    <xf numFmtId="0" fontId="0" fillId="2" borderId="0" xfId="0" applyFill="1"/>
    <xf numFmtId="0" fontId="0" fillId="3" borderId="0" xfId="0" applyFill="1"/>
    <xf numFmtId="1" fontId="0" fillId="0" borderId="0" xfId="0" applyNumberFormat="1" applyAlignment="1">
      <alignment vertical="top" wrapText="1"/>
    </xf>
    <xf numFmtId="1" fontId="0" fillId="0" borderId="0" xfId="0" applyNumberFormat="1"/>
    <xf numFmtId="1" fontId="0" fillId="2" borderId="0" xfId="0" applyNumberFormat="1" applyFill="1"/>
    <xf numFmtId="165" fontId="0" fillId="0" borderId="0" xfId="0" applyNumberFormat="1"/>
    <xf numFmtId="165" fontId="0" fillId="2" borderId="0" xfId="0" applyNumberFormat="1" applyFill="1"/>
    <xf numFmtId="166" fontId="0" fillId="0" borderId="0" xfId="0" applyNumberFormat="1"/>
    <xf numFmtId="167" fontId="0" fillId="0" borderId="0" xfId="0" applyNumberFormat="1" applyAlignment="1">
      <alignment vertical="top" wrapText="1"/>
    </xf>
    <xf numFmtId="167" fontId="0" fillId="0" borderId="0" xfId="0" applyNumberFormat="1" applyAlignment="1">
      <alignment wrapText="1"/>
    </xf>
    <xf numFmtId="167" fontId="0" fillId="0" borderId="0" xfId="0" applyNumberFormat="1"/>
    <xf numFmtId="167" fontId="0" fillId="2" borderId="0" xfId="0" applyNumberFormat="1" applyFill="1"/>
    <xf numFmtId="168" fontId="0" fillId="0" borderId="0" xfId="0" applyNumberFormat="1"/>
    <xf numFmtId="0" fontId="1" fillId="0" borderId="0" xfId="0" applyFont="1" applyAlignment="1">
      <alignment wrapText="1"/>
    </xf>
    <xf numFmtId="0" fontId="0" fillId="0" borderId="0" xfId="0" applyAlignment="1">
      <alignment horizontal="left" vertical="center" wrapText="1"/>
    </xf>
    <xf numFmtId="0" fontId="0" fillId="4" borderId="0" xfId="0" applyFill="1"/>
    <xf numFmtId="0" fontId="0" fillId="3" borderId="0" xfId="0" applyFill="1" applyAlignment="1">
      <alignment wrapText="1"/>
    </xf>
    <xf numFmtId="0" fontId="0" fillId="3" borderId="0" xfId="0" applyFill="1" applyBorder="1" applyAlignment="1">
      <alignment wrapText="1"/>
    </xf>
    <xf numFmtId="0" fontId="0" fillId="4" borderId="0" xfId="0" applyFill="1" applyAlignment="1">
      <alignment wrapText="1"/>
    </xf>
    <xf numFmtId="0" fontId="0" fillId="3" borderId="0" xfId="0" applyFill="1" applyAlignment="1">
      <alignment wrapText="1"/>
    </xf>
    <xf numFmtId="0" fontId="0" fillId="3" borderId="0" xfId="0" applyFill="1" applyAlignment="1">
      <alignment horizontal="left" wrapText="1"/>
    </xf>
    <xf numFmtId="0" fontId="0" fillId="0" borderId="0" xfId="0" applyAlignment="1">
      <alignment horizontal="left" wrapText="1"/>
    </xf>
    <xf numFmtId="0" fontId="0" fillId="0" borderId="0" xfId="0" applyAlignment="1">
      <alignment horizontal="left" vertical="center" wrapText="1"/>
    </xf>
    <xf numFmtId="0" fontId="0" fillId="3" borderId="0" xfId="0" applyFill="1" applyAlignment="1">
      <alignmen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82E67A"/>
        </patternFill>
      </fill>
    </dxf>
  </dxfs>
  <tableStyles count="0" defaultTableStyle="TableStyleMedium2" defaultPivotStyle="PivotStyleLight16"/>
  <colors>
    <mruColors>
      <color rgb="FF82E67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55"/>
  <sheetViews>
    <sheetView tabSelected="1" workbookViewId="0">
      <selection activeCell="A2" sqref="A2:B2"/>
    </sheetView>
  </sheetViews>
  <sheetFormatPr defaultRowHeight="15" x14ac:dyDescent="0.25"/>
  <cols>
    <col min="1" max="1" width="17" style="2" customWidth="1"/>
    <col min="2" max="2" width="91.28515625" customWidth="1"/>
    <col min="3" max="3" width="48.140625" customWidth="1"/>
    <col min="4" max="4" width="42.7109375" customWidth="1"/>
  </cols>
  <sheetData>
    <row r="2" spans="1:4" x14ac:dyDescent="0.25">
      <c r="A2" s="28" t="s">
        <v>39</v>
      </c>
      <c r="B2" s="28"/>
    </row>
    <row r="3" spans="1:4" x14ac:dyDescent="0.25">
      <c r="A3" s="20"/>
      <c r="B3" s="20"/>
    </row>
    <row r="4" spans="1:4" ht="30" customHeight="1" x14ac:dyDescent="0.25">
      <c r="A4" s="28" t="s">
        <v>36</v>
      </c>
      <c r="B4" s="28"/>
    </row>
    <row r="5" spans="1:4" ht="30" customHeight="1" x14ac:dyDescent="0.25">
      <c r="A5" s="28" t="s">
        <v>37</v>
      </c>
      <c r="B5" s="28"/>
    </row>
    <row r="6" spans="1:4" x14ac:dyDescent="0.25">
      <c r="A6" s="20"/>
      <c r="B6" s="20"/>
    </row>
    <row r="7" spans="1:4" ht="30" customHeight="1" x14ac:dyDescent="0.25">
      <c r="A7" s="28" t="s">
        <v>38</v>
      </c>
      <c r="B7" s="28"/>
    </row>
    <row r="8" spans="1:4" ht="30" customHeight="1" x14ac:dyDescent="0.25">
      <c r="A8" s="28" t="s">
        <v>45</v>
      </c>
      <c r="B8" s="28"/>
    </row>
    <row r="9" spans="1:4" x14ac:dyDescent="0.25">
      <c r="A9" s="28" t="s">
        <v>42</v>
      </c>
      <c r="B9" s="28"/>
    </row>
    <row r="10" spans="1:4" ht="45" customHeight="1" x14ac:dyDescent="0.25">
      <c r="A10" s="28" t="s">
        <v>43</v>
      </c>
      <c r="B10" s="28"/>
    </row>
    <row r="12" spans="1:4" x14ac:dyDescent="0.25">
      <c r="A12" s="19" t="s">
        <v>44</v>
      </c>
    </row>
    <row r="13" spans="1:4" ht="50.25" customHeight="1" x14ac:dyDescent="0.25">
      <c r="A13" s="27" t="s">
        <v>46</v>
      </c>
      <c r="B13" s="27"/>
      <c r="C13" s="2" t="s">
        <v>59</v>
      </c>
      <c r="D13" s="2" t="s">
        <v>125</v>
      </c>
    </row>
    <row r="14" spans="1:4" x14ac:dyDescent="0.25">
      <c r="A14" s="2" t="s">
        <v>47</v>
      </c>
      <c r="B14" t="s">
        <v>128</v>
      </c>
    </row>
    <row r="15" spans="1:4" x14ac:dyDescent="0.25">
      <c r="A15" s="2" t="s">
        <v>48</v>
      </c>
      <c r="B15" t="s">
        <v>49</v>
      </c>
    </row>
    <row r="16" spans="1:4" x14ac:dyDescent="0.25">
      <c r="A16" s="2" t="s">
        <v>50</v>
      </c>
      <c r="B16" t="s">
        <v>51</v>
      </c>
    </row>
    <row r="17" spans="1:4" x14ac:dyDescent="0.25">
      <c r="A17" s="2" t="s">
        <v>52</v>
      </c>
      <c r="B17" t="s">
        <v>54</v>
      </c>
    </row>
    <row r="18" spans="1:4" x14ac:dyDescent="0.25">
      <c r="A18" s="2" t="s">
        <v>53</v>
      </c>
      <c r="B18" t="s">
        <v>55</v>
      </c>
    </row>
    <row r="19" spans="1:4" ht="17.25" customHeight="1" x14ac:dyDescent="0.25">
      <c r="A19" s="25" t="s">
        <v>56</v>
      </c>
      <c r="B19" s="25"/>
    </row>
    <row r="20" spans="1:4" x14ac:dyDescent="0.25">
      <c r="A20" s="22" t="s">
        <v>57</v>
      </c>
      <c r="B20" s="7" t="s">
        <v>61</v>
      </c>
      <c r="C20" s="21" t="s">
        <v>58</v>
      </c>
      <c r="D20" s="21" t="s">
        <v>126</v>
      </c>
    </row>
    <row r="21" spans="1:4" x14ac:dyDescent="0.25">
      <c r="A21" s="22" t="s">
        <v>60</v>
      </c>
      <c r="B21" s="7" t="s">
        <v>62</v>
      </c>
      <c r="C21" s="21" t="s">
        <v>63</v>
      </c>
      <c r="D21" s="21" t="s">
        <v>127</v>
      </c>
    </row>
    <row r="23" spans="1:4" ht="16.5" customHeight="1" x14ac:dyDescent="0.25">
      <c r="A23" s="27" t="s">
        <v>68</v>
      </c>
      <c r="B23" s="27"/>
    </row>
    <row r="24" spans="1:4" x14ac:dyDescent="0.25">
      <c r="A24" s="2" t="s">
        <v>64</v>
      </c>
      <c r="B24" t="s">
        <v>65</v>
      </c>
    </row>
    <row r="25" spans="1:4" x14ac:dyDescent="0.25">
      <c r="A25" s="2" t="s">
        <v>66</v>
      </c>
      <c r="B25" t="s">
        <v>67</v>
      </c>
    </row>
    <row r="26" spans="1:4" ht="20.25" customHeight="1" x14ac:dyDescent="0.25">
      <c r="A26" s="27" t="s">
        <v>69</v>
      </c>
      <c r="B26" s="27"/>
    </row>
    <row r="27" spans="1:4" x14ac:dyDescent="0.25">
      <c r="B27" t="s">
        <v>70</v>
      </c>
    </row>
    <row r="28" spans="1:4" x14ac:dyDescent="0.25">
      <c r="B28" t="s">
        <v>71</v>
      </c>
    </row>
    <row r="29" spans="1:4" x14ac:dyDescent="0.25">
      <c r="B29" t="s">
        <v>72</v>
      </c>
    </row>
    <row r="30" spans="1:4" x14ac:dyDescent="0.25">
      <c r="B30" t="s">
        <v>73</v>
      </c>
    </row>
    <row r="31" spans="1:4" x14ac:dyDescent="0.25">
      <c r="B31" t="s">
        <v>74</v>
      </c>
    </row>
    <row r="32" spans="1:4" x14ac:dyDescent="0.25">
      <c r="B32" t="s">
        <v>75</v>
      </c>
    </row>
    <row r="33" spans="1:4" x14ac:dyDescent="0.25">
      <c r="A33" s="27" t="s">
        <v>76</v>
      </c>
      <c r="B33" s="27"/>
    </row>
    <row r="34" spans="1:4" x14ac:dyDescent="0.25">
      <c r="A34" s="2" t="s">
        <v>77</v>
      </c>
      <c r="B34" t="s">
        <v>78</v>
      </c>
    </row>
    <row r="35" spans="1:4" ht="30" x14ac:dyDescent="0.25">
      <c r="A35" s="2" t="s">
        <v>79</v>
      </c>
      <c r="B35" s="2" t="s">
        <v>80</v>
      </c>
    </row>
    <row r="36" spans="1:4" ht="21" customHeight="1" x14ac:dyDescent="0.25">
      <c r="A36" s="25" t="s">
        <v>81</v>
      </c>
      <c r="B36" s="25"/>
    </row>
    <row r="37" spans="1:4" x14ac:dyDescent="0.25">
      <c r="A37" s="22" t="s">
        <v>82</v>
      </c>
      <c r="B37" s="7" t="s">
        <v>87</v>
      </c>
      <c r="C37" s="21" t="s">
        <v>86</v>
      </c>
      <c r="D37" s="21" t="s">
        <v>129</v>
      </c>
    </row>
    <row r="38" spans="1:4" ht="48.75" customHeight="1" x14ac:dyDescent="0.25">
      <c r="A38" s="22" t="s">
        <v>83</v>
      </c>
      <c r="B38" s="22" t="s">
        <v>91</v>
      </c>
      <c r="C38" s="24" t="s">
        <v>95</v>
      </c>
      <c r="D38" s="24" t="s">
        <v>94</v>
      </c>
    </row>
    <row r="39" spans="1:4" ht="60" x14ac:dyDescent="0.25">
      <c r="A39" s="22" t="s">
        <v>84</v>
      </c>
      <c r="B39" s="22" t="s">
        <v>93</v>
      </c>
      <c r="C39" s="24" t="s">
        <v>96</v>
      </c>
      <c r="D39" s="24" t="s">
        <v>97</v>
      </c>
    </row>
    <row r="40" spans="1:4" x14ac:dyDescent="0.25">
      <c r="A40" s="22" t="s">
        <v>85</v>
      </c>
      <c r="B40" s="22" t="s">
        <v>92</v>
      </c>
      <c r="C40" s="24" t="s">
        <v>98</v>
      </c>
      <c r="D40" s="21" t="s">
        <v>130</v>
      </c>
    </row>
    <row r="42" spans="1:4" x14ac:dyDescent="0.25">
      <c r="A42" s="26" t="s">
        <v>100</v>
      </c>
      <c r="B42" s="26"/>
    </row>
    <row r="43" spans="1:4" ht="30" x14ac:dyDescent="0.25">
      <c r="A43" s="22" t="s">
        <v>99</v>
      </c>
      <c r="B43" s="23" t="s">
        <v>101</v>
      </c>
      <c r="C43" s="24" t="s">
        <v>102</v>
      </c>
      <c r="D43" s="21" t="s">
        <v>131</v>
      </c>
    </row>
    <row r="45" spans="1:4" x14ac:dyDescent="0.25">
      <c r="A45" s="26" t="s">
        <v>103</v>
      </c>
      <c r="B45" s="26"/>
    </row>
    <row r="46" spans="1:4" x14ac:dyDescent="0.25">
      <c r="A46" s="22" t="s">
        <v>104</v>
      </c>
      <c r="B46" s="7" t="s">
        <v>105</v>
      </c>
      <c r="C46" s="21" t="s">
        <v>106</v>
      </c>
      <c r="D46" s="21" t="s">
        <v>132</v>
      </c>
    </row>
    <row r="48" spans="1:4" ht="30" customHeight="1" x14ac:dyDescent="0.25">
      <c r="A48" s="27" t="s">
        <v>107</v>
      </c>
      <c r="B48" s="27"/>
    </row>
    <row r="49" spans="1:4" ht="30" x14ac:dyDescent="0.25">
      <c r="A49" s="22" t="s">
        <v>108</v>
      </c>
      <c r="B49" s="22" t="s">
        <v>113</v>
      </c>
      <c r="C49" s="21" t="s">
        <v>114</v>
      </c>
      <c r="D49" s="21" t="s">
        <v>133</v>
      </c>
    </row>
    <row r="50" spans="1:4" x14ac:dyDescent="0.25">
      <c r="A50" s="22" t="s">
        <v>109</v>
      </c>
      <c r="B50" s="22" t="s">
        <v>115</v>
      </c>
      <c r="C50" s="21" t="s">
        <v>116</v>
      </c>
      <c r="D50" s="21" t="s">
        <v>134</v>
      </c>
    </row>
    <row r="51" spans="1:4" ht="60" x14ac:dyDescent="0.25">
      <c r="A51" s="22" t="s">
        <v>110</v>
      </c>
      <c r="B51" s="22" t="s">
        <v>117</v>
      </c>
      <c r="C51" s="21" t="s">
        <v>118</v>
      </c>
      <c r="D51" s="24" t="s">
        <v>135</v>
      </c>
    </row>
    <row r="52" spans="1:4" x14ac:dyDescent="0.25">
      <c r="A52" s="22" t="s">
        <v>111</v>
      </c>
      <c r="B52" s="22" t="s">
        <v>119</v>
      </c>
      <c r="C52" s="21" t="s">
        <v>120</v>
      </c>
      <c r="D52" s="21" t="s">
        <v>136</v>
      </c>
    </row>
    <row r="54" spans="1:4" x14ac:dyDescent="0.25">
      <c r="A54" s="26" t="s">
        <v>121</v>
      </c>
      <c r="B54" s="26"/>
    </row>
    <row r="55" spans="1:4" x14ac:dyDescent="0.25">
      <c r="A55" s="22" t="s">
        <v>122</v>
      </c>
      <c r="B55" s="23" t="s">
        <v>123</v>
      </c>
      <c r="C55" s="21" t="s">
        <v>124</v>
      </c>
      <c r="D55" s="21" t="s">
        <v>137</v>
      </c>
    </row>
  </sheetData>
  <mergeCells count="17">
    <mergeCell ref="A33:B33"/>
    <mergeCell ref="A2:B2"/>
    <mergeCell ref="A4:B4"/>
    <mergeCell ref="A5:B5"/>
    <mergeCell ref="A7:B7"/>
    <mergeCell ref="A8:B8"/>
    <mergeCell ref="A9:B9"/>
    <mergeCell ref="A10:B10"/>
    <mergeCell ref="A13:B13"/>
    <mergeCell ref="A19:B19"/>
    <mergeCell ref="A23:B23"/>
    <mergeCell ref="A26:B26"/>
    <mergeCell ref="A36:B36"/>
    <mergeCell ref="A42:B42"/>
    <mergeCell ref="A45:B45"/>
    <mergeCell ref="A48:B48"/>
    <mergeCell ref="A54:B54"/>
  </mergeCell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4"/>
  <sheetViews>
    <sheetView workbookViewId="0">
      <pane xSplit="1" ySplit="1" topLeftCell="H2" activePane="bottomRight" state="frozen"/>
      <selection pane="topRight" activeCell="B1" sqref="B1"/>
      <selection pane="bottomLeft" activeCell="A2" sqref="A2"/>
      <selection pane="bottomRight" activeCell="Q39" sqref="Q39"/>
    </sheetView>
  </sheetViews>
  <sheetFormatPr defaultRowHeight="15" x14ac:dyDescent="0.25"/>
  <cols>
    <col min="1" max="1" width="9.7109375" bestFit="1" customWidth="1"/>
    <col min="2" max="2" width="11.7109375" style="9" customWidth="1"/>
    <col min="3" max="3" width="11.7109375" style="16" customWidth="1"/>
    <col min="4" max="4" width="12.5703125" style="16" bestFit="1" customWidth="1"/>
    <col min="5" max="9" width="11.7109375" customWidth="1"/>
    <col min="10" max="10" width="13.140625" customWidth="1"/>
    <col min="11" max="12" width="11.7109375" customWidth="1"/>
    <col min="13" max="13" width="12.42578125" hidden="1" customWidth="1"/>
    <col min="14" max="16" width="11.7109375" customWidth="1"/>
    <col min="17" max="17" width="12.140625" customWidth="1"/>
    <col min="18" max="18" width="11.28515625" customWidth="1"/>
  </cols>
  <sheetData>
    <row r="1" spans="1:18" s="3" customFormat="1" ht="60" x14ac:dyDescent="0.25">
      <c r="A1" s="3" t="s">
        <v>0</v>
      </c>
      <c r="B1" s="8" t="s">
        <v>1</v>
      </c>
      <c r="C1" s="14" t="s">
        <v>2</v>
      </c>
      <c r="D1" s="15" t="s">
        <v>3</v>
      </c>
      <c r="E1" s="3" t="s">
        <v>4</v>
      </c>
      <c r="F1" s="3" t="s">
        <v>5</v>
      </c>
      <c r="G1" s="3" t="s">
        <v>6</v>
      </c>
      <c r="H1" s="3" t="s">
        <v>7</v>
      </c>
      <c r="I1" s="3" t="s">
        <v>8</v>
      </c>
      <c r="J1" s="3" t="s">
        <v>9</v>
      </c>
      <c r="K1" s="3" t="s">
        <v>10</v>
      </c>
      <c r="L1" s="3" t="s">
        <v>11</v>
      </c>
      <c r="M1" s="3" t="s">
        <v>88</v>
      </c>
      <c r="N1" s="3" t="s">
        <v>12</v>
      </c>
      <c r="O1" s="3" t="s">
        <v>13</v>
      </c>
      <c r="P1" s="3" t="s">
        <v>14</v>
      </c>
      <c r="Q1" s="3" t="s">
        <v>15</v>
      </c>
      <c r="R1" s="3" t="s">
        <v>16</v>
      </c>
    </row>
    <row r="3" spans="1:18" x14ac:dyDescent="0.25">
      <c r="A3" s="1">
        <v>33604</v>
      </c>
      <c r="B3" s="9">
        <v>29589</v>
      </c>
      <c r="C3" s="16">
        <v>1.0083827288923</v>
      </c>
      <c r="D3" s="16">
        <v>1</v>
      </c>
      <c r="E3">
        <v>1.02348199105104</v>
      </c>
      <c r="F3">
        <v>1</v>
      </c>
      <c r="G3">
        <v>29343.025373414799</v>
      </c>
      <c r="H3">
        <v>28669.8013545717</v>
      </c>
      <c r="I3">
        <v>1</v>
      </c>
      <c r="J3">
        <v>1</v>
      </c>
      <c r="K3">
        <v>0.96559769015156305</v>
      </c>
      <c r="L3">
        <v>-999</v>
      </c>
      <c r="M3">
        <f>IF(L3=-999,K3,L3)</f>
        <v>0.96559769015156305</v>
      </c>
      <c r="N3">
        <v>0.96426194789355302</v>
      </c>
      <c r="O3">
        <v>30430.554101523001</v>
      </c>
      <c r="P3">
        <v>30392.427002779499</v>
      </c>
      <c r="Q3">
        <v>1.0012544933887699</v>
      </c>
      <c r="R3">
        <v>0.97234509438390704</v>
      </c>
    </row>
    <row r="4" spans="1:18" x14ac:dyDescent="0.25">
      <c r="A4" s="1">
        <v>33635</v>
      </c>
      <c r="B4" s="9">
        <v>28570</v>
      </c>
      <c r="C4" s="16">
        <v>1.0346953956428999</v>
      </c>
      <c r="D4" s="16">
        <v>1</v>
      </c>
      <c r="E4">
        <v>1.02348199105104</v>
      </c>
      <c r="F4">
        <v>1</v>
      </c>
      <c r="G4">
        <v>27611.991046165102</v>
      </c>
      <c r="H4">
        <v>26978.482560117802</v>
      </c>
      <c r="I4">
        <v>1</v>
      </c>
      <c r="J4">
        <v>1</v>
      </c>
      <c r="K4">
        <v>0.90686765392511304</v>
      </c>
      <c r="L4">
        <v>-999</v>
      </c>
      <c r="M4">
        <f t="shared" ref="M4:M67" si="0">IF(L4=-999,K4,L4)</f>
        <v>0.90686765392511304</v>
      </c>
      <c r="N4">
        <v>0.90872997384430099</v>
      </c>
      <c r="O4">
        <v>30385.253970830301</v>
      </c>
      <c r="P4">
        <v>30449.731493582702</v>
      </c>
      <c r="Q4">
        <v>0.99788249289600595</v>
      </c>
      <c r="R4">
        <v>0.94025871981939102</v>
      </c>
    </row>
    <row r="5" spans="1:18" x14ac:dyDescent="0.25">
      <c r="A5" s="1">
        <v>33664</v>
      </c>
      <c r="B5" s="9">
        <v>29682</v>
      </c>
      <c r="C5" s="16">
        <v>0.98387886298877403</v>
      </c>
      <c r="D5" s="16">
        <v>0.99148313562678303</v>
      </c>
      <c r="E5">
        <v>1.02348199105104</v>
      </c>
      <c r="F5">
        <v>1</v>
      </c>
      <c r="G5">
        <v>30427.494920133598</v>
      </c>
      <c r="H5">
        <v>29729.389658226301</v>
      </c>
      <c r="I5">
        <v>1</v>
      </c>
      <c r="J5">
        <v>1</v>
      </c>
      <c r="K5">
        <v>0.99691661683691202</v>
      </c>
      <c r="L5">
        <v>-999</v>
      </c>
      <c r="M5">
        <f t="shared" si="0"/>
        <v>0.99691661683691202</v>
      </c>
      <c r="N5">
        <v>0.99684617107105</v>
      </c>
      <c r="O5">
        <v>30523.761642622499</v>
      </c>
      <c r="P5">
        <v>30522.581086751201</v>
      </c>
      <c r="Q5">
        <v>1.00003867811401</v>
      </c>
      <c r="R5">
        <v>0.972422742240031</v>
      </c>
    </row>
    <row r="6" spans="1:18" x14ac:dyDescent="0.25">
      <c r="A6" s="1">
        <v>33695</v>
      </c>
      <c r="B6" s="9">
        <v>30228</v>
      </c>
      <c r="C6" s="16">
        <v>1.00437015112733</v>
      </c>
      <c r="D6" s="16">
        <v>1.0085900244463899</v>
      </c>
      <c r="E6">
        <v>1.02348199105104</v>
      </c>
      <c r="F6">
        <v>1</v>
      </c>
      <c r="G6">
        <v>29840.146274843599</v>
      </c>
      <c r="H6">
        <v>29155.516692775502</v>
      </c>
      <c r="I6">
        <v>1</v>
      </c>
      <c r="J6">
        <v>1</v>
      </c>
      <c r="K6">
        <v>0.97494388377084795</v>
      </c>
      <c r="L6">
        <v>-999</v>
      </c>
      <c r="M6">
        <f t="shared" si="0"/>
        <v>0.97494388377084795</v>
      </c>
      <c r="N6">
        <v>0.97494930613249398</v>
      </c>
      <c r="O6">
        <v>30606.8695953186</v>
      </c>
      <c r="P6">
        <v>30607.798347085401</v>
      </c>
      <c r="Q6">
        <v>0.99996965636808399</v>
      </c>
      <c r="R6">
        <v>0.98762141962480998</v>
      </c>
    </row>
    <row r="7" spans="1:18" x14ac:dyDescent="0.25">
      <c r="A7" s="1">
        <v>33725</v>
      </c>
      <c r="B7" s="9">
        <v>31677</v>
      </c>
      <c r="C7" s="16">
        <v>1.0048119248359799</v>
      </c>
      <c r="D7" s="16">
        <v>1</v>
      </c>
      <c r="E7">
        <v>1.02348199105104</v>
      </c>
      <c r="F7">
        <v>1</v>
      </c>
      <c r="G7">
        <v>31525.302613392701</v>
      </c>
      <c r="H7">
        <v>30802.010088148902</v>
      </c>
      <c r="I7">
        <v>1</v>
      </c>
      <c r="J7">
        <v>1</v>
      </c>
      <c r="K7">
        <v>1.0268485340637401</v>
      </c>
      <c r="L7">
        <v>-999</v>
      </c>
      <c r="M7">
        <f t="shared" si="0"/>
        <v>1.0268485340637401</v>
      </c>
      <c r="N7">
        <v>1.02684313561708</v>
      </c>
      <c r="O7">
        <v>30701.186500553202</v>
      </c>
      <c r="P7">
        <v>30702.9587818008</v>
      </c>
      <c r="Q7">
        <v>0.99994227653236301</v>
      </c>
      <c r="R7">
        <v>1.0317842276040099</v>
      </c>
    </row>
    <row r="8" spans="1:18" x14ac:dyDescent="0.25">
      <c r="A8" s="1">
        <v>33756</v>
      </c>
      <c r="B8" s="9">
        <v>30769</v>
      </c>
      <c r="C8" s="16">
        <v>0.990880819967486</v>
      </c>
      <c r="D8" s="16">
        <v>1</v>
      </c>
      <c r="E8">
        <v>1.02348199105104</v>
      </c>
      <c r="F8">
        <v>1</v>
      </c>
      <c r="G8">
        <v>31052.170331654601</v>
      </c>
      <c r="H8">
        <v>30339.732993021698</v>
      </c>
      <c r="I8">
        <v>1</v>
      </c>
      <c r="J8">
        <v>1</v>
      </c>
      <c r="K8">
        <v>1.0080968706114199</v>
      </c>
      <c r="L8">
        <v>-999</v>
      </c>
      <c r="M8">
        <f t="shared" si="0"/>
        <v>1.0080968706114199</v>
      </c>
      <c r="N8">
        <v>1.00962951264987</v>
      </c>
      <c r="O8">
        <v>30756.0049925196</v>
      </c>
      <c r="P8">
        <v>30806.939033716801</v>
      </c>
      <c r="Q8">
        <v>0.99834666984793896</v>
      </c>
      <c r="R8">
        <v>1.00042251935788</v>
      </c>
    </row>
    <row r="9" spans="1:18" x14ac:dyDescent="0.25">
      <c r="A9" s="1">
        <v>33786</v>
      </c>
      <c r="B9" s="9">
        <v>32402</v>
      </c>
      <c r="C9" s="16">
        <v>1.0083827288923</v>
      </c>
      <c r="D9" s="16">
        <v>1</v>
      </c>
      <c r="E9">
        <v>1.02348199105104</v>
      </c>
      <c r="F9">
        <v>1</v>
      </c>
      <c r="G9">
        <v>32132.640783716401</v>
      </c>
      <c r="H9">
        <v>31395.413954200299</v>
      </c>
      <c r="I9">
        <v>1</v>
      </c>
      <c r="J9">
        <v>1</v>
      </c>
      <c r="K9">
        <v>1.0398188383642499</v>
      </c>
      <c r="L9">
        <v>-999</v>
      </c>
      <c r="M9">
        <f t="shared" si="0"/>
        <v>1.0398188383642499</v>
      </c>
      <c r="N9">
        <v>1.03726101965068</v>
      </c>
      <c r="O9">
        <v>30978.355664553601</v>
      </c>
      <c r="P9">
        <v>30907.95317931</v>
      </c>
      <c r="Q9">
        <v>1.0022778113074999</v>
      </c>
      <c r="R9">
        <v>1.0459560975689699</v>
      </c>
    </row>
    <row r="10" spans="1:18" x14ac:dyDescent="0.25">
      <c r="A10" s="1">
        <v>33817</v>
      </c>
      <c r="B10" s="9">
        <v>31469</v>
      </c>
      <c r="C10" s="16">
        <v>0.99636610154723204</v>
      </c>
      <c r="D10" s="16">
        <v>1</v>
      </c>
      <c r="E10">
        <v>1.02348199105104</v>
      </c>
      <c r="F10">
        <v>1</v>
      </c>
      <c r="G10">
        <v>31583.7722210065</v>
      </c>
      <c r="H10">
        <v>30859.1382136313</v>
      </c>
      <c r="I10">
        <v>1</v>
      </c>
      <c r="J10">
        <v>1</v>
      </c>
      <c r="K10">
        <v>1.0194674517164299</v>
      </c>
      <c r="L10">
        <v>-999</v>
      </c>
      <c r="M10">
        <f t="shared" si="0"/>
        <v>1.0194674517164299</v>
      </c>
      <c r="N10">
        <v>1.0198109612734501</v>
      </c>
      <c r="O10">
        <v>30970.222345489899</v>
      </c>
      <c r="P10">
        <v>30986.143457267499</v>
      </c>
      <c r="Q10">
        <v>0.99948618608186901</v>
      </c>
      <c r="R10">
        <v>1.01610507179916</v>
      </c>
    </row>
    <row r="11" spans="1:18" x14ac:dyDescent="0.25">
      <c r="A11" s="1">
        <v>33848</v>
      </c>
      <c r="B11" s="9">
        <v>30162</v>
      </c>
      <c r="C11" s="16">
        <v>0.997105061923096</v>
      </c>
      <c r="D11" s="16">
        <v>1</v>
      </c>
      <c r="E11">
        <v>1.02348199105104</v>
      </c>
      <c r="F11">
        <v>1</v>
      </c>
      <c r="G11">
        <v>30249.570633837899</v>
      </c>
      <c r="H11">
        <v>29555.547531201701</v>
      </c>
      <c r="I11">
        <v>1</v>
      </c>
      <c r="J11">
        <v>1</v>
      </c>
      <c r="K11">
        <v>0.97476606250389997</v>
      </c>
      <c r="L11">
        <v>-999</v>
      </c>
      <c r="M11">
        <f t="shared" si="0"/>
        <v>0.97476606250389997</v>
      </c>
      <c r="N11">
        <v>0.97533051598110798</v>
      </c>
      <c r="O11">
        <v>31014.686958101702</v>
      </c>
      <c r="P11">
        <v>31035.661595223701</v>
      </c>
      <c r="Q11">
        <v>0.99932417625261005</v>
      </c>
      <c r="R11">
        <v>0.97250699453282696</v>
      </c>
    </row>
    <row r="12" spans="1:18" x14ac:dyDescent="0.25">
      <c r="A12" s="1">
        <v>33878</v>
      </c>
      <c r="B12" s="9">
        <v>31407</v>
      </c>
      <c r="C12" s="16">
        <v>1.01454918477405</v>
      </c>
      <c r="D12" s="16">
        <v>1</v>
      </c>
      <c r="E12">
        <v>1.02348199105104</v>
      </c>
      <c r="F12">
        <v>1</v>
      </c>
      <c r="G12">
        <v>30956.606610446899</v>
      </c>
      <c r="H12">
        <v>30246.361813027001</v>
      </c>
      <c r="I12">
        <v>0.99367841510080102</v>
      </c>
      <c r="J12">
        <v>1.00002417207866</v>
      </c>
      <c r="K12">
        <v>0.99672788038660698</v>
      </c>
      <c r="L12">
        <v>0.99670378798423898</v>
      </c>
      <c r="M12">
        <f t="shared" si="0"/>
        <v>0.99670378798423898</v>
      </c>
      <c r="N12">
        <v>0.99315858623030295</v>
      </c>
      <c r="O12">
        <v>31169.852468323101</v>
      </c>
      <c r="P12">
        <v>31058.058880384</v>
      </c>
      <c r="Q12">
        <v>1.0035995033807401</v>
      </c>
      <c r="R12">
        <v>1.0076082340113099</v>
      </c>
    </row>
    <row r="13" spans="1:18" x14ac:dyDescent="0.25">
      <c r="A13" s="1">
        <v>33909</v>
      </c>
      <c r="B13" s="9">
        <v>30388</v>
      </c>
      <c r="C13" s="16">
        <v>0.98852116597843898</v>
      </c>
      <c r="D13" s="16">
        <v>1</v>
      </c>
      <c r="E13">
        <v>1.02348199105104</v>
      </c>
      <c r="F13">
        <v>1</v>
      </c>
      <c r="G13">
        <v>30740.8693367956</v>
      </c>
      <c r="H13">
        <v>30035.574251020302</v>
      </c>
      <c r="I13">
        <v>1</v>
      </c>
      <c r="J13">
        <v>1</v>
      </c>
      <c r="K13">
        <v>0.98963432786865302</v>
      </c>
      <c r="L13">
        <v>-999</v>
      </c>
      <c r="M13">
        <f t="shared" si="0"/>
        <v>0.98963432786865302</v>
      </c>
      <c r="N13">
        <v>0.99036910322850902</v>
      </c>
      <c r="O13">
        <v>31039.810547989899</v>
      </c>
      <c r="P13">
        <v>31059.354953756902</v>
      </c>
      <c r="Q13">
        <v>0.99937074012657001</v>
      </c>
      <c r="R13">
        <v>0.97900082067246696</v>
      </c>
    </row>
    <row r="14" spans="1:18" x14ac:dyDescent="0.25">
      <c r="A14" s="1">
        <v>33939</v>
      </c>
      <c r="B14" s="9">
        <v>34170</v>
      </c>
      <c r="C14" s="16">
        <v>0.99965341797504503</v>
      </c>
      <c r="D14" s="16">
        <v>1</v>
      </c>
      <c r="E14">
        <v>1.02348199105104</v>
      </c>
      <c r="F14">
        <v>1</v>
      </c>
      <c r="G14">
        <v>34181.846813685399</v>
      </c>
      <c r="H14">
        <v>33397.604562228997</v>
      </c>
      <c r="I14">
        <v>1</v>
      </c>
      <c r="J14">
        <v>1</v>
      </c>
      <c r="K14">
        <v>1.10054873418828</v>
      </c>
      <c r="L14">
        <v>-999</v>
      </c>
      <c r="M14">
        <f t="shared" si="0"/>
        <v>1.10054873418828</v>
      </c>
      <c r="N14">
        <v>1.10251681934287</v>
      </c>
      <c r="O14">
        <v>31003.469710383801</v>
      </c>
      <c r="P14">
        <v>31053.4787999295</v>
      </c>
      <c r="Q14">
        <v>0.99838958173195402</v>
      </c>
      <c r="R14">
        <v>1.1021347068310801</v>
      </c>
    </row>
    <row r="15" spans="1:18" x14ac:dyDescent="0.25">
      <c r="A15" s="1">
        <v>33970</v>
      </c>
      <c r="B15" s="9">
        <v>30039</v>
      </c>
      <c r="C15" s="16">
        <v>1.0048119248359799</v>
      </c>
      <c r="D15" s="16">
        <v>1</v>
      </c>
      <c r="E15">
        <v>1.02348199105104</v>
      </c>
      <c r="F15">
        <v>1</v>
      </c>
      <c r="G15">
        <v>29895.1468006346</v>
      </c>
      <c r="H15">
        <v>29209.255328405601</v>
      </c>
      <c r="I15">
        <v>1</v>
      </c>
      <c r="J15">
        <v>1</v>
      </c>
      <c r="K15">
        <v>0.96257015647070998</v>
      </c>
      <c r="L15">
        <v>-999</v>
      </c>
      <c r="M15">
        <f t="shared" si="0"/>
        <v>0.96257015647070998</v>
      </c>
      <c r="N15">
        <v>0.96487036586991504</v>
      </c>
      <c r="O15">
        <v>30983.5889442843</v>
      </c>
      <c r="P15">
        <v>31052.149454223902</v>
      </c>
      <c r="Q15">
        <v>0.99779208489123505</v>
      </c>
      <c r="R15">
        <v>0.96951324954694895</v>
      </c>
    </row>
    <row r="16" spans="1:18" x14ac:dyDescent="0.25">
      <c r="A16" s="1">
        <v>34001</v>
      </c>
      <c r="B16" s="9">
        <v>28126</v>
      </c>
      <c r="C16" s="16">
        <v>0.99115044247787598</v>
      </c>
      <c r="D16" s="16">
        <v>1</v>
      </c>
      <c r="E16">
        <v>1.02348199105104</v>
      </c>
      <c r="F16">
        <v>1</v>
      </c>
      <c r="G16">
        <v>28377.125</v>
      </c>
      <c r="H16">
        <v>27726.061863442101</v>
      </c>
      <c r="I16">
        <v>0.44954783203426402</v>
      </c>
      <c r="J16">
        <v>1.0028692866969799</v>
      </c>
      <c r="K16">
        <v>0.913344227205379</v>
      </c>
      <c r="L16">
        <v>0.91073107863691705</v>
      </c>
      <c r="M16">
        <f t="shared" si="0"/>
        <v>0.91073107863691705</v>
      </c>
      <c r="N16">
        <v>0.90847043187598298</v>
      </c>
      <c r="O16">
        <v>31236.156956040399</v>
      </c>
      <c r="P16">
        <v>31066.087906488599</v>
      </c>
      <c r="Q16">
        <v>1.00547442761585</v>
      </c>
      <c r="R16">
        <v>0.90043087053194704</v>
      </c>
    </row>
    <row r="17" spans="1:18" x14ac:dyDescent="0.25">
      <c r="A17" s="1">
        <v>34029</v>
      </c>
      <c r="B17" s="9">
        <v>30455</v>
      </c>
      <c r="C17" s="16">
        <v>0.99267408733256601</v>
      </c>
      <c r="D17" s="16">
        <v>0.99148313562678303</v>
      </c>
      <c r="E17">
        <v>1.02348199105104</v>
      </c>
      <c r="F17">
        <v>1</v>
      </c>
      <c r="G17">
        <v>30943.297086613798</v>
      </c>
      <c r="H17">
        <v>30233.357652768598</v>
      </c>
      <c r="I17">
        <v>1</v>
      </c>
      <c r="J17">
        <v>1</v>
      </c>
      <c r="K17">
        <v>0.99524663002284397</v>
      </c>
      <c r="L17">
        <v>-999</v>
      </c>
      <c r="M17">
        <f t="shared" si="0"/>
        <v>0.99524663002284397</v>
      </c>
      <c r="N17">
        <v>0.99695849466259701</v>
      </c>
      <c r="O17">
        <v>31037.698411994599</v>
      </c>
      <c r="P17">
        <v>31090.455125041499</v>
      </c>
      <c r="Q17">
        <v>0.99830312187985704</v>
      </c>
      <c r="R17">
        <v>0.98122610754638395</v>
      </c>
    </row>
    <row r="18" spans="1:18" x14ac:dyDescent="0.25">
      <c r="A18" s="1">
        <v>34060</v>
      </c>
      <c r="B18" s="9">
        <v>30820</v>
      </c>
      <c r="C18" s="16">
        <v>1.0065610838405099</v>
      </c>
      <c r="D18" s="16">
        <v>1.0085900244463899</v>
      </c>
      <c r="E18">
        <v>1.02348199105104</v>
      </c>
      <c r="F18">
        <v>1</v>
      </c>
      <c r="G18">
        <v>30358.326713194601</v>
      </c>
      <c r="H18">
        <v>29661.808393930802</v>
      </c>
      <c r="I18">
        <v>1</v>
      </c>
      <c r="J18">
        <v>1</v>
      </c>
      <c r="K18">
        <v>0.97558925599526403</v>
      </c>
      <c r="L18">
        <v>-999</v>
      </c>
      <c r="M18">
        <f t="shared" si="0"/>
        <v>0.97558925599526403</v>
      </c>
      <c r="N18">
        <v>0.97486557916115402</v>
      </c>
      <c r="O18">
        <v>31141.0386848587</v>
      </c>
      <c r="P18">
        <v>31119.9019843961</v>
      </c>
      <c r="Q18">
        <v>1.0006792020255499</v>
      </c>
      <c r="R18">
        <v>0.98969081641407197</v>
      </c>
    </row>
    <row r="19" spans="1:18" x14ac:dyDescent="0.25">
      <c r="A19" s="1">
        <v>34090</v>
      </c>
      <c r="B19" s="9">
        <v>31891</v>
      </c>
      <c r="C19" s="16">
        <v>0.99636610154723204</v>
      </c>
      <c r="D19" s="16">
        <v>1</v>
      </c>
      <c r="E19">
        <v>1.02348199105104</v>
      </c>
      <c r="F19">
        <v>1</v>
      </c>
      <c r="G19">
        <v>32007.311319079701</v>
      </c>
      <c r="H19">
        <v>31272.959953316498</v>
      </c>
      <c r="I19">
        <v>1</v>
      </c>
      <c r="J19">
        <v>1</v>
      </c>
      <c r="K19">
        <v>1.02780325786168</v>
      </c>
      <c r="L19">
        <v>-999</v>
      </c>
      <c r="M19">
        <f t="shared" si="0"/>
        <v>1.02780325786168</v>
      </c>
      <c r="N19">
        <v>1.0269306589684</v>
      </c>
      <c r="O19">
        <v>31167.9382045448</v>
      </c>
      <c r="P19">
        <v>31145.305998252701</v>
      </c>
      <c r="Q19">
        <v>1.00072666508055</v>
      </c>
      <c r="R19">
        <v>1.02319889723568</v>
      </c>
    </row>
    <row r="20" spans="1:18" x14ac:dyDescent="0.25">
      <c r="A20" s="1">
        <v>34121</v>
      </c>
      <c r="B20" s="9">
        <v>31352</v>
      </c>
      <c r="C20" s="16">
        <v>0.997105061923096</v>
      </c>
      <c r="D20" s="16">
        <v>1</v>
      </c>
      <c r="E20">
        <v>1.02348199105104</v>
      </c>
      <c r="F20">
        <v>1</v>
      </c>
      <c r="G20">
        <v>31443.025612097499</v>
      </c>
      <c r="H20">
        <v>30721.620787687702</v>
      </c>
      <c r="I20">
        <v>1</v>
      </c>
      <c r="J20">
        <v>1</v>
      </c>
      <c r="K20">
        <v>1.0091363090819301</v>
      </c>
      <c r="L20">
        <v>-999</v>
      </c>
      <c r="M20">
        <f t="shared" si="0"/>
        <v>1.0091363090819301</v>
      </c>
      <c r="N20">
        <v>1.0092548870597999</v>
      </c>
      <c r="O20">
        <v>31154.6924520709</v>
      </c>
      <c r="P20">
        <v>31163.0220098301</v>
      </c>
      <c r="Q20">
        <v>0.99973271020517096</v>
      </c>
      <c r="R20">
        <v>1.0063331566579501</v>
      </c>
    </row>
    <row r="21" spans="1:18" x14ac:dyDescent="0.25">
      <c r="A21" s="1">
        <v>34151</v>
      </c>
      <c r="B21" s="9">
        <v>33029</v>
      </c>
      <c r="C21" s="16">
        <v>1.01454918477405</v>
      </c>
      <c r="D21" s="16">
        <v>1</v>
      </c>
      <c r="E21">
        <v>1.02348199105104</v>
      </c>
      <c r="F21">
        <v>1</v>
      </c>
      <c r="G21">
        <v>32555.3462519963</v>
      </c>
      <c r="H21">
        <v>31808.421190259101</v>
      </c>
      <c r="I21">
        <v>0.214247919458146</v>
      </c>
      <c r="J21">
        <v>1.0045708466990699</v>
      </c>
      <c r="K21">
        <v>1.04417366581168</v>
      </c>
      <c r="L21">
        <v>1.03942262434028</v>
      </c>
      <c r="M21">
        <f t="shared" si="0"/>
        <v>1.03942262434028</v>
      </c>
      <c r="N21">
        <v>1.0371161125382</v>
      </c>
      <c r="O21">
        <v>31390.261763768802</v>
      </c>
      <c r="P21">
        <v>31182.338112032099</v>
      </c>
      <c r="Q21">
        <v>1.00666799426616</v>
      </c>
      <c r="R21">
        <v>1.0522053064916701</v>
      </c>
    </row>
    <row r="22" spans="1:18" x14ac:dyDescent="0.25">
      <c r="A22" s="1">
        <v>34182</v>
      </c>
      <c r="B22" s="9">
        <v>31215</v>
      </c>
      <c r="C22" s="16">
        <v>0.98387886298877403</v>
      </c>
      <c r="D22" s="16">
        <v>1</v>
      </c>
      <c r="E22">
        <v>1.02348199105104</v>
      </c>
      <c r="F22">
        <v>1</v>
      </c>
      <c r="G22">
        <v>31726.466716824001</v>
      </c>
      <c r="H22">
        <v>30998.558835650201</v>
      </c>
      <c r="I22">
        <v>1</v>
      </c>
      <c r="J22">
        <v>1</v>
      </c>
      <c r="K22">
        <v>1.0167238600489601</v>
      </c>
      <c r="L22">
        <v>-999</v>
      </c>
      <c r="M22">
        <f t="shared" si="0"/>
        <v>1.0167238600489601</v>
      </c>
      <c r="N22">
        <v>1.02022865712651</v>
      </c>
      <c r="O22">
        <v>31097.407914596399</v>
      </c>
      <c r="P22">
        <v>31207.156997603401</v>
      </c>
      <c r="Q22">
        <v>0.99648320790594902</v>
      </c>
      <c r="R22">
        <v>1.0037814111622001</v>
      </c>
    </row>
    <row r="23" spans="1:18" x14ac:dyDescent="0.25">
      <c r="A23" s="1">
        <v>34213</v>
      </c>
      <c r="B23" s="9">
        <v>30622</v>
      </c>
      <c r="C23" s="16">
        <v>1.00437015112733</v>
      </c>
      <c r="D23" s="16">
        <v>1</v>
      </c>
      <c r="E23">
        <v>1.02348199105104</v>
      </c>
      <c r="F23">
        <v>1</v>
      </c>
      <c r="G23">
        <v>30488.759513242199</v>
      </c>
      <c r="H23">
        <v>29789.248643185801</v>
      </c>
      <c r="I23">
        <v>1</v>
      </c>
      <c r="J23">
        <v>1</v>
      </c>
      <c r="K23">
        <v>0.97590752809599501</v>
      </c>
      <c r="L23">
        <v>-999</v>
      </c>
      <c r="M23">
        <f t="shared" si="0"/>
        <v>0.97590752809599501</v>
      </c>
      <c r="N23">
        <v>0.97495384608784497</v>
      </c>
      <c r="O23">
        <v>31272.002911299998</v>
      </c>
      <c r="P23">
        <v>31241.4371851289</v>
      </c>
      <c r="Q23">
        <v>1.00097837132108</v>
      </c>
      <c r="R23">
        <v>0.97921454173742395</v>
      </c>
    </row>
    <row r="24" spans="1:18" x14ac:dyDescent="0.25">
      <c r="A24" s="1">
        <v>34243</v>
      </c>
      <c r="B24" s="9">
        <v>31223</v>
      </c>
      <c r="C24" s="16">
        <v>1.0048119248359799</v>
      </c>
      <c r="D24" s="16">
        <v>1</v>
      </c>
      <c r="E24">
        <v>1.02348199105104</v>
      </c>
      <c r="F24">
        <v>1</v>
      </c>
      <c r="G24">
        <v>31073.476765412201</v>
      </c>
      <c r="H24">
        <v>30360.5505881957</v>
      </c>
      <c r="I24">
        <v>1</v>
      </c>
      <c r="J24">
        <v>1</v>
      </c>
      <c r="K24">
        <v>0.99310137627078898</v>
      </c>
      <c r="L24">
        <v>-999</v>
      </c>
      <c r="M24">
        <f t="shared" si="0"/>
        <v>0.99310137627078898</v>
      </c>
      <c r="N24">
        <v>0.993056691722494</v>
      </c>
      <c r="O24">
        <v>31290.7380056158</v>
      </c>
      <c r="P24">
        <v>31286.919651907901</v>
      </c>
      <c r="Q24">
        <v>1.0001220431333699</v>
      </c>
      <c r="R24">
        <v>0.997835205880933</v>
      </c>
    </row>
    <row r="25" spans="1:18" x14ac:dyDescent="0.25">
      <c r="A25" s="1">
        <v>34274</v>
      </c>
      <c r="B25" s="9">
        <v>30803</v>
      </c>
      <c r="C25" s="16">
        <v>0.990880819967486</v>
      </c>
      <c r="D25" s="16">
        <v>1</v>
      </c>
      <c r="E25">
        <v>1.02348199105104</v>
      </c>
      <c r="F25">
        <v>1</v>
      </c>
      <c r="G25">
        <v>31086.483237217901</v>
      </c>
      <c r="H25">
        <v>30373.258649421401</v>
      </c>
      <c r="I25">
        <v>1</v>
      </c>
      <c r="J25">
        <v>1</v>
      </c>
      <c r="K25">
        <v>0.99140136492605302</v>
      </c>
      <c r="L25">
        <v>-999</v>
      </c>
      <c r="M25">
        <f t="shared" si="0"/>
        <v>0.99140136492605302</v>
      </c>
      <c r="N25">
        <v>0.99051125990814004</v>
      </c>
      <c r="O25">
        <v>31384.280518023501</v>
      </c>
      <c r="P25">
        <v>31352.2655151955</v>
      </c>
      <c r="Q25">
        <v>1.0010211384186101</v>
      </c>
      <c r="R25">
        <v>0.98147860940480502</v>
      </c>
    </row>
    <row r="26" spans="1:18" x14ac:dyDescent="0.25">
      <c r="A26" s="1">
        <v>34304</v>
      </c>
      <c r="B26" s="9">
        <v>34941</v>
      </c>
      <c r="C26" s="16">
        <v>1.0083827288923</v>
      </c>
      <c r="D26" s="16">
        <v>1</v>
      </c>
      <c r="E26">
        <v>1.02348199105104</v>
      </c>
      <c r="F26">
        <v>1</v>
      </c>
      <c r="G26">
        <v>34650.533967774703</v>
      </c>
      <c r="H26">
        <v>33855.538515329703</v>
      </c>
      <c r="I26">
        <v>1</v>
      </c>
      <c r="J26">
        <v>1</v>
      </c>
      <c r="K26">
        <v>1.1022229467789699</v>
      </c>
      <c r="L26">
        <v>-999</v>
      </c>
      <c r="M26">
        <f t="shared" si="0"/>
        <v>1.1022229467789699</v>
      </c>
      <c r="N26">
        <v>1.1026039254504201</v>
      </c>
      <c r="O26">
        <v>31426.0934211891</v>
      </c>
      <c r="P26">
        <v>31433.355974623501</v>
      </c>
      <c r="Q26">
        <v>0.99976895392778897</v>
      </c>
      <c r="R26">
        <v>1.11184675523306</v>
      </c>
    </row>
    <row r="27" spans="1:18" x14ac:dyDescent="0.25">
      <c r="A27" s="1">
        <v>34335</v>
      </c>
      <c r="B27" s="9">
        <v>30251</v>
      </c>
      <c r="C27" s="16">
        <v>0.99636610154723204</v>
      </c>
      <c r="D27" s="16">
        <v>1</v>
      </c>
      <c r="E27">
        <v>1.02348199105104</v>
      </c>
      <c r="F27">
        <v>1</v>
      </c>
      <c r="G27">
        <v>30361.329990074901</v>
      </c>
      <c r="H27">
        <v>29664.742765914401</v>
      </c>
      <c r="I27">
        <v>1</v>
      </c>
      <c r="J27">
        <v>1</v>
      </c>
      <c r="K27">
        <v>0.96286340936053405</v>
      </c>
      <c r="L27">
        <v>-999</v>
      </c>
      <c r="M27">
        <f t="shared" si="0"/>
        <v>0.96286340936053405</v>
      </c>
      <c r="N27">
        <v>0.96562498895406002</v>
      </c>
      <c r="O27">
        <v>31442.154394700901</v>
      </c>
      <c r="P27">
        <v>31530.338412703499</v>
      </c>
      <c r="Q27">
        <v>0.99720320102980398</v>
      </c>
      <c r="R27">
        <v>0.96211600580074597</v>
      </c>
    </row>
    <row r="28" spans="1:18" x14ac:dyDescent="0.25">
      <c r="A28" s="1">
        <v>34366</v>
      </c>
      <c r="B28" s="9">
        <v>28514</v>
      </c>
      <c r="C28" s="16">
        <v>0.99115044247787598</v>
      </c>
      <c r="D28" s="16">
        <v>1</v>
      </c>
      <c r="E28">
        <v>1.02348199105104</v>
      </c>
      <c r="F28">
        <v>1</v>
      </c>
      <c r="G28">
        <v>28768.589285714301</v>
      </c>
      <c r="H28">
        <v>28108.544690826599</v>
      </c>
      <c r="I28">
        <v>1</v>
      </c>
      <c r="J28">
        <v>1</v>
      </c>
      <c r="K28">
        <v>0.90933753602487999</v>
      </c>
      <c r="L28">
        <v>-999</v>
      </c>
      <c r="M28">
        <f t="shared" si="0"/>
        <v>0.90933753602487999</v>
      </c>
      <c r="N28">
        <v>0.908106608977026</v>
      </c>
      <c r="O28">
        <v>31679.748832707901</v>
      </c>
      <c r="P28">
        <v>31637.2834044474</v>
      </c>
      <c r="Q28">
        <v>1.0013422589960601</v>
      </c>
      <c r="R28">
        <v>0.900070267304663</v>
      </c>
    </row>
    <row r="29" spans="1:18" x14ac:dyDescent="0.25">
      <c r="A29" s="1">
        <v>34394</v>
      </c>
      <c r="B29" s="9">
        <v>31920</v>
      </c>
      <c r="C29" s="16">
        <v>0.99965341797504503</v>
      </c>
      <c r="D29" s="16">
        <v>1.00827390805557</v>
      </c>
      <c r="E29">
        <v>1.02348199105104</v>
      </c>
      <c r="F29">
        <v>1</v>
      </c>
      <c r="G29">
        <v>31669.0400085287</v>
      </c>
      <c r="H29">
        <v>30942.449681998802</v>
      </c>
      <c r="I29">
        <v>1</v>
      </c>
      <c r="J29">
        <v>1</v>
      </c>
      <c r="K29">
        <v>0.99763619713513996</v>
      </c>
      <c r="L29">
        <v>-999</v>
      </c>
      <c r="M29">
        <f t="shared" si="0"/>
        <v>0.99763619713513996</v>
      </c>
      <c r="N29">
        <v>0.99734465367631198</v>
      </c>
      <c r="O29">
        <v>31753.356166089099</v>
      </c>
      <c r="P29">
        <v>31746.451456753901</v>
      </c>
      <c r="Q29">
        <v>1.0002174954685701</v>
      </c>
      <c r="R29">
        <v>1.0052480699375299</v>
      </c>
    </row>
    <row r="30" spans="1:18" x14ac:dyDescent="0.25">
      <c r="A30" s="1">
        <v>34425</v>
      </c>
      <c r="B30" s="9">
        <v>31208</v>
      </c>
      <c r="C30" s="16">
        <v>1.01196285584392</v>
      </c>
      <c r="D30" s="16">
        <v>0.99179398773540495</v>
      </c>
      <c r="E30">
        <v>1.02348199105104</v>
      </c>
      <c r="F30">
        <v>1</v>
      </c>
      <c r="G30">
        <v>31094.2362566829</v>
      </c>
      <c r="H30">
        <v>30380.833789514501</v>
      </c>
      <c r="I30">
        <v>1</v>
      </c>
      <c r="J30">
        <v>1</v>
      </c>
      <c r="K30">
        <v>0.97621746025683898</v>
      </c>
      <c r="L30">
        <v>-999</v>
      </c>
      <c r="M30">
        <f t="shared" si="0"/>
        <v>0.97621746025683898</v>
      </c>
      <c r="N30">
        <v>0.97469546456152201</v>
      </c>
      <c r="O30">
        <v>31901.488605644699</v>
      </c>
      <c r="P30">
        <v>31855.011312533501</v>
      </c>
      <c r="Q30">
        <v>1.0014590261059799</v>
      </c>
      <c r="R30">
        <v>0.97826155969656003</v>
      </c>
    </row>
    <row r="31" spans="1:18" x14ac:dyDescent="0.25">
      <c r="A31" s="1">
        <v>34455</v>
      </c>
      <c r="B31" s="9">
        <v>32215</v>
      </c>
      <c r="C31" s="16">
        <v>0.98387886298877403</v>
      </c>
      <c r="D31" s="16">
        <v>1</v>
      </c>
      <c r="E31">
        <v>1.02348199105104</v>
      </c>
      <c r="F31">
        <v>1</v>
      </c>
      <c r="G31">
        <v>32742.852003283198</v>
      </c>
      <c r="H31">
        <v>31991.624952441802</v>
      </c>
      <c r="I31">
        <v>1</v>
      </c>
      <c r="J31">
        <v>1</v>
      </c>
      <c r="K31">
        <v>1.0248598111304099</v>
      </c>
      <c r="L31">
        <v>-999</v>
      </c>
      <c r="M31">
        <f t="shared" si="0"/>
        <v>1.0248598111304099</v>
      </c>
      <c r="N31">
        <v>1.0269764439392399</v>
      </c>
      <c r="O31">
        <v>31882.768291830798</v>
      </c>
      <c r="P31">
        <v>31951.658220562698</v>
      </c>
      <c r="Q31">
        <v>0.99784393259791404</v>
      </c>
      <c r="R31">
        <v>1.0104204159792001</v>
      </c>
    </row>
    <row r="32" spans="1:18" x14ac:dyDescent="0.25">
      <c r="A32" s="1">
        <v>34486</v>
      </c>
      <c r="B32" s="9">
        <v>32537</v>
      </c>
      <c r="C32" s="16">
        <v>1.00437015112733</v>
      </c>
      <c r="D32" s="16">
        <v>1</v>
      </c>
      <c r="E32">
        <v>1.02348199105104</v>
      </c>
      <c r="F32">
        <v>1</v>
      </c>
      <c r="G32">
        <v>32395.427087791901</v>
      </c>
      <c r="H32">
        <v>31652.171089521798</v>
      </c>
      <c r="I32">
        <v>1</v>
      </c>
      <c r="J32">
        <v>1</v>
      </c>
      <c r="K32">
        <v>1.0114182417326201</v>
      </c>
      <c r="L32">
        <v>-999</v>
      </c>
      <c r="M32">
        <f t="shared" si="0"/>
        <v>1.0114182417326201</v>
      </c>
      <c r="N32">
        <v>1.00846216810649</v>
      </c>
      <c r="O32">
        <v>32123.591853344598</v>
      </c>
      <c r="P32">
        <v>32031.800669572702</v>
      </c>
      <c r="Q32">
        <v>1.00286562671636</v>
      </c>
      <c r="R32">
        <v>1.0128693001873099</v>
      </c>
    </row>
    <row r="33" spans="1:18" x14ac:dyDescent="0.25">
      <c r="A33" s="1">
        <v>34516</v>
      </c>
      <c r="B33" s="9">
        <v>33288</v>
      </c>
      <c r="C33" s="16">
        <v>1.0048119248359799</v>
      </c>
      <c r="D33" s="16">
        <v>1</v>
      </c>
      <c r="E33">
        <v>1.02348199105104</v>
      </c>
      <c r="F33">
        <v>1</v>
      </c>
      <c r="G33">
        <v>33128.587725940502</v>
      </c>
      <c r="H33">
        <v>32368.510648555701</v>
      </c>
      <c r="I33">
        <v>0.59139050540540605</v>
      </c>
      <c r="J33">
        <v>0.99800703332274898</v>
      </c>
      <c r="K33">
        <v>1.03222970692354</v>
      </c>
      <c r="L33">
        <v>1.03429101444992</v>
      </c>
      <c r="M33">
        <f t="shared" si="0"/>
        <v>1.03429101444992</v>
      </c>
      <c r="N33">
        <v>1.03668874800811</v>
      </c>
      <c r="O33">
        <v>31956.156358013501</v>
      </c>
      <c r="P33">
        <v>32095.044318324999</v>
      </c>
      <c r="Q33">
        <v>0.99567260418979298</v>
      </c>
      <c r="R33">
        <v>1.04167721634184</v>
      </c>
    </row>
    <row r="34" spans="1:18" x14ac:dyDescent="0.25">
      <c r="A34" s="1">
        <v>34547</v>
      </c>
      <c r="B34" s="9">
        <v>32613</v>
      </c>
      <c r="C34" s="16">
        <v>0.99267408733256601</v>
      </c>
      <c r="D34" s="16">
        <v>1</v>
      </c>
      <c r="E34">
        <v>1.02348199105104</v>
      </c>
      <c r="F34">
        <v>1</v>
      </c>
      <c r="G34">
        <v>32853.683214029501</v>
      </c>
      <c r="H34">
        <v>32099.913336326801</v>
      </c>
      <c r="I34">
        <v>1</v>
      </c>
      <c r="J34">
        <v>1</v>
      </c>
      <c r="K34">
        <v>1.02191610895414</v>
      </c>
      <c r="L34">
        <v>-999</v>
      </c>
      <c r="M34">
        <f t="shared" si="0"/>
        <v>1.02191610895414</v>
      </c>
      <c r="N34">
        <v>1.0208869088274399</v>
      </c>
      <c r="O34">
        <v>32181.510929319498</v>
      </c>
      <c r="P34">
        <v>32148.7272916822</v>
      </c>
      <c r="Q34">
        <v>1.00101974915958</v>
      </c>
      <c r="R34">
        <v>1.01340798049005</v>
      </c>
    </row>
    <row r="35" spans="1:18" x14ac:dyDescent="0.25">
      <c r="A35" s="1">
        <v>34578</v>
      </c>
      <c r="B35" s="9">
        <v>31860</v>
      </c>
      <c r="C35" s="16">
        <v>1.0065610838405099</v>
      </c>
      <c r="D35" s="16">
        <v>1</v>
      </c>
      <c r="E35">
        <v>1.02348199105104</v>
      </c>
      <c r="F35">
        <v>1</v>
      </c>
      <c r="G35">
        <v>31652.326432529098</v>
      </c>
      <c r="H35">
        <v>30926.119569553499</v>
      </c>
      <c r="I35">
        <v>0</v>
      </c>
      <c r="J35">
        <v>1.00785479759977</v>
      </c>
      <c r="K35">
        <v>0.98298659912206598</v>
      </c>
      <c r="L35">
        <v>0.97532561383154703</v>
      </c>
      <c r="M35">
        <f t="shared" si="0"/>
        <v>0.97532561383154703</v>
      </c>
      <c r="N35">
        <v>0.97449127501487898</v>
      </c>
      <c r="O35">
        <v>32480.8720653202</v>
      </c>
      <c r="P35">
        <v>32198.8463436727</v>
      </c>
      <c r="Q35">
        <v>1.0087588765956801</v>
      </c>
      <c r="R35">
        <v>0.98088499397209505</v>
      </c>
    </row>
    <row r="36" spans="1:18" x14ac:dyDescent="0.25">
      <c r="A36" s="1">
        <v>34608</v>
      </c>
      <c r="B36" s="9">
        <v>31846</v>
      </c>
      <c r="C36" s="16">
        <v>0.99636610154723204</v>
      </c>
      <c r="D36" s="16">
        <v>1</v>
      </c>
      <c r="E36">
        <v>1.02348199105104</v>
      </c>
      <c r="F36">
        <v>1</v>
      </c>
      <c r="G36">
        <v>31962.147197247199</v>
      </c>
      <c r="H36">
        <v>31228.832042686499</v>
      </c>
      <c r="I36">
        <v>1</v>
      </c>
      <c r="J36">
        <v>1</v>
      </c>
      <c r="K36">
        <v>0.99108801716207795</v>
      </c>
      <c r="L36">
        <v>-999</v>
      </c>
      <c r="M36">
        <f t="shared" si="0"/>
        <v>0.99108801716207795</v>
      </c>
      <c r="N36">
        <v>0.99291919151495001</v>
      </c>
      <c r="O36">
        <v>32190.078981634801</v>
      </c>
      <c r="P36">
        <v>32247.711667797499</v>
      </c>
      <c r="Q36">
        <v>0.99821281315224997</v>
      </c>
      <c r="R36">
        <v>0.98931102400117998</v>
      </c>
    </row>
    <row r="37" spans="1:18" x14ac:dyDescent="0.25">
      <c r="A37" s="1">
        <v>34639</v>
      </c>
      <c r="B37" s="9">
        <v>31915</v>
      </c>
      <c r="C37" s="16">
        <v>0.997105061923096</v>
      </c>
      <c r="D37" s="16">
        <v>1</v>
      </c>
      <c r="E37">
        <v>1.02348199105104</v>
      </c>
      <c r="F37">
        <v>1</v>
      </c>
      <c r="G37">
        <v>32007.6601942489</v>
      </c>
      <c r="H37">
        <v>31273.3008241596</v>
      </c>
      <c r="I37">
        <v>1</v>
      </c>
      <c r="J37">
        <v>1</v>
      </c>
      <c r="K37">
        <v>0.99112363872622</v>
      </c>
      <c r="L37">
        <v>-999</v>
      </c>
      <c r="M37">
        <f t="shared" si="0"/>
        <v>0.99112363872622</v>
      </c>
      <c r="N37">
        <v>0.99112193743131805</v>
      </c>
      <c r="O37">
        <v>32294.371646341398</v>
      </c>
      <c r="P37">
        <v>32292.368337203101</v>
      </c>
      <c r="Q37">
        <v>1.00006203661241</v>
      </c>
      <c r="R37">
        <v>0.98825270079579297</v>
      </c>
    </row>
    <row r="38" spans="1:18" x14ac:dyDescent="0.25">
      <c r="A38" s="1">
        <v>34669</v>
      </c>
      <c r="B38" s="9">
        <v>36173</v>
      </c>
      <c r="C38" s="16">
        <v>1.01454918477405</v>
      </c>
      <c r="D38" s="16">
        <v>1</v>
      </c>
      <c r="E38">
        <v>1.02348199105104</v>
      </c>
      <c r="F38">
        <v>1</v>
      </c>
      <c r="G38">
        <v>35654.259589253801</v>
      </c>
      <c r="H38">
        <v>34836.235420849604</v>
      </c>
      <c r="I38">
        <v>1</v>
      </c>
      <c r="J38">
        <v>1</v>
      </c>
      <c r="K38">
        <v>1.1027983582629699</v>
      </c>
      <c r="L38">
        <v>-999</v>
      </c>
      <c r="M38">
        <f t="shared" si="0"/>
        <v>1.1027983582629699</v>
      </c>
      <c r="N38">
        <v>1.10269115854257</v>
      </c>
      <c r="O38">
        <v>32333.858227700199</v>
      </c>
      <c r="P38">
        <v>32328.9819349438</v>
      </c>
      <c r="Q38">
        <v>1.0001508334771001</v>
      </c>
      <c r="R38">
        <v>1.1187344159569199</v>
      </c>
    </row>
    <row r="39" spans="1:18" x14ac:dyDescent="0.25">
      <c r="A39" s="1">
        <v>34700</v>
      </c>
      <c r="B39" s="9">
        <v>31039</v>
      </c>
      <c r="C39" s="16">
        <v>0.98387886298877403</v>
      </c>
      <c r="D39" s="16">
        <v>1</v>
      </c>
      <c r="E39">
        <v>1.02348199105104</v>
      </c>
      <c r="F39">
        <v>1</v>
      </c>
      <c r="G39">
        <v>31547.582906407199</v>
      </c>
      <c r="H39">
        <v>30823.779199094901</v>
      </c>
      <c r="I39">
        <v>0</v>
      </c>
      <c r="J39">
        <v>1.0074337320084601</v>
      </c>
      <c r="K39">
        <v>0.974756358210223</v>
      </c>
      <c r="L39">
        <v>0.96756374860201499</v>
      </c>
      <c r="M39">
        <f t="shared" si="0"/>
        <v>0.96756374860201499</v>
      </c>
      <c r="N39">
        <v>0.96635302096972098</v>
      </c>
      <c r="O39">
        <v>32646.022956237699</v>
      </c>
      <c r="P39">
        <v>32363.321355070599</v>
      </c>
      <c r="Q39">
        <v>1.0087352468575601</v>
      </c>
      <c r="R39">
        <v>0.95077431151745595</v>
      </c>
    </row>
    <row r="40" spans="1:18" x14ac:dyDescent="0.25">
      <c r="A40" s="1">
        <v>34731</v>
      </c>
      <c r="B40" s="9">
        <v>29132</v>
      </c>
      <c r="C40" s="16">
        <v>0.99115044247787598</v>
      </c>
      <c r="D40" s="16">
        <v>1</v>
      </c>
      <c r="E40">
        <v>1.02348199105104</v>
      </c>
      <c r="F40">
        <v>1</v>
      </c>
      <c r="G40">
        <v>29392.1071428572</v>
      </c>
      <c r="H40">
        <v>28717.7570292895</v>
      </c>
      <c r="I40">
        <v>1</v>
      </c>
      <c r="J40">
        <v>1</v>
      </c>
      <c r="K40">
        <v>0.90730850198631097</v>
      </c>
      <c r="L40">
        <v>-999</v>
      </c>
      <c r="M40">
        <f t="shared" si="0"/>
        <v>0.90730850198631097</v>
      </c>
      <c r="N40">
        <v>0.90745249167948405</v>
      </c>
      <c r="O40">
        <v>32389.692476858101</v>
      </c>
      <c r="P40">
        <v>32394.119608843801</v>
      </c>
      <c r="Q40">
        <v>0.99986333532013905</v>
      </c>
      <c r="R40">
        <v>0.89942193865577202</v>
      </c>
    </row>
    <row r="41" spans="1:18" x14ac:dyDescent="0.25">
      <c r="A41" s="1">
        <v>34759</v>
      </c>
      <c r="B41" s="9">
        <v>32361</v>
      </c>
      <c r="C41" s="16">
        <v>1.0083827288923</v>
      </c>
      <c r="D41" s="16">
        <v>0.99148313562678303</v>
      </c>
      <c r="E41">
        <v>1.02348199105104</v>
      </c>
      <c r="F41">
        <v>1</v>
      </c>
      <c r="G41">
        <v>32367.6525251114</v>
      </c>
      <c r="H41">
        <v>31625.033765247099</v>
      </c>
      <c r="I41">
        <v>1</v>
      </c>
      <c r="J41">
        <v>1</v>
      </c>
      <c r="K41">
        <v>0.99822935049494899</v>
      </c>
      <c r="L41">
        <v>-999</v>
      </c>
      <c r="M41">
        <f t="shared" si="0"/>
        <v>0.99822935049494899</v>
      </c>
      <c r="N41">
        <v>0.99794143425636095</v>
      </c>
      <c r="O41">
        <v>32434.4209129175</v>
      </c>
      <c r="P41">
        <v>32424.568013406901</v>
      </c>
      <c r="Q41">
        <v>1.00030387141955</v>
      </c>
      <c r="R41">
        <v>0.99773632730750395</v>
      </c>
    </row>
    <row r="42" spans="1:18" x14ac:dyDescent="0.25">
      <c r="A42" s="1">
        <v>34790</v>
      </c>
      <c r="B42" s="9">
        <v>31792</v>
      </c>
      <c r="C42" s="16">
        <v>1.0008135560896201</v>
      </c>
      <c r="D42" s="16">
        <v>1.0085900244463899</v>
      </c>
      <c r="E42">
        <v>1.02348199105104</v>
      </c>
      <c r="F42">
        <v>1</v>
      </c>
      <c r="G42">
        <v>31495.608403833401</v>
      </c>
      <c r="H42">
        <v>30772.997159910799</v>
      </c>
      <c r="I42">
        <v>0.79808513825383398</v>
      </c>
      <c r="J42">
        <v>0.99904060039019704</v>
      </c>
      <c r="K42">
        <v>0.97041088789301899</v>
      </c>
      <c r="L42">
        <v>0.97134279379036603</v>
      </c>
      <c r="M42">
        <f t="shared" si="0"/>
        <v>0.97134279379036603</v>
      </c>
      <c r="N42">
        <v>0.97467501437618698</v>
      </c>
      <c r="O42">
        <v>32313.958949682499</v>
      </c>
      <c r="P42">
        <v>32455.353620725698</v>
      </c>
      <c r="Q42">
        <v>0.99564340993798806</v>
      </c>
      <c r="R42">
        <v>0.98384726085419305</v>
      </c>
    </row>
    <row r="43" spans="1:18" x14ac:dyDescent="0.25">
      <c r="A43" s="1">
        <v>34820</v>
      </c>
      <c r="B43" s="9">
        <v>33178</v>
      </c>
      <c r="C43" s="16">
        <v>0.99267408733256601</v>
      </c>
      <c r="D43" s="16">
        <v>1</v>
      </c>
      <c r="E43">
        <v>1.02348199105104</v>
      </c>
      <c r="F43">
        <v>1</v>
      </c>
      <c r="G43">
        <v>33422.852901452497</v>
      </c>
      <c r="H43">
        <v>32656.024428070101</v>
      </c>
      <c r="I43">
        <v>1</v>
      </c>
      <c r="J43">
        <v>1</v>
      </c>
      <c r="K43">
        <v>1.02875242730076</v>
      </c>
      <c r="L43">
        <v>-999</v>
      </c>
      <c r="M43">
        <f t="shared" si="0"/>
        <v>1.02875242730076</v>
      </c>
      <c r="N43">
        <v>1.0270903415253601</v>
      </c>
      <c r="O43">
        <v>32541.2980242958</v>
      </c>
      <c r="P43">
        <v>32488.103019926399</v>
      </c>
      <c r="Q43">
        <v>1.00163736874193</v>
      </c>
      <c r="R43">
        <v>1.0195659673817801</v>
      </c>
    </row>
    <row r="44" spans="1:18" x14ac:dyDescent="0.25">
      <c r="A44" s="1">
        <v>34851</v>
      </c>
      <c r="B44" s="9">
        <v>33060</v>
      </c>
      <c r="C44" s="16">
        <v>1.0065610838405099</v>
      </c>
      <c r="D44" s="16">
        <v>1</v>
      </c>
      <c r="E44">
        <v>1.02348199105104</v>
      </c>
      <c r="F44">
        <v>1</v>
      </c>
      <c r="G44">
        <v>32844.504452586603</v>
      </c>
      <c r="H44">
        <v>32090.945165393499</v>
      </c>
      <c r="I44">
        <v>1</v>
      </c>
      <c r="J44">
        <v>1</v>
      </c>
      <c r="K44">
        <v>1.0100643945460801</v>
      </c>
      <c r="L44">
        <v>-999</v>
      </c>
      <c r="M44">
        <f t="shared" si="0"/>
        <v>1.0100643945460801</v>
      </c>
      <c r="N44">
        <v>1.0071002110184899</v>
      </c>
      <c r="O44">
        <v>32612.945656491102</v>
      </c>
      <c r="P44">
        <v>32517.050242332502</v>
      </c>
      <c r="Q44">
        <v>1.00294908097272</v>
      </c>
      <c r="R44">
        <v>1.01370787993877</v>
      </c>
    </row>
    <row r="45" spans="1:18" x14ac:dyDescent="0.25">
      <c r="A45" s="1">
        <v>34881</v>
      </c>
      <c r="B45" s="9">
        <v>33520</v>
      </c>
      <c r="C45" s="16">
        <v>0.99636610154723204</v>
      </c>
      <c r="D45" s="16">
        <v>1</v>
      </c>
      <c r="E45">
        <v>1.02348199105104</v>
      </c>
      <c r="F45">
        <v>1</v>
      </c>
      <c r="G45">
        <v>33642.252529414298</v>
      </c>
      <c r="H45">
        <v>32870.390318120102</v>
      </c>
      <c r="I45">
        <v>1</v>
      </c>
      <c r="J45">
        <v>1</v>
      </c>
      <c r="K45">
        <v>1.0339432022585899</v>
      </c>
      <c r="L45">
        <v>-999</v>
      </c>
      <c r="M45">
        <f t="shared" si="0"/>
        <v>1.0339432022585899</v>
      </c>
      <c r="N45">
        <v>1.03637557600442</v>
      </c>
      <c r="O45">
        <v>32461.448637294601</v>
      </c>
      <c r="P45">
        <v>32538.5213873301</v>
      </c>
      <c r="Q45">
        <v>0.99763133828000405</v>
      </c>
      <c r="R45">
        <v>1.0326094924022999</v>
      </c>
    </row>
    <row r="46" spans="1:18" x14ac:dyDescent="0.25">
      <c r="A46" s="1">
        <v>34912</v>
      </c>
      <c r="B46" s="9">
        <v>33279</v>
      </c>
      <c r="C46" s="16">
        <v>0.99965341797504503</v>
      </c>
      <c r="D46" s="16">
        <v>1</v>
      </c>
      <c r="E46">
        <v>1.02348199105104</v>
      </c>
      <c r="F46">
        <v>1</v>
      </c>
      <c r="G46">
        <v>33290.537902037897</v>
      </c>
      <c r="H46">
        <v>32526.7451631964</v>
      </c>
      <c r="I46">
        <v>1</v>
      </c>
      <c r="J46">
        <v>1</v>
      </c>
      <c r="K46">
        <v>1.0223847662813199</v>
      </c>
      <c r="L46">
        <v>-999</v>
      </c>
      <c r="M46">
        <f t="shared" si="0"/>
        <v>1.0223847662813199</v>
      </c>
      <c r="N46">
        <v>1.0214850276687399</v>
      </c>
      <c r="O46">
        <v>32590.333681164699</v>
      </c>
      <c r="P46">
        <v>32563.4510157199</v>
      </c>
      <c r="Q46">
        <v>1.0008255471888301</v>
      </c>
      <c r="R46">
        <v>1.02113099931939</v>
      </c>
    </row>
    <row r="47" spans="1:18" x14ac:dyDescent="0.25">
      <c r="A47" s="1">
        <v>34943</v>
      </c>
      <c r="B47" s="9">
        <v>32177</v>
      </c>
      <c r="C47" s="16">
        <v>1.01196285584392</v>
      </c>
      <c r="D47" s="16">
        <v>1</v>
      </c>
      <c r="E47">
        <v>1.02348199105104</v>
      </c>
      <c r="F47">
        <v>1</v>
      </c>
      <c r="G47">
        <v>31796.621599481801</v>
      </c>
      <c r="H47">
        <v>31067.104138128601</v>
      </c>
      <c r="I47">
        <v>1</v>
      </c>
      <c r="J47">
        <v>1</v>
      </c>
      <c r="K47">
        <v>0.97533247404785695</v>
      </c>
      <c r="L47">
        <v>-999</v>
      </c>
      <c r="M47">
        <f t="shared" si="0"/>
        <v>0.97533247404785695</v>
      </c>
      <c r="N47">
        <v>0.97397267835172996</v>
      </c>
      <c r="O47">
        <v>32646.317813854599</v>
      </c>
      <c r="P47">
        <v>32603.4214845364</v>
      </c>
      <c r="Q47">
        <v>1.0013157002352799</v>
      </c>
      <c r="R47">
        <v>0.98562417309876604</v>
      </c>
    </row>
    <row r="48" spans="1:18" x14ac:dyDescent="0.25">
      <c r="A48" s="1">
        <v>34973</v>
      </c>
      <c r="B48" s="9">
        <v>31830</v>
      </c>
      <c r="C48" s="16">
        <v>0.98387886298877403</v>
      </c>
      <c r="D48" s="16">
        <v>1</v>
      </c>
      <c r="E48">
        <v>1.02348199105104</v>
      </c>
      <c r="F48">
        <v>1</v>
      </c>
      <c r="G48">
        <v>32351.543667996499</v>
      </c>
      <c r="H48">
        <v>31609.294497477102</v>
      </c>
      <c r="I48">
        <v>1</v>
      </c>
      <c r="J48">
        <v>1</v>
      </c>
      <c r="K48">
        <v>0.99049067833628401</v>
      </c>
      <c r="L48">
        <v>-999</v>
      </c>
      <c r="M48">
        <f t="shared" si="0"/>
        <v>0.99049067833628401</v>
      </c>
      <c r="N48">
        <v>0.99301400303147602</v>
      </c>
      <c r="O48">
        <v>32579.141451413099</v>
      </c>
      <c r="P48">
        <v>32664.8979772733</v>
      </c>
      <c r="Q48">
        <v>0.99737465808343095</v>
      </c>
      <c r="R48">
        <v>0.97700548823453903</v>
      </c>
    </row>
    <row r="49" spans="1:18" x14ac:dyDescent="0.25">
      <c r="A49" s="1">
        <v>35004</v>
      </c>
      <c r="B49" s="9">
        <v>32508</v>
      </c>
      <c r="C49" s="16">
        <v>1.00437015112733</v>
      </c>
      <c r="D49" s="16">
        <v>1</v>
      </c>
      <c r="E49">
        <v>1.02348199105104</v>
      </c>
      <c r="F49">
        <v>1</v>
      </c>
      <c r="G49">
        <v>32366.553270736</v>
      </c>
      <c r="H49">
        <v>31623.959731326599</v>
      </c>
      <c r="I49">
        <v>1</v>
      </c>
      <c r="J49">
        <v>1</v>
      </c>
      <c r="K49">
        <v>0.98837344099514002</v>
      </c>
      <c r="L49">
        <v>-999</v>
      </c>
      <c r="M49">
        <f t="shared" si="0"/>
        <v>0.98837344099514002</v>
      </c>
      <c r="N49">
        <v>0.99187877020761195</v>
      </c>
      <c r="O49">
        <v>32631.5616816371</v>
      </c>
      <c r="P49">
        <v>32749.352799091401</v>
      </c>
      <c r="Q49">
        <v>0.996403253579486</v>
      </c>
      <c r="R49">
        <v>0.99621343033341203</v>
      </c>
    </row>
    <row r="50" spans="1:18" x14ac:dyDescent="0.25">
      <c r="A50" s="1">
        <v>35034</v>
      </c>
      <c r="B50" s="9">
        <v>36510</v>
      </c>
      <c r="C50" s="16">
        <v>1.0048119248359799</v>
      </c>
      <c r="D50" s="16">
        <v>1</v>
      </c>
      <c r="E50">
        <v>1.02348199105104</v>
      </c>
      <c r="F50">
        <v>1</v>
      </c>
      <c r="G50">
        <v>36335.157951036002</v>
      </c>
      <c r="H50">
        <v>35501.511769369499</v>
      </c>
      <c r="I50">
        <v>1</v>
      </c>
      <c r="J50">
        <v>1</v>
      </c>
      <c r="K50">
        <v>1.10614363599453</v>
      </c>
      <c r="L50">
        <v>-999</v>
      </c>
      <c r="M50">
        <f t="shared" si="0"/>
        <v>1.10614363599453</v>
      </c>
      <c r="N50">
        <v>1.1029192245294199</v>
      </c>
      <c r="O50">
        <v>32944.532240372399</v>
      </c>
      <c r="P50">
        <v>32849.159414392299</v>
      </c>
      <c r="Q50">
        <v>1.0029033566666601</v>
      </c>
      <c r="R50">
        <v>1.1082263889380199</v>
      </c>
    </row>
    <row r="51" spans="1:18" x14ac:dyDescent="0.25">
      <c r="A51" s="1">
        <v>35065</v>
      </c>
      <c r="B51" s="9">
        <v>31733</v>
      </c>
      <c r="C51" s="16">
        <v>0.99267408733256601</v>
      </c>
      <c r="D51" s="16">
        <v>1</v>
      </c>
      <c r="E51">
        <v>1.02348199105104</v>
      </c>
      <c r="F51">
        <v>1</v>
      </c>
      <c r="G51">
        <v>31967.1888336185</v>
      </c>
      <c r="H51">
        <v>31233.7580075939</v>
      </c>
      <c r="I51">
        <v>1</v>
      </c>
      <c r="J51">
        <v>1</v>
      </c>
      <c r="K51">
        <v>0.97034671865604405</v>
      </c>
      <c r="L51">
        <v>-999</v>
      </c>
      <c r="M51">
        <f t="shared" si="0"/>
        <v>0.97034671865604405</v>
      </c>
      <c r="N51">
        <v>0.966704308446098</v>
      </c>
      <c r="O51">
        <v>33068.218021085697</v>
      </c>
      <c r="P51">
        <v>32943.141692044199</v>
      </c>
      <c r="Q51">
        <v>1.0037967334813001</v>
      </c>
      <c r="R51">
        <v>0.95962231710718904</v>
      </c>
    </row>
    <row r="52" spans="1:18" x14ac:dyDescent="0.25">
      <c r="A52" s="1">
        <v>35096</v>
      </c>
      <c r="B52" s="9">
        <v>30778</v>
      </c>
      <c r="C52" s="16">
        <v>1.0291722792676601</v>
      </c>
      <c r="D52" s="16">
        <v>1</v>
      </c>
      <c r="E52">
        <v>1.02348199105104</v>
      </c>
      <c r="F52">
        <v>1</v>
      </c>
      <c r="G52">
        <v>29905.585896562301</v>
      </c>
      <c r="H52">
        <v>29219.4549176695</v>
      </c>
      <c r="I52">
        <v>1</v>
      </c>
      <c r="J52">
        <v>1</v>
      </c>
      <c r="K52">
        <v>0.90561112688317602</v>
      </c>
      <c r="L52">
        <v>-999</v>
      </c>
      <c r="M52">
        <f t="shared" si="0"/>
        <v>0.90561112688317602</v>
      </c>
      <c r="N52">
        <v>0.90706398894211204</v>
      </c>
      <c r="O52">
        <v>32969.6540278713</v>
      </c>
      <c r="P52">
        <v>33020.275039542503</v>
      </c>
      <c r="Q52">
        <v>0.99846697183441102</v>
      </c>
      <c r="R52">
        <v>0.93352511294117402</v>
      </c>
    </row>
    <row r="53" spans="1:18" x14ac:dyDescent="0.25">
      <c r="A53" s="1">
        <v>35125</v>
      </c>
      <c r="B53" s="9">
        <v>33060</v>
      </c>
      <c r="C53" s="16">
        <v>1.0048119248359799</v>
      </c>
      <c r="D53" s="16">
        <v>0.99704875906074597</v>
      </c>
      <c r="E53">
        <v>1.02348199105104</v>
      </c>
      <c r="F53">
        <v>1</v>
      </c>
      <c r="G53">
        <v>32999.067790652298</v>
      </c>
      <c r="H53">
        <v>32241.962319986498</v>
      </c>
      <c r="I53">
        <v>1</v>
      </c>
      <c r="J53">
        <v>1</v>
      </c>
      <c r="K53">
        <v>0.99718228472132098</v>
      </c>
      <c r="L53">
        <v>-999</v>
      </c>
      <c r="M53">
        <f t="shared" si="0"/>
        <v>0.99718228472132098</v>
      </c>
      <c r="N53">
        <v>0.998297930444487</v>
      </c>
      <c r="O53">
        <v>33055.330261938601</v>
      </c>
      <c r="P53">
        <v>33089.2821807773</v>
      </c>
      <c r="Q53">
        <v>0.99897393002806101</v>
      </c>
      <c r="R53">
        <v>1.00014127034957</v>
      </c>
    </row>
    <row r="54" spans="1:18" x14ac:dyDescent="0.25">
      <c r="A54" s="1">
        <v>35156</v>
      </c>
      <c r="B54" s="9">
        <v>32158</v>
      </c>
      <c r="C54" s="16">
        <v>0.990880819967486</v>
      </c>
      <c r="D54" s="16">
        <v>1.00295997654321</v>
      </c>
      <c r="E54">
        <v>1.02348199105104</v>
      </c>
      <c r="F54">
        <v>1</v>
      </c>
      <c r="G54">
        <v>32358.174008179401</v>
      </c>
      <c r="H54">
        <v>31615.772716186399</v>
      </c>
      <c r="I54">
        <v>1</v>
      </c>
      <c r="J54">
        <v>1</v>
      </c>
      <c r="K54">
        <v>0.97591114568998305</v>
      </c>
      <c r="L54">
        <v>-999</v>
      </c>
      <c r="M54">
        <f t="shared" si="0"/>
        <v>0.97591114568998305</v>
      </c>
      <c r="N54">
        <v>0.97465097232027098</v>
      </c>
      <c r="O54">
        <v>33199.755530071503</v>
      </c>
      <c r="P54">
        <v>33153.877101675404</v>
      </c>
      <c r="Q54">
        <v>1.00138380281303</v>
      </c>
      <c r="R54">
        <v>0.96862159032683504</v>
      </c>
    </row>
    <row r="55" spans="1:18" x14ac:dyDescent="0.25">
      <c r="A55" s="1">
        <v>35186</v>
      </c>
      <c r="B55" s="9">
        <v>34382</v>
      </c>
      <c r="C55" s="16">
        <v>1.0083827288923</v>
      </c>
      <c r="D55" s="16">
        <v>1</v>
      </c>
      <c r="E55">
        <v>1.02348199105104</v>
      </c>
      <c r="F55">
        <v>1</v>
      </c>
      <c r="G55">
        <v>34096.180958759898</v>
      </c>
      <c r="H55">
        <v>33313.904159413403</v>
      </c>
      <c r="I55">
        <v>1</v>
      </c>
      <c r="J55">
        <v>1</v>
      </c>
      <c r="K55">
        <v>1.02619473757255</v>
      </c>
      <c r="L55">
        <v>-999</v>
      </c>
      <c r="M55">
        <f t="shared" si="0"/>
        <v>1.02619473757255</v>
      </c>
      <c r="N55">
        <v>1.0278746657722</v>
      </c>
      <c r="O55">
        <v>33171.5354937218</v>
      </c>
      <c r="P55">
        <v>33223.882832445299</v>
      </c>
      <c r="Q55">
        <v>0.99842440635287799</v>
      </c>
      <c r="R55">
        <v>1.0364910604306301</v>
      </c>
    </row>
    <row r="56" spans="1:18" x14ac:dyDescent="0.25">
      <c r="A56" s="1">
        <v>35217</v>
      </c>
      <c r="B56" s="9">
        <v>33452</v>
      </c>
      <c r="C56" s="16">
        <v>1.0008135560896201</v>
      </c>
      <c r="D56" s="16">
        <v>1</v>
      </c>
      <c r="E56">
        <v>1.02348199105104</v>
      </c>
      <c r="F56">
        <v>1</v>
      </c>
      <c r="G56">
        <v>33424.807044684399</v>
      </c>
      <c r="H56">
        <v>32657.933736928499</v>
      </c>
      <c r="I56">
        <v>1</v>
      </c>
      <c r="J56">
        <v>1</v>
      </c>
      <c r="K56">
        <v>1.0033600308756101</v>
      </c>
      <c r="L56">
        <v>-999</v>
      </c>
      <c r="M56">
        <f t="shared" si="0"/>
        <v>1.0033600308756101</v>
      </c>
      <c r="N56">
        <v>1.0052138967642501</v>
      </c>
      <c r="O56">
        <v>33251.437482388399</v>
      </c>
      <c r="P56">
        <v>33312.9365855055</v>
      </c>
      <c r="Q56">
        <v>0.99815389727173198</v>
      </c>
      <c r="R56">
        <v>1.0060316946513299</v>
      </c>
    </row>
    <row r="57" spans="1:18" x14ac:dyDescent="0.25">
      <c r="A57" s="1">
        <v>35247</v>
      </c>
      <c r="B57" s="9">
        <v>34426</v>
      </c>
      <c r="C57" s="16">
        <v>0.99267408733256601</v>
      </c>
      <c r="D57" s="16">
        <v>1</v>
      </c>
      <c r="E57">
        <v>1.02348199105104</v>
      </c>
      <c r="F57">
        <v>1</v>
      </c>
      <c r="G57">
        <v>34680.063113671902</v>
      </c>
      <c r="H57">
        <v>33884.3901670005</v>
      </c>
      <c r="I57">
        <v>1</v>
      </c>
      <c r="J57">
        <v>1</v>
      </c>
      <c r="K57">
        <v>1.03784748663693</v>
      </c>
      <c r="L57">
        <v>-999</v>
      </c>
      <c r="M57">
        <f t="shared" si="0"/>
        <v>1.03784748663693</v>
      </c>
      <c r="N57">
        <v>1.036221079757</v>
      </c>
      <c r="O57">
        <v>33467.822447507599</v>
      </c>
      <c r="P57">
        <v>33417.8612247411</v>
      </c>
      <c r="Q57">
        <v>1.00149504549171</v>
      </c>
      <c r="R57">
        <v>1.0286298146225501</v>
      </c>
    </row>
    <row r="58" spans="1:18" x14ac:dyDescent="0.25">
      <c r="A58" s="1">
        <v>35278</v>
      </c>
      <c r="B58" s="9">
        <v>34841</v>
      </c>
      <c r="C58" s="16">
        <v>1.01454918477405</v>
      </c>
      <c r="D58" s="16">
        <v>1</v>
      </c>
      <c r="E58">
        <v>1.02348199105104</v>
      </c>
      <c r="F58">
        <v>1</v>
      </c>
      <c r="G58">
        <v>34341.361190644697</v>
      </c>
      <c r="H58">
        <v>33553.459162851403</v>
      </c>
      <c r="I58">
        <v>1</v>
      </c>
      <c r="J58">
        <v>1</v>
      </c>
      <c r="K58">
        <v>1.0243959498120301</v>
      </c>
      <c r="L58">
        <v>-999</v>
      </c>
      <c r="M58">
        <f t="shared" si="0"/>
        <v>1.0243959498120301</v>
      </c>
      <c r="N58">
        <v>1.0213981365556699</v>
      </c>
      <c r="O58">
        <v>33621.914865098297</v>
      </c>
      <c r="P58">
        <v>33527.987609523501</v>
      </c>
      <c r="Q58">
        <v>1.00280145819274</v>
      </c>
      <c r="R58">
        <v>1.0362586467722901</v>
      </c>
    </row>
    <row r="59" spans="1:18" x14ac:dyDescent="0.25">
      <c r="A59" s="1">
        <v>35309</v>
      </c>
      <c r="B59" s="9">
        <v>32214</v>
      </c>
      <c r="C59" s="16">
        <v>0.98852116597843898</v>
      </c>
      <c r="D59" s="16">
        <v>1</v>
      </c>
      <c r="E59">
        <v>1.02348199105104</v>
      </c>
      <c r="F59">
        <v>1</v>
      </c>
      <c r="G59">
        <v>32588.0730819907</v>
      </c>
      <c r="H59">
        <v>31840.397160799301</v>
      </c>
      <c r="I59">
        <v>0.77807080157114195</v>
      </c>
      <c r="J59">
        <v>0.99897117972213501</v>
      </c>
      <c r="K59">
        <v>0.96905689980517895</v>
      </c>
      <c r="L59">
        <v>0.97005491196925497</v>
      </c>
      <c r="M59">
        <f t="shared" si="0"/>
        <v>0.97005491196925497</v>
      </c>
      <c r="N59">
        <v>0.97371830040971497</v>
      </c>
      <c r="O59">
        <v>33467.660069938604</v>
      </c>
      <c r="P59">
        <v>33633.800056490298</v>
      </c>
      <c r="Q59">
        <v>0.99506032662760002</v>
      </c>
      <c r="R59">
        <v>0.96254114965555604</v>
      </c>
    </row>
    <row r="60" spans="1:18" x14ac:dyDescent="0.25">
      <c r="A60" s="1">
        <v>35339</v>
      </c>
      <c r="B60" s="9">
        <v>33524</v>
      </c>
      <c r="C60" s="16">
        <v>0.99965341797504503</v>
      </c>
      <c r="D60" s="16">
        <v>1</v>
      </c>
      <c r="E60">
        <v>1.02348199105104</v>
      </c>
      <c r="F60">
        <v>1</v>
      </c>
      <c r="G60">
        <v>33535.622844073398</v>
      </c>
      <c r="H60">
        <v>32766.207063042599</v>
      </c>
      <c r="I60">
        <v>1</v>
      </c>
      <c r="J60">
        <v>1</v>
      </c>
      <c r="K60">
        <v>0.99418674551395003</v>
      </c>
      <c r="L60">
        <v>-999</v>
      </c>
      <c r="M60">
        <f t="shared" si="0"/>
        <v>0.99418674551395003</v>
      </c>
      <c r="N60">
        <v>0.99320262233362699</v>
      </c>
      <c r="O60">
        <v>33765.137233808498</v>
      </c>
      <c r="P60">
        <v>33735.844568745299</v>
      </c>
      <c r="Q60">
        <v>1.0008682949971399</v>
      </c>
      <c r="R60">
        <v>0.99285839615758797</v>
      </c>
    </row>
    <row r="61" spans="1:18" x14ac:dyDescent="0.25">
      <c r="A61" s="1">
        <v>35370</v>
      </c>
      <c r="B61" s="9">
        <v>34045</v>
      </c>
      <c r="C61" s="16">
        <v>1.01196285584392</v>
      </c>
      <c r="D61" s="16">
        <v>1</v>
      </c>
      <c r="E61">
        <v>1.02348199105104</v>
      </c>
      <c r="F61">
        <v>1</v>
      </c>
      <c r="G61">
        <v>33642.539153878803</v>
      </c>
      <c r="H61">
        <v>32870.6703664913</v>
      </c>
      <c r="I61">
        <v>1</v>
      </c>
      <c r="J61">
        <v>1</v>
      </c>
      <c r="K61">
        <v>0.99449266399042602</v>
      </c>
      <c r="L61">
        <v>-999</v>
      </c>
      <c r="M61">
        <f t="shared" si="0"/>
        <v>0.99449266399042602</v>
      </c>
      <c r="N61">
        <v>0.99274446417845397</v>
      </c>
      <c r="O61">
        <v>33888.417783039098</v>
      </c>
      <c r="P61">
        <v>33830.3557200293</v>
      </c>
      <c r="Q61">
        <v>1.00171627113502</v>
      </c>
      <c r="R61">
        <v>1.0046205230932701</v>
      </c>
    </row>
    <row r="62" spans="1:18" x14ac:dyDescent="0.25">
      <c r="A62" s="1">
        <v>35400</v>
      </c>
      <c r="B62" s="9">
        <v>36460</v>
      </c>
      <c r="C62" s="16">
        <v>0.98387886298877403</v>
      </c>
      <c r="D62" s="16">
        <v>1</v>
      </c>
      <c r="E62">
        <v>1.02348199105104</v>
      </c>
      <c r="F62">
        <v>1</v>
      </c>
      <c r="G62">
        <v>37057.407544302499</v>
      </c>
      <c r="H62">
        <v>36207.190618222201</v>
      </c>
      <c r="I62">
        <v>0</v>
      </c>
      <c r="J62">
        <v>0.99221884373820302</v>
      </c>
      <c r="K62">
        <v>1.09270629461741</v>
      </c>
      <c r="L62">
        <v>1.10127549130252</v>
      </c>
      <c r="M62">
        <f t="shared" si="0"/>
        <v>1.10127549130252</v>
      </c>
      <c r="N62">
        <v>1.10330759583865</v>
      </c>
      <c r="O62">
        <v>33587.5577074537</v>
      </c>
      <c r="P62">
        <v>33911.471306469801</v>
      </c>
      <c r="Q62">
        <v>0.990448258759144</v>
      </c>
      <c r="R62">
        <v>1.0855210229206</v>
      </c>
    </row>
    <row r="63" spans="1:18" x14ac:dyDescent="0.25">
      <c r="A63" s="1">
        <v>35431</v>
      </c>
      <c r="B63" s="9">
        <v>33175</v>
      </c>
      <c r="C63" s="16">
        <v>1.0083827288923</v>
      </c>
      <c r="D63" s="16">
        <v>1</v>
      </c>
      <c r="E63">
        <v>1.02348199105104</v>
      </c>
      <c r="F63">
        <v>1</v>
      </c>
      <c r="G63">
        <v>32899.214801549097</v>
      </c>
      <c r="H63">
        <v>32144.400281791099</v>
      </c>
      <c r="I63">
        <v>1</v>
      </c>
      <c r="J63">
        <v>1</v>
      </c>
      <c r="K63">
        <v>0.96813227503055299</v>
      </c>
      <c r="L63">
        <v>-999</v>
      </c>
      <c r="M63">
        <f t="shared" si="0"/>
        <v>0.96813227503055299</v>
      </c>
      <c r="N63">
        <v>0.96680038977893001</v>
      </c>
      <c r="O63">
        <v>34028.963113132202</v>
      </c>
      <c r="P63">
        <v>33977.0174654035</v>
      </c>
      <c r="Q63">
        <v>1.0015288466029</v>
      </c>
      <c r="R63">
        <v>0.97490481533941797</v>
      </c>
    </row>
    <row r="64" spans="1:18" x14ac:dyDescent="0.25">
      <c r="A64" s="1">
        <v>35462</v>
      </c>
      <c r="B64" s="9">
        <v>30538</v>
      </c>
      <c r="C64" s="16">
        <v>0.99115044247787598</v>
      </c>
      <c r="D64" s="16">
        <v>1</v>
      </c>
      <c r="E64">
        <v>1.02348199105104</v>
      </c>
      <c r="F64">
        <v>1</v>
      </c>
      <c r="G64">
        <v>30810.660714285699</v>
      </c>
      <c r="H64">
        <v>30103.7643883167</v>
      </c>
      <c r="I64">
        <v>1</v>
      </c>
      <c r="J64">
        <v>1</v>
      </c>
      <c r="K64">
        <v>0.90542354938657399</v>
      </c>
      <c r="L64">
        <v>-999</v>
      </c>
      <c r="M64">
        <f t="shared" si="0"/>
        <v>0.90542354938657399</v>
      </c>
      <c r="N64">
        <v>0.90696040253703503</v>
      </c>
      <c r="O64">
        <v>33971.3405658056</v>
      </c>
      <c r="P64">
        <v>34021.913792698499</v>
      </c>
      <c r="Q64">
        <v>0.99851351022752199</v>
      </c>
      <c r="R64">
        <v>0.898934204284494</v>
      </c>
    </row>
    <row r="65" spans="1:18" x14ac:dyDescent="0.25">
      <c r="A65" s="1">
        <v>35490</v>
      </c>
      <c r="B65" s="9">
        <v>34446</v>
      </c>
      <c r="C65" s="16">
        <v>0.99636610154723204</v>
      </c>
      <c r="D65" s="16">
        <v>1.01393378535342</v>
      </c>
      <c r="E65">
        <v>1.02348199105104</v>
      </c>
      <c r="F65">
        <v>1</v>
      </c>
      <c r="G65">
        <v>34096.535978392902</v>
      </c>
      <c r="H65">
        <v>33314.251033746397</v>
      </c>
      <c r="I65">
        <v>1</v>
      </c>
      <c r="J65">
        <v>1</v>
      </c>
      <c r="K65">
        <v>1.0011776442560101</v>
      </c>
      <c r="L65">
        <v>-999</v>
      </c>
      <c r="M65">
        <f t="shared" si="0"/>
        <v>1.0011776442560101</v>
      </c>
      <c r="N65">
        <v>0.99823797050972796</v>
      </c>
      <c r="O65">
        <v>34156.721128311998</v>
      </c>
      <c r="P65">
        <v>34049.115144602401</v>
      </c>
      <c r="Q65">
        <v>1.0031603165971399</v>
      </c>
      <c r="R65">
        <v>1.00846916396341</v>
      </c>
    </row>
    <row r="66" spans="1:18" x14ac:dyDescent="0.25">
      <c r="A66" s="1">
        <v>35521</v>
      </c>
      <c r="B66" s="9">
        <v>32637</v>
      </c>
      <c r="C66" s="16">
        <v>0.997105061923096</v>
      </c>
      <c r="D66" s="16">
        <v>0.98625769694757703</v>
      </c>
      <c r="E66">
        <v>1.02348199105104</v>
      </c>
      <c r="F66">
        <v>1</v>
      </c>
      <c r="G66">
        <v>33187.833675978</v>
      </c>
      <c r="H66">
        <v>32426.397304652801</v>
      </c>
      <c r="I66">
        <v>1</v>
      </c>
      <c r="J66">
        <v>1</v>
      </c>
      <c r="K66">
        <v>0.97395528147510102</v>
      </c>
      <c r="L66">
        <v>-999</v>
      </c>
      <c r="M66">
        <f t="shared" si="0"/>
        <v>0.97395528147510102</v>
      </c>
      <c r="N66">
        <v>0.97505123803368698</v>
      </c>
      <c r="O66">
        <v>34037.015062824197</v>
      </c>
      <c r="P66">
        <v>34069.508840105002</v>
      </c>
      <c r="Q66">
        <v>0.99904625049238904</v>
      </c>
      <c r="R66">
        <v>0.95886786604994201</v>
      </c>
    </row>
    <row r="67" spans="1:18" x14ac:dyDescent="0.25">
      <c r="A67" s="1">
        <v>35551</v>
      </c>
      <c r="B67" s="9">
        <v>35522</v>
      </c>
      <c r="C67" s="16">
        <v>1.01454918477405</v>
      </c>
      <c r="D67" s="16">
        <v>1</v>
      </c>
      <c r="E67">
        <v>1.02348199105104</v>
      </c>
      <c r="F67">
        <v>1</v>
      </c>
      <c r="G67">
        <v>35012.595281825503</v>
      </c>
      <c r="H67">
        <v>34209.292970431597</v>
      </c>
      <c r="I67">
        <v>1</v>
      </c>
      <c r="J67">
        <v>1</v>
      </c>
      <c r="K67">
        <v>1.0267413335056701</v>
      </c>
      <c r="L67">
        <v>-999</v>
      </c>
      <c r="M67">
        <f t="shared" si="0"/>
        <v>1.0267413335056701</v>
      </c>
      <c r="N67">
        <v>1.0286956007906201</v>
      </c>
      <c r="O67">
        <v>34035.914273295297</v>
      </c>
      <c r="P67">
        <v>34097.9232705951</v>
      </c>
      <c r="Q67">
        <v>0.99818144357919603</v>
      </c>
      <c r="R67">
        <v>1.04366228316278</v>
      </c>
    </row>
    <row r="68" spans="1:18" x14ac:dyDescent="0.25">
      <c r="A68" s="1">
        <v>35582</v>
      </c>
      <c r="B68" s="9">
        <v>33570</v>
      </c>
      <c r="C68" s="16">
        <v>0.98852116597843898</v>
      </c>
      <c r="D68" s="16">
        <v>1</v>
      </c>
      <c r="E68">
        <v>1.02348199105104</v>
      </c>
      <c r="F68">
        <v>1</v>
      </c>
      <c r="G68">
        <v>33959.819127162897</v>
      </c>
      <c r="H68">
        <v>33180.670909791799</v>
      </c>
      <c r="I68">
        <v>0</v>
      </c>
      <c r="J68">
        <v>0.99230206262116305</v>
      </c>
      <c r="K68">
        <v>0.99472907405172795</v>
      </c>
      <c r="L68">
        <v>1.0024458393487099</v>
      </c>
      <c r="M68">
        <f t="shared" ref="M68:M131" si="1">IF(L68=-999,K68,L68)</f>
        <v>1.0024458393487099</v>
      </c>
      <c r="N68">
        <v>1.00324289253034</v>
      </c>
      <c r="O68">
        <v>33850.047062392601</v>
      </c>
      <c r="P68">
        <v>34140.976943918497</v>
      </c>
      <c r="Q68">
        <v>0.99147857186383803</v>
      </c>
      <c r="R68">
        <v>0.991726833883675</v>
      </c>
    </row>
    <row r="69" spans="1:18" x14ac:dyDescent="0.25">
      <c r="A69" s="1">
        <v>35612</v>
      </c>
      <c r="B69" s="9">
        <v>35396</v>
      </c>
      <c r="C69" s="16">
        <v>0.99965341797504503</v>
      </c>
      <c r="D69" s="16">
        <v>1</v>
      </c>
      <c r="E69">
        <v>1.02348199105104</v>
      </c>
      <c r="F69">
        <v>1</v>
      </c>
      <c r="G69">
        <v>35408.271870565099</v>
      </c>
      <c r="H69">
        <v>34595.891456969897</v>
      </c>
      <c r="I69">
        <v>1</v>
      </c>
      <c r="J69">
        <v>1</v>
      </c>
      <c r="K69">
        <v>1.0356443662786301</v>
      </c>
      <c r="L69">
        <v>-999</v>
      </c>
      <c r="M69">
        <f t="shared" si="1"/>
        <v>1.0356443662786301</v>
      </c>
      <c r="N69">
        <v>1.0363237971824599</v>
      </c>
      <c r="O69">
        <v>34167.189798046202</v>
      </c>
      <c r="P69">
        <v>34194.703008791003</v>
      </c>
      <c r="Q69">
        <v>0.99919539553428005</v>
      </c>
      <c r="R69">
        <v>1.0359646259823201</v>
      </c>
    </row>
    <row r="70" spans="1:18" x14ac:dyDescent="0.25">
      <c r="A70" s="1">
        <v>35643</v>
      </c>
      <c r="B70" s="9">
        <v>35191</v>
      </c>
      <c r="C70" s="16">
        <v>1.0048119248359799</v>
      </c>
      <c r="D70" s="16">
        <v>1</v>
      </c>
      <c r="E70">
        <v>1.02348199105104</v>
      </c>
      <c r="F70">
        <v>1</v>
      </c>
      <c r="G70">
        <v>35022.474485207</v>
      </c>
      <c r="H70">
        <v>34218.945512897299</v>
      </c>
      <c r="I70">
        <v>1</v>
      </c>
      <c r="J70">
        <v>1</v>
      </c>
      <c r="K70">
        <v>1.0228890540970199</v>
      </c>
      <c r="L70">
        <v>-999</v>
      </c>
      <c r="M70">
        <f t="shared" si="1"/>
        <v>1.0228890540970199</v>
      </c>
      <c r="N70">
        <v>1.0206533694920401</v>
      </c>
      <c r="O70">
        <v>34313.779322197399</v>
      </c>
      <c r="P70">
        <v>34246.403759602297</v>
      </c>
      <c r="Q70">
        <v>1.0019673762847601</v>
      </c>
      <c r="R70">
        <v>1.02556467678963</v>
      </c>
    </row>
    <row r="71" spans="1:18" x14ac:dyDescent="0.25">
      <c r="A71" s="1">
        <v>35674</v>
      </c>
      <c r="B71" s="9">
        <v>33039</v>
      </c>
      <c r="C71" s="16">
        <v>0.990880819967486</v>
      </c>
      <c r="D71" s="16">
        <v>1</v>
      </c>
      <c r="E71">
        <v>1.02348199105104</v>
      </c>
      <c r="F71">
        <v>1</v>
      </c>
      <c r="G71">
        <v>33343.0613795553</v>
      </c>
      <c r="H71">
        <v>32578.063582061299</v>
      </c>
      <c r="I71">
        <v>1</v>
      </c>
      <c r="J71">
        <v>1</v>
      </c>
      <c r="K71">
        <v>0.97313220484214802</v>
      </c>
      <c r="L71">
        <v>-999</v>
      </c>
      <c r="M71">
        <f t="shared" si="1"/>
        <v>0.97313220484214802</v>
      </c>
      <c r="N71">
        <v>0.97341506286968504</v>
      </c>
      <c r="O71">
        <v>34253.693672314897</v>
      </c>
      <c r="P71">
        <v>34271.489285887699</v>
      </c>
      <c r="Q71">
        <v>0.99948074583440705</v>
      </c>
      <c r="R71">
        <v>0.96453831566501502</v>
      </c>
    </row>
    <row r="72" spans="1:18" x14ac:dyDescent="0.25">
      <c r="A72" s="1">
        <v>35704</v>
      </c>
      <c r="B72" s="9">
        <v>34401</v>
      </c>
      <c r="C72" s="16">
        <v>1.0083827288923</v>
      </c>
      <c r="D72" s="16">
        <v>1</v>
      </c>
      <c r="E72">
        <v>1.02348199105104</v>
      </c>
      <c r="F72">
        <v>1</v>
      </c>
      <c r="G72">
        <v>34115.023010944598</v>
      </c>
      <c r="H72">
        <v>33332.313913907899</v>
      </c>
      <c r="I72">
        <v>1</v>
      </c>
      <c r="J72">
        <v>1</v>
      </c>
      <c r="K72">
        <v>0.99590525199737601</v>
      </c>
      <c r="L72">
        <v>-999</v>
      </c>
      <c r="M72">
        <f t="shared" si="1"/>
        <v>0.99590525199737601</v>
      </c>
      <c r="N72">
        <v>0.993607541952507</v>
      </c>
      <c r="O72">
        <v>34334.504893054902</v>
      </c>
      <c r="P72">
        <v>34260.897998100903</v>
      </c>
      <c r="Q72">
        <v>1.0021484228159501</v>
      </c>
      <c r="R72">
        <v>1.0019366846020401</v>
      </c>
    </row>
    <row r="73" spans="1:18" x14ac:dyDescent="0.25">
      <c r="A73" s="1">
        <v>35735</v>
      </c>
      <c r="B73" s="9">
        <v>34128</v>
      </c>
      <c r="C73" s="16">
        <v>1.0008135560896201</v>
      </c>
      <c r="D73" s="16">
        <v>1</v>
      </c>
      <c r="E73">
        <v>1.02348199105104</v>
      </c>
      <c r="F73">
        <v>1</v>
      </c>
      <c r="G73">
        <v>34100.257527830501</v>
      </c>
      <c r="H73">
        <v>33317.887198789103</v>
      </c>
      <c r="I73">
        <v>1</v>
      </c>
      <c r="J73">
        <v>1</v>
      </c>
      <c r="K73">
        <v>0.99658514326083603</v>
      </c>
      <c r="L73">
        <v>-999</v>
      </c>
      <c r="M73">
        <f t="shared" si="1"/>
        <v>0.99658514326083603</v>
      </c>
      <c r="N73">
        <v>0.993629381652545</v>
      </c>
      <c r="O73">
        <v>34318.890078629702</v>
      </c>
      <c r="P73">
        <v>34218.710615371601</v>
      </c>
      <c r="Q73">
        <v>1.0029276223871799</v>
      </c>
      <c r="R73">
        <v>0.99443775488681696</v>
      </c>
    </row>
    <row r="74" spans="1:18" x14ac:dyDescent="0.25">
      <c r="A74" s="1">
        <v>35765</v>
      </c>
      <c r="B74" s="9">
        <v>37330</v>
      </c>
      <c r="C74" s="16">
        <v>0.99267408733256601</v>
      </c>
      <c r="D74" s="16">
        <v>1</v>
      </c>
      <c r="E74">
        <v>1.02348199105104</v>
      </c>
      <c r="F74">
        <v>1</v>
      </c>
      <c r="G74">
        <v>37605.494569028298</v>
      </c>
      <c r="H74">
        <v>36742.702751819197</v>
      </c>
      <c r="I74">
        <v>1</v>
      </c>
      <c r="J74">
        <v>1</v>
      </c>
      <c r="K74">
        <v>1.1003849223856601</v>
      </c>
      <c r="L74">
        <v>-999</v>
      </c>
      <c r="M74">
        <f t="shared" si="1"/>
        <v>1.1003849223856601</v>
      </c>
      <c r="N74">
        <v>1.1037642376403001</v>
      </c>
      <c r="O74">
        <v>34070.223772989601</v>
      </c>
      <c r="P74">
        <v>34172.089020146399</v>
      </c>
      <c r="Q74">
        <v>0.99701905121759604</v>
      </c>
      <c r="R74">
        <v>1.0956781572299099</v>
      </c>
    </row>
    <row r="75" spans="1:18" x14ac:dyDescent="0.25">
      <c r="A75" s="1">
        <v>35796</v>
      </c>
      <c r="B75" s="9">
        <v>33440</v>
      </c>
      <c r="C75" s="16">
        <v>1.01454918477405</v>
      </c>
      <c r="D75" s="16">
        <v>1</v>
      </c>
      <c r="E75">
        <v>1.02348199105104</v>
      </c>
      <c r="F75">
        <v>1</v>
      </c>
      <c r="G75">
        <v>32960.452289405002</v>
      </c>
      <c r="H75">
        <v>32204.232783380201</v>
      </c>
      <c r="I75">
        <v>1</v>
      </c>
      <c r="J75">
        <v>1</v>
      </c>
      <c r="K75">
        <v>0.96505539101597604</v>
      </c>
      <c r="L75">
        <v>-999</v>
      </c>
      <c r="M75">
        <f t="shared" si="1"/>
        <v>0.96505539101597604</v>
      </c>
      <c r="N75">
        <v>0.96631291002583997</v>
      </c>
      <c r="O75">
        <v>34109.502157560601</v>
      </c>
      <c r="P75">
        <v>34147.883476793402</v>
      </c>
      <c r="Q75">
        <v>0.99887602640851902</v>
      </c>
      <c r="R75">
        <v>0.98037197510336105</v>
      </c>
    </row>
    <row r="76" spans="1:18" x14ac:dyDescent="0.25">
      <c r="A76" s="1">
        <v>35827</v>
      </c>
      <c r="B76" s="9">
        <v>30661</v>
      </c>
      <c r="C76" s="16">
        <v>0.99115044247787598</v>
      </c>
      <c r="D76" s="16">
        <v>1</v>
      </c>
      <c r="E76">
        <v>1.02348199105104</v>
      </c>
      <c r="F76">
        <v>1</v>
      </c>
      <c r="G76">
        <v>30934.758928571398</v>
      </c>
      <c r="H76">
        <v>30225.015387719501</v>
      </c>
      <c r="I76">
        <v>1</v>
      </c>
      <c r="J76">
        <v>1</v>
      </c>
      <c r="K76">
        <v>0.90515115644279598</v>
      </c>
      <c r="L76">
        <v>-999</v>
      </c>
      <c r="M76">
        <f t="shared" si="1"/>
        <v>0.90515115644279598</v>
      </c>
      <c r="N76">
        <v>0.90791979235190601</v>
      </c>
      <c r="O76">
        <v>34072.127504167504</v>
      </c>
      <c r="P76">
        <v>34168.886232139303</v>
      </c>
      <c r="Q76">
        <v>0.99716822119063497</v>
      </c>
      <c r="R76">
        <v>0.899885103924013</v>
      </c>
    </row>
    <row r="77" spans="1:18" x14ac:dyDescent="0.25">
      <c r="A77" s="1">
        <v>35855</v>
      </c>
      <c r="B77" s="9">
        <v>33392</v>
      </c>
      <c r="C77" s="16">
        <v>0.98387886298877403</v>
      </c>
      <c r="D77" s="16">
        <v>0.99148313562678303</v>
      </c>
      <c r="E77">
        <v>1.02348199105104</v>
      </c>
      <c r="F77">
        <v>1</v>
      </c>
      <c r="G77">
        <v>34230.675506134998</v>
      </c>
      <c r="H77">
        <v>33445.312966359801</v>
      </c>
      <c r="I77">
        <v>1</v>
      </c>
      <c r="J77">
        <v>1</v>
      </c>
      <c r="K77">
        <v>0.99951558196670598</v>
      </c>
      <c r="L77">
        <v>-999</v>
      </c>
      <c r="M77">
        <f t="shared" si="1"/>
        <v>0.99951558196670598</v>
      </c>
      <c r="N77">
        <v>0.99784718256727201</v>
      </c>
      <c r="O77">
        <v>34304.5268896446</v>
      </c>
      <c r="P77">
        <v>34240.373222718699</v>
      </c>
      <c r="Q77">
        <v>1.00187362639153</v>
      </c>
      <c r="R77">
        <v>0.97339922825404002</v>
      </c>
    </row>
    <row r="78" spans="1:18" x14ac:dyDescent="0.25">
      <c r="A78" s="1">
        <v>35886</v>
      </c>
      <c r="B78" s="9">
        <v>33926</v>
      </c>
      <c r="C78" s="16">
        <v>1.00437015112733</v>
      </c>
      <c r="D78" s="16">
        <v>1.0085900244463899</v>
      </c>
      <c r="E78">
        <v>1.02348199105104</v>
      </c>
      <c r="F78">
        <v>1</v>
      </c>
      <c r="G78">
        <v>33490.697450057698</v>
      </c>
      <c r="H78">
        <v>32722.3124030402</v>
      </c>
      <c r="I78">
        <v>1</v>
      </c>
      <c r="J78">
        <v>1</v>
      </c>
      <c r="K78">
        <v>0.97474206105296302</v>
      </c>
      <c r="L78">
        <v>-999</v>
      </c>
      <c r="M78">
        <f t="shared" si="1"/>
        <v>0.97474206105296302</v>
      </c>
      <c r="N78">
        <v>0.97518963900244404</v>
      </c>
      <c r="O78">
        <v>34342.7535636213</v>
      </c>
      <c r="P78">
        <v>34353.699415166098</v>
      </c>
      <c r="Q78">
        <v>0.99968137779246002</v>
      </c>
      <c r="R78">
        <v>0.98786487627297503</v>
      </c>
    </row>
    <row r="79" spans="1:18" x14ac:dyDescent="0.25">
      <c r="A79" s="1">
        <v>35916</v>
      </c>
      <c r="B79" s="9">
        <v>35722</v>
      </c>
      <c r="C79" s="16">
        <v>1.0048119248359799</v>
      </c>
      <c r="D79" s="16">
        <v>1</v>
      </c>
      <c r="E79">
        <v>1.02348199105104</v>
      </c>
      <c r="F79">
        <v>1</v>
      </c>
      <c r="G79">
        <v>35550.931589342901</v>
      </c>
      <c r="H79">
        <v>34735.278099847099</v>
      </c>
      <c r="I79">
        <v>1</v>
      </c>
      <c r="J79">
        <v>1</v>
      </c>
      <c r="K79">
        <v>1.03057090657545</v>
      </c>
      <c r="L79">
        <v>-999</v>
      </c>
      <c r="M79">
        <f t="shared" si="1"/>
        <v>1.03057090657545</v>
      </c>
      <c r="N79">
        <v>1.02996267606147</v>
      </c>
      <c r="O79">
        <v>34516.718339045103</v>
      </c>
      <c r="P79">
        <v>34494.690768496497</v>
      </c>
      <c r="Q79">
        <v>1.0006385785770999</v>
      </c>
      <c r="R79">
        <v>1.03491877904255</v>
      </c>
    </row>
    <row r="80" spans="1:18" x14ac:dyDescent="0.25">
      <c r="A80" s="1">
        <v>35947</v>
      </c>
      <c r="B80" s="9">
        <v>34351</v>
      </c>
      <c r="C80" s="16">
        <v>0.990880819967486</v>
      </c>
      <c r="D80" s="16">
        <v>1</v>
      </c>
      <c r="E80">
        <v>1.02348199105104</v>
      </c>
      <c r="F80">
        <v>1</v>
      </c>
      <c r="G80">
        <v>34667.135853055697</v>
      </c>
      <c r="H80">
        <v>33871.759499603097</v>
      </c>
      <c r="I80">
        <v>1</v>
      </c>
      <c r="J80">
        <v>1</v>
      </c>
      <c r="K80">
        <v>1.0009528215079799</v>
      </c>
      <c r="L80">
        <v>-999</v>
      </c>
      <c r="M80">
        <f t="shared" si="1"/>
        <v>1.0009528215079799</v>
      </c>
      <c r="N80">
        <v>1.0016084094438</v>
      </c>
      <c r="O80">
        <v>34611.466443564197</v>
      </c>
      <c r="P80">
        <v>34636.372684021699</v>
      </c>
      <c r="Q80">
        <v>0.99928092237935195</v>
      </c>
      <c r="R80">
        <v>0.99247456203599804</v>
      </c>
    </row>
    <row r="81" spans="1:18" x14ac:dyDescent="0.25">
      <c r="A81" s="1">
        <v>35977</v>
      </c>
      <c r="B81" s="9">
        <v>36390</v>
      </c>
      <c r="C81" s="16">
        <v>1.0083827288923</v>
      </c>
      <c r="D81" s="16">
        <v>1</v>
      </c>
      <c r="E81">
        <v>1.02348199105104</v>
      </c>
      <c r="F81">
        <v>1</v>
      </c>
      <c r="G81">
        <v>36087.488368601902</v>
      </c>
      <c r="H81">
        <v>35259.524529144699</v>
      </c>
      <c r="I81">
        <v>1</v>
      </c>
      <c r="J81">
        <v>1</v>
      </c>
      <c r="K81">
        <v>1.0380867251408701</v>
      </c>
      <c r="L81">
        <v>-999</v>
      </c>
      <c r="M81">
        <f t="shared" si="1"/>
        <v>1.0380867251408701</v>
      </c>
      <c r="N81">
        <v>1.0360151868731899</v>
      </c>
      <c r="O81">
        <v>34832.972359717998</v>
      </c>
      <c r="P81">
        <v>34769.685217759703</v>
      </c>
      <c r="Q81">
        <v>1.0018201816197601</v>
      </c>
      <c r="R81">
        <v>1.0446998213130501</v>
      </c>
    </row>
    <row r="82" spans="1:18" x14ac:dyDescent="0.25">
      <c r="A82" s="1">
        <v>36008</v>
      </c>
      <c r="B82" s="9">
        <v>35388</v>
      </c>
      <c r="C82" s="16">
        <v>0.99636610154723204</v>
      </c>
      <c r="D82" s="16">
        <v>1</v>
      </c>
      <c r="E82">
        <v>1.02348199105104</v>
      </c>
      <c r="F82">
        <v>1</v>
      </c>
      <c r="G82">
        <v>35517.065409036797</v>
      </c>
      <c r="H82">
        <v>34702.188919380496</v>
      </c>
      <c r="I82">
        <v>1</v>
      </c>
      <c r="J82">
        <v>1</v>
      </c>
      <c r="K82">
        <v>1.01811308790664</v>
      </c>
      <c r="L82">
        <v>-999</v>
      </c>
      <c r="M82">
        <f t="shared" si="1"/>
        <v>1.01811308790664</v>
      </c>
      <c r="N82">
        <v>1.0192121615534899</v>
      </c>
      <c r="O82">
        <v>34847.568297165402</v>
      </c>
      <c r="P82">
        <v>34894.376822211998</v>
      </c>
      <c r="Q82">
        <v>0.99865856538189102</v>
      </c>
      <c r="R82">
        <v>1.0155084480565799</v>
      </c>
    </row>
    <row r="83" spans="1:18" x14ac:dyDescent="0.25">
      <c r="A83" s="1">
        <v>36039</v>
      </c>
      <c r="B83" s="9">
        <v>34037</v>
      </c>
      <c r="C83" s="16">
        <v>0.997105061923096</v>
      </c>
      <c r="D83" s="16">
        <v>1</v>
      </c>
      <c r="E83">
        <v>1.02348199105104</v>
      </c>
      <c r="F83">
        <v>1</v>
      </c>
      <c r="G83">
        <v>34135.821088254801</v>
      </c>
      <c r="H83">
        <v>33352.634815977501</v>
      </c>
      <c r="I83">
        <v>1</v>
      </c>
      <c r="J83">
        <v>1</v>
      </c>
      <c r="K83">
        <v>0.97515775085439205</v>
      </c>
      <c r="L83">
        <v>-999</v>
      </c>
      <c r="M83">
        <f t="shared" si="1"/>
        <v>0.97515775085439205</v>
      </c>
      <c r="N83">
        <v>0.97332317666819801</v>
      </c>
      <c r="O83">
        <v>35071.415031033997</v>
      </c>
      <c r="P83">
        <v>35015.319924491203</v>
      </c>
      <c r="Q83">
        <v>1.00160201610792</v>
      </c>
      <c r="R83">
        <v>0.970505466342928</v>
      </c>
    </row>
    <row r="84" spans="1:18" x14ac:dyDescent="0.25">
      <c r="A84" s="1">
        <v>36069</v>
      </c>
      <c r="B84" s="9">
        <v>35421</v>
      </c>
      <c r="C84" s="16">
        <v>1.01454918477405</v>
      </c>
      <c r="D84" s="16">
        <v>1</v>
      </c>
      <c r="E84">
        <v>1.02348199105104</v>
      </c>
      <c r="F84">
        <v>1</v>
      </c>
      <c r="G84">
        <v>34913.043676525602</v>
      </c>
      <c r="H84">
        <v>34112.025401319101</v>
      </c>
      <c r="I84">
        <v>1</v>
      </c>
      <c r="J84">
        <v>1</v>
      </c>
      <c r="K84">
        <v>0.99394216047061201</v>
      </c>
      <c r="L84">
        <v>-999</v>
      </c>
      <c r="M84">
        <f t="shared" si="1"/>
        <v>0.99394216047061201</v>
      </c>
      <c r="N84">
        <v>0.99384856679528899</v>
      </c>
      <c r="O84">
        <v>35129.138223848597</v>
      </c>
      <c r="P84">
        <v>35133.442259162897</v>
      </c>
      <c r="Q84">
        <v>0.99987749463082698</v>
      </c>
      <c r="R84">
        <v>1.0083082532310199</v>
      </c>
    </row>
    <row r="85" spans="1:18" x14ac:dyDescent="0.25">
      <c r="A85" s="1">
        <v>36100</v>
      </c>
      <c r="B85" s="9">
        <v>34557</v>
      </c>
      <c r="C85" s="16">
        <v>0.98852116597843898</v>
      </c>
      <c r="D85" s="16">
        <v>1</v>
      </c>
      <c r="E85">
        <v>1.02348199105104</v>
      </c>
      <c r="F85">
        <v>1</v>
      </c>
      <c r="G85">
        <v>34958.280297210898</v>
      </c>
      <c r="H85">
        <v>34156.224147443398</v>
      </c>
      <c r="I85">
        <v>1</v>
      </c>
      <c r="J85">
        <v>1</v>
      </c>
      <c r="K85">
        <v>0.99181132918627402</v>
      </c>
      <c r="L85">
        <v>-999</v>
      </c>
      <c r="M85">
        <f t="shared" si="1"/>
        <v>0.99181132918627402</v>
      </c>
      <c r="N85">
        <v>0.99471463274620597</v>
      </c>
      <c r="O85">
        <v>35144.029399364699</v>
      </c>
      <c r="P85">
        <v>35249.658092650199</v>
      </c>
      <c r="Q85">
        <v>0.99700341225983302</v>
      </c>
      <c r="R85">
        <v>0.98329646857809505</v>
      </c>
    </row>
    <row r="86" spans="1:18" x14ac:dyDescent="0.25">
      <c r="A86" s="1">
        <v>36130</v>
      </c>
      <c r="B86" s="9">
        <v>39240</v>
      </c>
      <c r="C86" s="16">
        <v>0.99965341797504503</v>
      </c>
      <c r="D86" s="16">
        <v>1</v>
      </c>
      <c r="E86">
        <v>1.02348199105104</v>
      </c>
      <c r="F86">
        <v>1</v>
      </c>
      <c r="G86">
        <v>39253.604593766897</v>
      </c>
      <c r="H86">
        <v>38352.9997957819</v>
      </c>
      <c r="I86">
        <v>0.72160148336937902</v>
      </c>
      <c r="J86">
        <v>1.0014028713896399</v>
      </c>
      <c r="K86">
        <v>1.10950946888698</v>
      </c>
      <c r="L86">
        <v>1.10795515030562</v>
      </c>
      <c r="M86">
        <f t="shared" si="1"/>
        <v>1.10795515030562</v>
      </c>
      <c r="N86">
        <v>1.10433841954509</v>
      </c>
      <c r="O86">
        <v>35544.905346982901</v>
      </c>
      <c r="P86">
        <v>35376.200403766801</v>
      </c>
      <c r="Q86">
        <v>1.0047688825054899</v>
      </c>
      <c r="R86">
        <v>1.10395567569941</v>
      </c>
    </row>
    <row r="87" spans="1:18" x14ac:dyDescent="0.25">
      <c r="A87" s="1">
        <v>36161</v>
      </c>
      <c r="B87" s="9">
        <v>34300</v>
      </c>
      <c r="C87" s="16">
        <v>1.0048119248359799</v>
      </c>
      <c r="D87" s="16">
        <v>1</v>
      </c>
      <c r="E87">
        <v>1.02348199105104</v>
      </c>
      <c r="F87">
        <v>1</v>
      </c>
      <c r="G87">
        <v>34135.741378267201</v>
      </c>
      <c r="H87">
        <v>33352.556934795197</v>
      </c>
      <c r="I87">
        <v>0.57843648051448604</v>
      </c>
      <c r="J87">
        <v>0.99769230192881397</v>
      </c>
      <c r="K87">
        <v>0.96108965349775399</v>
      </c>
      <c r="L87">
        <v>0.96331268833056405</v>
      </c>
      <c r="M87">
        <f t="shared" si="1"/>
        <v>0.96331268833056405</v>
      </c>
      <c r="N87">
        <v>0.96575368387401905</v>
      </c>
      <c r="O87">
        <v>35346.219173956801</v>
      </c>
      <c r="P87">
        <v>35510.0765776306</v>
      </c>
      <c r="Q87">
        <v>0.99538560827049605</v>
      </c>
      <c r="R87">
        <v>0.97040081801089395</v>
      </c>
    </row>
    <row r="88" spans="1:18" x14ac:dyDescent="0.25">
      <c r="A88" s="1">
        <v>36192</v>
      </c>
      <c r="B88" s="9">
        <v>32175</v>
      </c>
      <c r="C88" s="16">
        <v>0.99115044247787598</v>
      </c>
      <c r="D88" s="16">
        <v>1</v>
      </c>
      <c r="E88">
        <v>1.02348199105104</v>
      </c>
      <c r="F88">
        <v>1</v>
      </c>
      <c r="G88">
        <v>32462.276785714301</v>
      </c>
      <c r="H88">
        <v>31717.487038905299</v>
      </c>
      <c r="I88">
        <v>1</v>
      </c>
      <c r="J88">
        <v>1</v>
      </c>
      <c r="K88">
        <v>0.91041708665049104</v>
      </c>
      <c r="L88">
        <v>-999</v>
      </c>
      <c r="M88">
        <f t="shared" si="1"/>
        <v>0.91041708665049104</v>
      </c>
      <c r="N88">
        <v>0.90936209878181895</v>
      </c>
      <c r="O88">
        <v>35697.855484851098</v>
      </c>
      <c r="P88">
        <v>35646.7941385179</v>
      </c>
      <c r="Q88">
        <v>1.0014324246420201</v>
      </c>
      <c r="R88">
        <v>0.90131464658020999</v>
      </c>
    </row>
    <row r="89" spans="1:18" x14ac:dyDescent="0.25">
      <c r="A89" s="1">
        <v>36220</v>
      </c>
      <c r="B89" s="9">
        <v>35502</v>
      </c>
      <c r="C89" s="16">
        <v>0.99267408733256601</v>
      </c>
      <c r="D89" s="16">
        <v>1.0054558281975301</v>
      </c>
      <c r="E89">
        <v>1.02348199105104</v>
      </c>
      <c r="F89">
        <v>1</v>
      </c>
      <c r="G89">
        <v>35569.940485434898</v>
      </c>
      <c r="H89">
        <v>34753.850870309201</v>
      </c>
      <c r="I89">
        <v>1</v>
      </c>
      <c r="J89">
        <v>1</v>
      </c>
      <c r="K89">
        <v>0.99405468983744705</v>
      </c>
      <c r="L89">
        <v>-999</v>
      </c>
      <c r="M89">
        <f t="shared" si="1"/>
        <v>0.99405468983744705</v>
      </c>
      <c r="N89">
        <v>0.99750781281626799</v>
      </c>
      <c r="O89">
        <v>35658.808911992499</v>
      </c>
      <c r="P89">
        <v>35773.681625620397</v>
      </c>
      <c r="Q89">
        <v>0.99678890434509704</v>
      </c>
      <c r="R89">
        <v>0.99560251963604396</v>
      </c>
    </row>
    <row r="90" spans="1:18" x14ac:dyDescent="0.25">
      <c r="A90" s="1">
        <v>36251</v>
      </c>
      <c r="B90" s="9">
        <v>35121</v>
      </c>
      <c r="C90" s="16">
        <v>1.0065610838405099</v>
      </c>
      <c r="D90" s="16">
        <v>0.99457377634648103</v>
      </c>
      <c r="E90">
        <v>1.02348199105104</v>
      </c>
      <c r="F90">
        <v>1</v>
      </c>
      <c r="G90">
        <v>35082.435342514102</v>
      </c>
      <c r="H90">
        <v>34277.530673976202</v>
      </c>
      <c r="I90">
        <v>1</v>
      </c>
      <c r="J90">
        <v>1</v>
      </c>
      <c r="K90">
        <v>0.97751766187898603</v>
      </c>
      <c r="L90">
        <v>-999</v>
      </c>
      <c r="M90">
        <f t="shared" si="1"/>
        <v>0.97751766187898603</v>
      </c>
      <c r="N90">
        <v>0.97479367094607094</v>
      </c>
      <c r="O90">
        <v>35989.601069593999</v>
      </c>
      <c r="P90">
        <v>35882.736387693003</v>
      </c>
      <c r="Q90">
        <v>1.00297816422768</v>
      </c>
      <c r="R90">
        <v>0.97586522095884498</v>
      </c>
    </row>
    <row r="91" spans="1:18" x14ac:dyDescent="0.25">
      <c r="A91" s="1">
        <v>36281</v>
      </c>
      <c r="B91" s="9">
        <v>37055</v>
      </c>
      <c r="C91" s="16">
        <v>0.99636610154723204</v>
      </c>
      <c r="D91" s="16">
        <v>1</v>
      </c>
      <c r="E91">
        <v>1.02348199105104</v>
      </c>
      <c r="F91">
        <v>1</v>
      </c>
      <c r="G91">
        <v>37190.145211141004</v>
      </c>
      <c r="H91">
        <v>36336.882853160503</v>
      </c>
      <c r="I91">
        <v>1</v>
      </c>
      <c r="J91">
        <v>1</v>
      </c>
      <c r="K91">
        <v>1.0339069967355501</v>
      </c>
      <c r="L91">
        <v>-999</v>
      </c>
      <c r="M91">
        <f t="shared" si="1"/>
        <v>1.0339069967355501</v>
      </c>
      <c r="N91">
        <v>1.0311655658099801</v>
      </c>
      <c r="O91">
        <v>36066.124048593498</v>
      </c>
      <c r="P91">
        <v>35966.959130046103</v>
      </c>
      <c r="Q91">
        <v>1.0027571115531</v>
      </c>
      <c r="R91">
        <v>1.0274184148558401</v>
      </c>
    </row>
    <row r="92" spans="1:18" x14ac:dyDescent="0.25">
      <c r="A92" s="1">
        <v>36312</v>
      </c>
      <c r="B92" s="9">
        <v>35791</v>
      </c>
      <c r="C92" s="16">
        <v>0.997105061923096</v>
      </c>
      <c r="D92" s="16">
        <v>1</v>
      </c>
      <c r="E92">
        <v>1.02348199105104</v>
      </c>
      <c r="F92">
        <v>1</v>
      </c>
      <c r="G92">
        <v>35894.913552008897</v>
      </c>
      <c r="H92">
        <v>35071.368002428302</v>
      </c>
      <c r="I92">
        <v>0.81447487448837197</v>
      </c>
      <c r="J92">
        <v>0.99910849741010999</v>
      </c>
      <c r="K92">
        <v>0.99616857454960095</v>
      </c>
      <c r="L92">
        <v>0.99705745385197897</v>
      </c>
      <c r="M92">
        <f t="shared" si="1"/>
        <v>0.99705745385197897</v>
      </c>
      <c r="N92">
        <v>1.0007594928399099</v>
      </c>
      <c r="O92">
        <v>35867.672311703798</v>
      </c>
      <c r="P92">
        <v>36032.408794930103</v>
      </c>
      <c r="Q92">
        <v>0.99542810240181701</v>
      </c>
      <c r="R92">
        <v>0.99786235607826701</v>
      </c>
    </row>
    <row r="93" spans="1:18" x14ac:dyDescent="0.25">
      <c r="A93" s="1">
        <v>36342</v>
      </c>
      <c r="B93" s="9">
        <v>37981</v>
      </c>
      <c r="C93" s="16">
        <v>1.01454918477405</v>
      </c>
      <c r="D93" s="16">
        <v>1</v>
      </c>
      <c r="E93">
        <v>1.02348199105104</v>
      </c>
      <c r="F93">
        <v>1</v>
      </c>
      <c r="G93">
        <v>37436.331890068497</v>
      </c>
      <c r="H93">
        <v>36577.421212486901</v>
      </c>
      <c r="I93">
        <v>1</v>
      </c>
      <c r="J93">
        <v>1</v>
      </c>
      <c r="K93">
        <v>1.03752015181288</v>
      </c>
      <c r="L93">
        <v>-999</v>
      </c>
      <c r="M93">
        <f t="shared" si="1"/>
        <v>1.03752015181288</v>
      </c>
      <c r="N93">
        <v>1.0354516841433301</v>
      </c>
      <c r="O93">
        <v>36154.590758178398</v>
      </c>
      <c r="P93">
        <v>36084.631059837498</v>
      </c>
      <c r="Q93">
        <v>1.00193876717833</v>
      </c>
      <c r="R93">
        <v>1.05051666202053</v>
      </c>
    </row>
    <row r="94" spans="1:18" x14ac:dyDescent="0.25">
      <c r="A94" s="1">
        <v>36373</v>
      </c>
      <c r="B94" s="9">
        <v>36105</v>
      </c>
      <c r="C94" s="16">
        <v>0.98387886298877403</v>
      </c>
      <c r="D94" s="16">
        <v>1</v>
      </c>
      <c r="E94">
        <v>1.02348199105104</v>
      </c>
      <c r="F94">
        <v>1</v>
      </c>
      <c r="G94">
        <v>36696.590767609501</v>
      </c>
      <c r="H94">
        <v>35854.652146761196</v>
      </c>
      <c r="I94">
        <v>1</v>
      </c>
      <c r="J94">
        <v>1</v>
      </c>
      <c r="K94">
        <v>1.0158683847682399</v>
      </c>
      <c r="L94">
        <v>-999</v>
      </c>
      <c r="M94">
        <f t="shared" si="1"/>
        <v>1.0158683847682399</v>
      </c>
      <c r="N94">
        <v>1.0176775781501</v>
      </c>
      <c r="O94">
        <v>36059.152285064098</v>
      </c>
      <c r="P94">
        <v>36127.767311153999</v>
      </c>
      <c r="Q94">
        <v>0.99810076760351696</v>
      </c>
      <c r="R94">
        <v>1.00127145847949</v>
      </c>
    </row>
    <row r="95" spans="1:18" x14ac:dyDescent="0.25">
      <c r="A95" s="1">
        <v>36404</v>
      </c>
      <c r="B95" s="9">
        <v>35734</v>
      </c>
      <c r="C95" s="16">
        <v>1.00437015112733</v>
      </c>
      <c r="D95" s="16">
        <v>1</v>
      </c>
      <c r="E95">
        <v>1.02348199105104</v>
      </c>
      <c r="F95">
        <v>1</v>
      </c>
      <c r="G95">
        <v>35578.516505982603</v>
      </c>
      <c r="H95">
        <v>34762.230129175201</v>
      </c>
      <c r="I95">
        <v>0</v>
      </c>
      <c r="J95">
        <v>1.01011455288663</v>
      </c>
      <c r="K95">
        <v>0.983734777920379</v>
      </c>
      <c r="L95">
        <v>0.97388437292496699</v>
      </c>
      <c r="M95">
        <f t="shared" si="1"/>
        <v>0.97388437292496699</v>
      </c>
      <c r="N95">
        <v>0.97305353204713996</v>
      </c>
      <c r="O95">
        <v>36563.781266104997</v>
      </c>
      <c r="P95">
        <v>36172.703678492799</v>
      </c>
      <c r="Q95">
        <v>1.0108114005269899</v>
      </c>
      <c r="R95">
        <v>0.97730592303717101</v>
      </c>
    </row>
    <row r="96" spans="1:18" x14ac:dyDescent="0.25">
      <c r="A96" s="1">
        <v>36434</v>
      </c>
      <c r="B96" s="9">
        <v>36164</v>
      </c>
      <c r="C96" s="16">
        <v>1.0048119248359799</v>
      </c>
      <c r="D96" s="16">
        <v>1</v>
      </c>
      <c r="E96">
        <v>1.02348199105104</v>
      </c>
      <c r="F96">
        <v>1</v>
      </c>
      <c r="G96">
        <v>35990.8149038966</v>
      </c>
      <c r="H96">
        <v>35165.069066761898</v>
      </c>
      <c r="I96">
        <v>1</v>
      </c>
      <c r="J96">
        <v>1</v>
      </c>
      <c r="K96">
        <v>0.99386873038734103</v>
      </c>
      <c r="L96">
        <v>-999</v>
      </c>
      <c r="M96">
        <f t="shared" si="1"/>
        <v>0.99386873038734103</v>
      </c>
      <c r="N96">
        <v>0.99352668611836603</v>
      </c>
      <c r="O96">
        <v>36225.312723616997</v>
      </c>
      <c r="P96">
        <v>36219.026677100097</v>
      </c>
      <c r="Q96">
        <v>1.0001735564727601</v>
      </c>
      <c r="R96">
        <v>0.99830746185451102</v>
      </c>
    </row>
    <row r="97" spans="1:18" x14ac:dyDescent="0.25">
      <c r="A97" s="1">
        <v>36465</v>
      </c>
      <c r="B97" s="9">
        <v>35833</v>
      </c>
      <c r="C97" s="16">
        <v>0.990880819967486</v>
      </c>
      <c r="D97" s="16">
        <v>1</v>
      </c>
      <c r="E97">
        <v>1.02348199105104</v>
      </c>
      <c r="F97">
        <v>1</v>
      </c>
      <c r="G97">
        <v>36162.774854372299</v>
      </c>
      <c r="H97">
        <v>35333.083699143499</v>
      </c>
      <c r="I97">
        <v>1</v>
      </c>
      <c r="J97">
        <v>1</v>
      </c>
      <c r="K97">
        <v>0.99702343059163101</v>
      </c>
      <c r="L97">
        <v>-999</v>
      </c>
      <c r="M97">
        <f t="shared" si="1"/>
        <v>0.99702343059163101</v>
      </c>
      <c r="N97">
        <v>0.99576620596049603</v>
      </c>
      <c r="O97">
        <v>36316.531569265702</v>
      </c>
      <c r="P97">
        <v>36275.5722225149</v>
      </c>
      <c r="Q97">
        <v>1.00112911648918</v>
      </c>
      <c r="R97">
        <v>0.98668563465804904</v>
      </c>
    </row>
    <row r="98" spans="1:18" x14ac:dyDescent="0.25">
      <c r="A98" s="1">
        <v>36495</v>
      </c>
      <c r="B98" s="9">
        <v>41938</v>
      </c>
      <c r="C98" s="16">
        <v>1.0083827288923</v>
      </c>
      <c r="D98" s="16">
        <v>1</v>
      </c>
      <c r="E98">
        <v>1.02348199105104</v>
      </c>
      <c r="F98">
        <v>1.03745973436029</v>
      </c>
      <c r="G98">
        <v>41589.367606552099</v>
      </c>
      <c r="H98">
        <v>39167.951772688401</v>
      </c>
      <c r="I98">
        <v>1</v>
      </c>
      <c r="J98">
        <v>1</v>
      </c>
      <c r="K98">
        <v>1.10331786795025</v>
      </c>
      <c r="L98">
        <v>-999</v>
      </c>
      <c r="M98">
        <f t="shared" si="1"/>
        <v>1.10331786795025</v>
      </c>
      <c r="N98">
        <v>1.10484327563333</v>
      </c>
      <c r="O98">
        <v>37642.775698401099</v>
      </c>
      <c r="P98">
        <v>36336.060149019999</v>
      </c>
      <c r="Q98">
        <v>1.03596194920478</v>
      </c>
      <c r="R98">
        <v>1.1141048772814399</v>
      </c>
    </row>
    <row r="99" spans="1:18" x14ac:dyDescent="0.25">
      <c r="A99" s="1">
        <v>36526</v>
      </c>
      <c r="B99" s="9">
        <v>34190</v>
      </c>
      <c r="C99" s="16">
        <v>0.99636610154723204</v>
      </c>
      <c r="D99" s="16">
        <v>1</v>
      </c>
      <c r="E99">
        <v>1.02348199105104</v>
      </c>
      <c r="F99">
        <v>0.97527965228417002</v>
      </c>
      <c r="G99">
        <v>34314.696121141802</v>
      </c>
      <c r="H99">
        <v>34377.222776938397</v>
      </c>
      <c r="I99">
        <v>1</v>
      </c>
      <c r="J99">
        <v>1</v>
      </c>
      <c r="K99">
        <v>0.96638272615797305</v>
      </c>
      <c r="L99">
        <v>-999</v>
      </c>
      <c r="M99">
        <f t="shared" si="1"/>
        <v>0.96638272615797305</v>
      </c>
      <c r="N99">
        <v>0.96599517150094005</v>
      </c>
      <c r="O99">
        <v>35522.637310727398</v>
      </c>
      <c r="P99">
        <v>36408.017860359803</v>
      </c>
      <c r="Q99">
        <v>0.97568171513680801</v>
      </c>
      <c r="R99">
        <v>0.96248484314184102</v>
      </c>
    </row>
    <row r="100" spans="1:18" x14ac:dyDescent="0.25">
      <c r="A100" s="1">
        <v>36557</v>
      </c>
      <c r="B100" s="9">
        <v>33507</v>
      </c>
      <c r="C100" s="16">
        <v>1.02172778441981</v>
      </c>
      <c r="D100" s="16">
        <v>1</v>
      </c>
      <c r="E100">
        <v>1.02348199105104</v>
      </c>
      <c r="F100">
        <v>1</v>
      </c>
      <c r="G100">
        <v>32794.449275965497</v>
      </c>
      <c r="H100">
        <v>32042.038416609699</v>
      </c>
      <c r="I100">
        <v>0</v>
      </c>
      <c r="J100">
        <v>0.98699918757248595</v>
      </c>
      <c r="K100">
        <v>0.89846759594655701</v>
      </c>
      <c r="L100">
        <v>0.91030226494545496</v>
      </c>
      <c r="M100">
        <f t="shared" si="1"/>
        <v>0.91030226494545496</v>
      </c>
      <c r="N100">
        <v>0.91121262805923497</v>
      </c>
      <c r="O100">
        <v>35989.897710058503</v>
      </c>
      <c r="P100">
        <v>36498.210691319997</v>
      </c>
      <c r="Q100">
        <v>0.98607293421695597</v>
      </c>
      <c r="R100">
        <v>0.93101125960231301</v>
      </c>
    </row>
    <row r="101" spans="1:18" x14ac:dyDescent="0.25">
      <c r="A101" s="1">
        <v>36586</v>
      </c>
      <c r="B101" s="9">
        <v>36459</v>
      </c>
      <c r="C101" s="16">
        <v>1.0083827288923</v>
      </c>
      <c r="D101" s="16">
        <v>0.99148313562678303</v>
      </c>
      <c r="E101">
        <v>1.02348199105104</v>
      </c>
      <c r="F101">
        <v>1</v>
      </c>
      <c r="G101">
        <v>36466.494960385498</v>
      </c>
      <c r="H101">
        <v>35629.835482437004</v>
      </c>
      <c r="I101">
        <v>1</v>
      </c>
      <c r="J101">
        <v>1</v>
      </c>
      <c r="K101">
        <v>0.99626597447235299</v>
      </c>
      <c r="L101">
        <v>-999</v>
      </c>
      <c r="M101">
        <f t="shared" si="1"/>
        <v>0.99626597447235299</v>
      </c>
      <c r="N101">
        <v>0.99706011642206505</v>
      </c>
      <c r="O101">
        <v>36574.018316212401</v>
      </c>
      <c r="P101">
        <v>36600.357594200497</v>
      </c>
      <c r="Q101">
        <v>0.99928035462713005</v>
      </c>
      <c r="R101">
        <v>0.99685519061050398</v>
      </c>
    </row>
    <row r="102" spans="1:18" x14ac:dyDescent="0.25">
      <c r="A102" s="1">
        <v>36617</v>
      </c>
      <c r="B102" s="9">
        <v>36321</v>
      </c>
      <c r="C102" s="16">
        <v>1.0008135560896201</v>
      </c>
      <c r="D102" s="16">
        <v>1.0085900244463899</v>
      </c>
      <c r="E102">
        <v>1.02348199105104</v>
      </c>
      <c r="F102">
        <v>1</v>
      </c>
      <c r="G102">
        <v>35982.385280436298</v>
      </c>
      <c r="H102">
        <v>35156.832846160003</v>
      </c>
      <c r="I102">
        <v>0.43380173475620998</v>
      </c>
      <c r="J102">
        <v>1.00347550479317</v>
      </c>
      <c r="K102">
        <v>0.980039966293487</v>
      </c>
      <c r="L102">
        <v>0.97664562972614699</v>
      </c>
      <c r="M102">
        <f t="shared" si="1"/>
        <v>0.97664562972614699</v>
      </c>
      <c r="N102">
        <v>0.97372316459905395</v>
      </c>
      <c r="O102">
        <v>36953.403789312797</v>
      </c>
      <c r="P102">
        <v>36712.592711930498</v>
      </c>
      <c r="Q102">
        <v>1.00655935905349</v>
      </c>
      <c r="R102">
        <v>0.98288645362905203</v>
      </c>
    </row>
    <row r="103" spans="1:18" x14ac:dyDescent="0.25">
      <c r="A103" s="1">
        <v>36647</v>
      </c>
      <c r="B103" s="9">
        <v>37627</v>
      </c>
      <c r="C103" s="16">
        <v>0.99267408733256601</v>
      </c>
      <c r="D103" s="16">
        <v>1</v>
      </c>
      <c r="E103">
        <v>1.02348199105104</v>
      </c>
      <c r="F103">
        <v>1</v>
      </c>
      <c r="G103">
        <v>37904.6864224171</v>
      </c>
      <c r="H103">
        <v>37035.030175266598</v>
      </c>
      <c r="I103">
        <v>1</v>
      </c>
      <c r="J103">
        <v>1</v>
      </c>
      <c r="K103">
        <v>1.02913682188209</v>
      </c>
      <c r="L103">
        <v>-999</v>
      </c>
      <c r="M103">
        <f t="shared" si="1"/>
        <v>1.02913682188209</v>
      </c>
      <c r="N103">
        <v>1.03255514123171</v>
      </c>
      <c r="O103">
        <v>36709.600203241098</v>
      </c>
      <c r="P103">
        <v>36829.283241630801</v>
      </c>
      <c r="Q103">
        <v>0.99675032941573904</v>
      </c>
      <c r="R103">
        <v>1.0249907324427301</v>
      </c>
    </row>
    <row r="104" spans="1:18" x14ac:dyDescent="0.25">
      <c r="A104" s="1">
        <v>36678</v>
      </c>
      <c r="B104" s="9">
        <v>37469</v>
      </c>
      <c r="C104" s="16">
        <v>1.0065610838405099</v>
      </c>
      <c r="D104" s="16">
        <v>1</v>
      </c>
      <c r="E104">
        <v>1.02348199105104</v>
      </c>
      <c r="F104">
        <v>1</v>
      </c>
      <c r="G104">
        <v>37224.765194614898</v>
      </c>
      <c r="H104">
        <v>36370.708542109198</v>
      </c>
      <c r="I104">
        <v>0.30896237066736398</v>
      </c>
      <c r="J104">
        <v>1.00450103124004</v>
      </c>
      <c r="K104">
        <v>1.0075115636252601</v>
      </c>
      <c r="L104">
        <v>1.0029970426028401</v>
      </c>
      <c r="M104">
        <f t="shared" si="1"/>
        <v>1.0029970426028401</v>
      </c>
      <c r="N104">
        <v>0.99995493257566903</v>
      </c>
      <c r="O104">
        <v>37226.442894513202</v>
      </c>
      <c r="P104">
        <v>36945.273288010401</v>
      </c>
      <c r="Q104">
        <v>1.0076104351512301</v>
      </c>
      <c r="R104">
        <v>1.0065157207250299</v>
      </c>
    </row>
    <row r="105" spans="1:18" x14ac:dyDescent="0.25">
      <c r="A105" s="1">
        <v>36708</v>
      </c>
      <c r="B105" s="9">
        <v>38160</v>
      </c>
      <c r="C105" s="16">
        <v>0.99636610154723204</v>
      </c>
      <c r="D105" s="16">
        <v>1</v>
      </c>
      <c r="E105">
        <v>1.02348199105104</v>
      </c>
      <c r="F105">
        <v>1</v>
      </c>
      <c r="G105">
        <v>38299.175313915599</v>
      </c>
      <c r="H105">
        <v>37420.468214184497</v>
      </c>
      <c r="I105">
        <v>1</v>
      </c>
      <c r="J105">
        <v>1</v>
      </c>
      <c r="K105">
        <v>1.0332367096353401</v>
      </c>
      <c r="L105">
        <v>-999</v>
      </c>
      <c r="M105">
        <f t="shared" si="1"/>
        <v>1.0332367096353401</v>
      </c>
      <c r="N105">
        <v>1.0346934883127601</v>
      </c>
      <c r="O105">
        <v>37014.995983369598</v>
      </c>
      <c r="P105">
        <v>37065.618438589197</v>
      </c>
      <c r="Q105">
        <v>0.99863424765720699</v>
      </c>
      <c r="R105">
        <v>1.03093351724649</v>
      </c>
    </row>
    <row r="106" spans="1:18" x14ac:dyDescent="0.25">
      <c r="A106" s="1">
        <v>36739</v>
      </c>
      <c r="B106" s="9">
        <v>37768</v>
      </c>
      <c r="C106" s="16">
        <v>0.99965341797504503</v>
      </c>
      <c r="D106" s="16">
        <v>1</v>
      </c>
      <c r="E106">
        <v>1.02348199105104</v>
      </c>
      <c r="F106">
        <v>1</v>
      </c>
      <c r="G106">
        <v>37781.0942481495</v>
      </c>
      <c r="H106">
        <v>36914.273605685303</v>
      </c>
      <c r="I106">
        <v>1</v>
      </c>
      <c r="J106">
        <v>1</v>
      </c>
      <c r="K106">
        <v>1.01583100150642</v>
      </c>
      <c r="L106">
        <v>-999</v>
      </c>
      <c r="M106">
        <f t="shared" si="1"/>
        <v>1.01583100150642</v>
      </c>
      <c r="N106">
        <v>1.0165526025587801</v>
      </c>
      <c r="O106">
        <v>37165.901846151603</v>
      </c>
      <c r="P106">
        <v>37191.600927433101</v>
      </c>
      <c r="Q106">
        <v>0.99930900846856296</v>
      </c>
      <c r="R106">
        <v>1.01620028369931</v>
      </c>
    </row>
    <row r="107" spans="1:18" x14ac:dyDescent="0.25">
      <c r="A107" s="1">
        <v>36770</v>
      </c>
      <c r="B107" s="9">
        <v>36768</v>
      </c>
      <c r="C107" s="16">
        <v>1.01196285584392</v>
      </c>
      <c r="D107" s="16">
        <v>1</v>
      </c>
      <c r="E107">
        <v>1.02348199105104</v>
      </c>
      <c r="F107">
        <v>1</v>
      </c>
      <c r="G107">
        <v>36333.349379051702</v>
      </c>
      <c r="H107">
        <v>35499.744691882799</v>
      </c>
      <c r="I107">
        <v>1</v>
      </c>
      <c r="J107">
        <v>1</v>
      </c>
      <c r="K107">
        <v>0.97337342928515902</v>
      </c>
      <c r="L107">
        <v>-999</v>
      </c>
      <c r="M107">
        <f t="shared" si="1"/>
        <v>0.97337342928515902</v>
      </c>
      <c r="N107">
        <v>0.97283450401827898</v>
      </c>
      <c r="O107">
        <v>37347.9242656149</v>
      </c>
      <c r="P107">
        <v>37327.975943398902</v>
      </c>
      <c r="Q107">
        <v>1.0005344067475299</v>
      </c>
      <c r="R107">
        <v>0.98447238294983896</v>
      </c>
    </row>
    <row r="108" spans="1:18" x14ac:dyDescent="0.25">
      <c r="A108" s="1">
        <v>36800</v>
      </c>
      <c r="B108" s="9">
        <v>36614</v>
      </c>
      <c r="C108" s="16">
        <v>0.98387886298877403</v>
      </c>
      <c r="D108" s="16">
        <v>1</v>
      </c>
      <c r="E108">
        <v>1.02348199105104</v>
      </c>
      <c r="F108">
        <v>1</v>
      </c>
      <c r="G108">
        <v>37213.930878417297</v>
      </c>
      <c r="H108">
        <v>36360.122800208199</v>
      </c>
      <c r="I108">
        <v>1</v>
      </c>
      <c r="J108">
        <v>1</v>
      </c>
      <c r="K108">
        <v>0.99297505369932904</v>
      </c>
      <c r="L108">
        <v>-999</v>
      </c>
      <c r="M108">
        <f t="shared" si="1"/>
        <v>0.99297505369932904</v>
      </c>
      <c r="N108">
        <v>0.99290659855858798</v>
      </c>
      <c r="O108">
        <v>37479.7900753617</v>
      </c>
      <c r="P108">
        <v>37479.5945345527</v>
      </c>
      <c r="Q108">
        <v>1.0000052172605201</v>
      </c>
      <c r="R108">
        <v>0.97689981524387404</v>
      </c>
    </row>
    <row r="109" spans="1:18" x14ac:dyDescent="0.25">
      <c r="A109" s="1">
        <v>36831</v>
      </c>
      <c r="B109" s="9">
        <v>37629</v>
      </c>
      <c r="C109" s="16">
        <v>1.00437015112733</v>
      </c>
      <c r="D109" s="16">
        <v>1</v>
      </c>
      <c r="E109">
        <v>1.02348199105104</v>
      </c>
      <c r="F109">
        <v>1</v>
      </c>
      <c r="G109">
        <v>37465.2711032523</v>
      </c>
      <c r="H109">
        <v>36605.696466410998</v>
      </c>
      <c r="I109">
        <v>1</v>
      </c>
      <c r="J109">
        <v>1</v>
      </c>
      <c r="K109">
        <v>0.99546866896206299</v>
      </c>
      <c r="L109">
        <v>-999</v>
      </c>
      <c r="M109">
        <f t="shared" si="1"/>
        <v>0.99546866896206299</v>
      </c>
      <c r="N109">
        <v>0.99672875545623296</v>
      </c>
      <c r="O109">
        <v>37588.2314001298</v>
      </c>
      <c r="P109">
        <v>37639.483997435404</v>
      </c>
      <c r="Q109">
        <v>0.99863832890724402</v>
      </c>
      <c r="R109">
        <v>1.00108461075053</v>
      </c>
    </row>
    <row r="110" spans="1:18" x14ac:dyDescent="0.25">
      <c r="A110" s="1">
        <v>36861</v>
      </c>
      <c r="B110" s="9">
        <v>42252</v>
      </c>
      <c r="C110" s="16">
        <v>1.0048119248359799</v>
      </c>
      <c r="D110" s="16">
        <v>1</v>
      </c>
      <c r="E110">
        <v>1.02348199105104</v>
      </c>
      <c r="F110">
        <v>1</v>
      </c>
      <c r="G110">
        <v>42049.660195759403</v>
      </c>
      <c r="H110">
        <v>41084.904828249797</v>
      </c>
      <c r="I110">
        <v>0.29087147747064601</v>
      </c>
      <c r="J110">
        <v>1.0046574780217901</v>
      </c>
      <c r="K110">
        <v>1.1125643404538901</v>
      </c>
      <c r="L110">
        <v>1.1074066184672</v>
      </c>
      <c r="M110">
        <f t="shared" si="1"/>
        <v>1.1074066184672</v>
      </c>
      <c r="N110">
        <v>1.1047138836296799</v>
      </c>
      <c r="O110">
        <v>38063.846955194997</v>
      </c>
      <c r="P110">
        <v>37799.4360547701</v>
      </c>
      <c r="Q110">
        <v>1.0069951017269601</v>
      </c>
      <c r="R110">
        <v>1.1100296838029799</v>
      </c>
    </row>
    <row r="111" spans="1:18" x14ac:dyDescent="0.25">
      <c r="A111" s="1">
        <v>36892</v>
      </c>
      <c r="B111" s="9">
        <v>36332</v>
      </c>
      <c r="C111" s="16">
        <v>0.99267408733256601</v>
      </c>
      <c r="D111" s="16">
        <v>1</v>
      </c>
      <c r="E111">
        <v>1.02348199105104</v>
      </c>
      <c r="F111">
        <v>1</v>
      </c>
      <c r="G111">
        <v>36600.129351244002</v>
      </c>
      <c r="H111">
        <v>35760.403867642599</v>
      </c>
      <c r="I111">
        <v>1</v>
      </c>
      <c r="J111">
        <v>1</v>
      </c>
      <c r="K111">
        <v>0.96430306021425405</v>
      </c>
      <c r="L111">
        <v>-999</v>
      </c>
      <c r="M111">
        <f t="shared" si="1"/>
        <v>0.96430306021425405</v>
      </c>
      <c r="N111">
        <v>0.96735493627533897</v>
      </c>
      <c r="O111">
        <v>37835.263954063797</v>
      </c>
      <c r="P111">
        <v>37958.953528312501</v>
      </c>
      <c r="Q111">
        <v>0.99674149145980895</v>
      </c>
      <c r="R111">
        <v>0.96026817849377499</v>
      </c>
    </row>
    <row r="112" spans="1:18" x14ac:dyDescent="0.25">
      <c r="A112" s="1">
        <v>36923</v>
      </c>
      <c r="B112" s="9">
        <v>34585</v>
      </c>
      <c r="C112" s="16">
        <v>0.99115044247787598</v>
      </c>
      <c r="D112" s="16">
        <v>1</v>
      </c>
      <c r="E112">
        <v>1.02348199105104</v>
      </c>
      <c r="F112">
        <v>1</v>
      </c>
      <c r="G112">
        <v>34893.794642857203</v>
      </c>
      <c r="H112">
        <v>34093.218002813999</v>
      </c>
      <c r="I112">
        <v>1</v>
      </c>
      <c r="J112">
        <v>1</v>
      </c>
      <c r="K112">
        <v>0.91581371588674498</v>
      </c>
      <c r="L112">
        <v>-999</v>
      </c>
      <c r="M112">
        <f t="shared" si="1"/>
        <v>0.91581371588674498</v>
      </c>
      <c r="N112">
        <v>0.91251927635916197</v>
      </c>
      <c r="O112">
        <v>38238.967161416098</v>
      </c>
      <c r="P112">
        <v>38104.6661162776</v>
      </c>
      <c r="Q112">
        <v>1.0035245301645901</v>
      </c>
      <c r="R112">
        <v>0.90444388453297497</v>
      </c>
    </row>
    <row r="113" spans="1:18" x14ac:dyDescent="0.25">
      <c r="A113" s="1">
        <v>36951</v>
      </c>
      <c r="B113" s="9">
        <v>38321</v>
      </c>
      <c r="C113" s="16">
        <v>1.01454918477405</v>
      </c>
      <c r="D113" s="16">
        <v>0.99148313562678303</v>
      </c>
      <c r="E113">
        <v>1.02348199105104</v>
      </c>
      <c r="F113">
        <v>1</v>
      </c>
      <c r="G113">
        <v>38095.913837255401</v>
      </c>
      <c r="H113">
        <v>37221.870213987597</v>
      </c>
      <c r="I113">
        <v>1</v>
      </c>
      <c r="J113">
        <v>1</v>
      </c>
      <c r="K113">
        <v>0.99644463721453302</v>
      </c>
      <c r="L113">
        <v>-999</v>
      </c>
      <c r="M113">
        <f t="shared" si="1"/>
        <v>0.99644463721453302</v>
      </c>
      <c r="N113">
        <v>0.996981022953911</v>
      </c>
      <c r="O113">
        <v>38211.272792718497</v>
      </c>
      <c r="P113">
        <v>38233.937225488902</v>
      </c>
      <c r="Q113">
        <v>0.99940721687550005</v>
      </c>
      <c r="R113">
        <v>1.0028715925762699</v>
      </c>
    </row>
    <row r="114" spans="1:18" x14ac:dyDescent="0.25">
      <c r="A114" s="1">
        <v>36982</v>
      </c>
      <c r="B114" s="9">
        <v>37122</v>
      </c>
      <c r="C114" s="16">
        <v>0.98852116597843898</v>
      </c>
      <c r="D114" s="16">
        <v>1.0085900244463899</v>
      </c>
      <c r="E114">
        <v>1.02348199105104</v>
      </c>
      <c r="F114">
        <v>1</v>
      </c>
      <c r="G114">
        <v>37233.231039931299</v>
      </c>
      <c r="H114">
        <v>36378.980153520402</v>
      </c>
      <c r="I114">
        <v>1</v>
      </c>
      <c r="J114">
        <v>1</v>
      </c>
      <c r="K114">
        <v>0.97100873302091495</v>
      </c>
      <c r="L114">
        <v>-999</v>
      </c>
      <c r="M114">
        <f t="shared" si="1"/>
        <v>0.97100873302091495</v>
      </c>
      <c r="N114">
        <v>0.97254927563555904</v>
      </c>
      <c r="O114">
        <v>38284.158934362902</v>
      </c>
      <c r="P114">
        <v>38345.064823706503</v>
      </c>
      <c r="Q114">
        <v>0.99841163681366396</v>
      </c>
      <c r="R114">
        <v>0.96964386924745105</v>
      </c>
    </row>
    <row r="115" spans="1:18" x14ac:dyDescent="0.25">
      <c r="A115" s="1">
        <v>37012</v>
      </c>
      <c r="B115" s="9">
        <v>39793</v>
      </c>
      <c r="C115" s="16">
        <v>0.99965341797504503</v>
      </c>
      <c r="D115" s="16">
        <v>1</v>
      </c>
      <c r="E115">
        <v>1.02348199105104</v>
      </c>
      <c r="F115">
        <v>1</v>
      </c>
      <c r="G115">
        <v>39806.796320075598</v>
      </c>
      <c r="H115">
        <v>38893.499512577699</v>
      </c>
      <c r="I115">
        <v>1</v>
      </c>
      <c r="J115">
        <v>1</v>
      </c>
      <c r="K115">
        <v>1.0353876673953299</v>
      </c>
      <c r="L115">
        <v>-999</v>
      </c>
      <c r="M115">
        <f t="shared" si="1"/>
        <v>1.0353876673953299</v>
      </c>
      <c r="N115">
        <v>1.0335673501209</v>
      </c>
      <c r="O115">
        <v>38513.983936720797</v>
      </c>
      <c r="P115">
        <v>38443.615431776998</v>
      </c>
      <c r="Q115">
        <v>1.00183043410859</v>
      </c>
      <c r="R115">
        <v>1.0332091342557701</v>
      </c>
    </row>
    <row r="116" spans="1:18" x14ac:dyDescent="0.25">
      <c r="A116" s="1">
        <v>37043</v>
      </c>
      <c r="B116" s="9">
        <v>39006</v>
      </c>
      <c r="C116" s="16">
        <v>1.01196285584392</v>
      </c>
      <c r="D116" s="16">
        <v>1</v>
      </c>
      <c r="E116">
        <v>1.02348199105104</v>
      </c>
      <c r="F116">
        <v>1</v>
      </c>
      <c r="G116">
        <v>38544.893001503799</v>
      </c>
      <c r="H116">
        <v>37660.548342351503</v>
      </c>
      <c r="I116">
        <v>1</v>
      </c>
      <c r="J116">
        <v>1</v>
      </c>
      <c r="K116">
        <v>1.00006712912956</v>
      </c>
      <c r="L116">
        <v>-999</v>
      </c>
      <c r="M116">
        <f t="shared" si="1"/>
        <v>1.00006712912956</v>
      </c>
      <c r="N116">
        <v>0.99942500854665295</v>
      </c>
      <c r="O116">
        <v>38567.068736407797</v>
      </c>
      <c r="P116">
        <v>38536.323259337099</v>
      </c>
      <c r="Q116">
        <v>1.0007978310972701</v>
      </c>
      <c r="R116">
        <v>1.0113809858506999</v>
      </c>
    </row>
    <row r="117" spans="1:18" x14ac:dyDescent="0.25">
      <c r="A117" s="1">
        <v>37073</v>
      </c>
      <c r="B117" s="9">
        <v>39182</v>
      </c>
      <c r="C117" s="16">
        <v>0.98387886298877403</v>
      </c>
      <c r="D117" s="16">
        <v>1</v>
      </c>
      <c r="E117">
        <v>1.02348199105104</v>
      </c>
      <c r="F117">
        <v>1</v>
      </c>
      <c r="G117">
        <v>39824.008294044499</v>
      </c>
      <c r="H117">
        <v>38910.316588129099</v>
      </c>
      <c r="I117">
        <v>1</v>
      </c>
      <c r="J117">
        <v>1</v>
      </c>
      <c r="K117">
        <v>1.03049464526321</v>
      </c>
      <c r="L117">
        <v>-999</v>
      </c>
      <c r="M117">
        <f t="shared" si="1"/>
        <v>1.03049464526321</v>
      </c>
      <c r="N117">
        <v>1.033828839351</v>
      </c>
      <c r="O117">
        <v>38520.891252215901</v>
      </c>
      <c r="P117">
        <v>38636.704977391601</v>
      </c>
      <c r="Q117">
        <v>0.99700249477165503</v>
      </c>
      <c r="R117">
        <v>1.01716234298567</v>
      </c>
    </row>
    <row r="118" spans="1:18" x14ac:dyDescent="0.25">
      <c r="A118" s="1">
        <v>37104</v>
      </c>
      <c r="B118" s="9">
        <v>39683</v>
      </c>
      <c r="C118" s="16">
        <v>1.0083827288923</v>
      </c>
      <c r="D118" s="16">
        <v>1</v>
      </c>
      <c r="E118">
        <v>1.02348199105104</v>
      </c>
      <c r="F118">
        <v>1</v>
      </c>
      <c r="G118">
        <v>39353.113518308099</v>
      </c>
      <c r="H118">
        <v>38450.225663370496</v>
      </c>
      <c r="I118">
        <v>1</v>
      </c>
      <c r="J118">
        <v>1</v>
      </c>
      <c r="K118">
        <v>1.0154577179576501</v>
      </c>
      <c r="L118">
        <v>-999</v>
      </c>
      <c r="M118">
        <f t="shared" si="1"/>
        <v>1.0154577179576501</v>
      </c>
      <c r="N118">
        <v>1.01565972413954</v>
      </c>
      <c r="O118">
        <v>38746.3562677429</v>
      </c>
      <c r="P118">
        <v>38744.1755060348</v>
      </c>
      <c r="Q118">
        <v>1.0000562861818501</v>
      </c>
      <c r="R118">
        <v>1.02417372425383</v>
      </c>
    </row>
    <row r="119" spans="1:18" x14ac:dyDescent="0.25">
      <c r="A119" s="1">
        <v>37135</v>
      </c>
      <c r="B119" s="9">
        <v>37821</v>
      </c>
      <c r="C119" s="16">
        <v>1.0008135560896201</v>
      </c>
      <c r="D119" s="16">
        <v>1</v>
      </c>
      <c r="E119">
        <v>1.02348199105104</v>
      </c>
      <c r="F119">
        <v>1</v>
      </c>
      <c r="G119">
        <v>37790.255507503498</v>
      </c>
      <c r="H119">
        <v>36923.224676084203</v>
      </c>
      <c r="I119">
        <v>1</v>
      </c>
      <c r="J119">
        <v>1</v>
      </c>
      <c r="K119">
        <v>0.97251713209452495</v>
      </c>
      <c r="L119">
        <v>-999</v>
      </c>
      <c r="M119">
        <f t="shared" si="1"/>
        <v>0.97251713209452495</v>
      </c>
      <c r="N119">
        <v>0.97272026352954999</v>
      </c>
      <c r="O119">
        <v>38850.075324204903</v>
      </c>
      <c r="P119">
        <v>38849.9824690854</v>
      </c>
      <c r="Q119">
        <v>1.0000023900942401</v>
      </c>
      <c r="R119">
        <v>0.97351162602344499</v>
      </c>
    </row>
    <row r="120" spans="1:18" x14ac:dyDescent="0.25">
      <c r="A120" s="1">
        <v>37165</v>
      </c>
      <c r="B120" s="9">
        <v>38375</v>
      </c>
      <c r="C120" s="16">
        <v>0.99267408733256601</v>
      </c>
      <c r="D120" s="16">
        <v>1</v>
      </c>
      <c r="E120">
        <v>1.02348199105104</v>
      </c>
      <c r="F120">
        <v>1</v>
      </c>
      <c r="G120">
        <v>38658.206645766499</v>
      </c>
      <c r="H120">
        <v>37771.262204689599</v>
      </c>
      <c r="I120">
        <v>1</v>
      </c>
      <c r="J120">
        <v>1</v>
      </c>
      <c r="K120">
        <v>0.99271444844055701</v>
      </c>
      <c r="L120">
        <v>-999</v>
      </c>
      <c r="M120">
        <f t="shared" si="1"/>
        <v>0.99271444844055701</v>
      </c>
      <c r="N120">
        <v>0.99228554011523395</v>
      </c>
      <c r="O120">
        <v>38958.752378148303</v>
      </c>
      <c r="P120">
        <v>38938.175221024299</v>
      </c>
      <c r="Q120">
        <v>1.00052845715053</v>
      </c>
      <c r="R120">
        <v>0.98501614290719197</v>
      </c>
    </row>
    <row r="121" spans="1:18" x14ac:dyDescent="0.25">
      <c r="A121" s="1">
        <v>37196</v>
      </c>
      <c r="B121" s="9">
        <v>39151</v>
      </c>
      <c r="C121" s="16">
        <v>1.0065610838405099</v>
      </c>
      <c r="D121" s="16">
        <v>1</v>
      </c>
      <c r="E121">
        <v>1.02348199105104</v>
      </c>
      <c r="F121">
        <v>1</v>
      </c>
      <c r="G121">
        <v>38895.801386062303</v>
      </c>
      <c r="H121">
        <v>38003.405752278399</v>
      </c>
      <c r="I121">
        <v>1</v>
      </c>
      <c r="J121">
        <v>1</v>
      </c>
      <c r="K121">
        <v>0.99757426059916798</v>
      </c>
      <c r="L121">
        <v>-999</v>
      </c>
      <c r="M121">
        <f t="shared" si="1"/>
        <v>0.99757426059916798</v>
      </c>
      <c r="N121">
        <v>0.99775085620942905</v>
      </c>
      <c r="O121">
        <v>38983.480839928299</v>
      </c>
      <c r="P121">
        <v>38992.734837540898</v>
      </c>
      <c r="Q121">
        <v>0.99976267379933204</v>
      </c>
      <c r="R121">
        <v>1.00429718322896</v>
      </c>
    </row>
    <row r="122" spans="1:18" x14ac:dyDescent="0.25">
      <c r="A122" s="1">
        <v>37226</v>
      </c>
      <c r="B122" s="9">
        <v>43058</v>
      </c>
      <c r="C122" s="16">
        <v>0.99636610154723204</v>
      </c>
      <c r="D122" s="16">
        <v>1</v>
      </c>
      <c r="E122">
        <v>1.02348199105104</v>
      </c>
      <c r="F122">
        <v>1</v>
      </c>
      <c r="G122">
        <v>43215.039063589502</v>
      </c>
      <c r="H122">
        <v>42223.546131193703</v>
      </c>
      <c r="I122">
        <v>1</v>
      </c>
      <c r="J122">
        <v>1</v>
      </c>
      <c r="K122">
        <v>1.1083394810493701</v>
      </c>
      <c r="L122">
        <v>-999</v>
      </c>
      <c r="M122">
        <f t="shared" si="1"/>
        <v>1.1083394810493701</v>
      </c>
      <c r="N122">
        <v>1.1036961434562</v>
      </c>
      <c r="O122">
        <v>39154.833800779998</v>
      </c>
      <c r="P122">
        <v>38998.948206871297</v>
      </c>
      <c r="Q122">
        <v>1.0039971743104901</v>
      </c>
      <c r="R122">
        <v>1.0996854237481699</v>
      </c>
    </row>
    <row r="123" spans="1:18" x14ac:dyDescent="0.25">
      <c r="A123" s="1">
        <v>37257</v>
      </c>
      <c r="B123" s="9">
        <v>37662</v>
      </c>
      <c r="C123" s="16">
        <v>0.99965341797504503</v>
      </c>
      <c r="D123" s="16">
        <v>1</v>
      </c>
      <c r="E123">
        <v>1.02348199105104</v>
      </c>
      <c r="F123">
        <v>1</v>
      </c>
      <c r="G123">
        <v>37675.057497717797</v>
      </c>
      <c r="H123">
        <v>36810.669681670202</v>
      </c>
      <c r="I123">
        <v>1</v>
      </c>
      <c r="J123">
        <v>1</v>
      </c>
      <c r="K123">
        <v>0.96746663734190896</v>
      </c>
      <c r="L123">
        <v>-999</v>
      </c>
      <c r="M123">
        <f t="shared" si="1"/>
        <v>0.96746663734190896</v>
      </c>
      <c r="N123">
        <v>0.96954914331476805</v>
      </c>
      <c r="O123">
        <v>38858.326839330199</v>
      </c>
      <c r="P123">
        <v>38953.764518982003</v>
      </c>
      <c r="Q123">
        <v>0.99754997544318702</v>
      </c>
      <c r="R123">
        <v>0.96921311500938401</v>
      </c>
    </row>
    <row r="124" spans="1:18" x14ac:dyDescent="0.25">
      <c r="A124" s="1">
        <v>37288</v>
      </c>
      <c r="B124" s="9">
        <v>35215</v>
      </c>
      <c r="C124" s="16">
        <v>0.99115044247787598</v>
      </c>
      <c r="D124" s="16">
        <v>1</v>
      </c>
      <c r="E124">
        <v>1.02348199105104</v>
      </c>
      <c r="F124">
        <v>1</v>
      </c>
      <c r="G124">
        <v>35529.419642857203</v>
      </c>
      <c r="H124">
        <v>34714.259707072299</v>
      </c>
      <c r="I124">
        <v>1</v>
      </c>
      <c r="J124">
        <v>1</v>
      </c>
      <c r="K124">
        <v>0.91414060191875601</v>
      </c>
      <c r="L124">
        <v>-999</v>
      </c>
      <c r="M124">
        <f t="shared" si="1"/>
        <v>0.91414060191875601</v>
      </c>
      <c r="N124">
        <v>0.91346122124393303</v>
      </c>
      <c r="O124">
        <v>38895.378168844298</v>
      </c>
      <c r="P124">
        <v>38878.604278426297</v>
      </c>
      <c r="Q124">
        <v>1.0004314427106999</v>
      </c>
      <c r="R124">
        <v>0.90537749362230502</v>
      </c>
    </row>
    <row r="125" spans="1:18" x14ac:dyDescent="0.25">
      <c r="A125" s="1">
        <v>37316</v>
      </c>
      <c r="B125" s="9">
        <v>39485</v>
      </c>
      <c r="C125" s="16">
        <v>1.0048119248359799</v>
      </c>
      <c r="D125" s="16">
        <v>1.01393378535342</v>
      </c>
      <c r="E125">
        <v>1.02348199105104</v>
      </c>
      <c r="F125">
        <v>1</v>
      </c>
      <c r="G125">
        <v>38755.894711671303</v>
      </c>
      <c r="H125">
        <v>37866.708990034997</v>
      </c>
      <c r="I125">
        <v>1</v>
      </c>
      <c r="J125">
        <v>1</v>
      </c>
      <c r="K125">
        <v>0.99894825495607598</v>
      </c>
      <c r="L125">
        <v>-999</v>
      </c>
      <c r="M125">
        <f t="shared" si="1"/>
        <v>0.99894825495607598</v>
      </c>
      <c r="N125">
        <v>0.99678306577263398</v>
      </c>
      <c r="O125">
        <v>38880.972242069998</v>
      </c>
      <c r="P125">
        <v>38805.743716300203</v>
      </c>
      <c r="Q125">
        <v>1.00193859255268</v>
      </c>
      <c r="R125">
        <v>1.01553530488305</v>
      </c>
    </row>
    <row r="126" spans="1:18" x14ac:dyDescent="0.25">
      <c r="A126" s="1">
        <v>37347</v>
      </c>
      <c r="B126" s="9">
        <v>36629</v>
      </c>
      <c r="C126" s="16">
        <v>0.990880819967486</v>
      </c>
      <c r="D126" s="16">
        <v>0.98625769694757703</v>
      </c>
      <c r="E126">
        <v>1.02348199105104</v>
      </c>
      <c r="F126">
        <v>1</v>
      </c>
      <c r="G126">
        <v>37481.178235874002</v>
      </c>
      <c r="H126">
        <v>36621.238637900999</v>
      </c>
      <c r="I126">
        <v>1</v>
      </c>
      <c r="J126">
        <v>1</v>
      </c>
      <c r="K126">
        <v>0.96732602696263803</v>
      </c>
      <c r="L126">
        <v>-999</v>
      </c>
      <c r="M126">
        <f t="shared" si="1"/>
        <v>0.96732602696263803</v>
      </c>
      <c r="N126">
        <v>0.97168924174333504</v>
      </c>
      <c r="O126">
        <v>38573.215206775298</v>
      </c>
      <c r="P126">
        <v>38750.651486151502</v>
      </c>
      <c r="Q126">
        <v>0.99542107622527198</v>
      </c>
      <c r="R126">
        <v>0.94959675525223497</v>
      </c>
    </row>
    <row r="127" spans="1:18" x14ac:dyDescent="0.25">
      <c r="A127" s="1">
        <v>37377</v>
      </c>
      <c r="B127" s="9">
        <v>40390</v>
      </c>
      <c r="C127" s="16">
        <v>1.0083827288923</v>
      </c>
      <c r="D127" s="16">
        <v>1</v>
      </c>
      <c r="E127">
        <v>1.02348199105104</v>
      </c>
      <c r="F127">
        <v>1</v>
      </c>
      <c r="G127">
        <v>40054.236196972597</v>
      </c>
      <c r="H127">
        <v>39135.262317454202</v>
      </c>
      <c r="I127">
        <v>1</v>
      </c>
      <c r="J127">
        <v>1</v>
      </c>
      <c r="K127">
        <v>1.0345182076483801</v>
      </c>
      <c r="L127">
        <v>-999</v>
      </c>
      <c r="M127">
        <f t="shared" si="1"/>
        <v>1.0345182076483801</v>
      </c>
      <c r="N127">
        <v>1.0344720422736799</v>
      </c>
      <c r="O127">
        <v>38719.496090911103</v>
      </c>
      <c r="P127">
        <v>38714.889608906698</v>
      </c>
      <c r="Q127">
        <v>1.0001189847640299</v>
      </c>
      <c r="R127">
        <v>1.04314374095073</v>
      </c>
    </row>
    <row r="128" spans="1:18" x14ac:dyDescent="0.25">
      <c r="A128" s="1">
        <v>37408</v>
      </c>
      <c r="B128" s="9">
        <v>38715</v>
      </c>
      <c r="C128" s="16">
        <v>1.0008135560896201</v>
      </c>
      <c r="D128" s="16">
        <v>1</v>
      </c>
      <c r="E128">
        <v>1.02348199105104</v>
      </c>
      <c r="F128">
        <v>1</v>
      </c>
      <c r="G128">
        <v>38683.528779593304</v>
      </c>
      <c r="H128">
        <v>37796.003366769801</v>
      </c>
      <c r="I128">
        <v>1</v>
      </c>
      <c r="J128">
        <v>1</v>
      </c>
      <c r="K128">
        <v>0.99933819351101105</v>
      </c>
      <c r="L128">
        <v>-999</v>
      </c>
      <c r="M128">
        <f t="shared" si="1"/>
        <v>0.99933819351101105</v>
      </c>
      <c r="N128">
        <v>0.99883660531487795</v>
      </c>
      <c r="O128">
        <v>38728.585410021602</v>
      </c>
      <c r="P128">
        <v>38701.2776153878</v>
      </c>
      <c r="Q128">
        <v>1.0007056044739699</v>
      </c>
      <c r="R128">
        <v>0.999649214917671</v>
      </c>
    </row>
    <row r="129" spans="1:18" x14ac:dyDescent="0.25">
      <c r="A129" s="1">
        <v>37438</v>
      </c>
      <c r="B129" s="9">
        <v>39773</v>
      </c>
      <c r="C129" s="16">
        <v>0.99267408733256601</v>
      </c>
      <c r="D129" s="16">
        <v>1</v>
      </c>
      <c r="E129">
        <v>1.02348199105104</v>
      </c>
      <c r="F129">
        <v>1</v>
      </c>
      <c r="G129">
        <v>40066.523854646803</v>
      </c>
      <c r="H129">
        <v>39147.268056472101</v>
      </c>
      <c r="I129">
        <v>1</v>
      </c>
      <c r="J129">
        <v>1</v>
      </c>
      <c r="K129">
        <v>1.03493698061544</v>
      </c>
      <c r="L129">
        <v>-999</v>
      </c>
      <c r="M129">
        <f t="shared" si="1"/>
        <v>1.03493698061544</v>
      </c>
      <c r="N129">
        <v>1.03245966827004</v>
      </c>
      <c r="O129">
        <v>38806.865862161299</v>
      </c>
      <c r="P129">
        <v>38704.002950996597</v>
      </c>
      <c r="Q129">
        <v>1.00265768146243</v>
      </c>
      <c r="R129">
        <v>1.0248959589076401</v>
      </c>
    </row>
    <row r="130" spans="1:18" x14ac:dyDescent="0.25">
      <c r="A130" s="1">
        <v>37469</v>
      </c>
      <c r="B130" s="9">
        <v>39918</v>
      </c>
      <c r="C130" s="16">
        <v>1.01454918477405</v>
      </c>
      <c r="D130" s="16">
        <v>1</v>
      </c>
      <c r="E130">
        <v>1.02348199105104</v>
      </c>
      <c r="F130">
        <v>1</v>
      </c>
      <c r="G130">
        <v>39345.554261018799</v>
      </c>
      <c r="H130">
        <v>38442.839839921398</v>
      </c>
      <c r="I130">
        <v>1</v>
      </c>
      <c r="J130">
        <v>1</v>
      </c>
      <c r="K130">
        <v>1.0157931986431099</v>
      </c>
      <c r="L130">
        <v>-999</v>
      </c>
      <c r="M130">
        <f t="shared" si="1"/>
        <v>1.0157931986431099</v>
      </c>
      <c r="N130">
        <v>1.0151244512005499</v>
      </c>
      <c r="O130">
        <v>38759.340506955697</v>
      </c>
      <c r="P130">
        <v>38725.119636793403</v>
      </c>
      <c r="Q130">
        <v>1.0008836866221</v>
      </c>
      <c r="R130">
        <v>1.0298936844097299</v>
      </c>
    </row>
    <row r="131" spans="1:18" x14ac:dyDescent="0.25">
      <c r="A131" s="1">
        <v>37500</v>
      </c>
      <c r="B131" s="9">
        <v>37068</v>
      </c>
      <c r="C131" s="16">
        <v>0.98852116597843898</v>
      </c>
      <c r="D131" s="16">
        <v>1</v>
      </c>
      <c r="E131">
        <v>1.02348199105104</v>
      </c>
      <c r="F131">
        <v>1</v>
      </c>
      <c r="G131">
        <v>37498.438349886099</v>
      </c>
      <c r="H131">
        <v>36638.102749006903</v>
      </c>
      <c r="I131">
        <v>0.61635643084244796</v>
      </c>
      <c r="J131">
        <v>0.99768851225113497</v>
      </c>
      <c r="K131">
        <v>0.96694123621035799</v>
      </c>
      <c r="L131">
        <v>0.96918148734478204</v>
      </c>
      <c r="M131">
        <f t="shared" si="1"/>
        <v>0.96918148734478204</v>
      </c>
      <c r="N131">
        <v>0.973148463144905</v>
      </c>
      <c r="O131">
        <v>38533.111616600698</v>
      </c>
      <c r="P131">
        <v>38775.787392735299</v>
      </c>
      <c r="Q131">
        <v>0.99374156419631998</v>
      </c>
      <c r="R131">
        <v>0.96197785345812803</v>
      </c>
    </row>
    <row r="132" spans="1:18" x14ac:dyDescent="0.25">
      <c r="A132" s="1">
        <v>37530</v>
      </c>
      <c r="B132" s="9">
        <v>38461</v>
      </c>
      <c r="C132" s="16">
        <v>0.99965341797504503</v>
      </c>
      <c r="D132" s="16">
        <v>1</v>
      </c>
      <c r="E132">
        <v>1.02348199105104</v>
      </c>
      <c r="F132">
        <v>1</v>
      </c>
      <c r="G132">
        <v>38474.334512764297</v>
      </c>
      <c r="H132">
        <v>37591.6086938218</v>
      </c>
      <c r="I132">
        <v>1</v>
      </c>
      <c r="J132">
        <v>1</v>
      </c>
      <c r="K132">
        <v>0.99021779765000595</v>
      </c>
      <c r="L132">
        <v>-999</v>
      </c>
      <c r="M132">
        <f t="shared" ref="M132:M195" si="2">IF(L132=-999,K132,L132)</f>
        <v>0.99021779765000595</v>
      </c>
      <c r="N132">
        <v>0.99217081395939499</v>
      </c>
      <c r="O132">
        <v>38777.934173680304</v>
      </c>
      <c r="P132">
        <v>38855.1149373874</v>
      </c>
      <c r="Q132">
        <v>0.99801362667871496</v>
      </c>
      <c r="R132">
        <v>0.99182694538959104</v>
      </c>
    </row>
    <row r="133" spans="1:18" x14ac:dyDescent="0.25">
      <c r="A133" s="1">
        <v>37561</v>
      </c>
      <c r="B133" s="9">
        <v>39501</v>
      </c>
      <c r="C133" s="16">
        <v>1.01196285584392</v>
      </c>
      <c r="D133" s="16">
        <v>1</v>
      </c>
      <c r="E133">
        <v>1.02348199105104</v>
      </c>
      <c r="F133">
        <v>1</v>
      </c>
      <c r="G133">
        <v>39034.041389847698</v>
      </c>
      <c r="H133">
        <v>38138.474082736699</v>
      </c>
      <c r="I133">
        <v>1</v>
      </c>
      <c r="J133">
        <v>1</v>
      </c>
      <c r="K133">
        <v>1.0020803947138199</v>
      </c>
      <c r="L133">
        <v>-999</v>
      </c>
      <c r="M133">
        <f t="shared" si="2"/>
        <v>1.0020803947138199</v>
      </c>
      <c r="N133">
        <v>0.99861737900435299</v>
      </c>
      <c r="O133">
        <v>39088.085397397801</v>
      </c>
      <c r="P133">
        <v>38958.763462140101</v>
      </c>
      <c r="Q133">
        <v>1.0033194568760699</v>
      </c>
      <c r="R133">
        <v>1.01056369475261</v>
      </c>
    </row>
    <row r="134" spans="1:18" x14ac:dyDescent="0.25">
      <c r="A134" s="1">
        <v>37591</v>
      </c>
      <c r="B134" s="9">
        <v>42039</v>
      </c>
      <c r="C134" s="16">
        <v>0.98387886298877403</v>
      </c>
      <c r="D134" s="16">
        <v>1</v>
      </c>
      <c r="E134">
        <v>1.02348199105104</v>
      </c>
      <c r="F134">
        <v>1</v>
      </c>
      <c r="G134">
        <v>42727.821057458503</v>
      </c>
      <c r="H134">
        <v>41747.506483802703</v>
      </c>
      <c r="I134">
        <v>0.23003021936012299</v>
      </c>
      <c r="J134">
        <v>0.99442079690549001</v>
      </c>
      <c r="K134">
        <v>1.09358201338198</v>
      </c>
      <c r="L134">
        <v>1.09971756100141</v>
      </c>
      <c r="M134">
        <f t="shared" si="2"/>
        <v>1.09971756100141</v>
      </c>
      <c r="N134">
        <v>1.1022163957728699</v>
      </c>
      <c r="O134">
        <v>38765.365150912803</v>
      </c>
      <c r="P134">
        <v>39080.449396664</v>
      </c>
      <c r="Q134">
        <v>0.99193754804216605</v>
      </c>
      <c r="R134">
        <v>1.0844474142406</v>
      </c>
    </row>
    <row r="135" spans="1:18" x14ac:dyDescent="0.25">
      <c r="A135" s="1">
        <v>37622</v>
      </c>
      <c r="B135" s="9">
        <v>38602</v>
      </c>
      <c r="C135" s="16">
        <v>1.0083827288923</v>
      </c>
      <c r="D135" s="16">
        <v>1</v>
      </c>
      <c r="E135">
        <v>1.02348199105104</v>
      </c>
      <c r="F135">
        <v>1</v>
      </c>
      <c r="G135">
        <v>38281.099917690903</v>
      </c>
      <c r="H135">
        <v>37402.8075260798</v>
      </c>
      <c r="I135">
        <v>0.68885621300517097</v>
      </c>
      <c r="J135">
        <v>1.00165658378394</v>
      </c>
      <c r="K135">
        <v>0.97700104108972796</v>
      </c>
      <c r="L135">
        <v>0.97538523372844199</v>
      </c>
      <c r="M135">
        <f t="shared" si="2"/>
        <v>0.97538523372844199</v>
      </c>
      <c r="N135">
        <v>0.971524470895757</v>
      </c>
      <c r="O135">
        <v>39403.124743111497</v>
      </c>
      <c r="P135">
        <v>39191.909212862003</v>
      </c>
      <c r="Q135">
        <v>1.0053892636131201</v>
      </c>
      <c r="R135">
        <v>0.97966849714751203</v>
      </c>
    </row>
    <row r="136" spans="1:18" x14ac:dyDescent="0.25">
      <c r="A136" s="1">
        <v>37653</v>
      </c>
      <c r="B136" s="9">
        <v>35581</v>
      </c>
      <c r="C136" s="16">
        <v>0.99115044247787598</v>
      </c>
      <c r="D136" s="16">
        <v>1</v>
      </c>
      <c r="E136">
        <v>1.02348199105104</v>
      </c>
      <c r="F136">
        <v>1</v>
      </c>
      <c r="G136">
        <v>35898.6875</v>
      </c>
      <c r="H136">
        <v>35075.055363831903</v>
      </c>
      <c r="I136">
        <v>1</v>
      </c>
      <c r="J136">
        <v>1</v>
      </c>
      <c r="K136">
        <v>0.91410221295114802</v>
      </c>
      <c r="L136">
        <v>-999</v>
      </c>
      <c r="M136">
        <f t="shared" si="2"/>
        <v>0.91410221295114802</v>
      </c>
      <c r="N136">
        <v>0.91396214093000705</v>
      </c>
      <c r="O136">
        <v>39278.090297559902</v>
      </c>
      <c r="P136">
        <v>39279.692127118898</v>
      </c>
      <c r="Q136">
        <v>0.99995921990544601</v>
      </c>
      <c r="R136">
        <v>0.90587398039080302</v>
      </c>
    </row>
    <row r="137" spans="1:18" x14ac:dyDescent="0.25">
      <c r="A137" s="1">
        <v>37681</v>
      </c>
      <c r="B137" s="9">
        <v>38721</v>
      </c>
      <c r="C137" s="16">
        <v>0.99636610154723204</v>
      </c>
      <c r="D137" s="16">
        <v>0.99148313562678303</v>
      </c>
      <c r="E137">
        <v>1.02348199105104</v>
      </c>
      <c r="F137">
        <v>1</v>
      </c>
      <c r="G137">
        <v>39196.0487976691</v>
      </c>
      <c r="H137">
        <v>38296.764516020303</v>
      </c>
      <c r="I137">
        <v>1</v>
      </c>
      <c r="J137">
        <v>1</v>
      </c>
      <c r="K137">
        <v>0.99614457124659594</v>
      </c>
      <c r="L137">
        <v>-999</v>
      </c>
      <c r="M137">
        <f t="shared" si="2"/>
        <v>0.99614457124659594</v>
      </c>
      <c r="N137">
        <v>0.99650506523537496</v>
      </c>
      <c r="O137">
        <v>39333.5168732042</v>
      </c>
      <c r="P137">
        <v>39351.143975104802</v>
      </c>
      <c r="Q137">
        <v>0.99955205617626397</v>
      </c>
      <c r="R137">
        <v>0.98442760978687105</v>
      </c>
    </row>
    <row r="138" spans="1:18" x14ac:dyDescent="0.25">
      <c r="A138" s="1">
        <v>37712</v>
      </c>
      <c r="B138" s="9">
        <v>38478</v>
      </c>
      <c r="C138" s="16">
        <v>0.997105061923096</v>
      </c>
      <c r="D138" s="16">
        <v>1.0085900244463899</v>
      </c>
      <c r="E138">
        <v>1.02348199105104</v>
      </c>
      <c r="F138">
        <v>1</v>
      </c>
      <c r="G138">
        <v>38261.051467402802</v>
      </c>
      <c r="H138">
        <v>37383.219052161003</v>
      </c>
      <c r="I138">
        <v>1</v>
      </c>
      <c r="J138">
        <v>1</v>
      </c>
      <c r="K138">
        <v>0.97041451250047805</v>
      </c>
      <c r="L138">
        <v>-999</v>
      </c>
      <c r="M138">
        <f t="shared" si="2"/>
        <v>0.97041451250047805</v>
      </c>
      <c r="N138">
        <v>0.97101959602775001</v>
      </c>
      <c r="O138">
        <v>39402.965320083298</v>
      </c>
      <c r="P138">
        <v>39425.462345740001</v>
      </c>
      <c r="Q138">
        <v>0.99942937826678102</v>
      </c>
      <c r="R138">
        <v>0.97652548957750995</v>
      </c>
    </row>
    <row r="139" spans="1:18" x14ac:dyDescent="0.25">
      <c r="A139" s="1">
        <v>37742</v>
      </c>
      <c r="B139" s="9">
        <v>41032</v>
      </c>
      <c r="C139" s="16">
        <v>1.01454918477405</v>
      </c>
      <c r="D139" s="16">
        <v>1</v>
      </c>
      <c r="E139">
        <v>1.02348199105104</v>
      </c>
      <c r="F139">
        <v>1</v>
      </c>
      <c r="G139">
        <v>40443.578897693398</v>
      </c>
      <c r="H139">
        <v>39515.672235874903</v>
      </c>
      <c r="I139">
        <v>0</v>
      </c>
      <c r="J139">
        <v>0.98922671860758604</v>
      </c>
      <c r="K139">
        <v>1.02325959297705</v>
      </c>
      <c r="L139">
        <v>1.03440351309694</v>
      </c>
      <c r="M139">
        <f t="shared" si="2"/>
        <v>1.03440351309694</v>
      </c>
      <c r="N139">
        <v>1.0353010870688399</v>
      </c>
      <c r="O139">
        <v>39064.557550304198</v>
      </c>
      <c r="P139">
        <v>39516.939433217303</v>
      </c>
      <c r="Q139">
        <v>0.988552203449926</v>
      </c>
      <c r="R139">
        <v>1.0503638738813901</v>
      </c>
    </row>
    <row r="140" spans="1:18" x14ac:dyDescent="0.25">
      <c r="A140" s="1">
        <v>37773</v>
      </c>
      <c r="B140" s="9">
        <v>38969</v>
      </c>
      <c r="C140" s="16">
        <v>0.98852116597843898</v>
      </c>
      <c r="D140" s="16">
        <v>1</v>
      </c>
      <c r="E140">
        <v>1.02348199105104</v>
      </c>
      <c r="F140">
        <v>1</v>
      </c>
      <c r="G140">
        <v>39421.513004659297</v>
      </c>
      <c r="H140">
        <v>38517.055844017697</v>
      </c>
      <c r="I140">
        <v>1</v>
      </c>
      <c r="J140">
        <v>1</v>
      </c>
      <c r="K140">
        <v>0.99478761749107303</v>
      </c>
      <c r="L140">
        <v>-999</v>
      </c>
      <c r="M140">
        <f t="shared" si="2"/>
        <v>0.99478761749107303</v>
      </c>
      <c r="N140">
        <v>0.99876395255783401</v>
      </c>
      <c r="O140">
        <v>39470.300168223803</v>
      </c>
      <c r="P140">
        <v>39617.311301907299</v>
      </c>
      <c r="Q140">
        <v>0.99628921981698204</v>
      </c>
      <c r="R140">
        <v>0.98729930691970402</v>
      </c>
    </row>
    <row r="141" spans="1:18" x14ac:dyDescent="0.25">
      <c r="A141" s="1">
        <v>37803</v>
      </c>
      <c r="B141" s="9">
        <v>41076</v>
      </c>
      <c r="C141" s="16">
        <v>0.99965341797504503</v>
      </c>
      <c r="D141" s="16">
        <v>1</v>
      </c>
      <c r="E141">
        <v>1.02348199105104</v>
      </c>
      <c r="F141">
        <v>1</v>
      </c>
      <c r="G141">
        <v>41090.2411389798</v>
      </c>
      <c r="H141">
        <v>40147.497951364399</v>
      </c>
      <c r="I141">
        <v>1</v>
      </c>
      <c r="J141">
        <v>1</v>
      </c>
      <c r="K141">
        <v>1.0345627156789401</v>
      </c>
      <c r="L141">
        <v>-999</v>
      </c>
      <c r="M141">
        <f t="shared" si="2"/>
        <v>1.0345627156789401</v>
      </c>
      <c r="N141">
        <v>1.03110225729208</v>
      </c>
      <c r="O141">
        <v>39850.791566388798</v>
      </c>
      <c r="P141">
        <v>39706.268257602896</v>
      </c>
      <c r="Q141">
        <v>1.00363981091973</v>
      </c>
      <c r="R141">
        <v>1.0307448957838199</v>
      </c>
    </row>
    <row r="142" spans="1:18" x14ac:dyDescent="0.25">
      <c r="A142" s="1">
        <v>37834</v>
      </c>
      <c r="B142" s="9">
        <v>40670</v>
      </c>
      <c r="C142" s="16">
        <v>1.0048119248359799</v>
      </c>
      <c r="D142" s="16">
        <v>1</v>
      </c>
      <c r="E142">
        <v>1.02348199105104</v>
      </c>
      <c r="F142">
        <v>1</v>
      </c>
      <c r="G142">
        <v>40475.236205659698</v>
      </c>
      <c r="H142">
        <v>39546.603222685699</v>
      </c>
      <c r="I142">
        <v>1</v>
      </c>
      <c r="J142">
        <v>1</v>
      </c>
      <c r="K142">
        <v>1.0174264067167</v>
      </c>
      <c r="L142">
        <v>-999</v>
      </c>
      <c r="M142">
        <f t="shared" si="2"/>
        <v>1.0174264067167</v>
      </c>
      <c r="N142">
        <v>1.01473547375424</v>
      </c>
      <c r="O142">
        <v>39887.475359378703</v>
      </c>
      <c r="P142">
        <v>39773.480496301003</v>
      </c>
      <c r="Q142">
        <v>1.0028661022785901</v>
      </c>
      <c r="R142">
        <v>1.0196183045823499</v>
      </c>
    </row>
    <row r="143" spans="1:18" x14ac:dyDescent="0.25">
      <c r="A143" s="1">
        <v>37865</v>
      </c>
      <c r="B143" s="9">
        <v>38396</v>
      </c>
      <c r="C143" s="16">
        <v>0.990880819967486</v>
      </c>
      <c r="D143" s="16">
        <v>1</v>
      </c>
      <c r="E143">
        <v>1.02348199105104</v>
      </c>
      <c r="F143">
        <v>1</v>
      </c>
      <c r="G143">
        <v>38749.362411980001</v>
      </c>
      <c r="H143">
        <v>37860.326562451199</v>
      </c>
      <c r="I143">
        <v>1</v>
      </c>
      <c r="J143">
        <v>1</v>
      </c>
      <c r="K143">
        <v>0.97339544025779201</v>
      </c>
      <c r="L143">
        <v>-999</v>
      </c>
      <c r="M143">
        <f t="shared" si="2"/>
        <v>0.97339544025779201</v>
      </c>
      <c r="N143">
        <v>0.97377555384640502</v>
      </c>
      <c r="O143">
        <v>39792.909422423203</v>
      </c>
      <c r="P143">
        <v>39805.066745530501</v>
      </c>
      <c r="Q143">
        <v>0.99969457850215404</v>
      </c>
      <c r="R143">
        <v>0.96489551925961903</v>
      </c>
    </row>
    <row r="144" spans="1:18" x14ac:dyDescent="0.25">
      <c r="A144" s="1">
        <v>37895</v>
      </c>
      <c r="B144" s="9">
        <v>39828</v>
      </c>
      <c r="C144" s="16">
        <v>1.0083827288923</v>
      </c>
      <c r="D144" s="16">
        <v>1</v>
      </c>
      <c r="E144">
        <v>1.02348199105104</v>
      </c>
      <c r="F144">
        <v>1</v>
      </c>
      <c r="G144">
        <v>39496.908127086499</v>
      </c>
      <c r="H144">
        <v>38590.721158196699</v>
      </c>
      <c r="I144">
        <v>1</v>
      </c>
      <c r="J144">
        <v>1</v>
      </c>
      <c r="K144">
        <v>0.99199907006544596</v>
      </c>
      <c r="L144">
        <v>-999</v>
      </c>
      <c r="M144">
        <f t="shared" si="2"/>
        <v>0.99199907006544596</v>
      </c>
      <c r="N144">
        <v>0.99214777114167996</v>
      </c>
      <c r="O144">
        <v>39809.5014431538</v>
      </c>
      <c r="P144">
        <v>39818.079588393899</v>
      </c>
      <c r="Q144">
        <v>0.99978456657556503</v>
      </c>
      <c r="R144">
        <v>1.0004646769282599</v>
      </c>
    </row>
    <row r="145" spans="1:18" x14ac:dyDescent="0.25">
      <c r="A145" s="1">
        <v>37926</v>
      </c>
      <c r="B145" s="9">
        <v>39767</v>
      </c>
      <c r="C145" s="16">
        <v>1.0008135560896201</v>
      </c>
      <c r="D145" s="16">
        <v>1</v>
      </c>
      <c r="E145">
        <v>1.02348199105104</v>
      </c>
      <c r="F145">
        <v>1</v>
      </c>
      <c r="G145">
        <v>39734.673614311898</v>
      </c>
      <c r="H145">
        <v>38823.031535227601</v>
      </c>
      <c r="I145">
        <v>1</v>
      </c>
      <c r="J145">
        <v>1</v>
      </c>
      <c r="K145">
        <v>0.99759336052089098</v>
      </c>
      <c r="L145">
        <v>-999</v>
      </c>
      <c r="M145">
        <f t="shared" si="2"/>
        <v>0.99759336052089098</v>
      </c>
      <c r="N145">
        <v>0.99907449312650698</v>
      </c>
      <c r="O145">
        <v>39771.482394637103</v>
      </c>
      <c r="P145">
        <v>39838.287971286103</v>
      </c>
      <c r="Q145">
        <v>0.99832308113498502</v>
      </c>
      <c r="R145">
        <v>0.999887296264378</v>
      </c>
    </row>
    <row r="146" spans="1:18" x14ac:dyDescent="0.25">
      <c r="A146" s="1">
        <v>37956</v>
      </c>
      <c r="B146" s="9">
        <v>43265</v>
      </c>
      <c r="C146" s="16">
        <v>0.99267408733256601</v>
      </c>
      <c r="D146" s="16">
        <v>1</v>
      </c>
      <c r="E146">
        <v>1.02348199105104</v>
      </c>
      <c r="F146">
        <v>1</v>
      </c>
      <c r="G146">
        <v>43584.2947369143</v>
      </c>
      <c r="H146">
        <v>42584.329883671497</v>
      </c>
      <c r="I146">
        <v>0.13065672099791401</v>
      </c>
      <c r="J146">
        <v>0.993917092210579</v>
      </c>
      <c r="K146">
        <v>1.0927997467089701</v>
      </c>
      <c r="L146">
        <v>1.0994878297932</v>
      </c>
      <c r="M146">
        <f t="shared" si="2"/>
        <v>1.0994878297932</v>
      </c>
      <c r="N146">
        <v>1.1005952009516999</v>
      </c>
      <c r="O146">
        <v>39600.658533879003</v>
      </c>
      <c r="P146">
        <v>39893.762086086099</v>
      </c>
      <c r="Q146">
        <v>0.99265289767421205</v>
      </c>
      <c r="R146">
        <v>1.0925323366273301</v>
      </c>
    </row>
    <row r="147" spans="1:18" x14ac:dyDescent="0.25">
      <c r="A147" s="1">
        <v>37987</v>
      </c>
      <c r="B147" s="9">
        <v>39978</v>
      </c>
      <c r="C147" s="16">
        <v>1.01454918477405</v>
      </c>
      <c r="D147" s="16">
        <v>1</v>
      </c>
      <c r="E147">
        <v>1.02348199105104</v>
      </c>
      <c r="F147">
        <v>1</v>
      </c>
      <c r="G147">
        <v>39404.693828523697</v>
      </c>
      <c r="H147">
        <v>38500.622554245601</v>
      </c>
      <c r="I147">
        <v>0</v>
      </c>
      <c r="J147">
        <v>1.01167043485486</v>
      </c>
      <c r="K147">
        <v>0.98541197609952602</v>
      </c>
      <c r="L147">
        <v>0.97404445375622495</v>
      </c>
      <c r="M147">
        <f t="shared" si="2"/>
        <v>0.97404445375622495</v>
      </c>
      <c r="N147">
        <v>0.97335742614644005</v>
      </c>
      <c r="O147">
        <v>40483.272403364201</v>
      </c>
      <c r="P147">
        <v>39998.513232483798</v>
      </c>
      <c r="Q147">
        <v>1.01211942974137</v>
      </c>
      <c r="R147">
        <v>0.98751898319064202</v>
      </c>
    </row>
    <row r="148" spans="1:18" x14ac:dyDescent="0.25">
      <c r="A148" s="1">
        <v>38018</v>
      </c>
      <c r="B148" s="9">
        <v>37184</v>
      </c>
      <c r="C148" s="16">
        <v>1.01929467239095</v>
      </c>
      <c r="D148" s="16">
        <v>1</v>
      </c>
      <c r="E148">
        <v>1.02348199105104</v>
      </c>
      <c r="F148">
        <v>1</v>
      </c>
      <c r="G148">
        <v>36480.127883703899</v>
      </c>
      <c r="H148">
        <v>35643.155622349201</v>
      </c>
      <c r="I148">
        <v>0.416389927679997</v>
      </c>
      <c r="J148">
        <v>0.996138627129454</v>
      </c>
      <c r="K148">
        <v>0.90888814287178399</v>
      </c>
      <c r="L148">
        <v>0.91241130312444796</v>
      </c>
      <c r="M148">
        <f t="shared" si="2"/>
        <v>0.91241130312444796</v>
      </c>
      <c r="N148">
        <v>0.91467287930292995</v>
      </c>
      <c r="O148">
        <v>39883.250842099202</v>
      </c>
      <c r="P148">
        <v>40144.519382953098</v>
      </c>
      <c r="Q148">
        <v>0.99349180050303698</v>
      </c>
      <c r="R148">
        <v>0.93232119285396997</v>
      </c>
    </row>
    <row r="149" spans="1:18" x14ac:dyDescent="0.25">
      <c r="A149" s="1">
        <v>38047</v>
      </c>
      <c r="B149" s="9">
        <v>39604</v>
      </c>
      <c r="C149" s="16">
        <v>0.99267408733256601</v>
      </c>
      <c r="D149" s="16">
        <v>0.99148313562678303</v>
      </c>
      <c r="E149">
        <v>1.02348199105104</v>
      </c>
      <c r="F149">
        <v>1</v>
      </c>
      <c r="G149">
        <v>40238.986630052597</v>
      </c>
      <c r="H149">
        <v>39315.773977351797</v>
      </c>
      <c r="I149">
        <v>1</v>
      </c>
      <c r="J149">
        <v>1</v>
      </c>
      <c r="K149">
        <v>0.99872747808123297</v>
      </c>
      <c r="L149">
        <v>-999</v>
      </c>
      <c r="M149">
        <f t="shared" si="2"/>
        <v>0.99872747808123297</v>
      </c>
      <c r="N149">
        <v>0.99553601457431296</v>
      </c>
      <c r="O149">
        <v>40419.418324367303</v>
      </c>
      <c r="P149">
        <v>40292.556454096099</v>
      </c>
      <c r="Q149">
        <v>1.0031485187696101</v>
      </c>
      <c r="R149">
        <v>0.97982607473903804</v>
      </c>
    </row>
    <row r="150" spans="1:18" x14ac:dyDescent="0.25">
      <c r="A150" s="1">
        <v>38078</v>
      </c>
      <c r="B150" s="9">
        <v>39857</v>
      </c>
      <c r="C150" s="16">
        <v>1.0065610838405099</v>
      </c>
      <c r="D150" s="16">
        <v>1.0085900244463899</v>
      </c>
      <c r="E150">
        <v>1.02348199105104</v>
      </c>
      <c r="F150">
        <v>1</v>
      </c>
      <c r="G150">
        <v>39259.955477216099</v>
      </c>
      <c r="H150">
        <v>38359.204969399798</v>
      </c>
      <c r="I150">
        <v>1</v>
      </c>
      <c r="J150">
        <v>1</v>
      </c>
      <c r="K150">
        <v>0.97115389392960705</v>
      </c>
      <c r="L150">
        <v>-999</v>
      </c>
      <c r="M150">
        <f t="shared" si="2"/>
        <v>0.97115389392960705</v>
      </c>
      <c r="N150">
        <v>0.97086233994986604</v>
      </c>
      <c r="O150">
        <v>40438.230902275398</v>
      </c>
      <c r="P150">
        <v>40422.586296877103</v>
      </c>
      <c r="Q150">
        <v>1.00038702633432</v>
      </c>
      <c r="R150">
        <v>0.98562669806995196</v>
      </c>
    </row>
    <row r="151" spans="1:18" x14ac:dyDescent="0.25">
      <c r="A151" s="1">
        <v>38108</v>
      </c>
      <c r="B151" s="9">
        <v>41918</v>
      </c>
      <c r="C151" s="16">
        <v>0.99636610154723204</v>
      </c>
      <c r="D151" s="16">
        <v>1</v>
      </c>
      <c r="E151">
        <v>1.02348199105104</v>
      </c>
      <c r="F151">
        <v>1</v>
      </c>
      <c r="G151">
        <v>42070.881310500801</v>
      </c>
      <c r="H151">
        <v>41105.639061902097</v>
      </c>
      <c r="I151">
        <v>1</v>
      </c>
      <c r="J151">
        <v>1</v>
      </c>
      <c r="K151">
        <v>1.03780588417909</v>
      </c>
      <c r="L151">
        <v>-999</v>
      </c>
      <c r="M151">
        <f t="shared" si="2"/>
        <v>1.03780588417909</v>
      </c>
      <c r="N151">
        <v>1.0359981074716</v>
      </c>
      <c r="O151">
        <v>40609.032977074203</v>
      </c>
      <c r="P151">
        <v>40530.095208500898</v>
      </c>
      <c r="Q151">
        <v>1.0019476334355299</v>
      </c>
      <c r="R151">
        <v>1.0322333955517899</v>
      </c>
    </row>
    <row r="152" spans="1:18" x14ac:dyDescent="0.25">
      <c r="A152" s="1">
        <v>38139</v>
      </c>
      <c r="B152" s="9">
        <v>40447</v>
      </c>
      <c r="C152" s="16">
        <v>0.997105061923096</v>
      </c>
      <c r="D152" s="16">
        <v>1</v>
      </c>
      <c r="E152">
        <v>1.02348199105104</v>
      </c>
      <c r="F152">
        <v>1</v>
      </c>
      <c r="G152">
        <v>40564.4315173676</v>
      </c>
      <c r="H152">
        <v>39633.752105116298</v>
      </c>
      <c r="I152">
        <v>1</v>
      </c>
      <c r="J152">
        <v>1</v>
      </c>
      <c r="K152">
        <v>0.99818450961652805</v>
      </c>
      <c r="L152">
        <v>-999</v>
      </c>
      <c r="M152">
        <f t="shared" si="2"/>
        <v>0.99818450961652805</v>
      </c>
      <c r="N152">
        <v>0.99874287136133499</v>
      </c>
      <c r="O152">
        <v>40615.490413539897</v>
      </c>
      <c r="P152">
        <v>40628.0889076721</v>
      </c>
      <c r="Q152">
        <v>0.99968990679919001</v>
      </c>
      <c r="R152">
        <v>0.99585157259399404</v>
      </c>
    </row>
    <row r="153" spans="1:18" x14ac:dyDescent="0.25">
      <c r="A153" s="1">
        <v>38169</v>
      </c>
      <c r="B153" s="9">
        <v>42512</v>
      </c>
      <c r="C153" s="16">
        <v>1.01454918477405</v>
      </c>
      <c r="D153" s="16">
        <v>1</v>
      </c>
      <c r="E153">
        <v>1.02348199105104</v>
      </c>
      <c r="F153">
        <v>1</v>
      </c>
      <c r="G153">
        <v>41902.354896147903</v>
      </c>
      <c r="H153">
        <v>40940.979189206402</v>
      </c>
      <c r="I153">
        <v>1</v>
      </c>
      <c r="J153">
        <v>1</v>
      </c>
      <c r="K153">
        <v>1.0285284559779699</v>
      </c>
      <c r="L153">
        <v>-999</v>
      </c>
      <c r="M153">
        <f t="shared" si="2"/>
        <v>1.0285284559779699</v>
      </c>
      <c r="N153">
        <v>1.03014301120754</v>
      </c>
      <c r="O153">
        <v>40676.2502295964</v>
      </c>
      <c r="P153">
        <v>40731.663457178402</v>
      </c>
      <c r="Q153">
        <v>0.99863955402557603</v>
      </c>
      <c r="R153">
        <v>1.0451307522213</v>
      </c>
    </row>
    <row r="154" spans="1:18" x14ac:dyDescent="0.25">
      <c r="A154" s="1">
        <v>38200</v>
      </c>
      <c r="B154" s="9">
        <v>40617</v>
      </c>
      <c r="C154" s="16">
        <v>0.98387886298877403</v>
      </c>
      <c r="D154" s="16">
        <v>1</v>
      </c>
      <c r="E154">
        <v>1.02348199105104</v>
      </c>
      <c r="F154">
        <v>1</v>
      </c>
      <c r="G154">
        <v>41282.521180113501</v>
      </c>
      <c r="H154">
        <v>40335.366465724997</v>
      </c>
      <c r="I154">
        <v>1</v>
      </c>
      <c r="J154">
        <v>1</v>
      </c>
      <c r="K154">
        <v>1.0102680186086701</v>
      </c>
      <c r="L154">
        <v>-999</v>
      </c>
      <c r="M154">
        <f t="shared" si="2"/>
        <v>1.0102680186086701</v>
      </c>
      <c r="N154">
        <v>1.0144737268786099</v>
      </c>
      <c r="O154">
        <v>40693.534082084101</v>
      </c>
      <c r="P154">
        <v>40859.2025132774</v>
      </c>
      <c r="Q154">
        <v>0.99594538265548804</v>
      </c>
      <c r="R154">
        <v>0.99811925693330705</v>
      </c>
    </row>
    <row r="155" spans="1:18" x14ac:dyDescent="0.25">
      <c r="A155" s="1">
        <v>38231</v>
      </c>
      <c r="B155" s="9">
        <v>40270</v>
      </c>
      <c r="C155" s="16">
        <v>1.00437015112733</v>
      </c>
      <c r="D155" s="16">
        <v>1</v>
      </c>
      <c r="E155">
        <v>1.02348199105104</v>
      </c>
      <c r="F155">
        <v>1</v>
      </c>
      <c r="G155">
        <v>40094.779753062001</v>
      </c>
      <c r="H155">
        <v>39174.875673081202</v>
      </c>
      <c r="I155">
        <v>1</v>
      </c>
      <c r="J155">
        <v>1</v>
      </c>
      <c r="K155">
        <v>0.97757131540573905</v>
      </c>
      <c r="L155">
        <v>-999</v>
      </c>
      <c r="M155">
        <f t="shared" si="2"/>
        <v>0.97757131540573905</v>
      </c>
      <c r="N155">
        <v>0.97426037332594195</v>
      </c>
      <c r="O155">
        <v>41154.070154968897</v>
      </c>
      <c r="P155">
        <v>41016.802366877499</v>
      </c>
      <c r="Q155">
        <v>1.0033466233389801</v>
      </c>
      <c r="R155">
        <v>0.97851803839474805</v>
      </c>
    </row>
    <row r="156" spans="1:18" x14ac:dyDescent="0.25">
      <c r="A156" s="1">
        <v>38261</v>
      </c>
      <c r="B156" s="9">
        <v>41050</v>
      </c>
      <c r="C156" s="16">
        <v>1.0048119248359799</v>
      </c>
      <c r="D156" s="16">
        <v>1</v>
      </c>
      <c r="E156">
        <v>1.02348199105104</v>
      </c>
      <c r="F156">
        <v>1</v>
      </c>
      <c r="G156">
        <v>40853.416430841702</v>
      </c>
      <c r="H156">
        <v>39916.1067689021</v>
      </c>
      <c r="I156">
        <v>1</v>
      </c>
      <c r="J156">
        <v>1</v>
      </c>
      <c r="K156">
        <v>0.99199147709249902</v>
      </c>
      <c r="L156">
        <v>-999</v>
      </c>
      <c r="M156">
        <f t="shared" si="2"/>
        <v>0.99199147709249902</v>
      </c>
      <c r="N156">
        <v>0.99239155486892305</v>
      </c>
      <c r="O156">
        <v>41166.630480080697</v>
      </c>
      <c r="P156">
        <v>41190.034925329703</v>
      </c>
      <c r="Q156">
        <v>0.99943179350803102</v>
      </c>
      <c r="R156">
        <v>0.99716686843881697</v>
      </c>
    </row>
    <row r="157" spans="1:18" x14ac:dyDescent="0.25">
      <c r="A157" s="1">
        <v>38292</v>
      </c>
      <c r="B157" s="9">
        <v>41018</v>
      </c>
      <c r="C157" s="16">
        <v>0.990880819967486</v>
      </c>
      <c r="D157" s="16">
        <v>1</v>
      </c>
      <c r="E157">
        <v>1.02348199105104</v>
      </c>
      <c r="F157">
        <v>1</v>
      </c>
      <c r="G157">
        <v>41395.492952770997</v>
      </c>
      <c r="H157">
        <v>40445.746300099599</v>
      </c>
      <c r="I157">
        <v>1</v>
      </c>
      <c r="J157">
        <v>1</v>
      </c>
      <c r="K157">
        <v>1.0010540779520201</v>
      </c>
      <c r="L157">
        <v>-999</v>
      </c>
      <c r="M157">
        <f t="shared" si="2"/>
        <v>1.0010540779520201</v>
      </c>
      <c r="N157">
        <v>0.99925283998718795</v>
      </c>
      <c r="O157">
        <v>41426.445136049602</v>
      </c>
      <c r="P157">
        <v>41360.474584773699</v>
      </c>
      <c r="Q157">
        <v>1.0015950143691099</v>
      </c>
      <c r="R157">
        <v>0.99014047344134304</v>
      </c>
    </row>
    <row r="158" spans="1:18" x14ac:dyDescent="0.25">
      <c r="A158" s="1">
        <v>38322</v>
      </c>
      <c r="B158" s="9">
        <v>45925</v>
      </c>
      <c r="C158" s="16">
        <v>1.0083827288923</v>
      </c>
      <c r="D158" s="16">
        <v>1</v>
      </c>
      <c r="E158">
        <v>1.02348199105104</v>
      </c>
      <c r="F158">
        <v>1</v>
      </c>
      <c r="G158">
        <v>45543.223504480397</v>
      </c>
      <c r="H158">
        <v>44498.314482027301</v>
      </c>
      <c r="I158">
        <v>1</v>
      </c>
      <c r="J158">
        <v>1</v>
      </c>
      <c r="K158">
        <v>1.09709808139469</v>
      </c>
      <c r="L158">
        <v>-999</v>
      </c>
      <c r="M158">
        <f t="shared" si="2"/>
        <v>1.09709808139469</v>
      </c>
      <c r="N158">
        <v>1.0990909803032101</v>
      </c>
      <c r="O158">
        <v>41437.1733738697</v>
      </c>
      <c r="P158">
        <v>41519.4538981234</v>
      </c>
      <c r="Q158">
        <v>0.998018265739824</v>
      </c>
      <c r="R158">
        <v>1.10830436201907</v>
      </c>
    </row>
    <row r="159" spans="1:18" x14ac:dyDescent="0.25">
      <c r="A159" s="1">
        <v>38353</v>
      </c>
      <c r="B159" s="9">
        <v>40592</v>
      </c>
      <c r="C159" s="16">
        <v>0.99636610154723204</v>
      </c>
      <c r="D159" s="16">
        <v>1</v>
      </c>
      <c r="E159">
        <v>1.02348199105104</v>
      </c>
      <c r="F159">
        <v>1</v>
      </c>
      <c r="G159">
        <v>40740.045187171301</v>
      </c>
      <c r="H159">
        <v>39805.3366286733</v>
      </c>
      <c r="I159">
        <v>1</v>
      </c>
      <c r="J159">
        <v>1</v>
      </c>
      <c r="K159">
        <v>0.97785532603995096</v>
      </c>
      <c r="L159">
        <v>-999</v>
      </c>
      <c r="M159">
        <f t="shared" si="2"/>
        <v>0.97785532603995096</v>
      </c>
      <c r="N159">
        <v>0.97474702751028597</v>
      </c>
      <c r="O159">
        <v>41795.505949097598</v>
      </c>
      <c r="P159">
        <v>41665.768167241004</v>
      </c>
      <c r="Q159">
        <v>1.0031137739099401</v>
      </c>
      <c r="R159">
        <v>0.97120489579517599</v>
      </c>
    </row>
    <row r="160" spans="1:18" x14ac:dyDescent="0.25">
      <c r="A160" s="1">
        <v>38384</v>
      </c>
      <c r="B160" s="9">
        <v>37829</v>
      </c>
      <c r="C160" s="16">
        <v>0.99115044247787598</v>
      </c>
      <c r="D160" s="16">
        <v>1</v>
      </c>
      <c r="E160">
        <v>1.02348199105104</v>
      </c>
      <c r="F160">
        <v>1</v>
      </c>
      <c r="G160">
        <v>38166.758928571398</v>
      </c>
      <c r="H160">
        <v>37291.089889502698</v>
      </c>
      <c r="I160">
        <v>1</v>
      </c>
      <c r="J160">
        <v>1</v>
      </c>
      <c r="K160">
        <v>0.91304025708707304</v>
      </c>
      <c r="L160">
        <v>-999</v>
      </c>
      <c r="M160">
        <f t="shared" si="2"/>
        <v>0.91304025708707304</v>
      </c>
      <c r="N160">
        <v>0.91508727836971404</v>
      </c>
      <c r="O160">
        <v>41708.326441350902</v>
      </c>
      <c r="P160">
        <v>41800.401909604698</v>
      </c>
      <c r="Q160">
        <v>0.99779725878108005</v>
      </c>
      <c r="R160">
        <v>0.90698916086201797</v>
      </c>
    </row>
    <row r="161" spans="1:18" x14ac:dyDescent="0.25">
      <c r="A161" s="1">
        <v>38412</v>
      </c>
      <c r="B161" s="9">
        <v>42159</v>
      </c>
      <c r="C161" s="16">
        <v>0.99965341797504503</v>
      </c>
      <c r="D161" s="16">
        <v>1.01393378535342</v>
      </c>
      <c r="E161">
        <v>1.02348199105104</v>
      </c>
      <c r="F161">
        <v>1</v>
      </c>
      <c r="G161">
        <v>41594.053997073301</v>
      </c>
      <c r="H161">
        <v>40639.751711077399</v>
      </c>
      <c r="I161">
        <v>1</v>
      </c>
      <c r="J161">
        <v>1</v>
      </c>
      <c r="K161">
        <v>0.99204172126410795</v>
      </c>
      <c r="L161">
        <v>-999</v>
      </c>
      <c r="M161">
        <f t="shared" si="2"/>
        <v>0.99204172126410795</v>
      </c>
      <c r="N161">
        <v>0.99450263134815897</v>
      </c>
      <c r="O161">
        <v>41823.9758105898</v>
      </c>
      <c r="P161">
        <v>41922.606361016202</v>
      </c>
      <c r="Q161">
        <v>0.99764731826125097</v>
      </c>
      <c r="R161">
        <v>1.00801033815932</v>
      </c>
    </row>
    <row r="162" spans="1:18" x14ac:dyDescent="0.25">
      <c r="A162" s="1">
        <v>38443</v>
      </c>
      <c r="B162" s="9">
        <v>40917</v>
      </c>
      <c r="C162" s="16">
        <v>1.01196285584392</v>
      </c>
      <c r="D162" s="16">
        <v>0.98625769694757703</v>
      </c>
      <c r="E162">
        <v>1.02348199105104</v>
      </c>
      <c r="F162">
        <v>1</v>
      </c>
      <c r="G162">
        <v>40996.691188539597</v>
      </c>
      <c r="H162">
        <v>40056.094339714902</v>
      </c>
      <c r="I162">
        <v>1</v>
      </c>
      <c r="J162">
        <v>1</v>
      </c>
      <c r="K162">
        <v>0.9750929488158</v>
      </c>
      <c r="L162">
        <v>-999</v>
      </c>
      <c r="M162">
        <f t="shared" si="2"/>
        <v>0.9750929488158</v>
      </c>
      <c r="N162">
        <v>0.97132678043834197</v>
      </c>
      <c r="O162">
        <v>42206.898866762996</v>
      </c>
      <c r="P162">
        <v>42036.826998320299</v>
      </c>
      <c r="Q162">
        <v>1.0040457827240299</v>
      </c>
      <c r="R162">
        <v>0.969438672316701</v>
      </c>
    </row>
    <row r="163" spans="1:18" x14ac:dyDescent="0.25">
      <c r="A163" s="1">
        <v>38473</v>
      </c>
      <c r="B163" s="9">
        <v>42964</v>
      </c>
      <c r="C163" s="16">
        <v>0.98387886298877403</v>
      </c>
      <c r="D163" s="16">
        <v>1</v>
      </c>
      <c r="E163">
        <v>1.02348199105104</v>
      </c>
      <c r="F163">
        <v>1</v>
      </c>
      <c r="G163">
        <v>43667.977447433201</v>
      </c>
      <c r="H163">
        <v>42666.092641834897</v>
      </c>
      <c r="I163">
        <v>1</v>
      </c>
      <c r="J163">
        <v>1</v>
      </c>
      <c r="K163">
        <v>1.0358618237025701</v>
      </c>
      <c r="L163">
        <v>-999</v>
      </c>
      <c r="M163">
        <f t="shared" si="2"/>
        <v>1.0358618237025701</v>
      </c>
      <c r="N163">
        <v>1.0360686792817499</v>
      </c>
      <c r="O163">
        <v>42147.763290852301</v>
      </c>
      <c r="P163">
        <v>42149.265580189203</v>
      </c>
      <c r="Q163">
        <v>0.99996435787631799</v>
      </c>
      <c r="R163">
        <v>1.0193660741500099</v>
      </c>
    </row>
    <row r="164" spans="1:18" x14ac:dyDescent="0.25">
      <c r="A164" s="1">
        <v>38504</v>
      </c>
      <c r="B164" s="9">
        <v>42445</v>
      </c>
      <c r="C164" s="16">
        <v>1.00437015112733</v>
      </c>
      <c r="D164" s="16">
        <v>1</v>
      </c>
      <c r="E164">
        <v>1.02348199105104</v>
      </c>
      <c r="F164">
        <v>1</v>
      </c>
      <c r="G164">
        <v>42260.316032250201</v>
      </c>
      <c r="H164">
        <v>41290.727537718703</v>
      </c>
      <c r="I164">
        <v>1</v>
      </c>
      <c r="J164">
        <v>1</v>
      </c>
      <c r="K164">
        <v>0.99965139196727903</v>
      </c>
      <c r="L164">
        <v>-999</v>
      </c>
      <c r="M164">
        <f t="shared" si="2"/>
        <v>0.99965139196727903</v>
      </c>
      <c r="N164">
        <v>0.99941402902127696</v>
      </c>
      <c r="O164">
        <v>42285.093870090699</v>
      </c>
      <c r="P164">
        <v>42270.282044642598</v>
      </c>
      <c r="Q164">
        <v>1.0003504075376699</v>
      </c>
      <c r="R164">
        <v>1.00378161936688</v>
      </c>
    </row>
    <row r="165" spans="1:18" x14ac:dyDescent="0.25">
      <c r="A165" s="1">
        <v>38534</v>
      </c>
      <c r="B165" s="9">
        <v>43688</v>
      </c>
      <c r="C165" s="16">
        <v>1.0048119248359799</v>
      </c>
      <c r="D165" s="16">
        <v>1</v>
      </c>
      <c r="E165">
        <v>1.02348199105104</v>
      </c>
      <c r="F165">
        <v>1</v>
      </c>
      <c r="G165">
        <v>43478.783362499598</v>
      </c>
      <c r="H165">
        <v>42481.2392818464</v>
      </c>
      <c r="I165">
        <v>1</v>
      </c>
      <c r="J165">
        <v>1</v>
      </c>
      <c r="K165">
        <v>1.0252403045571701</v>
      </c>
      <c r="L165">
        <v>-999</v>
      </c>
      <c r="M165">
        <f t="shared" si="2"/>
        <v>1.0252403045571701</v>
      </c>
      <c r="N165">
        <v>1.0294073349375801</v>
      </c>
      <c r="O165">
        <v>42236.714162461198</v>
      </c>
      <c r="P165">
        <v>42407.268562917103</v>
      </c>
      <c r="Q165">
        <v>0.99597818000933502</v>
      </c>
      <c r="R165">
        <v>1.03436076565891</v>
      </c>
    </row>
    <row r="166" spans="1:18" x14ac:dyDescent="0.25">
      <c r="A166" s="1">
        <v>38565</v>
      </c>
      <c r="B166" s="9">
        <v>42816</v>
      </c>
      <c r="C166" s="16">
        <v>0.99267408733256601</v>
      </c>
      <c r="D166" s="16">
        <v>1</v>
      </c>
      <c r="E166">
        <v>1.02348199105104</v>
      </c>
      <c r="F166">
        <v>1</v>
      </c>
      <c r="G166">
        <v>43131.981126909202</v>
      </c>
      <c r="H166">
        <v>42142.393812533897</v>
      </c>
      <c r="I166">
        <v>1</v>
      </c>
      <c r="J166">
        <v>1</v>
      </c>
      <c r="K166">
        <v>1.01373431424825</v>
      </c>
      <c r="L166">
        <v>-999</v>
      </c>
      <c r="M166">
        <f t="shared" si="2"/>
        <v>1.01373431424825</v>
      </c>
      <c r="N166">
        <v>1.0145411940557001</v>
      </c>
      <c r="O166">
        <v>42513.780001860599</v>
      </c>
      <c r="P166">
        <v>42550.694314981803</v>
      </c>
      <c r="Q166">
        <v>0.99913246273144296</v>
      </c>
      <c r="R166">
        <v>1.0071087538705401</v>
      </c>
    </row>
    <row r="167" spans="1:18" x14ac:dyDescent="0.25">
      <c r="A167" s="1">
        <v>38596</v>
      </c>
      <c r="B167" s="9">
        <v>41985</v>
      </c>
      <c r="C167" s="16">
        <v>1.0065610838405099</v>
      </c>
      <c r="D167" s="16">
        <v>1</v>
      </c>
      <c r="E167">
        <v>1.02348199105104</v>
      </c>
      <c r="F167">
        <v>1</v>
      </c>
      <c r="G167">
        <v>41711.328476764997</v>
      </c>
      <c r="H167">
        <v>40754.335534453901</v>
      </c>
      <c r="I167">
        <v>1</v>
      </c>
      <c r="J167">
        <v>1</v>
      </c>
      <c r="K167">
        <v>0.97725140665353605</v>
      </c>
      <c r="L167">
        <v>-999</v>
      </c>
      <c r="M167">
        <f t="shared" si="2"/>
        <v>0.97725140665353605</v>
      </c>
      <c r="N167">
        <v>0.97431400222513298</v>
      </c>
      <c r="O167">
        <v>42810.970982152401</v>
      </c>
      <c r="P167">
        <v>42688.703878770801</v>
      </c>
      <c r="Q167">
        <v>1.0028641559071201</v>
      </c>
      <c r="R167">
        <v>0.98070655808071305</v>
      </c>
    </row>
    <row r="168" spans="1:18" x14ac:dyDescent="0.25">
      <c r="A168" s="1">
        <v>38626</v>
      </c>
      <c r="B168" s="9">
        <v>42420</v>
      </c>
      <c r="C168" s="16">
        <v>0.99636610154723204</v>
      </c>
      <c r="D168" s="16">
        <v>1</v>
      </c>
      <c r="E168">
        <v>1.02348199105104</v>
      </c>
      <c r="F168">
        <v>1</v>
      </c>
      <c r="G168">
        <v>42574.712180720599</v>
      </c>
      <c r="H168">
        <v>41597.910420484899</v>
      </c>
      <c r="I168">
        <v>1</v>
      </c>
      <c r="J168">
        <v>1</v>
      </c>
      <c r="K168">
        <v>0.99451709601761296</v>
      </c>
      <c r="L168">
        <v>-999</v>
      </c>
      <c r="M168">
        <f t="shared" si="2"/>
        <v>0.99451709601761296</v>
      </c>
      <c r="N168">
        <v>0.99239458023476701</v>
      </c>
      <c r="O168">
        <v>42900.992235012804</v>
      </c>
      <c r="P168">
        <v>42816.980386554002</v>
      </c>
      <c r="Q168">
        <v>1.0019621152099101</v>
      </c>
      <c r="R168">
        <v>0.988788319105117</v>
      </c>
    </row>
    <row r="169" spans="1:18" x14ac:dyDescent="0.25">
      <c r="A169" s="1">
        <v>38657</v>
      </c>
      <c r="B169" s="9">
        <v>42710</v>
      </c>
      <c r="C169" s="16">
        <v>0.997105061923096</v>
      </c>
      <c r="D169" s="16">
        <v>1</v>
      </c>
      <c r="E169">
        <v>1.02348199105104</v>
      </c>
      <c r="F169">
        <v>1</v>
      </c>
      <c r="G169">
        <v>42834.001782747</v>
      </c>
      <c r="H169">
        <v>41851.251079425303</v>
      </c>
      <c r="I169">
        <v>1</v>
      </c>
      <c r="J169">
        <v>1</v>
      </c>
      <c r="K169">
        <v>0.99813883595383601</v>
      </c>
      <c r="L169">
        <v>-999</v>
      </c>
      <c r="M169">
        <f t="shared" si="2"/>
        <v>0.99813883595383601</v>
      </c>
      <c r="N169">
        <v>0.99917396556449001</v>
      </c>
      <c r="O169">
        <v>42869.413394440999</v>
      </c>
      <c r="P169">
        <v>42919.653078789801</v>
      </c>
      <c r="Q169">
        <v>0.99882944803266205</v>
      </c>
      <c r="R169">
        <v>0.99628141880612597</v>
      </c>
    </row>
    <row r="170" spans="1:18" x14ac:dyDescent="0.25">
      <c r="A170" s="1">
        <v>38687</v>
      </c>
      <c r="B170" s="9">
        <v>47959</v>
      </c>
      <c r="C170" s="16">
        <v>1.01454918477405</v>
      </c>
      <c r="D170" s="16">
        <v>1</v>
      </c>
      <c r="E170">
        <v>1.02348199105104</v>
      </c>
      <c r="F170">
        <v>1</v>
      </c>
      <c r="G170">
        <v>47271.241966135603</v>
      </c>
      <c r="H170">
        <v>46186.686604609196</v>
      </c>
      <c r="I170">
        <v>1</v>
      </c>
      <c r="J170">
        <v>1</v>
      </c>
      <c r="K170">
        <v>1.09958557182837</v>
      </c>
      <c r="L170">
        <v>-999</v>
      </c>
      <c r="M170">
        <f t="shared" si="2"/>
        <v>1.09958557182837</v>
      </c>
      <c r="N170">
        <v>1.0975391633054401</v>
      </c>
      <c r="O170">
        <v>43070.2097442878</v>
      </c>
      <c r="P170">
        <v>42991.608499832997</v>
      </c>
      <c r="Q170">
        <v>1.00182829271101</v>
      </c>
      <c r="R170">
        <v>1.11350746338914</v>
      </c>
    </row>
    <row r="171" spans="1:18" x14ac:dyDescent="0.25">
      <c r="A171" s="1">
        <v>38718</v>
      </c>
      <c r="B171" s="9">
        <v>41168</v>
      </c>
      <c r="C171" s="16">
        <v>0.98387886298877403</v>
      </c>
      <c r="D171" s="16">
        <v>1</v>
      </c>
      <c r="E171">
        <v>1.02348199105104</v>
      </c>
      <c r="F171">
        <v>1</v>
      </c>
      <c r="G171">
        <v>41842.549472952502</v>
      </c>
      <c r="H171">
        <v>40882.545896077201</v>
      </c>
      <c r="I171">
        <v>1</v>
      </c>
      <c r="J171">
        <v>1</v>
      </c>
      <c r="K171">
        <v>0.97175102396937696</v>
      </c>
      <c r="L171">
        <v>-999</v>
      </c>
      <c r="M171">
        <f t="shared" si="2"/>
        <v>0.97175102396937696</v>
      </c>
      <c r="N171">
        <v>0.9759774571398</v>
      </c>
      <c r="O171">
        <v>42872.454857283599</v>
      </c>
      <c r="P171">
        <v>43055.272466583498</v>
      </c>
      <c r="Q171">
        <v>0.99575388567237899</v>
      </c>
      <c r="R171">
        <v>0.96024359083338096</v>
      </c>
    </row>
    <row r="172" spans="1:18" x14ac:dyDescent="0.25">
      <c r="A172" s="1">
        <v>38749</v>
      </c>
      <c r="B172" s="9">
        <v>39281</v>
      </c>
      <c r="C172" s="16">
        <v>0.99115044247787598</v>
      </c>
      <c r="D172" s="16">
        <v>1</v>
      </c>
      <c r="E172">
        <v>1.02348199105104</v>
      </c>
      <c r="F172">
        <v>1</v>
      </c>
      <c r="G172">
        <v>39631.723214285703</v>
      </c>
      <c r="H172">
        <v>38722.443150745603</v>
      </c>
      <c r="I172">
        <v>1</v>
      </c>
      <c r="J172">
        <v>1</v>
      </c>
      <c r="K172">
        <v>0.918706720497381</v>
      </c>
      <c r="L172">
        <v>-999</v>
      </c>
      <c r="M172">
        <f t="shared" si="2"/>
        <v>0.918706720497381</v>
      </c>
      <c r="N172">
        <v>0.91563445245838804</v>
      </c>
      <c r="O172">
        <v>43283.346435772997</v>
      </c>
      <c r="P172">
        <v>43130.566976307397</v>
      </c>
      <c r="Q172">
        <v>1.00354225483633</v>
      </c>
      <c r="R172">
        <v>0.90753149270211897</v>
      </c>
    </row>
    <row r="173" spans="1:18" x14ac:dyDescent="0.25">
      <c r="A173" s="1">
        <v>38777</v>
      </c>
      <c r="B173" s="9">
        <v>42901</v>
      </c>
      <c r="C173" s="16">
        <v>1.0083827288923</v>
      </c>
      <c r="D173" s="16">
        <v>0.99148313562678303</v>
      </c>
      <c r="E173">
        <v>1.02348199105104</v>
      </c>
      <c r="F173">
        <v>1</v>
      </c>
      <c r="G173">
        <v>42909.8192571244</v>
      </c>
      <c r="H173">
        <v>41925.329055433001</v>
      </c>
      <c r="I173">
        <v>1</v>
      </c>
      <c r="J173">
        <v>1</v>
      </c>
      <c r="K173">
        <v>0.99218124902897298</v>
      </c>
      <c r="L173">
        <v>-999</v>
      </c>
      <c r="M173">
        <f t="shared" si="2"/>
        <v>0.99218124902897298</v>
      </c>
      <c r="N173">
        <v>0.99372044093809697</v>
      </c>
      <c r="O173">
        <v>43180.976750982903</v>
      </c>
      <c r="P173">
        <v>43237.798511900299</v>
      </c>
      <c r="Q173">
        <v>0.99868583131257604</v>
      </c>
      <c r="R173">
        <v>0.99351620153019105</v>
      </c>
    </row>
    <row r="174" spans="1:18" x14ac:dyDescent="0.25">
      <c r="A174" s="1">
        <v>38808</v>
      </c>
      <c r="B174" s="9">
        <v>42455</v>
      </c>
      <c r="C174" s="16">
        <v>1.0008135560896201</v>
      </c>
      <c r="D174" s="16">
        <v>1.0085900244463899</v>
      </c>
      <c r="E174">
        <v>1.02348199105104</v>
      </c>
      <c r="F174">
        <v>1</v>
      </c>
      <c r="G174">
        <v>42059.199005559502</v>
      </c>
      <c r="H174">
        <v>41094.224786865001</v>
      </c>
      <c r="I174">
        <v>1</v>
      </c>
      <c r="J174">
        <v>1</v>
      </c>
      <c r="K174">
        <v>0.96941181540438304</v>
      </c>
      <c r="L174">
        <v>-999</v>
      </c>
      <c r="M174">
        <f t="shared" si="2"/>
        <v>0.96941181540438304</v>
      </c>
      <c r="N174">
        <v>0.97210049592113101</v>
      </c>
      <c r="O174">
        <v>43266.307528940699</v>
      </c>
      <c r="P174">
        <v>43376.859107881697</v>
      </c>
      <c r="Q174">
        <v>0.99745136966542403</v>
      </c>
      <c r="R174">
        <v>0.98124851471556596</v>
      </c>
    </row>
    <row r="175" spans="1:18" x14ac:dyDescent="0.25">
      <c r="A175" s="1">
        <v>38838</v>
      </c>
      <c r="B175" s="9">
        <v>44850</v>
      </c>
      <c r="C175" s="16">
        <v>0.99267408733256601</v>
      </c>
      <c r="D175" s="16">
        <v>1</v>
      </c>
      <c r="E175">
        <v>1.02348199105104</v>
      </c>
      <c r="F175">
        <v>1</v>
      </c>
      <c r="G175">
        <v>45180.992001632003</v>
      </c>
      <c r="H175">
        <v>44144.3937428098</v>
      </c>
      <c r="I175">
        <v>1</v>
      </c>
      <c r="J175">
        <v>1</v>
      </c>
      <c r="K175">
        <v>1.0375677281779601</v>
      </c>
      <c r="L175">
        <v>-999</v>
      </c>
      <c r="M175">
        <f t="shared" si="2"/>
        <v>1.0375677281779601</v>
      </c>
      <c r="N175">
        <v>1.03592879806785</v>
      </c>
      <c r="O175">
        <v>43613.993631512902</v>
      </c>
      <c r="P175">
        <v>43539.004626159302</v>
      </c>
      <c r="Q175">
        <v>1.00172234082974</v>
      </c>
      <c r="R175">
        <v>1.02833967416352</v>
      </c>
    </row>
    <row r="176" spans="1:18" x14ac:dyDescent="0.25">
      <c r="A176" s="1">
        <v>38869</v>
      </c>
      <c r="B176" s="9">
        <v>44052</v>
      </c>
      <c r="C176" s="16">
        <v>1.0065610838405099</v>
      </c>
      <c r="D176" s="16">
        <v>1</v>
      </c>
      <c r="E176">
        <v>1.02348199105104</v>
      </c>
      <c r="F176">
        <v>1</v>
      </c>
      <c r="G176">
        <v>43764.855116314102</v>
      </c>
      <c r="H176">
        <v>42760.7476232884</v>
      </c>
      <c r="I176">
        <v>1</v>
      </c>
      <c r="J176">
        <v>1</v>
      </c>
      <c r="K176">
        <v>1.0012115255533101</v>
      </c>
      <c r="L176">
        <v>-999</v>
      </c>
      <c r="M176">
        <f t="shared" si="2"/>
        <v>1.0012115255533101</v>
      </c>
      <c r="N176">
        <v>1.0002974059880201</v>
      </c>
      <c r="O176">
        <v>43751.843056202502</v>
      </c>
      <c r="P176">
        <v>43711.0718843504</v>
      </c>
      <c r="Q176">
        <v>1.0009327424401799</v>
      </c>
      <c r="R176">
        <v>1.00686044113415</v>
      </c>
    </row>
    <row r="177" spans="1:18" x14ac:dyDescent="0.25">
      <c r="A177" s="1">
        <v>38899</v>
      </c>
      <c r="B177" s="9">
        <v>44899</v>
      </c>
      <c r="C177" s="16">
        <v>0.99636610154723204</v>
      </c>
      <c r="D177" s="16">
        <v>1</v>
      </c>
      <c r="E177">
        <v>1.02348199105104</v>
      </c>
      <c r="F177">
        <v>1</v>
      </c>
      <c r="G177">
        <v>45062.753470112497</v>
      </c>
      <c r="H177">
        <v>44028.867986076199</v>
      </c>
      <c r="I177">
        <v>1</v>
      </c>
      <c r="J177">
        <v>1</v>
      </c>
      <c r="K177">
        <v>1.0269473304060699</v>
      </c>
      <c r="L177">
        <v>-999</v>
      </c>
      <c r="M177">
        <f t="shared" si="2"/>
        <v>1.0269473304060699</v>
      </c>
      <c r="N177">
        <v>1.0286359279591299</v>
      </c>
      <c r="O177">
        <v>43808.263201071997</v>
      </c>
      <c r="P177">
        <v>43885.600449746104</v>
      </c>
      <c r="Q177">
        <v>0.99823775343434695</v>
      </c>
      <c r="R177">
        <v>1.0248979694520599</v>
      </c>
    </row>
    <row r="178" spans="1:18" x14ac:dyDescent="0.25">
      <c r="A178" s="1">
        <v>38930</v>
      </c>
      <c r="B178" s="9">
        <v>44784</v>
      </c>
      <c r="C178" s="16">
        <v>0.99965341797504503</v>
      </c>
      <c r="D178" s="16">
        <v>1</v>
      </c>
      <c r="E178">
        <v>1.02348199105104</v>
      </c>
      <c r="F178">
        <v>1</v>
      </c>
      <c r="G178">
        <v>44799.526710684397</v>
      </c>
      <c r="H178">
        <v>43771.680500873998</v>
      </c>
      <c r="I178">
        <v>1</v>
      </c>
      <c r="J178">
        <v>1</v>
      </c>
      <c r="K178">
        <v>1.0171913906513099</v>
      </c>
      <c r="L178">
        <v>-999</v>
      </c>
      <c r="M178">
        <f t="shared" si="2"/>
        <v>1.0171913906513099</v>
      </c>
      <c r="N178">
        <v>1.0146480640195299</v>
      </c>
      <c r="O178">
        <v>44152.774049763699</v>
      </c>
      <c r="P178">
        <v>44053.340208711299</v>
      </c>
      <c r="Q178">
        <v>1.00225712376363</v>
      </c>
      <c r="R178">
        <v>1.0142964052388801</v>
      </c>
    </row>
    <row r="179" spans="1:18" x14ac:dyDescent="0.25">
      <c r="A179" s="1">
        <v>38961</v>
      </c>
      <c r="B179" s="9">
        <v>43148</v>
      </c>
      <c r="C179" s="16">
        <v>1.01196285584392</v>
      </c>
      <c r="D179" s="16">
        <v>1</v>
      </c>
      <c r="E179">
        <v>1.02348199105104</v>
      </c>
      <c r="F179">
        <v>1</v>
      </c>
      <c r="G179">
        <v>42637.928606596099</v>
      </c>
      <c r="H179">
        <v>41659.676456847301</v>
      </c>
      <c r="I179">
        <v>0</v>
      </c>
      <c r="J179">
        <v>0.99029814378772296</v>
      </c>
      <c r="K179">
        <v>0.96449377040220097</v>
      </c>
      <c r="L179">
        <v>0.97394282363609797</v>
      </c>
      <c r="M179">
        <f t="shared" si="2"/>
        <v>0.97394282363609797</v>
      </c>
      <c r="N179">
        <v>0.97405011319002999</v>
      </c>
      <c r="O179">
        <v>43773.855194119402</v>
      </c>
      <c r="P179">
        <v>44222.117515611302</v>
      </c>
      <c r="Q179">
        <v>0.98986339083980801</v>
      </c>
      <c r="R179">
        <v>0.985702534278875</v>
      </c>
    </row>
    <row r="180" spans="1:18" x14ac:dyDescent="0.25">
      <c r="A180" s="1">
        <v>38991</v>
      </c>
      <c r="B180" s="9">
        <v>43709</v>
      </c>
      <c r="C180" s="16">
        <v>0.98387886298877403</v>
      </c>
      <c r="D180" s="16">
        <v>1</v>
      </c>
      <c r="E180">
        <v>1.02348199105104</v>
      </c>
      <c r="F180">
        <v>1</v>
      </c>
      <c r="G180">
        <v>44425.184485845297</v>
      </c>
      <c r="H180">
        <v>43405.9268988447</v>
      </c>
      <c r="I180">
        <v>0</v>
      </c>
      <c r="J180">
        <v>1.0089248825405901</v>
      </c>
      <c r="K180">
        <v>1.00100888751206</v>
      </c>
      <c r="L180">
        <v>0.99215402933804597</v>
      </c>
      <c r="M180">
        <f t="shared" si="2"/>
        <v>0.99215402933804597</v>
      </c>
      <c r="N180">
        <v>0.99225052497275601</v>
      </c>
      <c r="O180">
        <v>44772.145106262498</v>
      </c>
      <c r="P180">
        <v>44394.939823676097</v>
      </c>
      <c r="Q180">
        <v>1.00849658281067</v>
      </c>
      <c r="R180">
        <v>0.97625431831020903</v>
      </c>
    </row>
    <row r="181" spans="1:18" x14ac:dyDescent="0.25">
      <c r="A181" s="1">
        <v>39022</v>
      </c>
      <c r="B181" s="9">
        <v>44640</v>
      </c>
      <c r="C181" s="16">
        <v>1.00437015112733</v>
      </c>
      <c r="D181" s="16">
        <v>1</v>
      </c>
      <c r="E181">
        <v>1.02348199105104</v>
      </c>
      <c r="F181">
        <v>1</v>
      </c>
      <c r="G181">
        <v>44445.765288718299</v>
      </c>
      <c r="H181">
        <v>43426.035511456299</v>
      </c>
      <c r="I181">
        <v>1</v>
      </c>
      <c r="J181">
        <v>1</v>
      </c>
      <c r="K181">
        <v>0.99740294509595895</v>
      </c>
      <c r="L181">
        <v>-999</v>
      </c>
      <c r="M181">
        <f t="shared" si="2"/>
        <v>0.99740294509595895</v>
      </c>
      <c r="N181">
        <v>0.99919475284171699</v>
      </c>
      <c r="O181">
        <v>44481.583957796298</v>
      </c>
      <c r="P181">
        <v>44571.780760617403</v>
      </c>
      <c r="Q181">
        <v>0.99797636977293902</v>
      </c>
      <c r="R181">
        <v>1.00356138491727</v>
      </c>
    </row>
    <row r="182" spans="1:18" x14ac:dyDescent="0.25">
      <c r="A182" s="1">
        <v>39052</v>
      </c>
      <c r="B182" s="9">
        <v>49345</v>
      </c>
      <c r="C182" s="16">
        <v>1.0048119248359799</v>
      </c>
      <c r="D182" s="16">
        <v>1</v>
      </c>
      <c r="E182">
        <v>1.02348199105104</v>
      </c>
      <c r="F182">
        <v>1</v>
      </c>
      <c r="G182">
        <v>49108.692662116497</v>
      </c>
      <c r="H182">
        <v>47981.980231704598</v>
      </c>
      <c r="I182">
        <v>1</v>
      </c>
      <c r="J182">
        <v>1</v>
      </c>
      <c r="K182">
        <v>1.09765207491753</v>
      </c>
      <c r="L182">
        <v>-999</v>
      </c>
      <c r="M182">
        <f t="shared" si="2"/>
        <v>1.09765207491753</v>
      </c>
      <c r="N182">
        <v>1.0960889065302299</v>
      </c>
      <c r="O182">
        <v>44803.566909161098</v>
      </c>
      <c r="P182">
        <v>44742.468363896201</v>
      </c>
      <c r="Q182">
        <v>1.0013655604507099</v>
      </c>
      <c r="R182">
        <v>1.10136320396201</v>
      </c>
    </row>
    <row r="183" spans="1:18" x14ac:dyDescent="0.25">
      <c r="A183" s="1">
        <v>39083</v>
      </c>
      <c r="B183" s="9">
        <v>43498</v>
      </c>
      <c r="C183" s="16">
        <v>0.99267408733256601</v>
      </c>
      <c r="D183" s="16">
        <v>1</v>
      </c>
      <c r="E183">
        <v>1.02348199105104</v>
      </c>
      <c r="F183">
        <v>1</v>
      </c>
      <c r="G183">
        <v>43819.014271727698</v>
      </c>
      <c r="H183">
        <v>42813.664192302</v>
      </c>
      <c r="I183">
        <v>1</v>
      </c>
      <c r="J183">
        <v>1</v>
      </c>
      <c r="K183">
        <v>0.97597047591222896</v>
      </c>
      <c r="L183">
        <v>-999</v>
      </c>
      <c r="M183">
        <f t="shared" si="2"/>
        <v>0.97597047591222896</v>
      </c>
      <c r="N183">
        <v>0.97651100033820604</v>
      </c>
      <c r="O183">
        <v>44873.037023189099</v>
      </c>
      <c r="P183">
        <v>44891.983861626999</v>
      </c>
      <c r="Q183">
        <v>0.99957794606501804</v>
      </c>
      <c r="R183">
        <v>0.96935716603094002</v>
      </c>
    </row>
    <row r="184" spans="1:18" x14ac:dyDescent="0.25">
      <c r="A184" s="1">
        <v>39114</v>
      </c>
      <c r="B184" s="9">
        <v>41044</v>
      </c>
      <c r="C184" s="16">
        <v>0.99115044247787598</v>
      </c>
      <c r="D184" s="16">
        <v>1</v>
      </c>
      <c r="E184">
        <v>1.02348199105104</v>
      </c>
      <c r="F184">
        <v>1</v>
      </c>
      <c r="G184">
        <v>41410.464285714297</v>
      </c>
      <c r="H184">
        <v>40460.374142185901</v>
      </c>
      <c r="I184">
        <v>1</v>
      </c>
      <c r="J184">
        <v>1</v>
      </c>
      <c r="K184">
        <v>0.91940199296816805</v>
      </c>
      <c r="L184">
        <v>-999</v>
      </c>
      <c r="M184">
        <f t="shared" si="2"/>
        <v>0.91940199296816805</v>
      </c>
      <c r="N184">
        <v>0.91622460874981204</v>
      </c>
      <c r="O184">
        <v>45196.847901977701</v>
      </c>
      <c r="P184">
        <v>45027.860160885997</v>
      </c>
      <c r="Q184">
        <v>1.00375295962295</v>
      </c>
      <c r="R184">
        <v>0.90811642637149503</v>
      </c>
    </row>
    <row r="185" spans="1:18" x14ac:dyDescent="0.25">
      <c r="A185" s="1">
        <v>39142</v>
      </c>
      <c r="B185" s="9">
        <v>45254</v>
      </c>
      <c r="C185" s="16">
        <v>1.01454918477405</v>
      </c>
      <c r="D185" s="16">
        <v>0.99426205298519799</v>
      </c>
      <c r="E185">
        <v>1.02348199105104</v>
      </c>
      <c r="F185">
        <v>1</v>
      </c>
      <c r="G185">
        <v>44862.451500788098</v>
      </c>
      <c r="H185">
        <v>43833.161592533499</v>
      </c>
      <c r="I185">
        <v>1</v>
      </c>
      <c r="J185">
        <v>1</v>
      </c>
      <c r="K185">
        <v>0.99312565708996903</v>
      </c>
      <c r="L185">
        <v>-999</v>
      </c>
      <c r="M185">
        <f t="shared" si="2"/>
        <v>0.99312565708996903</v>
      </c>
      <c r="N185">
        <v>0.99400133215754305</v>
      </c>
      <c r="O185">
        <v>45133.190519384203</v>
      </c>
      <c r="P185">
        <v>45157.113560673301</v>
      </c>
      <c r="Q185">
        <v>0.99947022651797901</v>
      </c>
      <c r="R185">
        <v>1.0026767325603501</v>
      </c>
    </row>
    <row r="186" spans="1:18" x14ac:dyDescent="0.25">
      <c r="A186" s="1">
        <v>39173</v>
      </c>
      <c r="B186" s="9">
        <v>43562</v>
      </c>
      <c r="C186" s="16">
        <v>0.98852116597843898</v>
      </c>
      <c r="D186" s="16">
        <v>1.00577106105737</v>
      </c>
      <c r="E186">
        <v>1.02348199105104</v>
      </c>
      <c r="F186">
        <v>1</v>
      </c>
      <c r="G186">
        <v>43814.988533169999</v>
      </c>
      <c r="H186">
        <v>42809.730817222699</v>
      </c>
      <c r="I186">
        <v>0.79871058640468595</v>
      </c>
      <c r="J186">
        <v>0.99894303498114501</v>
      </c>
      <c r="K186">
        <v>0.96739404942412999</v>
      </c>
      <c r="L186">
        <v>0.96841763298583805</v>
      </c>
      <c r="M186">
        <f t="shared" si="2"/>
        <v>0.96841763298583805</v>
      </c>
      <c r="N186">
        <v>0.97292858498490697</v>
      </c>
      <c r="O186">
        <v>45034.126049292499</v>
      </c>
      <c r="P186">
        <v>45277.229214840001</v>
      </c>
      <c r="Q186">
        <v>0.994630785280742</v>
      </c>
      <c r="R186">
        <v>0.96731087780672997</v>
      </c>
    </row>
    <row r="187" spans="1:18" x14ac:dyDescent="0.25">
      <c r="A187" s="1">
        <v>39203</v>
      </c>
      <c r="B187" s="9">
        <v>47042</v>
      </c>
      <c r="C187" s="16">
        <v>0.99965341797504503</v>
      </c>
      <c r="D187" s="16">
        <v>1</v>
      </c>
      <c r="E187">
        <v>1.02348199105104</v>
      </c>
      <c r="F187">
        <v>1</v>
      </c>
      <c r="G187">
        <v>47058.3095642197</v>
      </c>
      <c r="H187">
        <v>45978.639561497803</v>
      </c>
      <c r="I187">
        <v>1</v>
      </c>
      <c r="J187">
        <v>1</v>
      </c>
      <c r="K187">
        <v>1.03639760062055</v>
      </c>
      <c r="L187">
        <v>-999</v>
      </c>
      <c r="M187">
        <f t="shared" si="2"/>
        <v>1.03639760062055</v>
      </c>
      <c r="N187">
        <v>1.0356664357780001</v>
      </c>
      <c r="O187">
        <v>45437.7084537544</v>
      </c>
      <c r="P187">
        <v>45395.991249227598</v>
      </c>
      <c r="Q187">
        <v>1.0009189622999499</v>
      </c>
      <c r="R187">
        <v>1.0353074924075101</v>
      </c>
    </row>
    <row r="188" spans="1:18" x14ac:dyDescent="0.25">
      <c r="A188" s="1">
        <v>39234</v>
      </c>
      <c r="B188" s="9">
        <v>46140</v>
      </c>
      <c r="C188" s="16">
        <v>1.01196285584392</v>
      </c>
      <c r="D188" s="16">
        <v>1</v>
      </c>
      <c r="E188">
        <v>1.02348199105104</v>
      </c>
      <c r="F188">
        <v>1</v>
      </c>
      <c r="G188">
        <v>45594.558865030602</v>
      </c>
      <c r="H188">
        <v>44548.472043175403</v>
      </c>
      <c r="I188">
        <v>1</v>
      </c>
      <c r="J188">
        <v>1</v>
      </c>
      <c r="K188">
        <v>1.0014469449757799</v>
      </c>
      <c r="L188">
        <v>-999</v>
      </c>
      <c r="M188">
        <f t="shared" si="2"/>
        <v>1.0014469449757799</v>
      </c>
      <c r="N188">
        <v>1.0008147200466699</v>
      </c>
      <c r="O188">
        <v>45557.442303510899</v>
      </c>
      <c r="P188">
        <v>45525.623926314103</v>
      </c>
      <c r="Q188">
        <v>1.0006989113921501</v>
      </c>
      <c r="R188">
        <v>1.01278732226906</v>
      </c>
    </row>
    <row r="189" spans="1:18" x14ac:dyDescent="0.25">
      <c r="A189" s="1">
        <v>39264</v>
      </c>
      <c r="B189" s="9">
        <v>46416</v>
      </c>
      <c r="C189" s="16">
        <v>0.98387886298877403</v>
      </c>
      <c r="D189" s="16">
        <v>1</v>
      </c>
      <c r="E189">
        <v>1.02348199105104</v>
      </c>
      <c r="F189">
        <v>1</v>
      </c>
      <c r="G189">
        <v>47176.539456290397</v>
      </c>
      <c r="H189">
        <v>46094.156876999601</v>
      </c>
      <c r="I189">
        <v>0.84138349430515402</v>
      </c>
      <c r="J189">
        <v>1.00080515480954</v>
      </c>
      <c r="K189">
        <v>1.03296355319207</v>
      </c>
      <c r="L189">
        <v>1.0321325267240999</v>
      </c>
      <c r="M189">
        <f t="shared" si="2"/>
        <v>1.0321325267240999</v>
      </c>
      <c r="N189">
        <v>1.0280544084994001</v>
      </c>
      <c r="O189">
        <v>45889.146592106503</v>
      </c>
      <c r="P189">
        <v>45674.390453647698</v>
      </c>
      <c r="Q189">
        <v>1.0047018939131001</v>
      </c>
      <c r="R189">
        <v>1.0114810025249901</v>
      </c>
    </row>
    <row r="190" spans="1:18" x14ac:dyDescent="0.25">
      <c r="A190" s="1">
        <v>39295</v>
      </c>
      <c r="B190" s="9">
        <v>46670</v>
      </c>
      <c r="C190" s="16">
        <v>1.0083827288923</v>
      </c>
      <c r="D190" s="16">
        <v>1</v>
      </c>
      <c r="E190">
        <v>1.02348199105104</v>
      </c>
      <c r="F190">
        <v>1</v>
      </c>
      <c r="G190">
        <v>46282.030287514499</v>
      </c>
      <c r="H190">
        <v>45220.170645099897</v>
      </c>
      <c r="I190">
        <v>0.61930229126967795</v>
      </c>
      <c r="J190">
        <v>0.99779148367193604</v>
      </c>
      <c r="K190">
        <v>1.0095925373677099</v>
      </c>
      <c r="L190">
        <v>1.01182717420312</v>
      </c>
      <c r="M190">
        <f t="shared" si="2"/>
        <v>1.01182717420312</v>
      </c>
      <c r="N190">
        <v>1.01513085468942</v>
      </c>
      <c r="O190">
        <v>45592.181612561297</v>
      </c>
      <c r="P190">
        <v>45850.4658070769</v>
      </c>
      <c r="Q190">
        <v>0.994366814164935</v>
      </c>
      <c r="R190">
        <v>1.0236404214344901</v>
      </c>
    </row>
    <row r="191" spans="1:18" x14ac:dyDescent="0.25">
      <c r="A191" s="1">
        <v>39326</v>
      </c>
      <c r="B191" s="9">
        <v>44719</v>
      </c>
      <c r="C191" s="16">
        <v>1.0008135560896201</v>
      </c>
      <c r="D191" s="16">
        <v>1</v>
      </c>
      <c r="E191">
        <v>1.02348199105104</v>
      </c>
      <c r="F191">
        <v>1</v>
      </c>
      <c r="G191">
        <v>44682.648159489399</v>
      </c>
      <c r="H191">
        <v>43657.483522112401</v>
      </c>
      <c r="I191">
        <v>1</v>
      </c>
      <c r="J191">
        <v>1</v>
      </c>
      <c r="K191">
        <v>0.970569820934856</v>
      </c>
      <c r="L191">
        <v>-999</v>
      </c>
      <c r="M191">
        <f t="shared" si="2"/>
        <v>0.970569820934856</v>
      </c>
      <c r="N191">
        <v>0.97337138952743396</v>
      </c>
      <c r="O191">
        <v>45905.035467687703</v>
      </c>
      <c r="P191">
        <v>46048.314567804002</v>
      </c>
      <c r="Q191">
        <v>0.99688850500911796</v>
      </c>
      <c r="R191">
        <v>0.97416328174885003</v>
      </c>
    </row>
    <row r="192" spans="1:18" x14ac:dyDescent="0.25">
      <c r="A192" s="1">
        <v>39356</v>
      </c>
      <c r="B192" s="9">
        <v>45553</v>
      </c>
      <c r="C192" s="16">
        <v>0.99267408733256601</v>
      </c>
      <c r="D192" s="16">
        <v>1</v>
      </c>
      <c r="E192">
        <v>1.02348199105104</v>
      </c>
      <c r="F192">
        <v>1</v>
      </c>
      <c r="G192">
        <v>45889.180125983097</v>
      </c>
      <c r="H192">
        <v>44836.333738377201</v>
      </c>
      <c r="I192">
        <v>1</v>
      </c>
      <c r="J192">
        <v>1</v>
      </c>
      <c r="K192">
        <v>0.99265435012471304</v>
      </c>
      <c r="L192">
        <v>-999</v>
      </c>
      <c r="M192">
        <f t="shared" si="2"/>
        <v>0.99265435012471304</v>
      </c>
      <c r="N192">
        <v>0.991614203332573</v>
      </c>
      <c r="O192">
        <v>46277.251749481598</v>
      </c>
      <c r="P192">
        <v>46239.5996170414</v>
      </c>
      <c r="Q192">
        <v>1.0008142832713101</v>
      </c>
      <c r="R192">
        <v>0.984349724279171</v>
      </c>
    </row>
    <row r="193" spans="1:18" x14ac:dyDescent="0.25">
      <c r="A193" s="1">
        <v>39387</v>
      </c>
      <c r="B193" s="9">
        <v>46809</v>
      </c>
      <c r="C193" s="16">
        <v>1.0065610838405099</v>
      </c>
      <c r="D193" s="16">
        <v>1</v>
      </c>
      <c r="E193">
        <v>1.02348199105104</v>
      </c>
      <c r="F193">
        <v>1</v>
      </c>
      <c r="G193">
        <v>46503.884117396497</v>
      </c>
      <c r="H193">
        <v>45436.934429731002</v>
      </c>
      <c r="I193">
        <v>1</v>
      </c>
      <c r="J193">
        <v>1</v>
      </c>
      <c r="K193">
        <v>1.00198869674308</v>
      </c>
      <c r="L193">
        <v>-999</v>
      </c>
      <c r="M193">
        <f t="shared" si="2"/>
        <v>1.00198869674308</v>
      </c>
      <c r="N193">
        <v>0.99955646014414501</v>
      </c>
      <c r="O193">
        <v>46524.519596111903</v>
      </c>
      <c r="P193">
        <v>46420.087024948603</v>
      </c>
      <c r="Q193">
        <v>1.0022497280349201</v>
      </c>
      <c r="R193">
        <v>1.00611463388247</v>
      </c>
    </row>
    <row r="194" spans="1:18" x14ac:dyDescent="0.25">
      <c r="A194" s="1">
        <v>39417</v>
      </c>
      <c r="B194" s="9">
        <v>51130</v>
      </c>
      <c r="C194" s="16">
        <v>0.99636610154723204</v>
      </c>
      <c r="D194" s="16">
        <v>1</v>
      </c>
      <c r="E194">
        <v>1.02348199105104</v>
      </c>
      <c r="F194">
        <v>1</v>
      </c>
      <c r="G194">
        <v>51316.478873178698</v>
      </c>
      <c r="H194">
        <v>50139.1126779677</v>
      </c>
      <c r="I194">
        <v>0.18163290695994999</v>
      </c>
      <c r="J194">
        <v>1.00582388098382</v>
      </c>
      <c r="K194">
        <v>1.10174776410325</v>
      </c>
      <c r="L194">
        <v>1.09536846850922</v>
      </c>
      <c r="M194">
        <f t="shared" si="2"/>
        <v>1.09536846850922</v>
      </c>
      <c r="N194">
        <v>1.09392277790645</v>
      </c>
      <c r="O194">
        <v>46910.513163816096</v>
      </c>
      <c r="P194">
        <v>46581.703350561998</v>
      </c>
      <c r="Q194">
        <v>1.0070587760773699</v>
      </c>
      <c r="R194">
        <v>1.08994757361637</v>
      </c>
    </row>
    <row r="195" spans="1:18" x14ac:dyDescent="0.25">
      <c r="A195" s="1">
        <v>39448</v>
      </c>
      <c r="B195" s="9">
        <v>45794</v>
      </c>
      <c r="C195" s="16">
        <v>0.99965341797504503</v>
      </c>
      <c r="D195" s="16">
        <v>1</v>
      </c>
      <c r="E195">
        <v>1.02348199105104</v>
      </c>
      <c r="F195">
        <v>1</v>
      </c>
      <c r="G195">
        <v>45809.876879891999</v>
      </c>
      <c r="H195">
        <v>44758.849965546302</v>
      </c>
      <c r="I195">
        <v>1</v>
      </c>
      <c r="J195">
        <v>1</v>
      </c>
      <c r="K195">
        <v>0.98053838791329795</v>
      </c>
      <c r="L195">
        <v>-999</v>
      </c>
      <c r="M195">
        <f t="shared" si="2"/>
        <v>0.98053838791329795</v>
      </c>
      <c r="N195">
        <v>0.97714640785395901</v>
      </c>
      <c r="O195">
        <v>46881.2825915219</v>
      </c>
      <c r="P195">
        <v>46718.665028424497</v>
      </c>
      <c r="Q195">
        <v>1.0034807836011199</v>
      </c>
      <c r="R195">
        <v>0.97680774647324697</v>
      </c>
    </row>
    <row r="196" spans="1:18" x14ac:dyDescent="0.25">
      <c r="A196" s="1">
        <v>39479</v>
      </c>
      <c r="B196" s="9">
        <v>44062</v>
      </c>
      <c r="C196" s="16">
        <v>1.0306498561524999</v>
      </c>
      <c r="D196" s="16">
        <v>1</v>
      </c>
      <c r="E196">
        <v>1.02348199105104</v>
      </c>
      <c r="F196">
        <v>1</v>
      </c>
      <c r="G196">
        <v>42751.6675396309</v>
      </c>
      <c r="H196">
        <v>41770.805850455901</v>
      </c>
      <c r="I196">
        <v>0.96818624710080303</v>
      </c>
      <c r="J196">
        <v>0.9998289779681</v>
      </c>
      <c r="K196">
        <v>0.91255181853361</v>
      </c>
      <c r="L196">
        <v>0.91270791169519905</v>
      </c>
      <c r="M196">
        <f t="shared" ref="M196:M259" si="3">IF(L196=-999,K196,L196)</f>
        <v>0.91270791169519905</v>
      </c>
      <c r="N196">
        <v>0.91703836577776099</v>
      </c>
      <c r="O196">
        <v>46619.279121841602</v>
      </c>
      <c r="P196">
        <v>46843.816905217398</v>
      </c>
      <c r="Q196">
        <v>0.99520667191082901</v>
      </c>
      <c r="R196">
        <v>0.94514545977516995</v>
      </c>
    </row>
    <row r="197" spans="1:18" x14ac:dyDescent="0.25">
      <c r="A197" s="1">
        <v>39508</v>
      </c>
      <c r="B197" s="9">
        <v>47064</v>
      </c>
      <c r="C197" s="16">
        <v>0.99636610154723204</v>
      </c>
      <c r="D197" s="16">
        <v>1.01393378535342</v>
      </c>
      <c r="E197">
        <v>1.02348199105104</v>
      </c>
      <c r="F197">
        <v>1</v>
      </c>
      <c r="G197">
        <v>46586.522942782402</v>
      </c>
      <c r="H197">
        <v>45517.677252866597</v>
      </c>
      <c r="I197">
        <v>1</v>
      </c>
      <c r="J197">
        <v>1</v>
      </c>
      <c r="K197">
        <v>0.991274575892377</v>
      </c>
      <c r="L197">
        <v>-999</v>
      </c>
      <c r="M197">
        <f t="shared" si="3"/>
        <v>0.991274575892377</v>
      </c>
      <c r="N197">
        <v>0.99510026072065305</v>
      </c>
      <c r="O197">
        <v>46815.908689486598</v>
      </c>
      <c r="P197">
        <v>46989.3401141172</v>
      </c>
      <c r="Q197">
        <v>0.99630913257752796</v>
      </c>
      <c r="R197">
        <v>1.0052992949930499</v>
      </c>
    </row>
    <row r="198" spans="1:18" x14ac:dyDescent="0.25">
      <c r="A198" s="1">
        <v>39539</v>
      </c>
      <c r="B198" s="9">
        <v>45386</v>
      </c>
      <c r="C198" s="16">
        <v>0.997105061923096</v>
      </c>
      <c r="D198" s="16">
        <v>0.98625769694757703</v>
      </c>
      <c r="E198">
        <v>1.02348199105104</v>
      </c>
      <c r="F198">
        <v>1</v>
      </c>
      <c r="G198">
        <v>46152.0059814915</v>
      </c>
      <c r="H198">
        <v>45093.1295176938</v>
      </c>
      <c r="I198">
        <v>1</v>
      </c>
      <c r="J198">
        <v>1</v>
      </c>
      <c r="K198">
        <v>0.97804079626629803</v>
      </c>
      <c r="L198">
        <v>-999</v>
      </c>
      <c r="M198">
        <f t="shared" si="3"/>
        <v>0.97804079626629803</v>
      </c>
      <c r="N198">
        <v>0.97409922850128505</v>
      </c>
      <c r="O198">
        <v>47379.162852330097</v>
      </c>
      <c r="P198">
        <v>47180.638213538201</v>
      </c>
      <c r="Q198">
        <v>1.0042077565355001</v>
      </c>
      <c r="R198">
        <v>0.95793165745578202</v>
      </c>
    </row>
    <row r="199" spans="1:18" x14ac:dyDescent="0.25">
      <c r="A199" s="1">
        <v>39569</v>
      </c>
      <c r="B199" s="9">
        <v>49605</v>
      </c>
      <c r="C199" s="16">
        <v>1.01454918477405</v>
      </c>
      <c r="D199" s="16">
        <v>1</v>
      </c>
      <c r="E199">
        <v>1.02348199105104</v>
      </c>
      <c r="F199">
        <v>1</v>
      </c>
      <c r="G199">
        <v>48893.637434687102</v>
      </c>
      <c r="H199">
        <v>47771.859067571</v>
      </c>
      <c r="I199">
        <v>1</v>
      </c>
      <c r="J199">
        <v>1</v>
      </c>
      <c r="K199">
        <v>1.0312798227791899</v>
      </c>
      <c r="L199">
        <v>-999</v>
      </c>
      <c r="M199">
        <f t="shared" si="3"/>
        <v>1.0312798227791899</v>
      </c>
      <c r="N199">
        <v>1.03519787170574</v>
      </c>
      <c r="O199">
        <v>47231.199726215498</v>
      </c>
      <c r="P199">
        <v>47404.821071797298</v>
      </c>
      <c r="Q199">
        <v>0.99633747493068403</v>
      </c>
      <c r="R199">
        <v>1.0502591568188999</v>
      </c>
    </row>
    <row r="200" spans="1:18" x14ac:dyDescent="0.25">
      <c r="A200" s="1">
        <v>39600</v>
      </c>
      <c r="B200" s="9">
        <v>47134</v>
      </c>
      <c r="C200" s="16">
        <v>0.98852116597843898</v>
      </c>
      <c r="D200" s="16">
        <v>1</v>
      </c>
      <c r="E200">
        <v>1.02348199105104</v>
      </c>
      <c r="F200">
        <v>1</v>
      </c>
      <c r="G200">
        <v>47681.326027396397</v>
      </c>
      <c r="H200">
        <v>46587.362009595701</v>
      </c>
      <c r="I200">
        <v>1</v>
      </c>
      <c r="J200">
        <v>1</v>
      </c>
      <c r="K200">
        <v>1.0013318182692601</v>
      </c>
      <c r="L200">
        <v>-999</v>
      </c>
      <c r="M200">
        <f t="shared" si="3"/>
        <v>1.0013318182692601</v>
      </c>
      <c r="N200">
        <v>1.00073212750871</v>
      </c>
      <c r="O200">
        <v>47646.442755962598</v>
      </c>
      <c r="P200">
        <v>47614.960820897002</v>
      </c>
      <c r="Q200">
        <v>1.0006611773804499</v>
      </c>
      <c r="R200">
        <v>0.98924488951699296</v>
      </c>
    </row>
    <row r="201" spans="1:18" x14ac:dyDescent="0.25">
      <c r="A201" s="1">
        <v>39630</v>
      </c>
      <c r="B201" s="9">
        <v>49156</v>
      </c>
      <c r="C201" s="16">
        <v>0.99965341797504503</v>
      </c>
      <c r="D201" s="16">
        <v>1</v>
      </c>
      <c r="E201">
        <v>1.02348199105104</v>
      </c>
      <c r="F201">
        <v>1</v>
      </c>
      <c r="G201">
        <v>49173.042492640299</v>
      </c>
      <c r="H201">
        <v>48044.8536687425</v>
      </c>
      <c r="I201">
        <v>1</v>
      </c>
      <c r="J201">
        <v>1</v>
      </c>
      <c r="K201">
        <v>1.0294924457252901</v>
      </c>
      <c r="L201">
        <v>-999</v>
      </c>
      <c r="M201">
        <f t="shared" si="3"/>
        <v>1.0294924457252901</v>
      </c>
      <c r="N201">
        <v>1.02763317652334</v>
      </c>
      <c r="O201">
        <v>47850.773618462801</v>
      </c>
      <c r="P201">
        <v>47764.057562120201</v>
      </c>
      <c r="Q201">
        <v>1.0018155085804801</v>
      </c>
      <c r="R201">
        <v>1.0272770173361101</v>
      </c>
    </row>
    <row r="202" spans="1:18" x14ac:dyDescent="0.25">
      <c r="A202" s="1">
        <v>39661</v>
      </c>
      <c r="B202" s="9">
        <v>49035</v>
      </c>
      <c r="C202" s="16">
        <v>1.0048119248359799</v>
      </c>
      <c r="D202" s="16">
        <v>1</v>
      </c>
      <c r="E202">
        <v>1.02348199105104</v>
      </c>
      <c r="F202">
        <v>1</v>
      </c>
      <c r="G202">
        <v>48800.177215257499</v>
      </c>
      <c r="H202">
        <v>47680.543128212303</v>
      </c>
      <c r="I202">
        <v>1</v>
      </c>
      <c r="J202">
        <v>1</v>
      </c>
      <c r="K202">
        <v>1.02026252584802</v>
      </c>
      <c r="L202">
        <v>-999</v>
      </c>
      <c r="M202">
        <f t="shared" si="3"/>
        <v>1.02026252584802</v>
      </c>
      <c r="N202">
        <v>1.01535349911138</v>
      </c>
      <c r="O202">
        <v>48062.253449627999</v>
      </c>
      <c r="P202">
        <v>47832.2806108164</v>
      </c>
      <c r="Q202">
        <v>1.0048079003525401</v>
      </c>
      <c r="R202">
        <v>1.02023930383105</v>
      </c>
    </row>
    <row r="203" spans="1:18" x14ac:dyDescent="0.25">
      <c r="A203" s="1">
        <v>39692</v>
      </c>
      <c r="B203" s="9">
        <v>46028</v>
      </c>
      <c r="C203" s="16">
        <v>0.990880819967486</v>
      </c>
      <c r="D203" s="16">
        <v>1</v>
      </c>
      <c r="E203">
        <v>1.02348199105104</v>
      </c>
      <c r="F203">
        <v>1</v>
      </c>
      <c r="G203">
        <v>46451.600507829302</v>
      </c>
      <c r="H203">
        <v>45385.850375468901</v>
      </c>
      <c r="I203">
        <v>1</v>
      </c>
      <c r="J203">
        <v>1</v>
      </c>
      <c r="K203">
        <v>0.971198995971155</v>
      </c>
      <c r="L203">
        <v>-999</v>
      </c>
      <c r="M203">
        <f t="shared" si="3"/>
        <v>0.971198995971155</v>
      </c>
      <c r="N203">
        <v>0.97247157912947202</v>
      </c>
      <c r="O203">
        <v>47766.537865724997</v>
      </c>
      <c r="P203">
        <v>47830.782478924499</v>
      </c>
      <c r="Q203">
        <v>0.99865683541288897</v>
      </c>
      <c r="R203">
        <v>0.96360343572288698</v>
      </c>
    </row>
    <row r="204" spans="1:18" x14ac:dyDescent="0.25">
      <c r="A204" s="1">
        <v>39722</v>
      </c>
      <c r="B204" s="9">
        <v>47737</v>
      </c>
      <c r="C204" s="16">
        <v>1.0083827288923</v>
      </c>
      <c r="D204" s="16">
        <v>1</v>
      </c>
      <c r="E204">
        <v>1.02348199105104</v>
      </c>
      <c r="F204">
        <v>1</v>
      </c>
      <c r="G204">
        <v>47340.160270732398</v>
      </c>
      <c r="H204">
        <v>46254.023700131402</v>
      </c>
      <c r="I204">
        <v>1</v>
      </c>
      <c r="J204">
        <v>1</v>
      </c>
      <c r="K204">
        <v>0.99029531621567302</v>
      </c>
      <c r="L204">
        <v>-999</v>
      </c>
      <c r="M204">
        <f t="shared" si="3"/>
        <v>0.99029531621567302</v>
      </c>
      <c r="N204">
        <v>0.99129153931899106</v>
      </c>
      <c r="O204">
        <v>47756.041883757702</v>
      </c>
      <c r="P204">
        <v>47805.326095168901</v>
      </c>
      <c r="Q204">
        <v>0.99896906442363498</v>
      </c>
      <c r="R204">
        <v>0.99960126754633405</v>
      </c>
    </row>
    <row r="205" spans="1:18" x14ac:dyDescent="0.25">
      <c r="A205" s="1">
        <v>39753</v>
      </c>
      <c r="B205" s="9">
        <v>47675</v>
      </c>
      <c r="C205" s="16">
        <v>1.0008135560896201</v>
      </c>
      <c r="D205" s="16">
        <v>1</v>
      </c>
      <c r="E205">
        <v>1.02348199105104</v>
      </c>
      <c r="F205">
        <v>1</v>
      </c>
      <c r="G205">
        <v>47636.245242596196</v>
      </c>
      <c r="H205">
        <v>46543.315523976598</v>
      </c>
      <c r="I205">
        <v>1</v>
      </c>
      <c r="J205">
        <v>1</v>
      </c>
      <c r="K205">
        <v>0.99684939424543995</v>
      </c>
      <c r="L205">
        <v>-999</v>
      </c>
      <c r="M205">
        <f t="shared" si="3"/>
        <v>0.99684939424543995</v>
      </c>
      <c r="N205">
        <v>1.00023125750763</v>
      </c>
      <c r="O205">
        <v>47625.231550247598</v>
      </c>
      <c r="P205">
        <v>47787.456972653803</v>
      </c>
      <c r="Q205">
        <v>0.99660527191268899</v>
      </c>
      <c r="R205">
        <v>1.00104500173821</v>
      </c>
    </row>
    <row r="206" spans="1:18" x14ac:dyDescent="0.25">
      <c r="A206" s="1">
        <v>39783</v>
      </c>
      <c r="B206" s="9">
        <v>50600</v>
      </c>
      <c r="C206" s="16">
        <v>0.99267408733256601</v>
      </c>
      <c r="D206" s="16">
        <v>1</v>
      </c>
      <c r="E206">
        <v>1</v>
      </c>
      <c r="F206">
        <v>1</v>
      </c>
      <c r="G206">
        <v>50973.426873636097</v>
      </c>
      <c r="H206">
        <v>50973.426873636097</v>
      </c>
      <c r="I206">
        <v>1</v>
      </c>
      <c r="J206">
        <v>1</v>
      </c>
      <c r="K206">
        <v>1.0914525930218699</v>
      </c>
      <c r="L206">
        <v>-999</v>
      </c>
      <c r="M206">
        <f t="shared" si="3"/>
        <v>1.0914525930218699</v>
      </c>
      <c r="N206">
        <v>1.0913472669837401</v>
      </c>
      <c r="O206">
        <v>46706.880949559098</v>
      </c>
      <c r="P206">
        <v>46702.805483694799</v>
      </c>
      <c r="Q206">
        <v>1.0000872638339799</v>
      </c>
      <c r="R206">
        <v>1.0833521522159699</v>
      </c>
    </row>
    <row r="207" spans="1:18" x14ac:dyDescent="0.25">
      <c r="A207" s="1">
        <v>39814</v>
      </c>
      <c r="B207" s="9">
        <v>47103</v>
      </c>
      <c r="C207" s="16">
        <v>1.01454918477405</v>
      </c>
      <c r="D207" s="16">
        <v>1</v>
      </c>
      <c r="E207">
        <v>1</v>
      </c>
      <c r="F207">
        <v>1</v>
      </c>
      <c r="G207">
        <v>46427.5174697322</v>
      </c>
      <c r="H207">
        <v>46427.5174697322</v>
      </c>
      <c r="I207">
        <v>0</v>
      </c>
      <c r="J207">
        <v>1.01387906007946</v>
      </c>
      <c r="K207">
        <v>0.992737026355759</v>
      </c>
      <c r="L207">
        <v>0.97914738102782795</v>
      </c>
      <c r="M207">
        <f t="shared" si="3"/>
        <v>0.97914738102782795</v>
      </c>
      <c r="N207">
        <v>0.97774489938011</v>
      </c>
      <c r="O207">
        <v>47484.2850105045</v>
      </c>
      <c r="P207">
        <v>46768.174152811698</v>
      </c>
      <c r="Q207">
        <v>1.0153119267678301</v>
      </c>
      <c r="R207">
        <v>0.99197029058308095</v>
      </c>
    </row>
    <row r="208" spans="1:18" x14ac:dyDescent="0.25">
      <c r="A208" s="1">
        <v>39845</v>
      </c>
      <c r="B208" s="9">
        <v>42602</v>
      </c>
      <c r="C208" s="16">
        <v>0.99115044247787598</v>
      </c>
      <c r="D208" s="16">
        <v>1</v>
      </c>
      <c r="E208">
        <v>1</v>
      </c>
      <c r="F208">
        <v>1</v>
      </c>
      <c r="G208">
        <v>42982.375</v>
      </c>
      <c r="H208">
        <v>42982.375</v>
      </c>
      <c r="I208">
        <v>1</v>
      </c>
      <c r="J208">
        <v>1</v>
      </c>
      <c r="K208">
        <v>0.91702410463069095</v>
      </c>
      <c r="L208">
        <v>-999</v>
      </c>
      <c r="M208">
        <f t="shared" si="3"/>
        <v>0.91702410463069095</v>
      </c>
      <c r="N208">
        <v>0.91739106205037202</v>
      </c>
      <c r="O208">
        <v>46852.838203954401</v>
      </c>
      <c r="P208">
        <v>46873.810655824302</v>
      </c>
      <c r="Q208">
        <v>0.99955257634110695</v>
      </c>
      <c r="R208">
        <v>0.90927255707647503</v>
      </c>
    </row>
    <row r="209" spans="1:18" x14ac:dyDescent="0.25">
      <c r="A209" s="1">
        <v>39873</v>
      </c>
      <c r="B209" s="9">
        <v>45731</v>
      </c>
      <c r="C209" s="16">
        <v>0.98387886298877403</v>
      </c>
      <c r="D209" s="16">
        <v>0.99148313562678303</v>
      </c>
      <c r="E209">
        <v>1</v>
      </c>
      <c r="F209">
        <v>1</v>
      </c>
      <c r="G209">
        <v>46879.582581788003</v>
      </c>
      <c r="H209">
        <v>46879.582581788003</v>
      </c>
      <c r="I209">
        <v>1</v>
      </c>
      <c r="J209">
        <v>1</v>
      </c>
      <c r="K209">
        <v>0.99779951110239395</v>
      </c>
      <c r="L209">
        <v>-999</v>
      </c>
      <c r="M209">
        <f t="shared" si="3"/>
        <v>0.99779951110239395</v>
      </c>
      <c r="N209">
        <v>0.99688884426690305</v>
      </c>
      <c r="O209">
        <v>47025.8874411043</v>
      </c>
      <c r="P209">
        <v>46986.662153314399</v>
      </c>
      <c r="Q209">
        <v>1.0008348174991</v>
      </c>
      <c r="R209">
        <v>0.97246436991272001</v>
      </c>
    </row>
    <row r="210" spans="1:18" x14ac:dyDescent="0.25">
      <c r="A210" s="1">
        <v>39904</v>
      </c>
      <c r="B210" s="9">
        <v>46450</v>
      </c>
      <c r="C210" s="16">
        <v>1.00437015112733</v>
      </c>
      <c r="D210" s="16">
        <v>1.0085900244463899</v>
      </c>
      <c r="E210">
        <v>1</v>
      </c>
      <c r="F210">
        <v>1</v>
      </c>
      <c r="G210">
        <v>45854.002728148902</v>
      </c>
      <c r="H210">
        <v>45854.002728148902</v>
      </c>
      <c r="I210">
        <v>1</v>
      </c>
      <c r="J210">
        <v>1</v>
      </c>
      <c r="K210">
        <v>0.97389571086818405</v>
      </c>
      <c r="L210">
        <v>-999</v>
      </c>
      <c r="M210">
        <f t="shared" si="3"/>
        <v>0.97389571086818405</v>
      </c>
      <c r="N210">
        <v>0.97593873695848599</v>
      </c>
      <c r="O210">
        <v>46984.509366902399</v>
      </c>
      <c r="P210">
        <v>47087.911234850297</v>
      </c>
      <c r="Q210">
        <v>0.99780406764207297</v>
      </c>
      <c r="R210">
        <v>0.988623710790966</v>
      </c>
    </row>
    <row r="211" spans="1:18" x14ac:dyDescent="0.25">
      <c r="A211" s="1">
        <v>39934</v>
      </c>
      <c r="B211" s="9">
        <v>49142</v>
      </c>
      <c r="C211" s="16">
        <v>1.0048119248359799</v>
      </c>
      <c r="D211" s="16">
        <v>1</v>
      </c>
      <c r="E211">
        <v>1</v>
      </c>
      <c r="F211">
        <v>1</v>
      </c>
      <c r="G211">
        <v>48906.664804979802</v>
      </c>
      <c r="H211">
        <v>48906.664804979802</v>
      </c>
      <c r="I211">
        <v>1</v>
      </c>
      <c r="J211">
        <v>1</v>
      </c>
      <c r="K211">
        <v>1.0368068119309899</v>
      </c>
      <c r="L211">
        <v>-999</v>
      </c>
      <c r="M211">
        <f t="shared" si="3"/>
        <v>1.0368068119309899</v>
      </c>
      <c r="N211">
        <v>1.0346127936654901</v>
      </c>
      <c r="O211">
        <v>47270.500717191302</v>
      </c>
      <c r="P211">
        <v>47175.572194727203</v>
      </c>
      <c r="Q211">
        <v>1.00201223892044</v>
      </c>
      <c r="R211">
        <v>1.0395912726629499</v>
      </c>
    </row>
    <row r="212" spans="1:18" x14ac:dyDescent="0.25">
      <c r="A212" s="1">
        <v>39965</v>
      </c>
      <c r="B212" s="9">
        <v>46954</v>
      </c>
      <c r="C212" s="16">
        <v>0.990880819967486</v>
      </c>
      <c r="D212" s="16">
        <v>1</v>
      </c>
      <c r="E212">
        <v>1</v>
      </c>
      <c r="F212">
        <v>1</v>
      </c>
      <c r="G212">
        <v>47386.122582876</v>
      </c>
      <c r="H212">
        <v>47386.122582876</v>
      </c>
      <c r="I212">
        <v>1</v>
      </c>
      <c r="J212">
        <v>1</v>
      </c>
      <c r="K212">
        <v>1.00278963258712</v>
      </c>
      <c r="L212">
        <v>-999</v>
      </c>
      <c r="M212">
        <f t="shared" si="3"/>
        <v>1.00278963258712</v>
      </c>
      <c r="N212">
        <v>0.99997057226086605</v>
      </c>
      <c r="O212">
        <v>47387.517090367197</v>
      </c>
      <c r="P212">
        <v>47258.192162738902</v>
      </c>
      <c r="Q212">
        <v>1.00273656104285</v>
      </c>
      <c r="R212">
        <v>0.99085166058520202</v>
      </c>
    </row>
    <row r="213" spans="1:18" x14ac:dyDescent="0.25">
      <c r="A213" s="1">
        <v>39995</v>
      </c>
      <c r="B213" s="9">
        <v>48915</v>
      </c>
      <c r="C213" s="16">
        <v>1.0083827288923</v>
      </c>
      <c r="D213" s="16">
        <v>1</v>
      </c>
      <c r="E213">
        <v>1</v>
      </c>
      <c r="F213">
        <v>1</v>
      </c>
      <c r="G213">
        <v>48508.367506187496</v>
      </c>
      <c r="H213">
        <v>48508.367506187496</v>
      </c>
      <c r="I213">
        <v>1</v>
      </c>
      <c r="J213">
        <v>1</v>
      </c>
      <c r="K213">
        <v>1.02445616732961</v>
      </c>
      <c r="L213">
        <v>-999</v>
      </c>
      <c r="M213">
        <f t="shared" si="3"/>
        <v>1.02445616732961</v>
      </c>
      <c r="N213">
        <v>1.02705766947225</v>
      </c>
      <c r="O213">
        <v>47230.422349227301</v>
      </c>
      <c r="P213">
        <v>47351.103732860698</v>
      </c>
      <c r="Q213">
        <v>0.99745135014562103</v>
      </c>
      <c r="R213">
        <v>1.0356672154722</v>
      </c>
    </row>
    <row r="214" spans="1:18" x14ac:dyDescent="0.25">
      <c r="A214" s="1">
        <v>40026</v>
      </c>
      <c r="B214" s="9">
        <v>47863</v>
      </c>
      <c r="C214" s="16">
        <v>0.99636610154723204</v>
      </c>
      <c r="D214" s="16">
        <v>1</v>
      </c>
      <c r="E214">
        <v>1</v>
      </c>
      <c r="F214">
        <v>1</v>
      </c>
      <c r="G214">
        <v>48037.5636281431</v>
      </c>
      <c r="H214">
        <v>48037.5636281431</v>
      </c>
      <c r="I214">
        <v>1</v>
      </c>
      <c r="J214">
        <v>1</v>
      </c>
      <c r="K214">
        <v>1.01221483112847</v>
      </c>
      <c r="L214">
        <v>-999</v>
      </c>
      <c r="M214">
        <f t="shared" si="3"/>
        <v>1.01221483112847</v>
      </c>
      <c r="N214">
        <v>1.0153162244848799</v>
      </c>
      <c r="O214">
        <v>47312.908500516503</v>
      </c>
      <c r="P214">
        <v>47453.8161361893</v>
      </c>
      <c r="Q214">
        <v>0.99703063637140499</v>
      </c>
      <c r="R214">
        <v>1.01162666842766</v>
      </c>
    </row>
    <row r="215" spans="1:18" x14ac:dyDescent="0.25">
      <c r="A215" s="1">
        <v>40057</v>
      </c>
      <c r="B215" s="9">
        <v>46219</v>
      </c>
      <c r="C215" s="16">
        <v>0.997105061923096</v>
      </c>
      <c r="D215" s="16">
        <v>1</v>
      </c>
      <c r="E215">
        <v>1</v>
      </c>
      <c r="F215">
        <v>1</v>
      </c>
      <c r="G215">
        <v>46353.189613598399</v>
      </c>
      <c r="H215">
        <v>46353.189613598399</v>
      </c>
      <c r="I215">
        <v>1</v>
      </c>
      <c r="J215">
        <v>1</v>
      </c>
      <c r="K215">
        <v>0.97436096172062303</v>
      </c>
      <c r="L215">
        <v>-999</v>
      </c>
      <c r="M215">
        <f t="shared" si="3"/>
        <v>0.97436096172062303</v>
      </c>
      <c r="N215">
        <v>0.97188702894783796</v>
      </c>
      <c r="O215">
        <v>47694.0099342412</v>
      </c>
      <c r="P215">
        <v>47563.742146791097</v>
      </c>
      <c r="Q215">
        <v>1.00273880442477</v>
      </c>
      <c r="R215">
        <v>0.96907347618128803</v>
      </c>
    </row>
    <row r="216" spans="1:18" x14ac:dyDescent="0.25">
      <c r="A216" s="1">
        <v>40087</v>
      </c>
      <c r="B216" s="9">
        <v>47895</v>
      </c>
      <c r="C216" s="16">
        <v>1.01454918477405</v>
      </c>
      <c r="D216" s="16">
        <v>1</v>
      </c>
      <c r="E216">
        <v>1</v>
      </c>
      <c r="F216">
        <v>1</v>
      </c>
      <c r="G216">
        <v>47208.159760797003</v>
      </c>
      <c r="H216">
        <v>47208.159760797003</v>
      </c>
      <c r="I216">
        <v>1</v>
      </c>
      <c r="J216">
        <v>1</v>
      </c>
      <c r="K216">
        <v>0.98974627366055501</v>
      </c>
      <c r="L216">
        <v>-999</v>
      </c>
      <c r="M216">
        <f t="shared" si="3"/>
        <v>0.98974627366055501</v>
      </c>
      <c r="N216">
        <v>0.99155193755403603</v>
      </c>
      <c r="O216">
        <v>47610.375183422402</v>
      </c>
      <c r="P216">
        <v>47684.748455002897</v>
      </c>
      <c r="Q216">
        <v>0.99844031322403604</v>
      </c>
      <c r="R216">
        <v>1.0059782099065799</v>
      </c>
    </row>
    <row r="217" spans="1:18" x14ac:dyDescent="0.25">
      <c r="A217" s="1">
        <v>40118</v>
      </c>
      <c r="B217" s="9">
        <v>47405</v>
      </c>
      <c r="C217" s="16">
        <v>0.98852116597843898</v>
      </c>
      <c r="D217" s="16">
        <v>1</v>
      </c>
      <c r="E217">
        <v>1</v>
      </c>
      <c r="F217">
        <v>1</v>
      </c>
      <c r="G217">
        <v>47955.472914005302</v>
      </c>
      <c r="H217">
        <v>47955.472914005302</v>
      </c>
      <c r="I217">
        <v>1</v>
      </c>
      <c r="J217">
        <v>1</v>
      </c>
      <c r="K217">
        <v>1.00281224216014</v>
      </c>
      <c r="L217">
        <v>-999</v>
      </c>
      <c r="M217">
        <f t="shared" si="3"/>
        <v>1.00281224216014</v>
      </c>
      <c r="N217">
        <v>1.0006004763788801</v>
      </c>
      <c r="O217">
        <v>47926.694066300501</v>
      </c>
      <c r="P217">
        <v>47808.876658945897</v>
      </c>
      <c r="Q217">
        <v>1.0024643416785399</v>
      </c>
      <c r="R217">
        <v>0.98911474958863499</v>
      </c>
    </row>
    <row r="218" spans="1:18" x14ac:dyDescent="0.25">
      <c r="A218" s="1">
        <v>40148</v>
      </c>
      <c r="B218" s="9">
        <v>52139</v>
      </c>
      <c r="C218" s="16">
        <v>0.99965341797504503</v>
      </c>
      <c r="D218" s="16">
        <v>1</v>
      </c>
      <c r="E218">
        <v>1</v>
      </c>
      <c r="F218">
        <v>1</v>
      </c>
      <c r="G218">
        <v>52157.076705260202</v>
      </c>
      <c r="H218">
        <v>52157.076705260202</v>
      </c>
      <c r="I218">
        <v>1</v>
      </c>
      <c r="J218">
        <v>1</v>
      </c>
      <c r="K218">
        <v>1.0880415140955799</v>
      </c>
      <c r="L218">
        <v>-999</v>
      </c>
      <c r="M218">
        <f t="shared" si="3"/>
        <v>1.0880415140955799</v>
      </c>
      <c r="N218">
        <v>1.0886067411831899</v>
      </c>
      <c r="O218">
        <v>47911.770827885397</v>
      </c>
      <c r="P218">
        <v>47929.304806887398</v>
      </c>
      <c r="Q218">
        <v>0.99963416997027998</v>
      </c>
      <c r="R218">
        <v>1.08822944965445</v>
      </c>
    </row>
    <row r="219" spans="1:18" x14ac:dyDescent="0.25">
      <c r="A219" s="1">
        <v>40179</v>
      </c>
      <c r="B219" s="9">
        <v>47072</v>
      </c>
      <c r="C219" s="16">
        <v>1.0048119248359799</v>
      </c>
      <c r="D219" s="16">
        <v>1</v>
      </c>
      <c r="E219">
        <v>1</v>
      </c>
      <c r="F219">
        <v>1</v>
      </c>
      <c r="G219">
        <v>46846.577788857001</v>
      </c>
      <c r="H219">
        <v>46846.577788857001</v>
      </c>
      <c r="I219">
        <v>0.94352889002054596</v>
      </c>
      <c r="J219">
        <v>0.99973262396110896</v>
      </c>
      <c r="K219">
        <v>0.97547909374708197</v>
      </c>
      <c r="L219">
        <v>0.97573998323878797</v>
      </c>
      <c r="M219">
        <f t="shared" si="3"/>
        <v>0.97573998323878797</v>
      </c>
      <c r="N219">
        <v>0.97836252615341401</v>
      </c>
      <c r="O219">
        <v>47882.637096743303</v>
      </c>
      <c r="P219">
        <v>48024.962381237201</v>
      </c>
      <c r="Q219">
        <v>0.99703643110922202</v>
      </c>
      <c r="R219">
        <v>0.98307033309160696</v>
      </c>
    </row>
    <row r="220" spans="1:18" x14ac:dyDescent="0.25">
      <c r="A220" s="1">
        <v>40210</v>
      </c>
      <c r="B220" s="9">
        <v>44275</v>
      </c>
      <c r="C220" s="16">
        <v>0.99115044247787598</v>
      </c>
      <c r="D220" s="16">
        <v>1</v>
      </c>
      <c r="E220">
        <v>1</v>
      </c>
      <c r="F220">
        <v>1</v>
      </c>
      <c r="G220">
        <v>44670.3125</v>
      </c>
      <c r="H220">
        <v>44670.3125</v>
      </c>
      <c r="I220">
        <v>0</v>
      </c>
      <c r="J220">
        <v>1.01097527534654</v>
      </c>
      <c r="K220">
        <v>0.92920388302468604</v>
      </c>
      <c r="L220">
        <v>0.919116328246674</v>
      </c>
      <c r="M220">
        <f t="shared" si="3"/>
        <v>0.919116328246674</v>
      </c>
      <c r="N220">
        <v>0.91784259326047102</v>
      </c>
      <c r="O220">
        <v>48668.8162305878</v>
      </c>
      <c r="P220">
        <v>48083.371321452403</v>
      </c>
      <c r="Q220">
        <v>1.01217562107327</v>
      </c>
      <c r="R220">
        <v>0.90972009243515695</v>
      </c>
    </row>
    <row r="221" spans="1:18" x14ac:dyDescent="0.25">
      <c r="A221" s="1">
        <v>40238</v>
      </c>
      <c r="B221" s="9">
        <v>48123</v>
      </c>
      <c r="C221" s="16">
        <v>0.99267408733256601</v>
      </c>
      <c r="D221" s="16">
        <v>1.0054558281975301</v>
      </c>
      <c r="E221">
        <v>1</v>
      </c>
      <c r="F221">
        <v>1</v>
      </c>
      <c r="G221">
        <v>48215.093402641702</v>
      </c>
      <c r="H221">
        <v>48215.093402641702</v>
      </c>
      <c r="I221">
        <v>1</v>
      </c>
      <c r="J221">
        <v>1</v>
      </c>
      <c r="K221">
        <v>1.00251731953908</v>
      </c>
      <c r="L221">
        <v>-999</v>
      </c>
      <c r="M221">
        <f t="shared" si="3"/>
        <v>1.00251731953908</v>
      </c>
      <c r="N221">
        <v>0.99893342592385903</v>
      </c>
      <c r="O221">
        <v>48266.573278444601</v>
      </c>
      <c r="P221">
        <v>48110.011691416803</v>
      </c>
      <c r="Q221">
        <v>1.0032542413007901</v>
      </c>
      <c r="R221">
        <v>0.99702540974648501</v>
      </c>
    </row>
    <row r="222" spans="1:18" x14ac:dyDescent="0.25">
      <c r="A222" s="1">
        <v>40269</v>
      </c>
      <c r="B222" s="9">
        <v>47050</v>
      </c>
      <c r="C222" s="16">
        <v>1.0065610838405099</v>
      </c>
      <c r="D222" s="16">
        <v>0.99457377634648103</v>
      </c>
      <c r="E222">
        <v>1</v>
      </c>
      <c r="F222">
        <v>1</v>
      </c>
      <c r="G222">
        <v>46998.336689310898</v>
      </c>
      <c r="H222">
        <v>46998.336689310898</v>
      </c>
      <c r="I222">
        <v>1</v>
      </c>
      <c r="J222">
        <v>1</v>
      </c>
      <c r="K222">
        <v>0.97705191030154903</v>
      </c>
      <c r="L222">
        <v>-999</v>
      </c>
      <c r="M222">
        <f t="shared" si="3"/>
        <v>0.97705191030154903</v>
      </c>
      <c r="N222">
        <v>0.97758108518296305</v>
      </c>
      <c r="O222">
        <v>48076.151842191997</v>
      </c>
      <c r="P222">
        <v>48119.828383485503</v>
      </c>
      <c r="Q222">
        <v>0.99909233796626595</v>
      </c>
      <c r="R222">
        <v>0.97865569928391205</v>
      </c>
    </row>
    <row r="223" spans="1:18" x14ac:dyDescent="0.25">
      <c r="A223" s="1">
        <v>40299</v>
      </c>
      <c r="B223" s="9">
        <v>49655</v>
      </c>
      <c r="C223" s="16">
        <v>0.99636610154723204</v>
      </c>
      <c r="D223" s="16">
        <v>1</v>
      </c>
      <c r="E223">
        <v>1</v>
      </c>
      <c r="F223">
        <v>1</v>
      </c>
      <c r="G223">
        <v>49836.099324226299</v>
      </c>
      <c r="H223">
        <v>49836.099324226299</v>
      </c>
      <c r="I223">
        <v>1</v>
      </c>
      <c r="J223">
        <v>1</v>
      </c>
      <c r="K223">
        <v>1.0358587862292301</v>
      </c>
      <c r="L223">
        <v>-999</v>
      </c>
      <c r="M223">
        <f t="shared" si="3"/>
        <v>1.0358587862292301</v>
      </c>
      <c r="N223">
        <v>1.03394678470882</v>
      </c>
      <c r="O223">
        <v>48199.868756554097</v>
      </c>
      <c r="P223">
        <v>48125.0611645709</v>
      </c>
      <c r="Q223">
        <v>1.00155444149416</v>
      </c>
      <c r="R223">
        <v>1.03018952708762</v>
      </c>
    </row>
    <row r="224" spans="1:18" x14ac:dyDescent="0.25">
      <c r="A224" s="1">
        <v>40330</v>
      </c>
      <c r="B224" s="9">
        <v>47813</v>
      </c>
      <c r="C224" s="16">
        <v>0.997105061923096</v>
      </c>
      <c r="D224" s="16">
        <v>1</v>
      </c>
      <c r="E224">
        <v>1</v>
      </c>
      <c r="F224">
        <v>1</v>
      </c>
      <c r="G224">
        <v>47951.8175424605</v>
      </c>
      <c r="H224">
        <v>47951.8175424605</v>
      </c>
      <c r="I224">
        <v>1</v>
      </c>
      <c r="J224">
        <v>1</v>
      </c>
      <c r="K224">
        <v>0.99585001174208898</v>
      </c>
      <c r="L224">
        <v>-999</v>
      </c>
      <c r="M224">
        <f t="shared" si="3"/>
        <v>0.99585001174208898</v>
      </c>
      <c r="N224">
        <v>0.99918877447296395</v>
      </c>
      <c r="O224">
        <v>47990.748862999702</v>
      </c>
      <c r="P224">
        <v>48158.452874675299</v>
      </c>
      <c r="Q224">
        <v>0.996517661974897</v>
      </c>
      <c r="R224">
        <v>0.99629618484372695</v>
      </c>
    </row>
    <row r="225" spans="1:18" x14ac:dyDescent="0.25">
      <c r="A225" s="1">
        <v>40360</v>
      </c>
      <c r="B225" s="9">
        <v>49732</v>
      </c>
      <c r="C225" s="16">
        <v>1.01454918477405</v>
      </c>
      <c r="D225" s="16">
        <v>1</v>
      </c>
      <c r="E225">
        <v>1</v>
      </c>
      <c r="F225">
        <v>1</v>
      </c>
      <c r="G225">
        <v>49018.816185905802</v>
      </c>
      <c r="H225">
        <v>49018.816185905802</v>
      </c>
      <c r="I225">
        <v>0</v>
      </c>
      <c r="J225">
        <v>0.99145367522292405</v>
      </c>
      <c r="K225">
        <v>1.0160829630418999</v>
      </c>
      <c r="L225">
        <v>1.02484159213333</v>
      </c>
      <c r="M225">
        <f t="shared" si="3"/>
        <v>1.02484159213333</v>
      </c>
      <c r="N225">
        <v>1.0262972853313099</v>
      </c>
      <c r="O225">
        <v>47762.784610778399</v>
      </c>
      <c r="P225">
        <v>48240.653663794699</v>
      </c>
      <c r="Q225">
        <v>0.99009405933122896</v>
      </c>
      <c r="R225">
        <v>1.0412290741687</v>
      </c>
    </row>
    <row r="226" spans="1:18" x14ac:dyDescent="0.25">
      <c r="A226" s="1">
        <v>40391</v>
      </c>
      <c r="B226" s="9">
        <v>48357</v>
      </c>
      <c r="C226" s="16">
        <v>0.98387886298877403</v>
      </c>
      <c r="D226" s="16">
        <v>1</v>
      </c>
      <c r="E226">
        <v>1</v>
      </c>
      <c r="F226">
        <v>1</v>
      </c>
      <c r="G226">
        <v>49149.3432973077</v>
      </c>
      <c r="H226">
        <v>49149.3432973077</v>
      </c>
      <c r="I226">
        <v>1</v>
      </c>
      <c r="J226">
        <v>1</v>
      </c>
      <c r="K226">
        <v>1.01557016146958</v>
      </c>
      <c r="L226">
        <v>-999</v>
      </c>
      <c r="M226">
        <f t="shared" si="3"/>
        <v>1.01557016146958</v>
      </c>
      <c r="N226">
        <v>1.01461378203063</v>
      </c>
      <c r="O226">
        <v>48441.430786541197</v>
      </c>
      <c r="P226">
        <v>48385.131329222102</v>
      </c>
      <c r="Q226">
        <v>1.00116356938118</v>
      </c>
      <c r="R226">
        <v>0.99825705423703803</v>
      </c>
    </row>
    <row r="227" spans="1:18" x14ac:dyDescent="0.25">
      <c r="A227" s="1">
        <v>40422</v>
      </c>
      <c r="B227" s="9">
        <v>47478</v>
      </c>
      <c r="C227" s="16">
        <v>1.00437015112733</v>
      </c>
      <c r="D227" s="16">
        <v>1</v>
      </c>
      <c r="E227">
        <v>1</v>
      </c>
      <c r="F227">
        <v>1</v>
      </c>
      <c r="G227">
        <v>47271.416764734997</v>
      </c>
      <c r="H227">
        <v>47271.416764734997</v>
      </c>
      <c r="I227">
        <v>1</v>
      </c>
      <c r="J227">
        <v>1</v>
      </c>
      <c r="K227">
        <v>0.97246734004825097</v>
      </c>
      <c r="L227">
        <v>-999</v>
      </c>
      <c r="M227">
        <f t="shared" si="3"/>
        <v>0.97246734004825097</v>
      </c>
      <c r="N227">
        <v>0.97169427138105502</v>
      </c>
      <c r="O227">
        <v>48648.446488779598</v>
      </c>
      <c r="P227">
        <v>48593.457336839398</v>
      </c>
      <c r="Q227">
        <v>1.00113161637294</v>
      </c>
      <c r="R227">
        <v>0.97594072219655403</v>
      </c>
    </row>
    <row r="228" spans="1:18" x14ac:dyDescent="0.25">
      <c r="A228" s="1">
        <v>40452</v>
      </c>
      <c r="B228" s="9">
        <v>48583</v>
      </c>
      <c r="C228" s="16">
        <v>1.0048119248359799</v>
      </c>
      <c r="D228" s="16">
        <v>1</v>
      </c>
      <c r="E228">
        <v>1</v>
      </c>
      <c r="F228">
        <v>1</v>
      </c>
      <c r="G228">
        <v>48350.341789514699</v>
      </c>
      <c r="H228">
        <v>48350.341789514699</v>
      </c>
      <c r="I228">
        <v>1</v>
      </c>
      <c r="J228">
        <v>1</v>
      </c>
      <c r="K228">
        <v>0.98959298979579202</v>
      </c>
      <c r="L228">
        <v>-999</v>
      </c>
      <c r="M228">
        <f t="shared" si="3"/>
        <v>0.98959298979579202</v>
      </c>
      <c r="N228">
        <v>0.99249140518595502</v>
      </c>
      <c r="O228">
        <v>48716.131481718701</v>
      </c>
      <c r="P228">
        <v>48841.113107928897</v>
      </c>
      <c r="Q228">
        <v>0.99744105696497998</v>
      </c>
      <c r="R228">
        <v>0.99726719922806895</v>
      </c>
    </row>
    <row r="229" spans="1:18" x14ac:dyDescent="0.25">
      <c r="A229" s="1">
        <v>40483</v>
      </c>
      <c r="B229" s="9">
        <v>48842</v>
      </c>
      <c r="C229" s="16">
        <v>0.990880819967486</v>
      </c>
      <c r="D229" s="16">
        <v>1</v>
      </c>
      <c r="E229">
        <v>1</v>
      </c>
      <c r="F229">
        <v>1</v>
      </c>
      <c r="G229">
        <v>49291.4980447423</v>
      </c>
      <c r="H229">
        <v>49291.4980447423</v>
      </c>
      <c r="I229">
        <v>1</v>
      </c>
      <c r="J229">
        <v>1</v>
      </c>
      <c r="K229">
        <v>1.0033206282695699</v>
      </c>
      <c r="L229">
        <v>-999</v>
      </c>
      <c r="M229">
        <f t="shared" si="3"/>
        <v>1.0033206282695699</v>
      </c>
      <c r="N229">
        <v>1.0007401384585299</v>
      </c>
      <c r="O229">
        <v>49255.042493516601</v>
      </c>
      <c r="P229">
        <v>49114.061873253399</v>
      </c>
      <c r="Q229">
        <v>1.00287047364616</v>
      </c>
      <c r="R229">
        <v>0.99161420897015895</v>
      </c>
    </row>
    <row r="230" spans="1:18" x14ac:dyDescent="0.25">
      <c r="A230" s="1">
        <v>40513</v>
      </c>
      <c r="B230" s="9">
        <v>53550</v>
      </c>
      <c r="C230" s="16">
        <v>1.0083827288923</v>
      </c>
      <c r="D230" s="16">
        <v>1</v>
      </c>
      <c r="E230">
        <v>1</v>
      </c>
      <c r="F230">
        <v>1</v>
      </c>
      <c r="G230">
        <v>53104.836552312001</v>
      </c>
      <c r="H230">
        <v>53104.836552312001</v>
      </c>
      <c r="I230">
        <v>0</v>
      </c>
      <c r="J230">
        <v>0.99105915407067202</v>
      </c>
      <c r="K230">
        <v>1.0748154330817501</v>
      </c>
      <c r="L230">
        <v>1.08451188676988</v>
      </c>
      <c r="M230">
        <f t="shared" si="3"/>
        <v>1.08451188676988</v>
      </c>
      <c r="N230">
        <v>1.08660087011786</v>
      </c>
      <c r="O230">
        <v>48872.4406658648</v>
      </c>
      <c r="P230">
        <v>49401.6406063268</v>
      </c>
      <c r="Q230">
        <v>0.98928780635689595</v>
      </c>
      <c r="R230">
        <v>1.09570955062619</v>
      </c>
    </row>
    <row r="231" spans="1:18" x14ac:dyDescent="0.25">
      <c r="A231" s="1">
        <v>40544</v>
      </c>
      <c r="B231" s="9">
        <v>48438</v>
      </c>
      <c r="C231" s="16">
        <v>0.99636610154723204</v>
      </c>
      <c r="D231" s="16">
        <v>1</v>
      </c>
      <c r="E231">
        <v>1</v>
      </c>
      <c r="F231">
        <v>1</v>
      </c>
      <c r="G231">
        <v>48614.660740446598</v>
      </c>
      <c r="H231">
        <v>48614.660740446598</v>
      </c>
      <c r="I231">
        <v>1</v>
      </c>
      <c r="J231">
        <v>1</v>
      </c>
      <c r="K231">
        <v>0.97836423137780704</v>
      </c>
      <c r="L231">
        <v>-999</v>
      </c>
      <c r="M231">
        <f t="shared" si="3"/>
        <v>0.97836423137780704</v>
      </c>
      <c r="N231">
        <v>0.97879227645472999</v>
      </c>
      <c r="O231">
        <v>49668.006082488697</v>
      </c>
      <c r="P231">
        <v>49693.0320320053</v>
      </c>
      <c r="Q231">
        <v>0.99949638916175598</v>
      </c>
      <c r="R231">
        <v>0.97523544471573997</v>
      </c>
    </row>
    <row r="232" spans="1:18" x14ac:dyDescent="0.25">
      <c r="A232" s="1">
        <v>40575</v>
      </c>
      <c r="B232" s="9">
        <v>45575</v>
      </c>
      <c r="C232" s="16">
        <v>0.99115044247787598</v>
      </c>
      <c r="D232" s="16">
        <v>1</v>
      </c>
      <c r="E232">
        <v>1</v>
      </c>
      <c r="F232">
        <v>1</v>
      </c>
      <c r="G232">
        <v>45981.919642857101</v>
      </c>
      <c r="H232">
        <v>45981.919642857101</v>
      </c>
      <c r="I232">
        <v>1</v>
      </c>
      <c r="J232">
        <v>1</v>
      </c>
      <c r="K232">
        <v>0.92025734245437596</v>
      </c>
      <c r="L232">
        <v>-999</v>
      </c>
      <c r="M232">
        <f t="shared" si="3"/>
        <v>0.92025734245437596</v>
      </c>
      <c r="N232">
        <v>0.91835625895390405</v>
      </c>
      <c r="O232">
        <v>50069.805910872703</v>
      </c>
      <c r="P232">
        <v>49979.050011032297</v>
      </c>
      <c r="Q232">
        <v>1.0018158788496501</v>
      </c>
      <c r="R232">
        <v>0.91022921241448895</v>
      </c>
    </row>
    <row r="233" spans="1:18" x14ac:dyDescent="0.25">
      <c r="A233" s="1">
        <v>40603</v>
      </c>
      <c r="B233" s="9">
        <v>49729</v>
      </c>
      <c r="C233" s="16">
        <v>0.99965341797504503</v>
      </c>
      <c r="D233" s="16">
        <v>0.99148313562678303</v>
      </c>
      <c r="E233">
        <v>1</v>
      </c>
      <c r="F233">
        <v>1</v>
      </c>
      <c r="G233">
        <v>50173.562580612903</v>
      </c>
      <c r="H233">
        <v>50173.562580612903</v>
      </c>
      <c r="I233">
        <v>1</v>
      </c>
      <c r="J233">
        <v>1</v>
      </c>
      <c r="K233">
        <v>0.99883924010263703</v>
      </c>
      <c r="L233">
        <v>-999</v>
      </c>
      <c r="M233">
        <f t="shared" si="3"/>
        <v>0.99883924010263703</v>
      </c>
      <c r="N233">
        <v>1.0006555771968899</v>
      </c>
      <c r="O233">
        <v>50140.691486638003</v>
      </c>
      <c r="P233">
        <v>50250.282222448302</v>
      </c>
      <c r="Q233">
        <v>0.99781910208334501</v>
      </c>
      <c r="R233">
        <v>0.99178927385260096</v>
      </c>
    </row>
    <row r="234" spans="1:18" x14ac:dyDescent="0.25">
      <c r="A234" s="1">
        <v>40634</v>
      </c>
      <c r="B234" s="9">
        <v>50588</v>
      </c>
      <c r="C234" s="16">
        <v>1.01196285584392</v>
      </c>
      <c r="D234" s="16">
        <v>1.0085900244463899</v>
      </c>
      <c r="E234">
        <v>1</v>
      </c>
      <c r="F234">
        <v>1</v>
      </c>
      <c r="G234">
        <v>49564.2192551224</v>
      </c>
      <c r="H234">
        <v>49564.2192551224</v>
      </c>
      <c r="I234">
        <v>1</v>
      </c>
      <c r="J234">
        <v>1</v>
      </c>
      <c r="K234">
        <v>0.98202665840796499</v>
      </c>
      <c r="L234">
        <v>-999</v>
      </c>
      <c r="M234">
        <f t="shared" si="3"/>
        <v>0.98202665840796499</v>
      </c>
      <c r="N234">
        <v>0.97849719526159795</v>
      </c>
      <c r="O234">
        <v>50653.409631768598</v>
      </c>
      <c r="P234">
        <v>50489.899841169601</v>
      </c>
      <c r="Q234">
        <v>1.0032384653388799</v>
      </c>
      <c r="R234">
        <v>0.99870868254982104</v>
      </c>
    </row>
    <row r="235" spans="1:18" x14ac:dyDescent="0.25">
      <c r="A235" s="1">
        <v>40664</v>
      </c>
      <c r="B235" s="9">
        <v>51441</v>
      </c>
      <c r="C235" s="16">
        <v>0.98387886298877403</v>
      </c>
      <c r="D235" s="16">
        <v>1</v>
      </c>
      <c r="E235">
        <v>1</v>
      </c>
      <c r="F235">
        <v>1</v>
      </c>
      <c r="G235">
        <v>52283.875520747897</v>
      </c>
      <c r="H235">
        <v>52283.875520747897</v>
      </c>
      <c r="I235">
        <v>1</v>
      </c>
      <c r="J235">
        <v>1</v>
      </c>
      <c r="K235">
        <v>1.0316781977479501</v>
      </c>
      <c r="L235">
        <v>-999</v>
      </c>
      <c r="M235">
        <f t="shared" si="3"/>
        <v>1.0316781977479501</v>
      </c>
      <c r="N235">
        <v>1.03310128991531</v>
      </c>
      <c r="O235">
        <v>50608.663478712799</v>
      </c>
      <c r="P235">
        <v>50691.565446334702</v>
      </c>
      <c r="Q235">
        <v>0.99836458063798195</v>
      </c>
      <c r="R235">
        <v>1.0164465224741099</v>
      </c>
    </row>
    <row r="236" spans="1:18" x14ac:dyDescent="0.25">
      <c r="A236" s="1">
        <v>40695</v>
      </c>
      <c r="B236" s="9">
        <v>51040</v>
      </c>
      <c r="C236" s="16">
        <v>1.00437015112733</v>
      </c>
      <c r="D236" s="16">
        <v>1</v>
      </c>
      <c r="E236">
        <v>1</v>
      </c>
      <c r="F236">
        <v>1</v>
      </c>
      <c r="G236">
        <v>50817.918018283701</v>
      </c>
      <c r="H236">
        <v>50817.918018283701</v>
      </c>
      <c r="I236">
        <v>1</v>
      </c>
      <c r="J236">
        <v>1</v>
      </c>
      <c r="K236">
        <v>0.99924215972859298</v>
      </c>
      <c r="L236">
        <v>-999</v>
      </c>
      <c r="M236">
        <f t="shared" si="3"/>
        <v>0.99924215972859298</v>
      </c>
      <c r="N236">
        <v>0.99852898962807102</v>
      </c>
      <c r="O236">
        <v>50892.781828209299</v>
      </c>
      <c r="P236">
        <v>50860.469613539099</v>
      </c>
      <c r="Q236">
        <v>1.0006353109775801</v>
      </c>
      <c r="R236">
        <v>1.00289271221777</v>
      </c>
    </row>
    <row r="237" spans="1:18" x14ac:dyDescent="0.25">
      <c r="A237" s="1">
        <v>40725</v>
      </c>
      <c r="B237" s="9">
        <v>52522</v>
      </c>
      <c r="C237" s="16">
        <v>1.0048119248359799</v>
      </c>
      <c r="D237" s="16">
        <v>1</v>
      </c>
      <c r="E237">
        <v>1</v>
      </c>
      <c r="F237">
        <v>1</v>
      </c>
      <c r="G237">
        <v>52270.478386861498</v>
      </c>
      <c r="H237">
        <v>52270.478386861498</v>
      </c>
      <c r="I237">
        <v>1</v>
      </c>
      <c r="J237">
        <v>1</v>
      </c>
      <c r="K237">
        <v>1.0248773201360699</v>
      </c>
      <c r="L237">
        <v>-999</v>
      </c>
      <c r="M237">
        <f t="shared" si="3"/>
        <v>1.0248773201360699</v>
      </c>
      <c r="N237">
        <v>1.0256919190713301</v>
      </c>
      <c r="O237">
        <v>50961.187677277798</v>
      </c>
      <c r="P237">
        <v>50995.912715844497</v>
      </c>
      <c r="Q237">
        <v>0.99931906231857903</v>
      </c>
      <c r="R237">
        <v>1.0306274714907799</v>
      </c>
    </row>
    <row r="238" spans="1:18" x14ac:dyDescent="0.25">
      <c r="A238" s="1">
        <v>40756</v>
      </c>
      <c r="B238" s="9">
        <v>51575</v>
      </c>
      <c r="C238" s="16">
        <v>0.99267408733256601</v>
      </c>
      <c r="D238" s="16">
        <v>1</v>
      </c>
      <c r="E238">
        <v>1</v>
      </c>
      <c r="F238">
        <v>1</v>
      </c>
      <c r="G238">
        <v>51955.622351932398</v>
      </c>
      <c r="H238">
        <v>51955.622351932398</v>
      </c>
      <c r="I238">
        <v>1</v>
      </c>
      <c r="J238">
        <v>1</v>
      </c>
      <c r="K238">
        <v>1.01618045407855</v>
      </c>
      <c r="L238">
        <v>-999</v>
      </c>
      <c r="M238">
        <f t="shared" si="3"/>
        <v>1.01618045407855</v>
      </c>
      <c r="N238">
        <v>1.01404756857815</v>
      </c>
      <c r="O238">
        <v>51235.882774988597</v>
      </c>
      <c r="P238">
        <v>51114.885501537203</v>
      </c>
      <c r="Q238">
        <v>1.0023671631514799</v>
      </c>
      <c r="R238">
        <v>1.00661874465013</v>
      </c>
    </row>
    <row r="239" spans="1:18" x14ac:dyDescent="0.25">
      <c r="A239" s="1">
        <v>40787</v>
      </c>
      <c r="B239" s="9">
        <v>49925</v>
      </c>
      <c r="C239" s="16">
        <v>1.0065610838405099</v>
      </c>
      <c r="D239" s="16">
        <v>1</v>
      </c>
      <c r="E239">
        <v>1</v>
      </c>
      <c r="F239">
        <v>1</v>
      </c>
      <c r="G239">
        <v>49599.573042812699</v>
      </c>
      <c r="H239">
        <v>49599.573042812699</v>
      </c>
      <c r="I239">
        <v>1</v>
      </c>
      <c r="J239">
        <v>1</v>
      </c>
      <c r="K239">
        <v>0.96801366375409204</v>
      </c>
      <c r="L239">
        <v>-999</v>
      </c>
      <c r="M239">
        <f t="shared" si="3"/>
        <v>0.96801366375409204</v>
      </c>
      <c r="N239">
        <v>0.97164308682510603</v>
      </c>
      <c r="O239">
        <v>51047.111552948802</v>
      </c>
      <c r="P239">
        <v>51221.339992800997</v>
      </c>
      <c r="Q239">
        <v>0.99659851851051395</v>
      </c>
      <c r="R239">
        <v>0.978018118580815</v>
      </c>
    </row>
    <row r="240" spans="1:18" x14ac:dyDescent="0.25">
      <c r="A240" s="1">
        <v>40817</v>
      </c>
      <c r="B240" s="9">
        <v>50887</v>
      </c>
      <c r="C240" s="16">
        <v>0.99636610154723204</v>
      </c>
      <c r="D240" s="16">
        <v>1</v>
      </c>
      <c r="E240">
        <v>1</v>
      </c>
      <c r="F240">
        <v>1</v>
      </c>
      <c r="G240">
        <v>51072.592615283596</v>
      </c>
      <c r="H240">
        <v>51072.592615283596</v>
      </c>
      <c r="I240">
        <v>1</v>
      </c>
      <c r="J240">
        <v>1</v>
      </c>
      <c r="K240">
        <v>0.994904122951212</v>
      </c>
      <c r="L240">
        <v>-999</v>
      </c>
      <c r="M240">
        <f t="shared" si="3"/>
        <v>0.994904122951212</v>
      </c>
      <c r="N240">
        <v>0.99367572686838901</v>
      </c>
      <c r="O240">
        <v>51397.645362880103</v>
      </c>
      <c r="P240">
        <v>51317.929036047899</v>
      </c>
      <c r="Q240">
        <v>1.0015533816022899</v>
      </c>
      <c r="R240">
        <v>0.99006481018196901</v>
      </c>
    </row>
    <row r="241" spans="1:18" x14ac:dyDescent="0.25">
      <c r="A241" s="1">
        <v>40848</v>
      </c>
      <c r="B241" s="9">
        <v>51352</v>
      </c>
      <c r="C241" s="16">
        <v>0.997105061923096</v>
      </c>
      <c r="D241" s="16">
        <v>1</v>
      </c>
      <c r="E241">
        <v>1</v>
      </c>
      <c r="F241">
        <v>1</v>
      </c>
      <c r="G241">
        <v>51501.092473604003</v>
      </c>
      <c r="H241">
        <v>51501.092473604003</v>
      </c>
      <c r="I241">
        <v>1</v>
      </c>
      <c r="J241">
        <v>1</v>
      </c>
      <c r="K241">
        <v>1.0013829459455501</v>
      </c>
      <c r="L241">
        <v>-999</v>
      </c>
      <c r="M241">
        <f t="shared" si="3"/>
        <v>1.0013829459455501</v>
      </c>
      <c r="N241">
        <v>1.00060923527393</v>
      </c>
      <c r="O241">
        <v>51469.735295322404</v>
      </c>
      <c r="P241">
        <v>51418.7533253617</v>
      </c>
      <c r="Q241">
        <v>1.0009915053684399</v>
      </c>
      <c r="R241">
        <v>0.99771253349863098</v>
      </c>
    </row>
    <row r="242" spans="1:18" x14ac:dyDescent="0.25">
      <c r="A242" s="1">
        <v>40878</v>
      </c>
      <c r="B242" s="9">
        <v>56065</v>
      </c>
      <c r="C242" s="16">
        <v>1.01454918477405</v>
      </c>
      <c r="D242" s="16">
        <v>1</v>
      </c>
      <c r="E242">
        <v>1</v>
      </c>
      <c r="F242">
        <v>1</v>
      </c>
      <c r="G242">
        <v>55260.997536049399</v>
      </c>
      <c r="H242">
        <v>55260.997536049399</v>
      </c>
      <c r="I242">
        <v>0</v>
      </c>
      <c r="J242">
        <v>0.98959190624563398</v>
      </c>
      <c r="K242">
        <v>1.07220103041649</v>
      </c>
      <c r="L242">
        <v>1.0834779707165001</v>
      </c>
      <c r="M242">
        <f t="shared" si="3"/>
        <v>1.0834779707165001</v>
      </c>
      <c r="N242">
        <v>1.08532011150656</v>
      </c>
      <c r="O242">
        <v>50916.772802947598</v>
      </c>
      <c r="P242">
        <v>51536.392140029297</v>
      </c>
      <c r="Q242">
        <v>0.987977052499171</v>
      </c>
      <c r="R242">
        <v>1.10111063434787</v>
      </c>
    </row>
    <row r="243" spans="1:18" x14ac:dyDescent="0.25">
      <c r="A243" s="1">
        <v>40909</v>
      </c>
      <c r="B243" s="9">
        <v>49834</v>
      </c>
      <c r="C243" s="16">
        <v>0.98387886298877403</v>
      </c>
      <c r="D243" s="16">
        <v>1</v>
      </c>
      <c r="E243">
        <v>1</v>
      </c>
      <c r="F243">
        <v>1</v>
      </c>
      <c r="G243">
        <v>50650.544365407899</v>
      </c>
      <c r="H243">
        <v>50650.544365407899</v>
      </c>
      <c r="I243">
        <v>1</v>
      </c>
      <c r="J243">
        <v>1</v>
      </c>
      <c r="K243">
        <v>0.980238333079132</v>
      </c>
      <c r="L243">
        <v>-999</v>
      </c>
      <c r="M243">
        <f t="shared" si="3"/>
        <v>0.980238333079132</v>
      </c>
      <c r="N243">
        <v>0.97919924595114405</v>
      </c>
      <c r="O243">
        <v>51726.494454362597</v>
      </c>
      <c r="P243">
        <v>51676.937928232997</v>
      </c>
      <c r="Q243">
        <v>1.00095896792876</v>
      </c>
      <c r="R243">
        <v>0.96341344074587598</v>
      </c>
    </row>
    <row r="244" spans="1:18" x14ac:dyDescent="0.25">
      <c r="A244" s="1">
        <v>40940</v>
      </c>
      <c r="B244" s="9">
        <v>48850</v>
      </c>
      <c r="C244" s="16">
        <v>1.0284064905764501</v>
      </c>
      <c r="D244" s="16">
        <v>1</v>
      </c>
      <c r="E244">
        <v>1</v>
      </c>
      <c r="F244">
        <v>1</v>
      </c>
      <c r="G244">
        <v>47500.672591650196</v>
      </c>
      <c r="H244">
        <v>47500.672591650196</v>
      </c>
      <c r="I244">
        <v>1</v>
      </c>
      <c r="J244">
        <v>1</v>
      </c>
      <c r="K244">
        <v>0.91665201540337404</v>
      </c>
      <c r="L244">
        <v>-999</v>
      </c>
      <c r="M244">
        <f t="shared" si="3"/>
        <v>0.91665201540337404</v>
      </c>
      <c r="N244">
        <v>0.91913855813318601</v>
      </c>
      <c r="O244">
        <v>51679.556005273298</v>
      </c>
      <c r="P244">
        <v>51832.021461280099</v>
      </c>
      <c r="Q244">
        <v>0.99705846980865398</v>
      </c>
      <c r="R244">
        <v>0.94524805892325103</v>
      </c>
    </row>
    <row r="245" spans="1:18" x14ac:dyDescent="0.25">
      <c r="A245" s="1">
        <v>40969</v>
      </c>
      <c r="B245" s="9">
        <v>52549</v>
      </c>
      <c r="C245" s="16">
        <v>1.01454918477405</v>
      </c>
      <c r="D245" s="16">
        <v>0.99426205298519799</v>
      </c>
      <c r="E245">
        <v>1</v>
      </c>
      <c r="F245">
        <v>1</v>
      </c>
      <c r="G245">
        <v>52094.3334051114</v>
      </c>
      <c r="H245">
        <v>52094.3334051114</v>
      </c>
      <c r="I245">
        <v>1</v>
      </c>
      <c r="J245">
        <v>1</v>
      </c>
      <c r="K245">
        <v>1.0024499984848201</v>
      </c>
      <c r="L245">
        <v>-999</v>
      </c>
      <c r="M245">
        <f t="shared" si="3"/>
        <v>1.0024499984848201</v>
      </c>
      <c r="N245">
        <v>1.0019568277542501</v>
      </c>
      <c r="O245">
        <v>51992.592856394796</v>
      </c>
      <c r="P245">
        <v>51982.5049641187</v>
      </c>
      <c r="Q245">
        <v>1.0001940632196</v>
      </c>
      <c r="R245">
        <v>1.0107016617759801</v>
      </c>
    </row>
    <row r="246" spans="1:18" x14ac:dyDescent="0.25">
      <c r="A246" s="1">
        <v>41000</v>
      </c>
      <c r="B246" s="9">
        <v>50842</v>
      </c>
      <c r="C246" s="16">
        <v>0.98852116597843898</v>
      </c>
      <c r="D246" s="16">
        <v>1.00577106105737</v>
      </c>
      <c r="E246">
        <v>1</v>
      </c>
      <c r="F246">
        <v>1</v>
      </c>
      <c r="G246">
        <v>51137.267503866497</v>
      </c>
      <c r="H246">
        <v>51137.267503866497</v>
      </c>
      <c r="I246">
        <v>1</v>
      </c>
      <c r="J246">
        <v>1</v>
      </c>
      <c r="K246">
        <v>0.98163106024307101</v>
      </c>
      <c r="L246">
        <v>-999</v>
      </c>
      <c r="M246">
        <f t="shared" si="3"/>
        <v>0.98163106024307101</v>
      </c>
      <c r="N246">
        <v>0.97820205039432495</v>
      </c>
      <c r="O246">
        <v>52276.794434495903</v>
      </c>
      <c r="P246">
        <v>52108.170947411199</v>
      </c>
      <c r="Q246">
        <v>1.0032360277480299</v>
      </c>
      <c r="R246">
        <v>0.97255389413186599</v>
      </c>
    </row>
    <row r="247" spans="1:18" x14ac:dyDescent="0.25">
      <c r="A247" s="1">
        <v>41030</v>
      </c>
      <c r="B247" s="9">
        <v>53955</v>
      </c>
      <c r="C247" s="16">
        <v>0.99965341797504503</v>
      </c>
      <c r="D247" s="16">
        <v>1</v>
      </c>
      <c r="E247">
        <v>1</v>
      </c>
      <c r="F247">
        <v>1</v>
      </c>
      <c r="G247">
        <v>53973.706316429503</v>
      </c>
      <c r="H247">
        <v>53973.706316429503</v>
      </c>
      <c r="I247">
        <v>1</v>
      </c>
      <c r="J247">
        <v>1</v>
      </c>
      <c r="K247">
        <v>1.03385154309383</v>
      </c>
      <c r="L247">
        <v>-999</v>
      </c>
      <c r="M247">
        <f t="shared" si="3"/>
        <v>1.03385154309383</v>
      </c>
      <c r="N247">
        <v>1.0320414683566801</v>
      </c>
      <c r="O247">
        <v>52298.001554503397</v>
      </c>
      <c r="P247">
        <v>52215.043432350503</v>
      </c>
      <c r="Q247">
        <v>1.0015887781891899</v>
      </c>
      <c r="R247">
        <v>1.0316837813347399</v>
      </c>
    </row>
    <row r="248" spans="1:18" x14ac:dyDescent="0.25">
      <c r="A248" s="1">
        <v>41061</v>
      </c>
      <c r="B248" s="9">
        <v>52702</v>
      </c>
      <c r="C248" s="16">
        <v>1.01196285584392</v>
      </c>
      <c r="D248" s="16">
        <v>1</v>
      </c>
      <c r="E248">
        <v>1</v>
      </c>
      <c r="F248">
        <v>1</v>
      </c>
      <c r="G248">
        <v>52078.9865909156</v>
      </c>
      <c r="H248">
        <v>52078.9865909156</v>
      </c>
      <c r="I248">
        <v>1</v>
      </c>
      <c r="J248">
        <v>1</v>
      </c>
      <c r="K248">
        <v>0.995772846962234</v>
      </c>
      <c r="L248">
        <v>-999</v>
      </c>
      <c r="M248">
        <f t="shared" si="3"/>
        <v>0.995772846962234</v>
      </c>
      <c r="N248">
        <v>0.998498423645788</v>
      </c>
      <c r="O248">
        <v>52157.304766452296</v>
      </c>
      <c r="P248">
        <v>52301.612647928603</v>
      </c>
      <c r="Q248">
        <v>0.99724085216171499</v>
      </c>
      <c r="R248">
        <v>1.01044331634824</v>
      </c>
    </row>
    <row r="249" spans="1:18" x14ac:dyDescent="0.25">
      <c r="A249" s="1">
        <v>41091</v>
      </c>
      <c r="B249" s="9">
        <v>52868</v>
      </c>
      <c r="C249" s="16">
        <v>0.98387886298877403</v>
      </c>
      <c r="D249" s="16">
        <v>1</v>
      </c>
      <c r="E249">
        <v>1</v>
      </c>
      <c r="F249">
        <v>1</v>
      </c>
      <c r="G249">
        <v>53734.257324525097</v>
      </c>
      <c r="H249">
        <v>53734.257324525097</v>
      </c>
      <c r="I249">
        <v>1</v>
      </c>
      <c r="J249">
        <v>1</v>
      </c>
      <c r="K249">
        <v>1.0258350507109799</v>
      </c>
      <c r="L249">
        <v>-999</v>
      </c>
      <c r="M249">
        <f t="shared" si="3"/>
        <v>1.0258350507109799</v>
      </c>
      <c r="N249">
        <v>1.0254158917549201</v>
      </c>
      <c r="O249">
        <v>52402.403509236901</v>
      </c>
      <c r="P249">
        <v>52376.319432288801</v>
      </c>
      <c r="Q249">
        <v>1.0004980127895799</v>
      </c>
      <c r="R249">
        <v>1.0088850216704499</v>
      </c>
    </row>
    <row r="250" spans="1:18" x14ac:dyDescent="0.25">
      <c r="A250" s="1">
        <v>41122</v>
      </c>
      <c r="B250" s="9">
        <v>53442</v>
      </c>
      <c r="C250" s="16">
        <v>1.0083827288923</v>
      </c>
      <c r="D250" s="16">
        <v>1</v>
      </c>
      <c r="E250">
        <v>1</v>
      </c>
      <c r="F250">
        <v>1</v>
      </c>
      <c r="G250">
        <v>52997.734360946</v>
      </c>
      <c r="H250">
        <v>52997.734360946</v>
      </c>
      <c r="I250">
        <v>1</v>
      </c>
      <c r="J250">
        <v>1</v>
      </c>
      <c r="K250">
        <v>1.0103777060797701</v>
      </c>
      <c r="L250">
        <v>-999</v>
      </c>
      <c r="M250">
        <f t="shared" si="3"/>
        <v>1.0103777060797701</v>
      </c>
      <c r="N250">
        <v>1.0133100677967799</v>
      </c>
      <c r="O250">
        <v>52301.596564788597</v>
      </c>
      <c r="P250">
        <v>52445.144199358299</v>
      </c>
      <c r="Q250">
        <v>0.99726289942069801</v>
      </c>
      <c r="R250">
        <v>1.02180437137896</v>
      </c>
    </row>
    <row r="251" spans="1:18" x14ac:dyDescent="0.25">
      <c r="A251" s="1">
        <v>41153</v>
      </c>
      <c r="B251" s="9">
        <v>51122</v>
      </c>
      <c r="C251" s="16">
        <v>1.0008135560896201</v>
      </c>
      <c r="D251" s="16">
        <v>1</v>
      </c>
      <c r="E251">
        <v>1</v>
      </c>
      <c r="F251">
        <v>1</v>
      </c>
      <c r="G251">
        <v>51080.443194378597</v>
      </c>
      <c r="H251">
        <v>51080.443194378597</v>
      </c>
      <c r="I251">
        <v>1</v>
      </c>
      <c r="J251">
        <v>1</v>
      </c>
      <c r="K251">
        <v>0.97264343744759896</v>
      </c>
      <c r="L251">
        <v>-999</v>
      </c>
      <c r="M251">
        <f t="shared" si="3"/>
        <v>0.97264343744759896</v>
      </c>
      <c r="N251">
        <v>0.97148209782644002</v>
      </c>
      <c r="O251">
        <v>52579.911980533798</v>
      </c>
      <c r="P251">
        <v>52508.313168467801</v>
      </c>
      <c r="Q251">
        <v>1.0013635709804001</v>
      </c>
      <c r="R251">
        <v>0.97227245300308696</v>
      </c>
    </row>
    <row r="252" spans="1:18" x14ac:dyDescent="0.25">
      <c r="A252" s="1">
        <v>41183</v>
      </c>
      <c r="B252" s="9">
        <v>52236</v>
      </c>
      <c r="C252" s="16">
        <v>0.99267408733256601</v>
      </c>
      <c r="D252" s="16">
        <v>1</v>
      </c>
      <c r="E252">
        <v>1</v>
      </c>
      <c r="F252">
        <v>1</v>
      </c>
      <c r="G252">
        <v>52621.500517218497</v>
      </c>
      <c r="H252">
        <v>52621.500517218497</v>
      </c>
      <c r="I252">
        <v>0.64772971613155605</v>
      </c>
      <c r="J252">
        <v>1.0018724084833399</v>
      </c>
      <c r="K252">
        <v>1.0007424101060001</v>
      </c>
      <c r="L252">
        <v>0.99887211348693905</v>
      </c>
      <c r="M252">
        <f t="shared" si="3"/>
        <v>0.99887211348693905</v>
      </c>
      <c r="N252">
        <v>0.99499537887613798</v>
      </c>
      <c r="O252">
        <v>52886.175789736102</v>
      </c>
      <c r="P252">
        <v>52575.137973035897</v>
      </c>
      <c r="Q252">
        <v>1.0059160627759001</v>
      </c>
      <c r="R252">
        <v>0.98770612962599003</v>
      </c>
    </row>
    <row r="253" spans="1:18" x14ac:dyDescent="0.25">
      <c r="A253" s="1">
        <v>41214</v>
      </c>
      <c r="B253" s="9">
        <v>52904</v>
      </c>
      <c r="C253" s="16">
        <v>1.0065610838405099</v>
      </c>
      <c r="D253" s="16">
        <v>1</v>
      </c>
      <c r="E253">
        <v>1</v>
      </c>
      <c r="F253">
        <v>1</v>
      </c>
      <c r="G253">
        <v>52559.1549776057</v>
      </c>
      <c r="H253">
        <v>52559.1549776057</v>
      </c>
      <c r="I253">
        <v>1</v>
      </c>
      <c r="J253">
        <v>1</v>
      </c>
      <c r="K253">
        <v>0.99830908958467801</v>
      </c>
      <c r="L253">
        <v>-999</v>
      </c>
      <c r="M253">
        <f t="shared" si="3"/>
        <v>0.99830908958467801</v>
      </c>
      <c r="N253">
        <v>1.00071602417765</v>
      </c>
      <c r="O253">
        <v>52521.548279190101</v>
      </c>
      <c r="P253">
        <v>52642.972917760097</v>
      </c>
      <c r="Q253">
        <v>0.99769343120572396</v>
      </c>
      <c r="R253">
        <v>1.0072818059128199</v>
      </c>
    </row>
    <row r="254" spans="1:18" x14ac:dyDescent="0.25">
      <c r="A254" s="1">
        <v>41244</v>
      </c>
      <c r="B254" s="9">
        <v>56901</v>
      </c>
      <c r="C254" s="16">
        <v>0.99636610154723204</v>
      </c>
      <c r="D254" s="16">
        <v>1</v>
      </c>
      <c r="E254">
        <v>1</v>
      </c>
      <c r="F254">
        <v>1</v>
      </c>
      <c r="G254">
        <v>57108.5265864022</v>
      </c>
      <c r="H254">
        <v>57108.5265864022</v>
      </c>
      <c r="I254">
        <v>1</v>
      </c>
      <c r="J254">
        <v>1</v>
      </c>
      <c r="K254">
        <v>1.0833818139135301</v>
      </c>
      <c r="L254">
        <v>-999</v>
      </c>
      <c r="M254">
        <f t="shared" si="3"/>
        <v>1.0833818139135301</v>
      </c>
      <c r="N254">
        <v>1.0845702534945401</v>
      </c>
      <c r="O254">
        <v>52655.442468937203</v>
      </c>
      <c r="P254">
        <v>52709.758560794202</v>
      </c>
      <c r="Q254">
        <v>0.99896952493541902</v>
      </c>
      <c r="R254">
        <v>1.08062903532844</v>
      </c>
    </row>
    <row r="255" spans="1:18" x14ac:dyDescent="0.25">
      <c r="A255" s="1">
        <v>41275</v>
      </c>
      <c r="B255" s="9">
        <v>51640</v>
      </c>
      <c r="C255" s="16">
        <v>0.99965341797504503</v>
      </c>
      <c r="D255" s="16">
        <v>1</v>
      </c>
      <c r="E255">
        <v>1</v>
      </c>
      <c r="F255">
        <v>1</v>
      </c>
      <c r="G255">
        <v>51657.903700869603</v>
      </c>
      <c r="H255">
        <v>51657.903700869603</v>
      </c>
      <c r="I255">
        <v>1</v>
      </c>
      <c r="J255">
        <v>1</v>
      </c>
      <c r="K255">
        <v>0.97873728240928504</v>
      </c>
      <c r="L255">
        <v>-999</v>
      </c>
      <c r="M255">
        <f t="shared" si="3"/>
        <v>0.97873728240928504</v>
      </c>
      <c r="N255">
        <v>0.98011918561693201</v>
      </c>
      <c r="O255">
        <v>52705.736668498903</v>
      </c>
      <c r="P255">
        <v>52777.985075034099</v>
      </c>
      <c r="Q255">
        <v>0.99863108820027002</v>
      </c>
      <c r="R255">
        <v>0.97977949392488295</v>
      </c>
    </row>
    <row r="256" spans="1:18" x14ac:dyDescent="0.25">
      <c r="A256" s="1">
        <v>41306</v>
      </c>
      <c r="B256" s="9">
        <v>48570</v>
      </c>
      <c r="C256" s="16">
        <v>0.99115044247787598</v>
      </c>
      <c r="D256" s="16">
        <v>1</v>
      </c>
      <c r="E256">
        <v>1</v>
      </c>
      <c r="F256">
        <v>1</v>
      </c>
      <c r="G256">
        <v>49003.660714285703</v>
      </c>
      <c r="H256">
        <v>49003.660714285703</v>
      </c>
      <c r="I256">
        <v>0</v>
      </c>
      <c r="J256">
        <v>1.0076119974553901</v>
      </c>
      <c r="K256">
        <v>0.92708009851177997</v>
      </c>
      <c r="L256">
        <v>0.92007647869717002</v>
      </c>
      <c r="M256">
        <f t="shared" si="3"/>
        <v>0.92007647869717002</v>
      </c>
      <c r="N256">
        <v>0.919344517751573</v>
      </c>
      <c r="O256">
        <v>53302.825837405602</v>
      </c>
      <c r="P256">
        <v>52857.020141242698</v>
      </c>
      <c r="Q256">
        <v>1.00843418140053</v>
      </c>
      <c r="R256">
        <v>0.91120872555908095</v>
      </c>
    </row>
    <row r="257" spans="1:18" x14ac:dyDescent="0.25">
      <c r="A257" s="1">
        <v>41334</v>
      </c>
      <c r="B257" s="9">
        <v>54222</v>
      </c>
      <c r="C257" s="16">
        <v>1.0048119248359799</v>
      </c>
      <c r="D257" s="16">
        <v>1.01393378535342</v>
      </c>
      <c r="E257">
        <v>1</v>
      </c>
      <c r="F257">
        <v>1</v>
      </c>
      <c r="G257">
        <v>53220.770496549099</v>
      </c>
      <c r="H257">
        <v>53220.770496549099</v>
      </c>
      <c r="I257">
        <v>1</v>
      </c>
      <c r="J257">
        <v>1</v>
      </c>
      <c r="K257">
        <v>1.00517403651351</v>
      </c>
      <c r="L257">
        <v>-999</v>
      </c>
      <c r="M257">
        <f t="shared" si="3"/>
        <v>1.00517403651351</v>
      </c>
      <c r="N257">
        <v>1.0025279406441401</v>
      </c>
      <c r="O257">
        <v>53086.570796574597</v>
      </c>
      <c r="P257">
        <v>52947.205741256497</v>
      </c>
      <c r="Q257">
        <v>1.0026321512791301</v>
      </c>
      <c r="R257">
        <v>1.02138825669822</v>
      </c>
    </row>
    <row r="258" spans="1:18" x14ac:dyDescent="0.25">
      <c r="A258" s="1">
        <v>41365</v>
      </c>
      <c r="B258" s="9">
        <v>50339</v>
      </c>
      <c r="C258" s="16">
        <v>0.990880819967486</v>
      </c>
      <c r="D258" s="16">
        <v>0.98625769694757703</v>
      </c>
      <c r="E258">
        <v>1</v>
      </c>
      <c r="F258">
        <v>1</v>
      </c>
      <c r="G258">
        <v>51510.143089236997</v>
      </c>
      <c r="H258">
        <v>51510.143089236997</v>
      </c>
      <c r="I258">
        <v>0</v>
      </c>
      <c r="J258">
        <v>0.99408545878438004</v>
      </c>
      <c r="K258">
        <v>0.97095559046643698</v>
      </c>
      <c r="L258">
        <v>0.97673251518412896</v>
      </c>
      <c r="M258">
        <f t="shared" si="3"/>
        <v>0.97673251518412896</v>
      </c>
      <c r="N258">
        <v>0.97741847514031799</v>
      </c>
      <c r="O258">
        <v>52700.193826234099</v>
      </c>
      <c r="P258">
        <v>53053.292625776798</v>
      </c>
      <c r="Q258">
        <v>0.99334445079529099</v>
      </c>
      <c r="R258">
        <v>0.95519572785596296</v>
      </c>
    </row>
    <row r="259" spans="1:18" x14ac:dyDescent="0.25">
      <c r="A259" s="1">
        <v>41395</v>
      </c>
      <c r="B259" s="9">
        <v>55212</v>
      </c>
      <c r="C259" s="16">
        <v>1.0083827288923</v>
      </c>
      <c r="D259" s="16">
        <v>1</v>
      </c>
      <c r="E259">
        <v>1</v>
      </c>
      <c r="F259">
        <v>1</v>
      </c>
      <c r="G259">
        <v>54753.020275000003</v>
      </c>
      <c r="H259">
        <v>54753.020275000003</v>
      </c>
      <c r="I259">
        <v>1</v>
      </c>
      <c r="J259">
        <v>1</v>
      </c>
      <c r="K259">
        <v>1.0298523423375701</v>
      </c>
      <c r="L259">
        <v>-999</v>
      </c>
      <c r="M259">
        <f t="shared" si="3"/>
        <v>1.0298523423375701</v>
      </c>
      <c r="N259">
        <v>1.0311893190660699</v>
      </c>
      <c r="O259">
        <v>53096.962180124901</v>
      </c>
      <c r="P259">
        <v>53170.5971739464</v>
      </c>
      <c r="Q259">
        <v>0.99861511817178505</v>
      </c>
      <c r="R259">
        <v>1.03983349956444</v>
      </c>
    </row>
    <row r="260" spans="1:18" x14ac:dyDescent="0.25">
      <c r="A260" s="1">
        <v>41426</v>
      </c>
      <c r="B260" s="9">
        <v>53202</v>
      </c>
      <c r="C260" s="16">
        <v>1.0008135560896201</v>
      </c>
      <c r="D260" s="16">
        <v>1</v>
      </c>
      <c r="E260">
        <v>1</v>
      </c>
      <c r="F260">
        <v>1</v>
      </c>
      <c r="G260">
        <v>53158.752373289899</v>
      </c>
      <c r="H260">
        <v>53158.752373289899</v>
      </c>
      <c r="I260">
        <v>1</v>
      </c>
      <c r="J260">
        <v>1</v>
      </c>
      <c r="K260">
        <v>0.99762996582444197</v>
      </c>
      <c r="L260">
        <v>-999</v>
      </c>
      <c r="M260">
        <f t="shared" ref="M260:M323" si="4">IF(L260=-999,K260,L260)</f>
        <v>0.99762996582444197</v>
      </c>
      <c r="N260">
        <v>0.99883774632507905</v>
      </c>
      <c r="O260">
        <v>53220.608220775997</v>
      </c>
      <c r="P260">
        <v>53292.283914558997</v>
      </c>
      <c r="Q260">
        <v>0.998655045561607</v>
      </c>
      <c r="R260">
        <v>0.999650356856148</v>
      </c>
    </row>
    <row r="261" spans="1:18" x14ac:dyDescent="0.25">
      <c r="A261" s="1">
        <v>41456</v>
      </c>
      <c r="B261" s="9">
        <v>54467</v>
      </c>
      <c r="C261" s="16">
        <v>0.99267408733256601</v>
      </c>
      <c r="D261" s="16">
        <v>1</v>
      </c>
      <c r="E261">
        <v>1</v>
      </c>
      <c r="F261">
        <v>1</v>
      </c>
      <c r="G261">
        <v>54868.965247556102</v>
      </c>
      <c r="H261">
        <v>54868.965247556102</v>
      </c>
      <c r="I261">
        <v>1</v>
      </c>
      <c r="J261">
        <v>1</v>
      </c>
      <c r="K261">
        <v>1.0271500077676901</v>
      </c>
      <c r="L261">
        <v>-999</v>
      </c>
      <c r="M261">
        <f t="shared" si="4"/>
        <v>1.0271500077676901</v>
      </c>
      <c r="N261">
        <v>1.02504352775013</v>
      </c>
      <c r="O261">
        <v>53528.424659183001</v>
      </c>
      <c r="P261">
        <v>53427.857455561199</v>
      </c>
      <c r="Q261">
        <v>1.0018822990179901</v>
      </c>
      <c r="R261">
        <v>1.01753414838551</v>
      </c>
    </row>
    <row r="262" spans="1:18" x14ac:dyDescent="0.25">
      <c r="A262" s="1">
        <v>41487</v>
      </c>
      <c r="B262" s="9">
        <v>55047</v>
      </c>
      <c r="C262" s="16">
        <v>1.01454918477405</v>
      </c>
      <c r="D262" s="16">
        <v>1</v>
      </c>
      <c r="E262">
        <v>1</v>
      </c>
      <c r="F262">
        <v>1</v>
      </c>
      <c r="G262">
        <v>54257.596207382703</v>
      </c>
      <c r="H262">
        <v>54257.596207382703</v>
      </c>
      <c r="I262">
        <v>1</v>
      </c>
      <c r="J262">
        <v>1</v>
      </c>
      <c r="K262">
        <v>1.0127866489066899</v>
      </c>
      <c r="L262">
        <v>-999</v>
      </c>
      <c r="M262">
        <f t="shared" si="4"/>
        <v>1.0127866489066899</v>
      </c>
      <c r="N262">
        <v>1.0126125039507201</v>
      </c>
      <c r="O262">
        <v>53581.795598707198</v>
      </c>
      <c r="P262">
        <v>53582.255346986502</v>
      </c>
      <c r="Q262">
        <v>0.999991419766182</v>
      </c>
      <c r="R262">
        <v>1.02734519037522</v>
      </c>
    </row>
    <row r="263" spans="1:18" x14ac:dyDescent="0.25">
      <c r="A263" s="1">
        <v>41518</v>
      </c>
      <c r="B263" s="9">
        <v>51680</v>
      </c>
      <c r="C263" s="16">
        <v>0.98852116597843898</v>
      </c>
      <c r="D263" s="16">
        <v>1</v>
      </c>
      <c r="E263">
        <v>1</v>
      </c>
      <c r="F263">
        <v>1</v>
      </c>
      <c r="G263">
        <v>52280.114759957702</v>
      </c>
      <c r="H263">
        <v>52280.114759957702</v>
      </c>
      <c r="I263">
        <v>1</v>
      </c>
      <c r="J263">
        <v>1</v>
      </c>
      <c r="K263">
        <v>0.97261178359803202</v>
      </c>
      <c r="L263">
        <v>-999</v>
      </c>
      <c r="M263">
        <f t="shared" si="4"/>
        <v>0.97261178359803202</v>
      </c>
      <c r="N263">
        <v>0.97147592494468704</v>
      </c>
      <c r="O263">
        <v>53815.141906820201</v>
      </c>
      <c r="P263">
        <v>53760.15495674</v>
      </c>
      <c r="Q263">
        <v>1.0010228197839901</v>
      </c>
      <c r="R263">
        <v>0.96032451404630403</v>
      </c>
    </row>
    <row r="264" spans="1:18" x14ac:dyDescent="0.25">
      <c r="A264" s="1">
        <v>41548</v>
      </c>
      <c r="B264" s="9">
        <v>53673</v>
      </c>
      <c r="C264" s="16">
        <v>0.99965341797504503</v>
      </c>
      <c r="D264" s="16">
        <v>1</v>
      </c>
      <c r="E264">
        <v>1</v>
      </c>
      <c r="F264">
        <v>1</v>
      </c>
      <c r="G264">
        <v>53691.608546413103</v>
      </c>
      <c r="H264">
        <v>53691.608546413103</v>
      </c>
      <c r="I264">
        <v>1</v>
      </c>
      <c r="J264">
        <v>1</v>
      </c>
      <c r="K264">
        <v>0.99525958272616599</v>
      </c>
      <c r="L264">
        <v>-999</v>
      </c>
      <c r="M264">
        <f t="shared" si="4"/>
        <v>0.99525958272616599</v>
      </c>
      <c r="N264">
        <v>0.99633066217868305</v>
      </c>
      <c r="O264">
        <v>53889.346764662703</v>
      </c>
      <c r="P264">
        <v>53950.969289682798</v>
      </c>
      <c r="Q264">
        <v>0.99885780504351596</v>
      </c>
      <c r="R264">
        <v>0.99598535188026005</v>
      </c>
    </row>
    <row r="265" spans="1:18" x14ac:dyDescent="0.25">
      <c r="A265" s="1">
        <v>41579</v>
      </c>
      <c r="B265" s="9">
        <v>54684</v>
      </c>
      <c r="C265" s="16">
        <v>1.01196285584392</v>
      </c>
      <c r="D265" s="16">
        <v>1</v>
      </c>
      <c r="E265">
        <v>1</v>
      </c>
      <c r="F265">
        <v>1</v>
      </c>
      <c r="G265">
        <v>54037.556501416002</v>
      </c>
      <c r="H265">
        <v>54037.556501416002</v>
      </c>
      <c r="I265">
        <v>1</v>
      </c>
      <c r="J265">
        <v>1</v>
      </c>
      <c r="K265">
        <v>0.99791691659205595</v>
      </c>
      <c r="L265">
        <v>-999</v>
      </c>
      <c r="M265">
        <f t="shared" si="4"/>
        <v>0.99791691659205595</v>
      </c>
      <c r="N265">
        <v>1.0008628553996699</v>
      </c>
      <c r="O265">
        <v>53990.970101330597</v>
      </c>
      <c r="P265">
        <v>54148.057203948701</v>
      </c>
      <c r="Q265">
        <v>0.99709893372487102</v>
      </c>
      <c r="R265">
        <v>1.0128360334583499</v>
      </c>
    </row>
    <row r="266" spans="1:18" x14ac:dyDescent="0.25">
      <c r="A266" s="1">
        <v>41609</v>
      </c>
      <c r="B266" s="9">
        <v>58111</v>
      </c>
      <c r="C266" s="16">
        <v>0.98387886298877403</v>
      </c>
      <c r="D266" s="16">
        <v>1</v>
      </c>
      <c r="E266">
        <v>1</v>
      </c>
      <c r="F266">
        <v>1</v>
      </c>
      <c r="G266">
        <v>59063.165381430801</v>
      </c>
      <c r="H266">
        <v>59063.165381430801</v>
      </c>
      <c r="I266">
        <v>1</v>
      </c>
      <c r="J266">
        <v>1</v>
      </c>
      <c r="K266">
        <v>1.0866834858107901</v>
      </c>
      <c r="L266">
        <v>-999</v>
      </c>
      <c r="M266">
        <f t="shared" si="4"/>
        <v>1.0866834858107901</v>
      </c>
      <c r="N266">
        <v>1.0839753076844201</v>
      </c>
      <c r="O266">
        <v>54487.556093506202</v>
      </c>
      <c r="P266">
        <v>54343.441897659497</v>
      </c>
      <c r="Q266">
        <v>1.0026519151311399</v>
      </c>
      <c r="R266">
        <v>1.0665003932324599</v>
      </c>
    </row>
    <row r="267" spans="1:18" x14ac:dyDescent="0.25">
      <c r="A267" s="1">
        <v>41640</v>
      </c>
      <c r="B267" s="9">
        <v>54048</v>
      </c>
      <c r="C267" s="16">
        <v>1.0083827288923</v>
      </c>
      <c r="D267" s="16">
        <v>1</v>
      </c>
      <c r="E267">
        <v>1</v>
      </c>
      <c r="F267">
        <v>1</v>
      </c>
      <c r="G267">
        <v>53598.696656944201</v>
      </c>
      <c r="H267">
        <v>53598.696656944201</v>
      </c>
      <c r="I267">
        <v>1</v>
      </c>
      <c r="J267">
        <v>1</v>
      </c>
      <c r="K267">
        <v>0.98253860985484898</v>
      </c>
      <c r="L267">
        <v>-999</v>
      </c>
      <c r="M267">
        <f t="shared" si="4"/>
        <v>0.98253860985484898</v>
      </c>
      <c r="N267">
        <v>0.98110729438557398</v>
      </c>
      <c r="O267">
        <v>54630.820669324203</v>
      </c>
      <c r="P267">
        <v>54538.677967499199</v>
      </c>
      <c r="Q267">
        <v>1.0016894927647499</v>
      </c>
      <c r="R267">
        <v>0.98933165084866803</v>
      </c>
    </row>
    <row r="268" spans="1:18" x14ac:dyDescent="0.25">
      <c r="A268" s="1">
        <v>41671</v>
      </c>
      <c r="B268" s="9">
        <v>49913</v>
      </c>
      <c r="C268" s="16">
        <v>0.99115044247787598</v>
      </c>
      <c r="D268" s="16">
        <v>1</v>
      </c>
      <c r="E268">
        <v>1</v>
      </c>
      <c r="F268">
        <v>1</v>
      </c>
      <c r="G268">
        <v>50358.651785714297</v>
      </c>
      <c r="H268">
        <v>50358.651785714297</v>
      </c>
      <c r="I268">
        <v>1</v>
      </c>
      <c r="J268">
        <v>1</v>
      </c>
      <c r="K268">
        <v>0.91973911821291598</v>
      </c>
      <c r="L268">
        <v>-999</v>
      </c>
      <c r="M268">
        <f t="shared" si="4"/>
        <v>0.91973911821291598</v>
      </c>
      <c r="N268">
        <v>0.919435942058068</v>
      </c>
      <c r="O268">
        <v>54771.245588889302</v>
      </c>
      <c r="P268">
        <v>54739.398505643701</v>
      </c>
      <c r="Q268">
        <v>1.00058179454132</v>
      </c>
      <c r="R268">
        <v>0.91129934080091701</v>
      </c>
    </row>
    <row r="269" spans="1:18" x14ac:dyDescent="0.25">
      <c r="A269" s="1">
        <v>41699</v>
      </c>
      <c r="B269" s="9">
        <v>54314</v>
      </c>
      <c r="C269" s="16">
        <v>0.99636610154723204</v>
      </c>
      <c r="D269" s="16">
        <v>0.99148313562678303</v>
      </c>
      <c r="E269">
        <v>1</v>
      </c>
      <c r="F269">
        <v>1</v>
      </c>
      <c r="G269">
        <v>54980.351602401803</v>
      </c>
      <c r="H269">
        <v>54980.351602401803</v>
      </c>
      <c r="I269">
        <v>1</v>
      </c>
      <c r="J269">
        <v>1</v>
      </c>
      <c r="K269">
        <v>1.00020303222444</v>
      </c>
      <c r="L269">
        <v>-999</v>
      </c>
      <c r="M269">
        <f t="shared" si="4"/>
        <v>1.00020303222444</v>
      </c>
      <c r="N269">
        <v>1.00294344654114</v>
      </c>
      <c r="O269">
        <v>54818.994821705099</v>
      </c>
      <c r="P269">
        <v>54957.414681529503</v>
      </c>
      <c r="Q269">
        <v>0.99748132512006704</v>
      </c>
      <c r="R269">
        <v>0.990787959112575</v>
      </c>
    </row>
    <row r="270" spans="1:18" x14ac:dyDescent="0.25">
      <c r="A270" s="1">
        <v>41730</v>
      </c>
      <c r="B270" s="9">
        <v>54180</v>
      </c>
      <c r="C270" s="16">
        <v>0.997105061923096</v>
      </c>
      <c r="D270" s="16">
        <v>1.0085900244463899</v>
      </c>
      <c r="E270">
        <v>1</v>
      </c>
      <c r="F270">
        <v>1</v>
      </c>
      <c r="G270">
        <v>53874.519686674998</v>
      </c>
      <c r="H270">
        <v>53874.519686674998</v>
      </c>
      <c r="I270">
        <v>1</v>
      </c>
      <c r="J270">
        <v>1</v>
      </c>
      <c r="K270">
        <v>0.975780190726941</v>
      </c>
      <c r="L270">
        <v>-999</v>
      </c>
      <c r="M270">
        <f t="shared" si="4"/>
        <v>0.975780190726941</v>
      </c>
      <c r="N270">
        <v>0.97620265614024604</v>
      </c>
      <c r="O270">
        <v>55187.843782034499</v>
      </c>
      <c r="P270">
        <v>55204.554221535502</v>
      </c>
      <c r="Q270">
        <v>0.99969729962071596</v>
      </c>
      <c r="R270">
        <v>0.98173793877479698</v>
      </c>
    </row>
    <row r="271" spans="1:18" x14ac:dyDescent="0.25">
      <c r="A271" s="1">
        <v>41760</v>
      </c>
      <c r="B271" s="9">
        <v>57765</v>
      </c>
      <c r="C271" s="16">
        <v>1.01454918477405</v>
      </c>
      <c r="D271" s="16">
        <v>1</v>
      </c>
      <c r="E271">
        <v>1</v>
      </c>
      <c r="F271">
        <v>1</v>
      </c>
      <c r="G271">
        <v>56936.618615355197</v>
      </c>
      <c r="H271">
        <v>56936.618615355197</v>
      </c>
      <c r="I271">
        <v>0.61253602497568505</v>
      </c>
      <c r="J271">
        <v>0.99827931713918205</v>
      </c>
      <c r="K271">
        <v>1.0263420325572301</v>
      </c>
      <c r="L271">
        <v>1.02811108568138</v>
      </c>
      <c r="M271">
        <f t="shared" si="4"/>
        <v>1.02811108568138</v>
      </c>
      <c r="N271">
        <v>1.03104824932046</v>
      </c>
      <c r="O271">
        <v>55222.070017461003</v>
      </c>
      <c r="P271">
        <v>55474.257215488702</v>
      </c>
      <c r="Q271">
        <v>0.99545397792262302</v>
      </c>
      <c r="R271">
        <v>1.04604916081079</v>
      </c>
    </row>
    <row r="272" spans="1:18" x14ac:dyDescent="0.25">
      <c r="A272" s="1">
        <v>41791</v>
      </c>
      <c r="B272" s="9">
        <v>55248</v>
      </c>
      <c r="C272" s="16">
        <v>0.98852116597843898</v>
      </c>
      <c r="D272" s="16">
        <v>1</v>
      </c>
      <c r="E272">
        <v>1</v>
      </c>
      <c r="F272">
        <v>1</v>
      </c>
      <c r="G272">
        <v>55889.546831620501</v>
      </c>
      <c r="H272">
        <v>55889.546831620501</v>
      </c>
      <c r="I272">
        <v>1</v>
      </c>
      <c r="J272">
        <v>1</v>
      </c>
      <c r="K272">
        <v>1.00254380289005</v>
      </c>
      <c r="L272">
        <v>-999</v>
      </c>
      <c r="M272">
        <f t="shared" si="4"/>
        <v>1.00254380289005</v>
      </c>
      <c r="N272">
        <v>0.999352902769572</v>
      </c>
      <c r="O272">
        <v>55925.736220638399</v>
      </c>
      <c r="P272">
        <v>55753.297156526001</v>
      </c>
      <c r="Q272">
        <v>1.00309289446377</v>
      </c>
      <c r="R272">
        <v>0.98788149666971603</v>
      </c>
    </row>
    <row r="273" spans="1:18" x14ac:dyDescent="0.25">
      <c r="A273" s="1">
        <v>41821</v>
      </c>
      <c r="B273" s="9">
        <v>57377</v>
      </c>
      <c r="C273" s="16">
        <v>0.99965341797504503</v>
      </c>
      <c r="D273" s="16">
        <v>1</v>
      </c>
      <c r="E273">
        <v>1</v>
      </c>
      <c r="F273">
        <v>1</v>
      </c>
      <c r="G273">
        <v>57396.892731308901</v>
      </c>
      <c r="H273">
        <v>57396.892731308901</v>
      </c>
      <c r="I273">
        <v>1</v>
      </c>
      <c r="J273">
        <v>1</v>
      </c>
      <c r="K273">
        <v>1.0247580430104</v>
      </c>
      <c r="L273">
        <v>-999</v>
      </c>
      <c r="M273">
        <f t="shared" si="4"/>
        <v>1.0247580430104</v>
      </c>
      <c r="N273">
        <v>1.0241100471806499</v>
      </c>
      <c r="O273">
        <v>56045.629948970098</v>
      </c>
      <c r="P273">
        <v>56021.480467801499</v>
      </c>
      <c r="Q273">
        <v>1.0004310753833501</v>
      </c>
      <c r="R273">
        <v>1.0237551090467201</v>
      </c>
    </row>
    <row r="274" spans="1:18" x14ac:dyDescent="0.25">
      <c r="A274" s="1">
        <v>41852</v>
      </c>
      <c r="B274" s="9">
        <v>57269</v>
      </c>
      <c r="C274" s="16">
        <v>1.0048119248359799</v>
      </c>
      <c r="D274" s="16">
        <v>1</v>
      </c>
      <c r="E274">
        <v>1</v>
      </c>
      <c r="F274">
        <v>1</v>
      </c>
      <c r="G274">
        <v>56994.745568279497</v>
      </c>
      <c r="H274">
        <v>56994.745568279497</v>
      </c>
      <c r="I274">
        <v>1</v>
      </c>
      <c r="J274">
        <v>1</v>
      </c>
      <c r="K274">
        <v>1.0135607616072999</v>
      </c>
      <c r="L274">
        <v>-999</v>
      </c>
      <c r="M274">
        <f t="shared" si="4"/>
        <v>1.0135607616072999</v>
      </c>
      <c r="N274">
        <v>1.01160494623368</v>
      </c>
      <c r="O274">
        <v>56340.912310163301</v>
      </c>
      <c r="P274">
        <v>56247.0590534984</v>
      </c>
      <c r="Q274">
        <v>1.0016685895804001</v>
      </c>
      <c r="R274">
        <v>1.0164727131986699</v>
      </c>
    </row>
    <row r="275" spans="1:18" x14ac:dyDescent="0.25">
      <c r="A275" s="1">
        <v>41883</v>
      </c>
      <c r="B275" s="9">
        <v>54264</v>
      </c>
      <c r="C275" s="16">
        <v>0.990880819967486</v>
      </c>
      <c r="D275" s="16">
        <v>1</v>
      </c>
      <c r="E275">
        <v>1</v>
      </c>
      <c r="F275">
        <v>1</v>
      </c>
      <c r="G275">
        <v>54763.397278979101</v>
      </c>
      <c r="H275">
        <v>54763.397278979101</v>
      </c>
      <c r="I275">
        <v>1</v>
      </c>
      <c r="J275">
        <v>1</v>
      </c>
      <c r="K275">
        <v>0.970893846092452</v>
      </c>
      <c r="L275">
        <v>-999</v>
      </c>
      <c r="M275">
        <f t="shared" si="4"/>
        <v>0.970893846092452</v>
      </c>
      <c r="N275">
        <v>0.97169285938398797</v>
      </c>
      <c r="O275">
        <v>56358.752408345201</v>
      </c>
      <c r="P275">
        <v>56420.313265480603</v>
      </c>
      <c r="Q275">
        <v>0.99890888842028003</v>
      </c>
      <c r="R275">
        <v>0.96283181726295597</v>
      </c>
    </row>
    <row r="276" spans="1:18" x14ac:dyDescent="0.25">
      <c r="A276" s="1">
        <v>41913</v>
      </c>
      <c r="B276" s="9">
        <v>56799</v>
      </c>
      <c r="C276" s="16">
        <v>1.0083827288923</v>
      </c>
      <c r="D276" s="16">
        <v>1</v>
      </c>
      <c r="E276">
        <v>1</v>
      </c>
      <c r="F276">
        <v>1</v>
      </c>
      <c r="G276">
        <v>56326.827475906</v>
      </c>
      <c r="H276">
        <v>56326.827475906</v>
      </c>
      <c r="I276">
        <v>1</v>
      </c>
      <c r="J276">
        <v>1</v>
      </c>
      <c r="K276">
        <v>0.99610095701151502</v>
      </c>
      <c r="L276">
        <v>-999</v>
      </c>
      <c r="M276">
        <f t="shared" si="4"/>
        <v>0.99610095701151502</v>
      </c>
      <c r="N276">
        <v>0.997418155134983</v>
      </c>
      <c r="O276">
        <v>56472.631048392403</v>
      </c>
      <c r="P276">
        <v>56559.119841140797</v>
      </c>
      <c r="Q276">
        <v>0.99847082498823503</v>
      </c>
      <c r="R276">
        <v>1.0057792411217401</v>
      </c>
    </row>
    <row r="277" spans="1:18" x14ac:dyDescent="0.25">
      <c r="A277" s="1">
        <v>41944</v>
      </c>
      <c r="B277" s="9">
        <v>56851</v>
      </c>
      <c r="C277" s="16">
        <v>1.0008135560896201</v>
      </c>
      <c r="D277" s="16">
        <v>1</v>
      </c>
      <c r="E277">
        <v>1</v>
      </c>
      <c r="F277">
        <v>1</v>
      </c>
      <c r="G277">
        <v>56804.786120332101</v>
      </c>
      <c r="H277">
        <v>56804.786120332101</v>
      </c>
      <c r="I277">
        <v>1</v>
      </c>
      <c r="J277">
        <v>1</v>
      </c>
      <c r="K277">
        <v>1.0023162375533601</v>
      </c>
      <c r="L277">
        <v>-999</v>
      </c>
      <c r="M277">
        <f t="shared" si="4"/>
        <v>1.0023162375533601</v>
      </c>
      <c r="N277">
        <v>1.00120604029336</v>
      </c>
      <c r="O277">
        <v>56736.359784333603</v>
      </c>
      <c r="P277">
        <v>56678.915697143799</v>
      </c>
      <c r="Q277">
        <v>1.0010135001081699</v>
      </c>
      <c r="R277">
        <v>1.00202057756441</v>
      </c>
    </row>
    <row r="278" spans="1:18" x14ac:dyDescent="0.25">
      <c r="A278" s="1">
        <v>41974</v>
      </c>
      <c r="B278" s="9">
        <v>61137</v>
      </c>
      <c r="C278" s="16">
        <v>0.99267408733256601</v>
      </c>
      <c r="D278" s="16">
        <v>1</v>
      </c>
      <c r="E278">
        <v>1</v>
      </c>
      <c r="F278">
        <v>1</v>
      </c>
      <c r="G278">
        <v>61588.189699080802</v>
      </c>
      <c r="H278">
        <v>61588.189699080802</v>
      </c>
      <c r="I278">
        <v>1</v>
      </c>
      <c r="J278">
        <v>1</v>
      </c>
      <c r="K278">
        <v>1.0846265061926199</v>
      </c>
      <c r="L278">
        <v>-999</v>
      </c>
      <c r="M278">
        <f t="shared" si="4"/>
        <v>1.0846265061926199</v>
      </c>
      <c r="N278">
        <v>1.0838607087272301</v>
      </c>
      <c r="O278">
        <v>56822.974763429898</v>
      </c>
      <c r="P278">
        <v>56780.503576426097</v>
      </c>
      <c r="Q278">
        <v>1.00074798891043</v>
      </c>
      <c r="R278">
        <v>1.0759204398314299</v>
      </c>
    </row>
    <row r="279" spans="1:18" x14ac:dyDescent="0.25">
      <c r="A279" s="1">
        <v>42005</v>
      </c>
      <c r="B279" s="9">
        <v>56545</v>
      </c>
      <c r="C279" s="16">
        <v>1.01454918477405</v>
      </c>
      <c r="D279" s="16">
        <v>1</v>
      </c>
      <c r="E279">
        <v>1</v>
      </c>
      <c r="F279">
        <v>1</v>
      </c>
      <c r="G279">
        <v>55734.114076088699</v>
      </c>
      <c r="H279">
        <v>55734.114076088699</v>
      </c>
      <c r="I279">
        <v>1</v>
      </c>
      <c r="J279">
        <v>1</v>
      </c>
      <c r="K279">
        <v>0.97999852783363195</v>
      </c>
      <c r="L279">
        <v>-999</v>
      </c>
      <c r="M279">
        <f t="shared" si="4"/>
        <v>0.97999852783363195</v>
      </c>
      <c r="N279">
        <v>0.98215730385815403</v>
      </c>
      <c r="O279">
        <v>56746.626896884503</v>
      </c>
      <c r="P279">
        <v>56862.330221660202</v>
      </c>
      <c r="Q279">
        <v>0.99796520254578602</v>
      </c>
      <c r="R279">
        <v>0.99644689194917402</v>
      </c>
    </row>
    <row r="280" spans="1:18" x14ac:dyDescent="0.25">
      <c r="A280" s="1">
        <v>42036</v>
      </c>
      <c r="B280" s="9">
        <v>51951</v>
      </c>
      <c r="C280" s="16">
        <v>0.99115044247787598</v>
      </c>
      <c r="D280" s="16">
        <v>1</v>
      </c>
      <c r="E280">
        <v>1</v>
      </c>
      <c r="F280">
        <v>1</v>
      </c>
      <c r="G280">
        <v>52414.848214285703</v>
      </c>
      <c r="H280">
        <v>52414.848214285703</v>
      </c>
      <c r="I280">
        <v>1</v>
      </c>
      <c r="J280">
        <v>1</v>
      </c>
      <c r="K280">
        <v>0.920639000931049</v>
      </c>
      <c r="L280">
        <v>-999</v>
      </c>
      <c r="M280">
        <f t="shared" si="4"/>
        <v>0.920639000931049</v>
      </c>
      <c r="N280">
        <v>0.91939501903280096</v>
      </c>
      <c r="O280">
        <v>57010.150293641898</v>
      </c>
      <c r="P280">
        <v>56919.2956946704</v>
      </c>
      <c r="Q280">
        <v>1.00159620033703</v>
      </c>
      <c r="R280">
        <v>0.91125877992631599</v>
      </c>
    </row>
    <row r="281" spans="1:18" x14ac:dyDescent="0.25">
      <c r="A281" s="1">
        <v>42064</v>
      </c>
      <c r="B281" s="9">
        <v>56513</v>
      </c>
      <c r="C281" s="16">
        <v>0.98387886298877403</v>
      </c>
      <c r="D281" s="16">
        <v>1.00264562474492</v>
      </c>
      <c r="E281">
        <v>1</v>
      </c>
      <c r="F281">
        <v>1</v>
      </c>
      <c r="G281">
        <v>57287.4206759558</v>
      </c>
      <c r="H281">
        <v>57287.4206759558</v>
      </c>
      <c r="I281">
        <v>1</v>
      </c>
      <c r="J281">
        <v>1</v>
      </c>
      <c r="K281">
        <v>1.0054012422493199</v>
      </c>
      <c r="L281">
        <v>-999</v>
      </c>
      <c r="M281">
        <f t="shared" si="4"/>
        <v>1.0054012422493199</v>
      </c>
      <c r="N281">
        <v>1.00283183566879</v>
      </c>
      <c r="O281">
        <v>57125.650222053897</v>
      </c>
      <c r="P281">
        <v>56964.466782948097</v>
      </c>
      <c r="Q281">
        <v>1.0028295435419401</v>
      </c>
      <c r="R281">
        <v>0.98927539170806</v>
      </c>
    </row>
    <row r="282" spans="1:18" x14ac:dyDescent="0.25">
      <c r="A282" s="1">
        <v>42095</v>
      </c>
      <c r="B282" s="9">
        <v>55484</v>
      </c>
      <c r="C282" s="16">
        <v>1.00437015112733</v>
      </c>
      <c r="D282" s="16">
        <v>0.99736135611662702</v>
      </c>
      <c r="E282">
        <v>1</v>
      </c>
      <c r="F282">
        <v>1</v>
      </c>
      <c r="G282">
        <v>55388.732710650402</v>
      </c>
      <c r="H282">
        <v>55388.732710650402</v>
      </c>
      <c r="I282">
        <v>0.88388618112821904</v>
      </c>
      <c r="J282">
        <v>0.99954518394599801</v>
      </c>
      <c r="K282">
        <v>0.97126732185161102</v>
      </c>
      <c r="L282">
        <v>0.971709270827807</v>
      </c>
      <c r="M282">
        <f t="shared" si="4"/>
        <v>0.971709270827807</v>
      </c>
      <c r="N282">
        <v>0.97528837561828896</v>
      </c>
      <c r="O282">
        <v>56792.1592170484</v>
      </c>
      <c r="P282">
        <v>57013.675414306403</v>
      </c>
      <c r="Q282">
        <v>0.99611468308878004</v>
      </c>
      <c r="R282">
        <v>0.97696584818955601</v>
      </c>
    </row>
    <row r="283" spans="1:18" x14ac:dyDescent="0.25">
      <c r="A283" s="1">
        <v>42125</v>
      </c>
      <c r="B283" s="9">
        <v>59083</v>
      </c>
      <c r="C283" s="16">
        <v>1.0048119248359799</v>
      </c>
      <c r="D283" s="16">
        <v>1</v>
      </c>
      <c r="E283">
        <v>1</v>
      </c>
      <c r="F283">
        <v>1</v>
      </c>
      <c r="G283">
        <v>58800.058537963901</v>
      </c>
      <c r="H283">
        <v>58800.058537963901</v>
      </c>
      <c r="I283">
        <v>1</v>
      </c>
      <c r="J283">
        <v>1</v>
      </c>
      <c r="K283">
        <v>1.0299776265113401</v>
      </c>
      <c r="L283">
        <v>-999</v>
      </c>
      <c r="M283">
        <f t="shared" si="4"/>
        <v>1.0299776265113401</v>
      </c>
      <c r="N283">
        <v>1.0315286461084101</v>
      </c>
      <c r="O283">
        <v>57002.8362855417</v>
      </c>
      <c r="P283">
        <v>57079.100124050099</v>
      </c>
      <c r="Q283">
        <v>0.99866389206657502</v>
      </c>
      <c r="R283">
        <v>1.03649228441964</v>
      </c>
    </row>
    <row r="284" spans="1:18" x14ac:dyDescent="0.25">
      <c r="A284" s="1">
        <v>42156</v>
      </c>
      <c r="B284" s="9">
        <v>56635</v>
      </c>
      <c r="C284" s="16">
        <v>0.990880819967486</v>
      </c>
      <c r="D284" s="16">
        <v>1</v>
      </c>
      <c r="E284">
        <v>1</v>
      </c>
      <c r="F284">
        <v>1</v>
      </c>
      <c r="G284">
        <v>57156.217840464698</v>
      </c>
      <c r="H284">
        <v>57156.217840464698</v>
      </c>
      <c r="I284">
        <v>1</v>
      </c>
      <c r="J284">
        <v>1</v>
      </c>
      <c r="K284">
        <v>0.99976367421448797</v>
      </c>
      <c r="L284">
        <v>-999</v>
      </c>
      <c r="M284">
        <f t="shared" si="4"/>
        <v>0.99976367421448797</v>
      </c>
      <c r="N284">
        <v>0.99956641462458296</v>
      </c>
      <c r="O284">
        <v>57181.010690451803</v>
      </c>
      <c r="P284">
        <v>57165.925352211198</v>
      </c>
      <c r="Q284">
        <v>1.00026388688975</v>
      </c>
      <c r="R284">
        <v>0.990451188535166</v>
      </c>
    </row>
    <row r="285" spans="1:18" x14ac:dyDescent="0.25">
      <c r="A285" s="1">
        <v>42186</v>
      </c>
      <c r="B285" s="9">
        <v>59114</v>
      </c>
      <c r="C285" s="16">
        <v>1.0083827288923</v>
      </c>
      <c r="D285" s="16">
        <v>1</v>
      </c>
      <c r="E285">
        <v>1</v>
      </c>
      <c r="F285">
        <v>1</v>
      </c>
      <c r="G285">
        <v>58622.582781575598</v>
      </c>
      <c r="H285">
        <v>58622.582781575598</v>
      </c>
      <c r="I285">
        <v>1</v>
      </c>
      <c r="J285">
        <v>1</v>
      </c>
      <c r="K285">
        <v>1.02387940331584</v>
      </c>
      <c r="L285">
        <v>-999</v>
      </c>
      <c r="M285">
        <f t="shared" si="4"/>
        <v>1.02387940331584</v>
      </c>
      <c r="N285">
        <v>1.0228328209587201</v>
      </c>
      <c r="O285">
        <v>57313.943765147596</v>
      </c>
      <c r="P285">
        <v>57258.080174494396</v>
      </c>
      <c r="Q285">
        <v>1.00097564554178</v>
      </c>
      <c r="R285">
        <v>1.0314069511989701</v>
      </c>
    </row>
    <row r="286" spans="1:18" x14ac:dyDescent="0.25">
      <c r="A286" s="1">
        <v>42217</v>
      </c>
      <c r="B286" s="9">
        <v>57796</v>
      </c>
      <c r="C286" s="16">
        <v>0.99636610154723204</v>
      </c>
      <c r="D286" s="16">
        <v>1</v>
      </c>
      <c r="E286">
        <v>1</v>
      </c>
      <c r="F286">
        <v>1</v>
      </c>
      <c r="G286">
        <v>58006.790787291997</v>
      </c>
      <c r="H286">
        <v>58006.790787291997</v>
      </c>
      <c r="I286">
        <v>1</v>
      </c>
      <c r="J286">
        <v>1</v>
      </c>
      <c r="K286">
        <v>1.01172212088142</v>
      </c>
      <c r="L286">
        <v>-999</v>
      </c>
      <c r="M286">
        <f t="shared" si="4"/>
        <v>1.01172212088142</v>
      </c>
      <c r="N286">
        <v>1.0106500723927601</v>
      </c>
      <c r="O286">
        <v>57395.524298492397</v>
      </c>
      <c r="P286">
        <v>57343.4649751408</v>
      </c>
      <c r="Q286">
        <v>1.0009078510231999</v>
      </c>
      <c r="R286">
        <v>1.00697747265841</v>
      </c>
    </row>
    <row r="287" spans="1:18" x14ac:dyDescent="0.25">
      <c r="A287" s="1">
        <v>42248</v>
      </c>
      <c r="B287" s="9">
        <v>55651</v>
      </c>
      <c r="C287" s="16">
        <v>0.997105061923096</v>
      </c>
      <c r="D287" s="16">
        <v>1</v>
      </c>
      <c r="E287">
        <v>1</v>
      </c>
      <c r="F287">
        <v>1</v>
      </c>
      <c r="G287">
        <v>55812.573945484801</v>
      </c>
      <c r="H287">
        <v>55812.573945484801</v>
      </c>
      <c r="I287">
        <v>1</v>
      </c>
      <c r="J287">
        <v>1</v>
      </c>
      <c r="K287">
        <v>0.97235602554202005</v>
      </c>
      <c r="L287">
        <v>-999</v>
      </c>
      <c r="M287">
        <f t="shared" si="4"/>
        <v>0.97235602554202005</v>
      </c>
      <c r="N287">
        <v>0.97186539890472601</v>
      </c>
      <c r="O287">
        <v>57428.296149224501</v>
      </c>
      <c r="P287">
        <v>57412.215687595002</v>
      </c>
      <c r="Q287">
        <v>1.00028008780774</v>
      </c>
      <c r="R287">
        <v>0.96905190875581104</v>
      </c>
    </row>
    <row r="288" spans="1:18" x14ac:dyDescent="0.25">
      <c r="A288" s="1">
        <v>42278</v>
      </c>
      <c r="B288" s="9">
        <v>57594</v>
      </c>
      <c r="C288" s="16">
        <v>1.01454918477405</v>
      </c>
      <c r="D288" s="16">
        <v>1</v>
      </c>
      <c r="E288">
        <v>1</v>
      </c>
      <c r="F288">
        <v>1</v>
      </c>
      <c r="G288">
        <v>56768.070847966301</v>
      </c>
      <c r="H288">
        <v>56768.070847966301</v>
      </c>
      <c r="I288">
        <v>0</v>
      </c>
      <c r="J288">
        <v>0.99062707670871197</v>
      </c>
      <c r="K288">
        <v>0.98823776226572102</v>
      </c>
      <c r="L288">
        <v>0.99758807880466105</v>
      </c>
      <c r="M288">
        <f t="shared" si="4"/>
        <v>0.99758807880466105</v>
      </c>
      <c r="N288">
        <v>0.99818095203032497</v>
      </c>
      <c r="O288">
        <v>56871.522876186602</v>
      </c>
      <c r="P288">
        <v>57457.816762757502</v>
      </c>
      <c r="Q288">
        <v>0.98979609877987995</v>
      </c>
      <c r="R288">
        <v>1.01270367113936</v>
      </c>
    </row>
    <row r="289" spans="1:18" x14ac:dyDescent="0.25">
      <c r="A289" s="1">
        <v>42309</v>
      </c>
      <c r="B289" s="9">
        <v>57029</v>
      </c>
      <c r="C289" s="16">
        <v>0.98852116597843898</v>
      </c>
      <c r="D289" s="16">
        <v>1</v>
      </c>
      <c r="E289">
        <v>1</v>
      </c>
      <c r="F289">
        <v>1</v>
      </c>
      <c r="G289">
        <v>57691.228031068698</v>
      </c>
      <c r="H289">
        <v>57691.228031068698</v>
      </c>
      <c r="I289">
        <v>1</v>
      </c>
      <c r="J289">
        <v>1</v>
      </c>
      <c r="K289">
        <v>1.00370863217268</v>
      </c>
      <c r="L289">
        <v>-999</v>
      </c>
      <c r="M289">
        <f t="shared" si="4"/>
        <v>1.00370863217268</v>
      </c>
      <c r="N289">
        <v>1.0018311424809001</v>
      </c>
      <c r="O289">
        <v>57585.780262534397</v>
      </c>
      <c r="P289">
        <v>57490.130836665499</v>
      </c>
      <c r="Q289">
        <v>1.0016637538387301</v>
      </c>
      <c r="R289">
        <v>0.99033128907872803</v>
      </c>
    </row>
    <row r="290" spans="1:18" x14ac:dyDescent="0.25">
      <c r="A290" s="1">
        <v>42339</v>
      </c>
      <c r="B290" s="9">
        <v>62173</v>
      </c>
      <c r="C290" s="16">
        <v>0.99965341797504503</v>
      </c>
      <c r="D290" s="16">
        <v>1</v>
      </c>
      <c r="E290">
        <v>1</v>
      </c>
      <c r="F290">
        <v>1</v>
      </c>
      <c r="G290">
        <v>62194.555514991604</v>
      </c>
      <c r="H290">
        <v>62194.555514991604</v>
      </c>
      <c r="I290">
        <v>1</v>
      </c>
      <c r="J290">
        <v>1</v>
      </c>
      <c r="K290">
        <v>1.08114055584861</v>
      </c>
      <c r="L290">
        <v>-999</v>
      </c>
      <c r="M290">
        <f t="shared" si="4"/>
        <v>1.08114055584861</v>
      </c>
      <c r="N290">
        <v>1.0839272170621801</v>
      </c>
      <c r="O290">
        <v>57378.903800903099</v>
      </c>
      <c r="P290">
        <v>57534.430064040098</v>
      </c>
      <c r="Q290">
        <v>0.99729681404745196</v>
      </c>
      <c r="R290">
        <v>1.08355154737239</v>
      </c>
    </row>
    <row r="291" spans="1:18" x14ac:dyDescent="0.25">
      <c r="A291" s="1">
        <v>42370</v>
      </c>
      <c r="B291" s="9">
        <v>56978</v>
      </c>
      <c r="C291" s="16">
        <v>1.0048119248359799</v>
      </c>
      <c r="D291" s="16">
        <v>1</v>
      </c>
      <c r="E291">
        <v>1</v>
      </c>
      <c r="F291">
        <v>1</v>
      </c>
      <c r="G291">
        <v>56705.139132679498</v>
      </c>
      <c r="H291">
        <v>56705.139132679498</v>
      </c>
      <c r="I291">
        <v>1</v>
      </c>
      <c r="J291">
        <v>1</v>
      </c>
      <c r="K291">
        <v>0.98436481888482896</v>
      </c>
      <c r="L291">
        <v>-999</v>
      </c>
      <c r="M291">
        <f t="shared" si="4"/>
        <v>0.98436481888482896</v>
      </c>
      <c r="N291">
        <v>0.98292388203312198</v>
      </c>
      <c r="O291">
        <v>57690.264901681097</v>
      </c>
      <c r="P291">
        <v>57607.963797632103</v>
      </c>
      <c r="Q291">
        <v>1.00142864108751</v>
      </c>
      <c r="R291">
        <v>0.98765363787295801</v>
      </c>
    </row>
    <row r="292" spans="1:18" x14ac:dyDescent="0.25">
      <c r="A292" s="1">
        <v>42401</v>
      </c>
      <c r="B292" s="9">
        <v>54204</v>
      </c>
      <c r="C292" s="16">
        <v>1.0219868553037901</v>
      </c>
      <c r="D292" s="16">
        <v>1</v>
      </c>
      <c r="E292">
        <v>1</v>
      </c>
      <c r="F292">
        <v>1</v>
      </c>
      <c r="G292">
        <v>53037.8641551974</v>
      </c>
      <c r="H292">
        <v>53037.8641551974</v>
      </c>
      <c r="I292">
        <v>1</v>
      </c>
      <c r="J292">
        <v>1</v>
      </c>
      <c r="K292">
        <v>0.91888310573627197</v>
      </c>
      <c r="L292">
        <v>-999</v>
      </c>
      <c r="M292">
        <f t="shared" si="4"/>
        <v>0.91888310573627197</v>
      </c>
      <c r="N292">
        <v>0.91946425338635596</v>
      </c>
      <c r="O292">
        <v>57683.443331114497</v>
      </c>
      <c r="P292">
        <v>57716.711389707198</v>
      </c>
      <c r="Q292">
        <v>0.99942359746784504</v>
      </c>
      <c r="R292">
        <v>0.939680380882573</v>
      </c>
    </row>
    <row r="293" spans="1:18" x14ac:dyDescent="0.25">
      <c r="A293" s="1">
        <v>42430</v>
      </c>
      <c r="B293" s="9">
        <v>58170</v>
      </c>
      <c r="C293" s="16">
        <v>0.99965341797504503</v>
      </c>
      <c r="D293" s="16">
        <v>1.01393378535342</v>
      </c>
      <c r="E293">
        <v>1</v>
      </c>
      <c r="F293">
        <v>1</v>
      </c>
      <c r="G293">
        <v>57390.500747402803</v>
      </c>
      <c r="H293">
        <v>57390.500747402803</v>
      </c>
      <c r="I293">
        <v>0</v>
      </c>
      <c r="J293">
        <v>0.98993462018885803</v>
      </c>
      <c r="K293">
        <v>0.99187763439013299</v>
      </c>
      <c r="L293">
        <v>1.0019627702291101</v>
      </c>
      <c r="M293">
        <f t="shared" si="4"/>
        <v>1.0019627702291101</v>
      </c>
      <c r="N293">
        <v>1.0025284022305101</v>
      </c>
      <c r="O293">
        <v>57245.760439021702</v>
      </c>
      <c r="P293">
        <v>57852.683320912402</v>
      </c>
      <c r="Q293">
        <v>0.98950916626417995</v>
      </c>
      <c r="R293">
        <v>1.0161451180644701</v>
      </c>
    </row>
    <row r="294" spans="1:18" x14ac:dyDescent="0.25">
      <c r="A294" s="1">
        <v>42461</v>
      </c>
      <c r="B294" s="9">
        <v>56375</v>
      </c>
      <c r="C294" s="16">
        <v>1.01196285584392</v>
      </c>
      <c r="D294" s="16">
        <v>0.98625769694757703</v>
      </c>
      <c r="E294">
        <v>1</v>
      </c>
      <c r="F294">
        <v>1</v>
      </c>
      <c r="G294">
        <v>56484.797657548799</v>
      </c>
      <c r="H294">
        <v>56484.797657548799</v>
      </c>
      <c r="I294">
        <v>1</v>
      </c>
      <c r="J294">
        <v>1</v>
      </c>
      <c r="K294">
        <v>0.97369497310428998</v>
      </c>
      <c r="L294">
        <v>-999</v>
      </c>
      <c r="M294">
        <f t="shared" si="4"/>
        <v>0.97369497310428998</v>
      </c>
      <c r="N294">
        <v>0.97493559157175003</v>
      </c>
      <c r="O294">
        <v>57936.953113473202</v>
      </c>
      <c r="P294">
        <v>57999.617419777504</v>
      </c>
      <c r="Q294">
        <v>0.99891957379907004</v>
      </c>
      <c r="R294">
        <v>0.97304046848280001</v>
      </c>
    </row>
    <row r="295" spans="1:18" x14ac:dyDescent="0.25">
      <c r="A295" s="1">
        <v>42491</v>
      </c>
      <c r="B295" s="9">
        <v>59344</v>
      </c>
      <c r="C295" s="16">
        <v>0.98387886298877403</v>
      </c>
      <c r="D295" s="16">
        <v>1</v>
      </c>
      <c r="E295">
        <v>1</v>
      </c>
      <c r="F295">
        <v>1</v>
      </c>
      <c r="G295">
        <v>60316.368439635</v>
      </c>
      <c r="H295">
        <v>60316.368439635</v>
      </c>
      <c r="I295">
        <v>0.261721494808761</v>
      </c>
      <c r="J295">
        <v>1.00349634794147</v>
      </c>
      <c r="K295">
        <v>1.0371218519197001</v>
      </c>
      <c r="L295">
        <v>1.03350834713769</v>
      </c>
      <c r="M295">
        <f t="shared" si="4"/>
        <v>1.03350834713769</v>
      </c>
      <c r="N295">
        <v>1.03223528650045</v>
      </c>
      <c r="O295">
        <v>58432.771315271901</v>
      </c>
      <c r="P295">
        <v>58144.808836223201</v>
      </c>
      <c r="Q295">
        <v>1.0049525053880499</v>
      </c>
      <c r="R295">
        <v>1.01559448001895</v>
      </c>
    </row>
    <row r="296" spans="1:18" x14ac:dyDescent="0.25">
      <c r="A296" s="1">
        <v>42522</v>
      </c>
      <c r="B296" s="9">
        <v>58603</v>
      </c>
      <c r="C296" s="16">
        <v>1.00437015112733</v>
      </c>
      <c r="D296" s="16">
        <v>1</v>
      </c>
      <c r="E296">
        <v>1</v>
      </c>
      <c r="F296">
        <v>1</v>
      </c>
      <c r="G296">
        <v>58348.0103766748</v>
      </c>
      <c r="H296">
        <v>58348.0103766748</v>
      </c>
      <c r="I296">
        <v>1</v>
      </c>
      <c r="J296">
        <v>1</v>
      </c>
      <c r="K296">
        <v>1.00087984717192</v>
      </c>
      <c r="L296">
        <v>-999</v>
      </c>
      <c r="M296">
        <f t="shared" si="4"/>
        <v>1.00087984717192</v>
      </c>
      <c r="N296">
        <v>0.99930667631521197</v>
      </c>
      <c r="O296">
        <v>58388.492501444998</v>
      </c>
      <c r="P296">
        <v>58285.178883482098</v>
      </c>
      <c r="Q296">
        <v>1.00177255384546</v>
      </c>
      <c r="R296">
        <v>1.0036737975132599</v>
      </c>
    </row>
    <row r="297" spans="1:18" x14ac:dyDescent="0.25">
      <c r="A297" s="1">
        <v>42552</v>
      </c>
      <c r="B297" s="9">
        <v>59897</v>
      </c>
      <c r="C297" s="16">
        <v>1.0048119248359799</v>
      </c>
      <c r="D297" s="16">
        <v>1</v>
      </c>
      <c r="E297">
        <v>1</v>
      </c>
      <c r="F297">
        <v>1</v>
      </c>
      <c r="G297">
        <v>59610.160388748503</v>
      </c>
      <c r="H297">
        <v>59610.160388748503</v>
      </c>
      <c r="I297">
        <v>1</v>
      </c>
      <c r="J297">
        <v>1</v>
      </c>
      <c r="K297">
        <v>1.0203680649623801</v>
      </c>
      <c r="L297">
        <v>-999</v>
      </c>
      <c r="M297">
        <f t="shared" si="4"/>
        <v>1.0203680649623801</v>
      </c>
      <c r="N297">
        <v>1.0215737090539201</v>
      </c>
      <c r="O297">
        <v>58351.306284060098</v>
      </c>
      <c r="P297">
        <v>58412.584264231496</v>
      </c>
      <c r="Q297">
        <v>0.99895094557203301</v>
      </c>
      <c r="R297">
        <v>1.0264894449563</v>
      </c>
    </row>
    <row r="298" spans="1:18" x14ac:dyDescent="0.25">
      <c r="A298" s="1">
        <v>42583</v>
      </c>
      <c r="B298" s="9">
        <v>58607</v>
      </c>
      <c r="C298" s="16">
        <v>0.99267408733256601</v>
      </c>
      <c r="D298" s="16">
        <v>1</v>
      </c>
      <c r="E298">
        <v>1</v>
      </c>
      <c r="F298">
        <v>1</v>
      </c>
      <c r="G298">
        <v>59039.518355398999</v>
      </c>
      <c r="H298">
        <v>59039.518355398999</v>
      </c>
      <c r="I298">
        <v>1</v>
      </c>
      <c r="J298">
        <v>1</v>
      </c>
      <c r="K298">
        <v>1.0086132537530099</v>
      </c>
      <c r="L298">
        <v>-999</v>
      </c>
      <c r="M298">
        <f t="shared" si="4"/>
        <v>1.0086132537530099</v>
      </c>
      <c r="N298">
        <v>1.00990417956791</v>
      </c>
      <c r="O298">
        <v>58460.514918018598</v>
      </c>
      <c r="P298">
        <v>58533.566258917897</v>
      </c>
      <c r="Q298">
        <v>0.99875197522433301</v>
      </c>
      <c r="R298">
        <v>1.00250570974592</v>
      </c>
    </row>
    <row r="299" spans="1:18" x14ac:dyDescent="0.25">
      <c r="A299" s="1">
        <v>42614</v>
      </c>
      <c r="B299" s="9">
        <v>57354</v>
      </c>
      <c r="C299" s="16">
        <v>1.0065610838405099</v>
      </c>
      <c r="D299" s="16">
        <v>1</v>
      </c>
      <c r="E299">
        <v>1</v>
      </c>
      <c r="F299">
        <v>1</v>
      </c>
      <c r="G299">
        <v>56980.148468652602</v>
      </c>
      <c r="H299">
        <v>56980.148468652602</v>
      </c>
      <c r="I299">
        <v>1</v>
      </c>
      <c r="J299">
        <v>1</v>
      </c>
      <c r="K299">
        <v>0.97170200448970701</v>
      </c>
      <c r="L299">
        <v>-999</v>
      </c>
      <c r="M299">
        <f t="shared" si="4"/>
        <v>0.97170200448970701</v>
      </c>
      <c r="N299">
        <v>0.97185363166480199</v>
      </c>
      <c r="O299">
        <v>58630.380761189997</v>
      </c>
      <c r="P299">
        <v>58644.029074079597</v>
      </c>
      <c r="Q299">
        <v>0.99976726849936604</v>
      </c>
      <c r="R299">
        <v>0.97823004482285603</v>
      </c>
    </row>
    <row r="300" spans="1:18" x14ac:dyDescent="0.25">
      <c r="A300" s="1">
        <v>42644</v>
      </c>
      <c r="B300" s="9">
        <v>58550</v>
      </c>
      <c r="C300" s="16">
        <v>0.99636610154723204</v>
      </c>
      <c r="D300" s="16">
        <v>1</v>
      </c>
      <c r="E300">
        <v>1</v>
      </c>
      <c r="F300">
        <v>1</v>
      </c>
      <c r="G300">
        <v>58763.540739773402</v>
      </c>
      <c r="H300">
        <v>58763.540739773402</v>
      </c>
      <c r="I300">
        <v>1</v>
      </c>
      <c r="J300">
        <v>1</v>
      </c>
      <c r="K300">
        <v>1.0004017610025</v>
      </c>
      <c r="L300">
        <v>-999</v>
      </c>
      <c r="M300">
        <f t="shared" si="4"/>
        <v>1.0004017610025</v>
      </c>
      <c r="N300">
        <v>0.99875773328389095</v>
      </c>
      <c r="O300">
        <v>58836.631528809703</v>
      </c>
      <c r="P300">
        <v>58749.243203963102</v>
      </c>
      <c r="Q300">
        <v>1.0014874800096301</v>
      </c>
      <c r="R300">
        <v>0.99512834910222003</v>
      </c>
    </row>
    <row r="301" spans="1:18" x14ac:dyDescent="0.25">
      <c r="A301" s="1">
        <v>42675</v>
      </c>
      <c r="B301" s="9">
        <v>58887</v>
      </c>
      <c r="C301" s="16">
        <v>0.997105061923096</v>
      </c>
      <c r="D301" s="16">
        <v>1</v>
      </c>
      <c r="E301">
        <v>1</v>
      </c>
      <c r="F301">
        <v>1</v>
      </c>
      <c r="G301">
        <v>59057.969163676498</v>
      </c>
      <c r="H301">
        <v>59057.969163676498</v>
      </c>
      <c r="I301">
        <v>1</v>
      </c>
      <c r="J301">
        <v>1</v>
      </c>
      <c r="K301">
        <v>1.0036490550839801</v>
      </c>
      <c r="L301">
        <v>-999</v>
      </c>
      <c r="M301">
        <f t="shared" si="4"/>
        <v>1.0036490550839801</v>
      </c>
      <c r="N301">
        <v>1.00234701679135</v>
      </c>
      <c r="O301">
        <v>58919.683676746397</v>
      </c>
      <c r="P301">
        <v>58854.592914654597</v>
      </c>
      <c r="Q301">
        <v>1.0011059589212701</v>
      </c>
      <c r="R301">
        <v>0.99944528424616597</v>
      </c>
    </row>
    <row r="302" spans="1:18" x14ac:dyDescent="0.25">
      <c r="A302" s="1">
        <v>42705</v>
      </c>
      <c r="B302" s="9">
        <v>64583</v>
      </c>
      <c r="C302" s="16">
        <v>1.01454918477405</v>
      </c>
      <c r="D302" s="16">
        <v>1</v>
      </c>
      <c r="E302">
        <v>1</v>
      </c>
      <c r="F302">
        <v>1</v>
      </c>
      <c r="G302">
        <v>63656.844802830201</v>
      </c>
      <c r="H302">
        <v>63656.844802830201</v>
      </c>
      <c r="I302">
        <v>0.51969901018185705</v>
      </c>
      <c r="J302">
        <v>0.99798065043981699</v>
      </c>
      <c r="K302">
        <v>1.07967852898992</v>
      </c>
      <c r="L302">
        <v>1.0818631889446899</v>
      </c>
      <c r="M302">
        <f t="shared" si="4"/>
        <v>1.0818631889446899</v>
      </c>
      <c r="N302">
        <v>1.08419718864624</v>
      </c>
      <c r="O302">
        <v>58713.346123239797</v>
      </c>
      <c r="P302">
        <v>58969.5639094582</v>
      </c>
      <c r="Q302">
        <v>0.99565508426326799</v>
      </c>
      <c r="R302">
        <v>1.09997137387537</v>
      </c>
    </row>
    <row r="303" spans="1:18" x14ac:dyDescent="0.25">
      <c r="A303" s="1">
        <v>42736</v>
      </c>
      <c r="B303" s="9">
        <v>57266</v>
      </c>
      <c r="C303" s="16">
        <v>0.98387886298877403</v>
      </c>
      <c r="D303" s="16">
        <v>1</v>
      </c>
      <c r="E303">
        <v>1</v>
      </c>
      <c r="F303">
        <v>1</v>
      </c>
      <c r="G303">
        <v>58204.319814372699</v>
      </c>
      <c r="H303">
        <v>58204.319814372699</v>
      </c>
      <c r="I303">
        <v>1</v>
      </c>
      <c r="J303">
        <v>1</v>
      </c>
      <c r="K303">
        <v>0.98502780563593695</v>
      </c>
      <c r="L303">
        <v>-999</v>
      </c>
      <c r="M303">
        <f t="shared" si="4"/>
        <v>0.98502780563593695</v>
      </c>
      <c r="N303">
        <v>0.983648583571337</v>
      </c>
      <c r="O303">
        <v>59171.863596905801</v>
      </c>
      <c r="P303">
        <v>59096.601190780202</v>
      </c>
      <c r="Q303">
        <v>1.0012735488100699</v>
      </c>
      <c r="R303">
        <v>0.96779104998468501</v>
      </c>
    </row>
    <row r="304" spans="1:18" x14ac:dyDescent="0.25">
      <c r="A304" s="1">
        <v>42767</v>
      </c>
      <c r="B304" s="9">
        <v>53865</v>
      </c>
      <c r="C304" s="16">
        <v>0.99115044247787598</v>
      </c>
      <c r="D304" s="16">
        <v>1</v>
      </c>
      <c r="E304">
        <v>1</v>
      </c>
      <c r="F304">
        <v>1</v>
      </c>
      <c r="G304">
        <v>54345.9375</v>
      </c>
      <c r="H304">
        <v>54345.9375</v>
      </c>
      <c r="I304">
        <v>1</v>
      </c>
      <c r="J304">
        <v>1</v>
      </c>
      <c r="K304">
        <v>0.91758344598762698</v>
      </c>
      <c r="L304">
        <v>-999</v>
      </c>
      <c r="M304">
        <f t="shared" si="4"/>
        <v>0.91758344598762698</v>
      </c>
      <c r="N304">
        <v>0.91943675662711899</v>
      </c>
      <c r="O304">
        <v>59107.858271148303</v>
      </c>
      <c r="P304">
        <v>59230.884362518802</v>
      </c>
      <c r="Q304">
        <v>0.99792294015707195</v>
      </c>
      <c r="R304">
        <v>0.91130014816139204</v>
      </c>
    </row>
    <row r="305" spans="1:18" x14ac:dyDescent="0.25">
      <c r="A305" s="1">
        <v>42795</v>
      </c>
      <c r="B305" s="9">
        <v>59485</v>
      </c>
      <c r="C305" s="16">
        <v>1.0083827288923</v>
      </c>
      <c r="D305" s="16">
        <v>0.99148313562678303</v>
      </c>
      <c r="E305">
        <v>1</v>
      </c>
      <c r="F305">
        <v>1</v>
      </c>
      <c r="G305">
        <v>59497.228468102003</v>
      </c>
      <c r="H305">
        <v>59497.228468102003</v>
      </c>
      <c r="I305">
        <v>1</v>
      </c>
      <c r="J305">
        <v>1</v>
      </c>
      <c r="K305">
        <v>1.00228884274508</v>
      </c>
      <c r="L305">
        <v>-999</v>
      </c>
      <c r="M305">
        <f t="shared" si="4"/>
        <v>1.00228884274508</v>
      </c>
      <c r="N305">
        <v>1.0019117701773701</v>
      </c>
      <c r="O305">
        <v>59383.700480501699</v>
      </c>
      <c r="P305">
        <v>59360.704850820199</v>
      </c>
      <c r="Q305">
        <v>1.0003873880834</v>
      </c>
      <c r="R305">
        <v>1.0017058472051901</v>
      </c>
    </row>
    <row r="306" spans="1:18" x14ac:dyDescent="0.25">
      <c r="A306" s="1">
        <v>42826</v>
      </c>
      <c r="B306" s="9">
        <v>58782</v>
      </c>
      <c r="C306" s="16">
        <v>1.0008135560896201</v>
      </c>
      <c r="D306" s="16">
        <v>1.0085900244463899</v>
      </c>
      <c r="E306">
        <v>1</v>
      </c>
      <c r="F306">
        <v>1</v>
      </c>
      <c r="G306">
        <v>58233.985065240799</v>
      </c>
      <c r="H306">
        <v>58233.985065240799</v>
      </c>
      <c r="I306">
        <v>0.38851629026099099</v>
      </c>
      <c r="J306">
        <v>1.0024754515383001</v>
      </c>
      <c r="K306">
        <v>0.97908568631258197</v>
      </c>
      <c r="L306">
        <v>0.97666799202930799</v>
      </c>
      <c r="M306">
        <f t="shared" si="4"/>
        <v>0.97666799202930799</v>
      </c>
      <c r="N306">
        <v>0.97518447111377604</v>
      </c>
      <c r="O306">
        <v>59715.865859441597</v>
      </c>
      <c r="P306">
        <v>59473.059745758401</v>
      </c>
      <c r="Q306">
        <v>1.00408262353948</v>
      </c>
      <c r="R306">
        <v>0.984361511869564</v>
      </c>
    </row>
    <row r="307" spans="1:18" x14ac:dyDescent="0.25">
      <c r="A307" s="1">
        <v>42856</v>
      </c>
      <c r="B307" s="9">
        <v>61237</v>
      </c>
      <c r="C307" s="16">
        <v>0.99267408733256601</v>
      </c>
      <c r="D307" s="16">
        <v>1</v>
      </c>
      <c r="E307">
        <v>1</v>
      </c>
      <c r="F307">
        <v>1</v>
      </c>
      <c r="G307">
        <v>61688.9276968548</v>
      </c>
      <c r="H307">
        <v>61688.9276968548</v>
      </c>
      <c r="I307">
        <v>1</v>
      </c>
      <c r="J307">
        <v>1</v>
      </c>
      <c r="K307">
        <v>1.0353493374024501</v>
      </c>
      <c r="L307">
        <v>-999</v>
      </c>
      <c r="M307">
        <f t="shared" si="4"/>
        <v>1.0353493374024501</v>
      </c>
      <c r="N307">
        <v>1.0330500440810999</v>
      </c>
      <c r="O307">
        <v>59715.333299005397</v>
      </c>
      <c r="P307">
        <v>59574.457343017799</v>
      </c>
      <c r="Q307">
        <v>1.0023647039733199</v>
      </c>
      <c r="R307">
        <v>1.02548200967707</v>
      </c>
    </row>
    <row r="308" spans="1:18" x14ac:dyDescent="0.25">
      <c r="A308" s="1">
        <v>42887</v>
      </c>
      <c r="B308" s="9">
        <v>59636</v>
      </c>
      <c r="C308" s="16">
        <v>1.0065610838405099</v>
      </c>
      <c r="D308" s="16">
        <v>1</v>
      </c>
      <c r="E308">
        <v>1</v>
      </c>
      <c r="F308">
        <v>1</v>
      </c>
      <c r="G308">
        <v>59247.273670128801</v>
      </c>
      <c r="H308">
        <v>59247.273670128801</v>
      </c>
      <c r="I308">
        <v>0</v>
      </c>
      <c r="J308">
        <v>0.99461756644623001</v>
      </c>
      <c r="K308">
        <v>0.99260070275575796</v>
      </c>
      <c r="L308">
        <v>0.99797222192879798</v>
      </c>
      <c r="M308">
        <f t="shared" si="4"/>
        <v>0.99797222192879798</v>
      </c>
      <c r="N308">
        <v>0.99870580986379198</v>
      </c>
      <c r="O308">
        <v>59324.050270829197</v>
      </c>
      <c r="P308">
        <v>59679.027666006601</v>
      </c>
      <c r="Q308">
        <v>0.99405189043688702</v>
      </c>
      <c r="R308">
        <v>1.0052584024143101</v>
      </c>
    </row>
    <row r="309" spans="1:18" x14ac:dyDescent="0.25">
      <c r="A309" s="1">
        <v>42917</v>
      </c>
      <c r="B309" s="9">
        <v>60664</v>
      </c>
      <c r="C309" s="16">
        <v>0.99636610154723204</v>
      </c>
      <c r="D309" s="16">
        <v>1</v>
      </c>
      <c r="E309">
        <v>1</v>
      </c>
      <c r="F309">
        <v>1</v>
      </c>
      <c r="G309">
        <v>60885.250818746601</v>
      </c>
      <c r="H309">
        <v>60885.250818746601</v>
      </c>
      <c r="I309">
        <v>1</v>
      </c>
      <c r="J309">
        <v>1</v>
      </c>
      <c r="K309">
        <v>1.0176787792994699</v>
      </c>
      <c r="L309">
        <v>-999</v>
      </c>
      <c r="M309">
        <f t="shared" si="4"/>
        <v>1.0176787792994699</v>
      </c>
      <c r="N309">
        <v>1.02065363976659</v>
      </c>
      <c r="O309">
        <v>59653.195213872998</v>
      </c>
      <c r="P309">
        <v>59818.467761802298</v>
      </c>
      <c r="Q309">
        <v>0.99723709827226903</v>
      </c>
      <c r="R309">
        <v>1.0169446880842301</v>
      </c>
    </row>
    <row r="310" spans="1:18" x14ac:dyDescent="0.25">
      <c r="A310" s="1">
        <v>42948</v>
      </c>
      <c r="B310" s="9">
        <v>60423</v>
      </c>
      <c r="C310" s="16">
        <v>0.99965341797504503</v>
      </c>
      <c r="D310" s="16">
        <v>1</v>
      </c>
      <c r="E310">
        <v>1</v>
      </c>
      <c r="F310">
        <v>1</v>
      </c>
      <c r="G310">
        <v>60443.948786166497</v>
      </c>
      <c r="H310">
        <v>60443.948786166497</v>
      </c>
      <c r="I310">
        <v>1</v>
      </c>
      <c r="J310">
        <v>1</v>
      </c>
      <c r="K310">
        <v>1.0070128654242201</v>
      </c>
      <c r="L310">
        <v>-999</v>
      </c>
      <c r="M310">
        <f t="shared" si="4"/>
        <v>1.0070128654242201</v>
      </c>
      <c r="N310">
        <v>1.0092367220482801</v>
      </c>
      <c r="O310">
        <v>59890.754533281201</v>
      </c>
      <c r="P310">
        <v>60017.134111011699</v>
      </c>
      <c r="Q310">
        <v>0.99789427503324701</v>
      </c>
      <c r="R310">
        <v>1.00888693874149</v>
      </c>
    </row>
    <row r="311" spans="1:18" x14ac:dyDescent="0.25">
      <c r="A311" s="1">
        <v>42979</v>
      </c>
      <c r="B311" s="9">
        <v>59305</v>
      </c>
      <c r="C311" s="16">
        <v>1.01196285584392</v>
      </c>
      <c r="D311" s="16">
        <v>1</v>
      </c>
      <c r="E311">
        <v>1</v>
      </c>
      <c r="F311">
        <v>1</v>
      </c>
      <c r="G311">
        <v>58603.929637855203</v>
      </c>
      <c r="H311">
        <v>58603.929637855203</v>
      </c>
      <c r="I311">
        <v>1</v>
      </c>
      <c r="J311">
        <v>1</v>
      </c>
      <c r="K311">
        <v>0.97226439283866395</v>
      </c>
      <c r="L311">
        <v>-999</v>
      </c>
      <c r="M311">
        <f t="shared" si="4"/>
        <v>0.97226439283866395</v>
      </c>
      <c r="N311">
        <v>0.97181243019373498</v>
      </c>
      <c r="O311">
        <v>60303.7456787544</v>
      </c>
      <c r="P311">
        <v>60274.595567743301</v>
      </c>
      <c r="Q311">
        <v>1.00048362184327</v>
      </c>
      <c r="R311">
        <v>0.98343808220346995</v>
      </c>
    </row>
    <row r="312" spans="1:18" x14ac:dyDescent="0.25">
      <c r="A312" s="1">
        <v>43009</v>
      </c>
      <c r="B312" s="9">
        <v>59804</v>
      </c>
      <c r="C312" s="16">
        <v>0.98387886298877403</v>
      </c>
      <c r="D312" s="16">
        <v>1</v>
      </c>
      <c r="E312">
        <v>1</v>
      </c>
      <c r="F312">
        <v>1</v>
      </c>
      <c r="G312">
        <v>60783.905671406203</v>
      </c>
      <c r="H312">
        <v>60783.905671406203</v>
      </c>
      <c r="I312">
        <v>0.46711355909513402</v>
      </c>
      <c r="J312">
        <v>1.00207645244398</v>
      </c>
      <c r="K312">
        <v>1.00359159886319</v>
      </c>
      <c r="L312">
        <v>1.00151200680897</v>
      </c>
      <c r="M312">
        <f t="shared" si="4"/>
        <v>1.00151200680897</v>
      </c>
      <c r="N312">
        <v>0.99920804749086001</v>
      </c>
      <c r="O312">
        <v>60832.081791217002</v>
      </c>
      <c r="P312">
        <v>60570.226423588101</v>
      </c>
      <c r="Q312">
        <v>1.0043231697005299</v>
      </c>
      <c r="R312">
        <v>0.98309967765453998</v>
      </c>
    </row>
    <row r="313" spans="1:18" x14ac:dyDescent="0.25">
      <c r="A313" s="1">
        <v>43040</v>
      </c>
      <c r="B313" s="9">
        <v>61195</v>
      </c>
      <c r="C313" s="16">
        <v>1.00437015112733</v>
      </c>
      <c r="D313" s="16">
        <v>1</v>
      </c>
      <c r="E313">
        <v>1</v>
      </c>
      <c r="F313">
        <v>1</v>
      </c>
      <c r="G313">
        <v>60928.732232148701</v>
      </c>
      <c r="H313">
        <v>60928.732232148701</v>
      </c>
      <c r="I313">
        <v>1</v>
      </c>
      <c r="J313">
        <v>1</v>
      </c>
      <c r="K313">
        <v>1.0012085097865</v>
      </c>
      <c r="L313">
        <v>-999</v>
      </c>
      <c r="M313">
        <f t="shared" si="4"/>
        <v>1.0012085097865</v>
      </c>
      <c r="N313">
        <v>1.0026125072434899</v>
      </c>
      <c r="O313">
        <v>60769.970244697499</v>
      </c>
      <c r="P313">
        <v>60862.936905985902</v>
      </c>
      <c r="Q313">
        <v>0.998472524232079</v>
      </c>
      <c r="R313">
        <v>1.0069940754222999</v>
      </c>
    </row>
    <row r="314" spans="1:18" x14ac:dyDescent="0.25">
      <c r="A314" s="1">
        <v>43070</v>
      </c>
      <c r="B314" s="9">
        <v>66924</v>
      </c>
      <c r="C314" s="16">
        <v>1.0048119248359799</v>
      </c>
      <c r="D314" s="16">
        <v>1</v>
      </c>
      <c r="E314">
        <v>1</v>
      </c>
      <c r="F314">
        <v>1</v>
      </c>
      <c r="G314">
        <v>66603.508921258195</v>
      </c>
      <c r="H314">
        <v>66603.508921258195</v>
      </c>
      <c r="I314">
        <v>0.40326684870071799</v>
      </c>
      <c r="J314">
        <v>1.0023987453680301</v>
      </c>
      <c r="K314">
        <v>1.08991602943433</v>
      </c>
      <c r="L314">
        <v>1.08730785475411</v>
      </c>
      <c r="M314">
        <f t="shared" si="4"/>
        <v>1.08730785475411</v>
      </c>
      <c r="N314">
        <v>1.0845361899010699</v>
      </c>
      <c r="O314">
        <v>61411.974576278197</v>
      </c>
      <c r="P314">
        <v>61118.849967024398</v>
      </c>
      <c r="Q314">
        <v>1.0047959771725401</v>
      </c>
      <c r="R314">
        <v>1.08975489652878</v>
      </c>
    </row>
    <row r="315" spans="1:18" s="6" customFormat="1" x14ac:dyDescent="0.25">
      <c r="A315" s="4">
        <v>43101</v>
      </c>
      <c r="B315" s="10">
        <v>59881.751427830801</v>
      </c>
      <c r="C315" s="17">
        <v>0.99267408733256601</v>
      </c>
      <c r="D315" s="17">
        <v>1</v>
      </c>
      <c r="E315" s="5"/>
      <c r="G315" s="6">
        <v>60323.677420391097</v>
      </c>
      <c r="H315" s="6">
        <v>60323.677420391097</v>
      </c>
      <c r="K315" s="6">
        <v>0.98387615725098798</v>
      </c>
      <c r="L315" s="6">
        <v>-999</v>
      </c>
      <c r="M315" s="6">
        <f t="shared" si="4"/>
        <v>0.98387615725098798</v>
      </c>
      <c r="N315" s="6">
        <v>0.98402544165772599</v>
      </c>
      <c r="R315" s="6">
        <v>0.97681655720960803</v>
      </c>
    </row>
    <row r="316" spans="1:18" s="6" customFormat="1" x14ac:dyDescent="0.25">
      <c r="A316" s="4">
        <v>43132</v>
      </c>
      <c r="B316" s="10">
        <v>56050.9792165572</v>
      </c>
      <c r="C316" s="17">
        <v>0.99115044247787598</v>
      </c>
      <c r="D316" s="17">
        <v>1</v>
      </c>
      <c r="E316" s="5"/>
      <c r="G316" s="6">
        <v>56551.434388133603</v>
      </c>
      <c r="H316" s="6">
        <v>56551.434388133603</v>
      </c>
      <c r="K316" s="6">
        <v>0.91986629725435298</v>
      </c>
      <c r="L316" s="6">
        <v>-999</v>
      </c>
      <c r="M316" s="6">
        <f t="shared" si="4"/>
        <v>0.91986629725435298</v>
      </c>
      <c r="N316" s="6">
        <v>0.919505432124747</v>
      </c>
      <c r="R316" s="6">
        <v>0.91136821591125305</v>
      </c>
    </row>
    <row r="317" spans="1:18" s="6" customFormat="1" x14ac:dyDescent="0.25">
      <c r="A317" s="4">
        <v>43160</v>
      </c>
      <c r="B317" s="10">
        <v>63426.811133549301</v>
      </c>
      <c r="C317" s="17">
        <v>1.01454918477405</v>
      </c>
      <c r="D317" s="17">
        <v>1.01393378535342</v>
      </c>
      <c r="E317" s="5"/>
      <c r="G317" s="6">
        <v>61658.105503514496</v>
      </c>
      <c r="H317" s="6">
        <v>61658.105503514496</v>
      </c>
      <c r="K317" s="6">
        <v>1.00046997642396</v>
      </c>
      <c r="L317" s="6">
        <v>-999</v>
      </c>
      <c r="M317" s="6">
        <f t="shared" si="4"/>
        <v>1.00046997642396</v>
      </c>
      <c r="N317" s="6">
        <v>1.00150346200952</v>
      </c>
      <c r="R317" s="6">
        <v>1.03023228520787</v>
      </c>
    </row>
    <row r="318" spans="1:18" s="6" customFormat="1" x14ac:dyDescent="0.25">
      <c r="A318" s="4">
        <v>43191</v>
      </c>
      <c r="B318" s="10">
        <v>58790.595652716598</v>
      </c>
      <c r="C318" s="17">
        <v>0.98852116597843898</v>
      </c>
      <c r="D318" s="17">
        <v>0.98625769694757703</v>
      </c>
      <c r="E318" s="5"/>
      <c r="G318" s="6">
        <v>60301.9674690924</v>
      </c>
      <c r="H318" s="6">
        <v>60301.9674690924</v>
      </c>
      <c r="K318" s="6">
        <v>0.97602400849918403</v>
      </c>
      <c r="L318" s="6">
        <v>-999</v>
      </c>
      <c r="M318" s="6">
        <f t="shared" si="4"/>
        <v>0.97602400849918403</v>
      </c>
      <c r="N318" s="6">
        <v>0.97562952798305003</v>
      </c>
      <c r="R318" s="6">
        <v>0.95117694320506097</v>
      </c>
    </row>
    <row r="319" spans="1:18" s="6" customFormat="1" x14ac:dyDescent="0.25">
      <c r="A319" s="4">
        <v>43221</v>
      </c>
      <c r="B319" s="10">
        <v>63991.027565204698</v>
      </c>
      <c r="C319" s="17">
        <v>0.99965341797504503</v>
      </c>
      <c r="D319" s="17">
        <v>1</v>
      </c>
      <c r="E319" s="5"/>
      <c r="G319" s="6">
        <v>64013.213394326798</v>
      </c>
      <c r="H319" s="6">
        <v>64013.213394326798</v>
      </c>
      <c r="K319" s="6">
        <v>1.0334094766642301</v>
      </c>
      <c r="L319" s="6">
        <v>-999</v>
      </c>
      <c r="M319" s="6">
        <f t="shared" si="4"/>
        <v>1.0334094766642301</v>
      </c>
      <c r="N319" s="6">
        <v>1.0336309001843</v>
      </c>
      <c r="R319" s="6">
        <v>1.03327266229385</v>
      </c>
    </row>
    <row r="320" spans="1:18" s="6" customFormat="1" x14ac:dyDescent="0.25">
      <c r="A320" s="4">
        <v>43252</v>
      </c>
      <c r="B320" s="10">
        <v>62660.276068435203</v>
      </c>
      <c r="C320" s="17">
        <v>1.01196285584392</v>
      </c>
      <c r="D320" s="17">
        <v>1</v>
      </c>
      <c r="E320" s="5"/>
      <c r="G320" s="6">
        <v>61919.541519318198</v>
      </c>
      <c r="H320" s="6">
        <v>61919.541519318198</v>
      </c>
      <c r="K320" s="6">
        <v>0.99696796598463799</v>
      </c>
      <c r="L320" s="6">
        <v>-999</v>
      </c>
      <c r="M320" s="6">
        <f t="shared" si="4"/>
        <v>0.99696796598463799</v>
      </c>
      <c r="N320" s="6">
        <v>0.99789837747101595</v>
      </c>
      <c r="R320" s="6">
        <v>1.0098360919075799</v>
      </c>
    </row>
    <row r="321" spans="1:18" s="6" customFormat="1" x14ac:dyDescent="0.25">
      <c r="A321" s="4">
        <v>43282</v>
      </c>
      <c r="B321" s="10">
        <v>62528.299171546198</v>
      </c>
      <c r="C321" s="17">
        <v>0.98387886298877403</v>
      </c>
      <c r="D321" s="17">
        <v>1</v>
      </c>
      <c r="E321" s="5"/>
      <c r="G321" s="6">
        <v>63552.843265278803</v>
      </c>
      <c r="H321" s="6">
        <v>63552.843265278803</v>
      </c>
      <c r="K321" s="6">
        <v>1.02054689584069</v>
      </c>
      <c r="L321" s="6">
        <v>-999</v>
      </c>
      <c r="M321" s="6">
        <f t="shared" si="4"/>
        <v>1.02054689584069</v>
      </c>
      <c r="N321" s="6">
        <v>1.02018658827533</v>
      </c>
      <c r="R321" s="6">
        <v>1.0037400205087299</v>
      </c>
    </row>
    <row r="322" spans="1:18" s="6" customFormat="1" x14ac:dyDescent="0.25">
      <c r="A322" s="4">
        <v>43313</v>
      </c>
      <c r="B322" s="10">
        <v>63530.469786806301</v>
      </c>
      <c r="C322" s="17">
        <v>1.0083827288923</v>
      </c>
      <c r="D322" s="17">
        <v>1</v>
      </c>
      <c r="E322" s="5"/>
      <c r="G322" s="6">
        <v>63002.338265545201</v>
      </c>
      <c r="H322" s="6">
        <v>63002.338265545201</v>
      </c>
      <c r="K322" s="6">
        <v>1.0091823959902899</v>
      </c>
      <c r="L322" s="6">
        <v>-999</v>
      </c>
      <c r="M322" s="6">
        <f t="shared" si="4"/>
        <v>1.0091823959902899</v>
      </c>
      <c r="N322" s="6">
        <v>1.0088389356137699</v>
      </c>
      <c r="R322" s="6">
        <v>1.01729575890702</v>
      </c>
    </row>
    <row r="323" spans="1:18" s="6" customFormat="1" x14ac:dyDescent="0.25">
      <c r="A323" s="4">
        <v>43344</v>
      </c>
      <c r="B323" s="10">
        <v>60854.575900134703</v>
      </c>
      <c r="C323" s="17">
        <v>1.0008135560896201</v>
      </c>
      <c r="D323" s="17">
        <v>1</v>
      </c>
      <c r="E323" s="5"/>
      <c r="G323" s="6">
        <v>60805.107534619798</v>
      </c>
      <c r="H323" s="6">
        <v>60805.107534619798</v>
      </c>
      <c r="K323" s="6">
        <v>0.97165899438092296</v>
      </c>
      <c r="L323" s="6">
        <v>-999</v>
      </c>
      <c r="M323" s="6">
        <f t="shared" si="4"/>
        <v>0.97165899438092296</v>
      </c>
      <c r="N323" s="6">
        <v>0.97183059001081895</v>
      </c>
      <c r="R323" s="6">
        <v>0.97262122870540402</v>
      </c>
    </row>
    <row r="324" spans="1:18" s="6" customFormat="1" x14ac:dyDescent="0.25">
      <c r="A324" s="4">
        <v>43374</v>
      </c>
      <c r="B324" s="10">
        <v>62177.197276551</v>
      </c>
      <c r="C324" s="17">
        <v>0.99267408733256601</v>
      </c>
      <c r="D324" s="17">
        <v>1</v>
      </c>
      <c r="E324" s="5"/>
      <c r="G324" s="6">
        <v>62636.063608377903</v>
      </c>
      <c r="H324" s="6">
        <v>62636.063608377903</v>
      </c>
      <c r="K324" s="6">
        <v>0.99858036969985797</v>
      </c>
      <c r="L324" s="6">
        <v>-999</v>
      </c>
      <c r="M324" s="6">
        <f t="shared" ref="M324:M374" si="5">IF(L324=-999,K324,L324)</f>
        <v>0.99858036969985797</v>
      </c>
      <c r="N324" s="6">
        <v>0.99932980461459697</v>
      </c>
      <c r="R324" s="6">
        <v>0.99200880174002604</v>
      </c>
    </row>
    <row r="325" spans="1:18" s="6" customFormat="1" x14ac:dyDescent="0.25">
      <c r="A325" s="4">
        <v>43405</v>
      </c>
      <c r="B325" s="10">
        <v>63455.029929564203</v>
      </c>
      <c r="C325" s="17">
        <v>1.0065610838405099</v>
      </c>
      <c r="D325" s="17">
        <v>1</v>
      </c>
      <c r="E325" s="5"/>
      <c r="G325" s="6">
        <v>63041.409953435803</v>
      </c>
      <c r="H325" s="6">
        <v>63041.409953435803</v>
      </c>
      <c r="K325" s="6">
        <v>1.0026519983314199</v>
      </c>
      <c r="L325" s="6">
        <v>-999</v>
      </c>
      <c r="M325" s="6">
        <f t="shared" si="5"/>
        <v>1.0026519983314199</v>
      </c>
      <c r="N325" s="6">
        <v>1.0025218615644</v>
      </c>
      <c r="R325" s="6">
        <v>1.0090994915500699</v>
      </c>
    </row>
    <row r="326" spans="1:18" s="6" customFormat="1" x14ac:dyDescent="0.25">
      <c r="A326" s="4">
        <v>43435</v>
      </c>
      <c r="B326" s="10">
        <v>68185.954560257</v>
      </c>
      <c r="C326" s="17">
        <v>0.99636610154723204</v>
      </c>
      <c r="D326" s="17">
        <v>1</v>
      </c>
      <c r="E326" s="5"/>
      <c r="G326" s="6">
        <v>68434.639089359494</v>
      </c>
      <c r="H326" s="6">
        <v>68434.639089359494</v>
      </c>
      <c r="K326" s="6">
        <v>1.0857657553006099</v>
      </c>
      <c r="L326" s="6">
        <v>-999</v>
      </c>
      <c r="M326" s="6">
        <f t="shared" si="5"/>
        <v>1.0857657553006099</v>
      </c>
      <c r="N326" s="6">
        <v>1.0852050433179601</v>
      </c>
      <c r="R326" s="6">
        <v>1.08126151839012</v>
      </c>
    </row>
    <row r="327" spans="1:18" s="6" customFormat="1" x14ac:dyDescent="0.25">
      <c r="A327" s="4">
        <v>43466</v>
      </c>
      <c r="B327" s="10">
        <v>62167.338911284904</v>
      </c>
      <c r="C327" s="17">
        <v>0.99965341797504503</v>
      </c>
      <c r="D327" s="17">
        <v>1</v>
      </c>
      <c r="E327" s="5"/>
      <c r="G327" s="6">
        <v>62188.892463564604</v>
      </c>
      <c r="H327" s="6">
        <v>62188.892463564604</v>
      </c>
      <c r="K327" s="6">
        <v>0.98418175159115595</v>
      </c>
      <c r="L327" s="6">
        <v>-999</v>
      </c>
      <c r="M327" s="6">
        <f t="shared" si="5"/>
        <v>0.98418175159115595</v>
      </c>
      <c r="N327" s="6">
        <v>0.98422028316062204</v>
      </c>
      <c r="R327" s="6">
        <v>0.98387917010188297</v>
      </c>
    </row>
    <row r="328" spans="1:18" s="6" customFormat="1" x14ac:dyDescent="0.25">
      <c r="A328" s="4">
        <v>43497</v>
      </c>
      <c r="B328" s="10">
        <v>57784.081939899901</v>
      </c>
      <c r="C328" s="17">
        <v>0.99115044247787598</v>
      </c>
      <c r="D328" s="17">
        <v>1</v>
      </c>
      <c r="E328" s="5"/>
      <c r="G328" s="6">
        <v>58300.011242934699</v>
      </c>
      <c r="H328" s="6">
        <v>58300.011242934699</v>
      </c>
      <c r="K328" s="6">
        <v>0.92025622582148403</v>
      </c>
      <c r="L328" s="6">
        <v>-999</v>
      </c>
      <c r="M328" s="6">
        <f t="shared" si="5"/>
        <v>0.92025622582148403</v>
      </c>
      <c r="N328" s="6">
        <v>0.91969814285519202</v>
      </c>
      <c r="R328" s="6">
        <v>0.91155922123700495</v>
      </c>
    </row>
    <row r="329" spans="1:18" s="6" customFormat="1" x14ac:dyDescent="0.25">
      <c r="A329" s="4">
        <v>43525</v>
      </c>
      <c r="B329" s="10">
        <v>63326.473250201299</v>
      </c>
      <c r="C329" s="17">
        <v>1.0048119248359799</v>
      </c>
      <c r="D329" s="17">
        <v>0.99148313562678303</v>
      </c>
      <c r="E329" s="5"/>
      <c r="G329" s="6">
        <v>63564.581216479703</v>
      </c>
      <c r="H329" s="6">
        <v>63564.581216479703</v>
      </c>
      <c r="K329" s="6">
        <v>1.0007443628752799</v>
      </c>
      <c r="L329" s="6">
        <v>-999</v>
      </c>
      <c r="M329" s="6">
        <f t="shared" si="5"/>
        <v>1.0007443628752799</v>
      </c>
      <c r="N329" s="6">
        <v>1.0009382398959801</v>
      </c>
      <c r="R329" s="6">
        <v>0.99718880327403203</v>
      </c>
    </row>
    <row r="330" spans="1:18" s="6" customFormat="1" x14ac:dyDescent="0.25">
      <c r="A330" s="4">
        <v>43556</v>
      </c>
      <c r="B330" s="10">
        <v>62128.745731171999</v>
      </c>
      <c r="C330" s="17">
        <v>0.990880819967486</v>
      </c>
      <c r="D330" s="17">
        <v>1.0085900244463899</v>
      </c>
      <c r="E330" s="5"/>
      <c r="G330" s="6">
        <v>62166.511238074898</v>
      </c>
      <c r="H330" s="6">
        <v>62166.511238074898</v>
      </c>
      <c r="K330" s="6">
        <v>0.97613835018181205</v>
      </c>
      <c r="L330" s="6">
        <v>-999</v>
      </c>
      <c r="M330" s="6">
        <f t="shared" si="5"/>
        <v>0.97613835018181205</v>
      </c>
      <c r="N330" s="6">
        <v>0.97601069569438303</v>
      </c>
      <c r="R330" s="6">
        <v>0.97541777938089802</v>
      </c>
    </row>
    <row r="331" spans="1:18" s="6" customFormat="1" x14ac:dyDescent="0.25">
      <c r="A331" s="4">
        <v>43586</v>
      </c>
      <c r="B331" s="10">
        <v>66545.706628620799</v>
      </c>
      <c r="C331" s="17">
        <v>1.0083827288923</v>
      </c>
      <c r="D331" s="17">
        <v>1</v>
      </c>
      <c r="E331" s="5"/>
      <c r="G331" s="6">
        <v>65992.509314117895</v>
      </c>
      <c r="H331" s="6">
        <v>65992.509314117895</v>
      </c>
      <c r="K331" s="6">
        <v>1.0334190599277899</v>
      </c>
      <c r="L331" s="6">
        <v>-999</v>
      </c>
      <c r="M331" s="6">
        <f t="shared" si="5"/>
        <v>1.0334190599277899</v>
      </c>
      <c r="N331" s="6">
        <v>1.03371266780766</v>
      </c>
      <c r="R331" s="6">
        <v>1.0423780008544301</v>
      </c>
    </row>
    <row r="332" spans="1:18" s="6" customFormat="1" x14ac:dyDescent="0.25">
      <c r="A332" s="4">
        <v>43617</v>
      </c>
      <c r="B332" s="10">
        <v>63886.033485441301</v>
      </c>
      <c r="C332" s="17">
        <v>1.0008135560896201</v>
      </c>
      <c r="D332" s="17">
        <v>1</v>
      </c>
      <c r="E332" s="5"/>
      <c r="G332" s="6">
        <v>63834.100863957901</v>
      </c>
      <c r="H332" s="6">
        <v>63834.100863957901</v>
      </c>
      <c r="K332" s="6">
        <v>0.99691741045895599</v>
      </c>
      <c r="L332" s="6">
        <v>-999</v>
      </c>
      <c r="M332" s="6">
        <f t="shared" si="5"/>
        <v>0.99691741045895599</v>
      </c>
      <c r="N332" s="6">
        <v>0.99738746677345602</v>
      </c>
      <c r="R332" s="6">
        <v>0.99819889742076395</v>
      </c>
    </row>
    <row r="333" spans="1:18" s="6" customFormat="1" x14ac:dyDescent="0.25">
      <c r="A333" s="4">
        <v>43647</v>
      </c>
      <c r="B333" s="10">
        <v>65037.926041305604</v>
      </c>
      <c r="C333" s="17">
        <v>0.99267408733256601</v>
      </c>
      <c r="D333" s="17">
        <v>1</v>
      </c>
      <c r="E333" s="5"/>
      <c r="G333" s="6">
        <v>65517.904487735999</v>
      </c>
      <c r="H333" s="6">
        <v>65517.904487735999</v>
      </c>
      <c r="K333" s="6">
        <v>1.02052598996682</v>
      </c>
      <c r="L333" s="6">
        <v>-999</v>
      </c>
      <c r="M333" s="6">
        <f t="shared" si="5"/>
        <v>1.02052598996682</v>
      </c>
      <c r="N333" s="6">
        <v>1.0202105359240901</v>
      </c>
      <c r="R333" s="6">
        <v>1.01273656263551</v>
      </c>
    </row>
    <row r="334" spans="1:18" s="6" customFormat="1" x14ac:dyDescent="0.25">
      <c r="A334" s="4">
        <v>43678</v>
      </c>
      <c r="B334" s="10">
        <v>65895.352858005397</v>
      </c>
      <c r="C334" s="17">
        <v>1.01454918477405</v>
      </c>
      <c r="D334" s="17">
        <v>1</v>
      </c>
      <c r="E334" s="5"/>
      <c r="G334" s="6">
        <v>64950.377810101498</v>
      </c>
      <c r="H334" s="6">
        <v>64950.377810101498</v>
      </c>
      <c r="K334" s="6">
        <v>1.00915708518672</v>
      </c>
      <c r="L334" s="6">
        <v>-999</v>
      </c>
      <c r="M334" s="6">
        <f t="shared" si="5"/>
        <v>1.00915708518672</v>
      </c>
      <c r="N334" s="6">
        <v>1.0089009220461</v>
      </c>
      <c r="R334" s="6">
        <v>1.02357960797966</v>
      </c>
    </row>
    <row r="335" spans="1:18" s="6" customFormat="1" x14ac:dyDescent="0.25">
      <c r="A335" s="4">
        <v>43709</v>
      </c>
      <c r="B335" s="10">
        <v>61965.655348859502</v>
      </c>
      <c r="C335" s="17">
        <v>0.98852116597843898</v>
      </c>
      <c r="D335" s="17">
        <v>1</v>
      </c>
      <c r="E335" s="5"/>
      <c r="G335" s="6">
        <v>62685.208452290302</v>
      </c>
      <c r="H335" s="6">
        <v>62685.208452290302</v>
      </c>
      <c r="K335" s="6">
        <v>0.97163483946752605</v>
      </c>
      <c r="L335" s="6">
        <v>-999</v>
      </c>
      <c r="M335" s="6">
        <f t="shared" si="5"/>
        <v>0.97163483946752605</v>
      </c>
      <c r="N335" s="6">
        <v>0.97176019005236403</v>
      </c>
      <c r="R335" s="6">
        <v>0.96060551612199196</v>
      </c>
    </row>
    <row r="336" spans="1:18" s="6" customFormat="1" x14ac:dyDescent="0.25">
      <c r="A336" s="4">
        <v>43739</v>
      </c>
      <c r="B336" s="10">
        <v>64550.398134291499</v>
      </c>
      <c r="C336" s="17">
        <v>0.99965341797504503</v>
      </c>
      <c r="D336" s="17">
        <v>1</v>
      </c>
      <c r="E336" s="5"/>
      <c r="G336" s="6">
        <v>64572.777898412402</v>
      </c>
      <c r="H336" s="6">
        <v>64572.777898412402</v>
      </c>
      <c r="K336" s="6">
        <v>0.99856611538607398</v>
      </c>
      <c r="L336" s="6">
        <v>-999</v>
      </c>
      <c r="M336" s="6">
        <f t="shared" si="5"/>
        <v>0.99856611538607398</v>
      </c>
      <c r="N336" s="6">
        <v>0.99908604855175698</v>
      </c>
      <c r="R336" s="6">
        <v>0.99873978328594504</v>
      </c>
    </row>
    <row r="337" spans="1:18" s="6" customFormat="1" x14ac:dyDescent="0.25">
      <c r="A337" s="4">
        <v>43770</v>
      </c>
      <c r="B337" s="10">
        <v>65768.131467134197</v>
      </c>
      <c r="C337" s="17">
        <v>1.01196285584392</v>
      </c>
      <c r="D337" s="17">
        <v>1</v>
      </c>
      <c r="E337" s="5"/>
      <c r="G337" s="6">
        <v>64990.657599075101</v>
      </c>
      <c r="H337" s="6">
        <v>64990.657599075101</v>
      </c>
      <c r="K337" s="6">
        <v>1.00266370769142</v>
      </c>
      <c r="L337" s="6">
        <v>-999</v>
      </c>
      <c r="M337" s="6">
        <f t="shared" si="5"/>
        <v>1.00266370769142</v>
      </c>
      <c r="N337" s="6">
        <v>1.00252198756939</v>
      </c>
      <c r="R337" s="6">
        <v>1.01451501358704</v>
      </c>
    </row>
    <row r="338" spans="1:18" s="6" customFormat="1" x14ac:dyDescent="0.25">
      <c r="A338" s="4">
        <v>43800</v>
      </c>
      <c r="B338" s="10">
        <v>69413.289369714796</v>
      </c>
      <c r="C338" s="17">
        <v>0.98387886298877403</v>
      </c>
      <c r="D338" s="17">
        <v>1</v>
      </c>
      <c r="E338" s="5"/>
      <c r="G338" s="6">
        <v>70550.646000113105</v>
      </c>
      <c r="H338" s="6">
        <v>70550.646000113105</v>
      </c>
      <c r="K338" s="6">
        <v>1.08579250938229</v>
      </c>
      <c r="L338" s="6">
        <v>-999</v>
      </c>
      <c r="M338" s="6">
        <f t="shared" si="5"/>
        <v>1.08579250938229</v>
      </c>
      <c r="N338" s="6">
        <v>1.0856714024307099</v>
      </c>
      <c r="R338" s="6">
        <v>1.06816914500295</v>
      </c>
    </row>
    <row r="339" spans="1:18" s="6" customFormat="1" x14ac:dyDescent="0.25">
      <c r="A339" s="4">
        <v>43831</v>
      </c>
      <c r="B339" s="10">
        <v>64649.211842347497</v>
      </c>
      <c r="C339" s="17">
        <v>1.0083827288923</v>
      </c>
      <c r="D339" s="17">
        <v>1</v>
      </c>
      <c r="E339" s="5"/>
      <c r="G339" s="6">
        <v>64111.780170376398</v>
      </c>
      <c r="H339" s="6">
        <v>64111.780170376398</v>
      </c>
      <c r="K339" s="6">
        <v>0.98419619475234399</v>
      </c>
      <c r="L339" s="6">
        <v>-999</v>
      </c>
      <c r="M339" s="6">
        <f t="shared" si="5"/>
        <v>0.98419619475234399</v>
      </c>
      <c r="N339" s="6">
        <v>0.98414173891059298</v>
      </c>
      <c r="R339" s="6">
        <v>0.99239153229947896</v>
      </c>
    </row>
    <row r="340" spans="1:18" s="6" customFormat="1" x14ac:dyDescent="0.25">
      <c r="A340" s="4">
        <v>43862</v>
      </c>
      <c r="B340" s="10">
        <v>62187.939665135404</v>
      </c>
      <c r="C340" s="17">
        <v>1.0346953956428999</v>
      </c>
      <c r="D340" s="17">
        <v>1</v>
      </c>
      <c r="E340" s="5"/>
      <c r="G340" s="6">
        <v>60102.654295175802</v>
      </c>
      <c r="H340" s="6">
        <v>60102.654295175802</v>
      </c>
      <c r="K340" s="6">
        <v>0.92024459094026401</v>
      </c>
      <c r="L340" s="6">
        <v>-999</v>
      </c>
      <c r="M340" s="6">
        <f t="shared" si="5"/>
        <v>0.92024459094026401</v>
      </c>
      <c r="N340" s="6">
        <v>0.91995060569438702</v>
      </c>
      <c r="R340" s="6">
        <v>0.95186865593087899</v>
      </c>
    </row>
    <row r="341" spans="1:18" s="6" customFormat="1" x14ac:dyDescent="0.25">
      <c r="A341" s="4">
        <v>43891</v>
      </c>
      <c r="B341" s="10">
        <v>63924.474385007699</v>
      </c>
      <c r="C341" s="17">
        <v>0.98387886298877403</v>
      </c>
      <c r="D341" s="17">
        <v>0.99148313562678303</v>
      </c>
      <c r="E341" s="5"/>
      <c r="G341" s="6">
        <v>65530.005377738402</v>
      </c>
      <c r="H341" s="6">
        <v>65530.005377738402</v>
      </c>
      <c r="K341" s="6">
        <v>1.0006966833950099</v>
      </c>
      <c r="L341" s="6">
        <v>-999</v>
      </c>
      <c r="M341" s="6">
        <f t="shared" si="5"/>
        <v>1.0006966833950099</v>
      </c>
      <c r="N341" s="6">
        <v>1.00071956261561</v>
      </c>
      <c r="R341" s="6">
        <v>0.97620123298096795</v>
      </c>
    </row>
    <row r="342" spans="1:18" s="6" customFormat="1" x14ac:dyDescent="0.25">
      <c r="A342" s="4">
        <v>43922</v>
      </c>
      <c r="B342" s="10">
        <v>64921.713679882101</v>
      </c>
      <c r="C342" s="17">
        <v>1.00437015112733</v>
      </c>
      <c r="D342" s="17">
        <v>1.0085900244463899</v>
      </c>
      <c r="E342" s="5"/>
      <c r="G342" s="6">
        <v>64088.706914820599</v>
      </c>
      <c r="H342" s="6">
        <v>64088.706914820599</v>
      </c>
      <c r="K342" s="6">
        <v>0.97608572939460603</v>
      </c>
      <c r="L342" s="6">
        <v>-999</v>
      </c>
      <c r="M342" s="6">
        <f t="shared" si="5"/>
        <v>0.97608572939460603</v>
      </c>
      <c r="N342" s="6">
        <v>0.97610751321753297</v>
      </c>
      <c r="R342" s="6">
        <v>0.98879468075577404</v>
      </c>
    </row>
    <row r="343" spans="1:18" s="6" customFormat="1" x14ac:dyDescent="0.25">
      <c r="A343" s="4">
        <v>43952</v>
      </c>
      <c r="B343" s="10">
        <v>68360.374999199805</v>
      </c>
      <c r="C343" s="17">
        <v>1.0048119248359799</v>
      </c>
      <c r="D343" s="17">
        <v>1</v>
      </c>
      <c r="E343" s="5"/>
      <c r="G343" s="6">
        <v>68033.005291371606</v>
      </c>
      <c r="H343" s="6">
        <v>68033.005291371606</v>
      </c>
      <c r="K343" s="6">
        <v>1.03340087209256</v>
      </c>
      <c r="L343" s="6">
        <v>-999</v>
      </c>
      <c r="M343" s="6">
        <f t="shared" si="5"/>
        <v>1.03340087209256</v>
      </c>
      <c r="N343" s="6">
        <v>1.0335609446206999</v>
      </c>
      <c r="R343" s="6">
        <v>1.0385343621996299</v>
      </c>
    </row>
    <row r="344" spans="1:18" s="6" customFormat="1" x14ac:dyDescent="0.25">
      <c r="A344" s="4">
        <v>43983</v>
      </c>
      <c r="B344" s="10">
        <v>65207.744893550102</v>
      </c>
      <c r="C344" s="17">
        <v>0.990880819967486</v>
      </c>
      <c r="D344" s="17">
        <v>1</v>
      </c>
      <c r="E344" s="5"/>
      <c r="G344" s="6">
        <v>65807.858603711502</v>
      </c>
      <c r="H344" s="6">
        <v>65807.858603711502</v>
      </c>
      <c r="K344" s="6">
        <v>0.99696330371060504</v>
      </c>
      <c r="L344" s="6">
        <v>-999</v>
      </c>
      <c r="M344" s="6">
        <f t="shared" si="5"/>
        <v>0.99696330371060504</v>
      </c>
      <c r="N344" s="6">
        <v>0.997066654467472</v>
      </c>
      <c r="R344" s="6">
        <v>0.98797422414096703</v>
      </c>
    </row>
    <row r="345" spans="1:18" s="6" customFormat="1" x14ac:dyDescent="0.25">
      <c r="A345" s="4">
        <v>44013</v>
      </c>
      <c r="B345" s="10">
        <v>68109.926369503199</v>
      </c>
      <c r="C345" s="17">
        <v>1.0083827288923</v>
      </c>
      <c r="D345" s="17">
        <v>1</v>
      </c>
      <c r="E345" s="5"/>
      <c r="G345" s="6">
        <v>67543.725629177803</v>
      </c>
      <c r="H345" s="6">
        <v>67543.725629177803</v>
      </c>
      <c r="K345" s="6">
        <v>1.0206300017480701</v>
      </c>
      <c r="L345" s="6">
        <v>-999</v>
      </c>
      <c r="M345" s="6">
        <f t="shared" si="5"/>
        <v>1.0206300017480701</v>
      </c>
      <c r="N345" s="6">
        <v>1.0204539743607799</v>
      </c>
      <c r="R345" s="6">
        <v>1.02900816337492</v>
      </c>
    </row>
    <row r="346" spans="1:18" s="6" customFormat="1" x14ac:dyDescent="0.25">
      <c r="A346" s="4">
        <v>44044</v>
      </c>
      <c r="B346" s="10">
        <v>66715.330023276198</v>
      </c>
      <c r="C346" s="17">
        <v>0.99636610154723204</v>
      </c>
      <c r="D346" s="17">
        <v>1</v>
      </c>
      <c r="E346" s="5"/>
      <c r="G346" s="6">
        <v>66958.650961404303</v>
      </c>
      <c r="H346" s="6">
        <v>66958.650961404303</v>
      </c>
      <c r="K346" s="6">
        <v>1.0092699039013899</v>
      </c>
      <c r="L346" s="6">
        <v>-999</v>
      </c>
      <c r="M346" s="6">
        <f t="shared" si="5"/>
        <v>1.0092699039013899</v>
      </c>
      <c r="N346" s="6">
        <v>1.0091223224620101</v>
      </c>
      <c r="R346" s="6">
        <v>1.0054552744157601</v>
      </c>
    </row>
    <row r="347" spans="1:18" s="6" customFormat="1" x14ac:dyDescent="0.25">
      <c r="A347" s="4">
        <v>44075</v>
      </c>
      <c r="B347" s="10">
        <v>64436.361442756999</v>
      </c>
      <c r="C347" s="17">
        <v>0.997105061923096</v>
      </c>
      <c r="D347" s="17">
        <v>1</v>
      </c>
      <c r="E347" s="5"/>
      <c r="G347" s="6">
        <v>64623.442306550802</v>
      </c>
      <c r="H347" s="6">
        <v>64623.442306550802</v>
      </c>
      <c r="K347" s="6">
        <v>0.97171263622715098</v>
      </c>
      <c r="L347" s="6">
        <v>-999</v>
      </c>
      <c r="M347" s="6">
        <f t="shared" si="5"/>
        <v>0.97171263622715098</v>
      </c>
      <c r="N347" s="6">
        <v>0.97174084943972805</v>
      </c>
      <c r="R347" s="6">
        <v>0.96892771985380199</v>
      </c>
    </row>
    <row r="348" spans="1:18" s="6" customFormat="1" x14ac:dyDescent="0.25">
      <c r="A348" s="4">
        <v>44105</v>
      </c>
      <c r="B348" s="10">
        <v>67537.905763166505</v>
      </c>
      <c r="C348" s="17">
        <v>1.01454918477405</v>
      </c>
      <c r="D348" s="17">
        <v>1</v>
      </c>
      <c r="E348" s="5"/>
      <c r="G348" s="6">
        <v>66569.375617020996</v>
      </c>
      <c r="H348" s="6">
        <v>66569.375617020996</v>
      </c>
      <c r="K348" s="6">
        <v>0.99857962726402005</v>
      </c>
      <c r="L348" s="6">
        <v>-999</v>
      </c>
      <c r="M348" s="6">
        <f t="shared" si="5"/>
        <v>0.99857962726402005</v>
      </c>
      <c r="N348" s="6">
        <v>0.998786670228059</v>
      </c>
      <c r="R348" s="6">
        <v>1.01331820204307</v>
      </c>
    </row>
    <row r="349" spans="1:18" s="6" customFormat="1" x14ac:dyDescent="0.25">
      <c r="A349" s="4">
        <v>44136</v>
      </c>
      <c r="B349" s="10">
        <v>66231.092304000296</v>
      </c>
      <c r="C349" s="17">
        <v>0.98852116597843898</v>
      </c>
      <c r="D349" s="17">
        <v>1</v>
      </c>
      <c r="E349" s="5"/>
      <c r="G349" s="6">
        <v>67000.176206085307</v>
      </c>
      <c r="H349" s="6">
        <v>67000.176206085307</v>
      </c>
      <c r="K349" s="6">
        <v>1.0026084301310001</v>
      </c>
      <c r="L349" s="6">
        <v>-999</v>
      </c>
      <c r="M349" s="6">
        <f t="shared" si="5"/>
        <v>1.0026084301310001</v>
      </c>
      <c r="N349" s="6">
        <v>1.0025945247358701</v>
      </c>
      <c r="R349" s="6">
        <v>0.99108590859550305</v>
      </c>
    </row>
    <row r="350" spans="1:18" s="6" customFormat="1" x14ac:dyDescent="0.25">
      <c r="A350" s="4">
        <v>44166</v>
      </c>
      <c r="B350" s="10">
        <v>72706.872456295605</v>
      </c>
      <c r="C350" s="17">
        <v>0.99965341797504503</v>
      </c>
      <c r="D350" s="17">
        <v>1</v>
      </c>
      <c r="E350" s="5"/>
      <c r="G350" s="6">
        <v>72732.080087891707</v>
      </c>
      <c r="H350" s="6">
        <v>72732.080087891707</v>
      </c>
      <c r="K350" s="6">
        <v>1.0856734799094201</v>
      </c>
      <c r="L350" s="6">
        <v>-999</v>
      </c>
      <c r="M350" s="6">
        <f t="shared" si="5"/>
        <v>1.0856734799094201</v>
      </c>
      <c r="N350" s="6">
        <v>1.08580995585511</v>
      </c>
      <c r="R350" s="6">
        <v>1.0854336336418999</v>
      </c>
    </row>
    <row r="351" spans="1:18" s="6" customFormat="1" x14ac:dyDescent="0.25">
      <c r="A351" s="4">
        <v>44197</v>
      </c>
      <c r="B351" s="10">
        <v>66412.163741977798</v>
      </c>
      <c r="C351" s="17">
        <v>1.0048119248359799</v>
      </c>
      <c r="D351" s="17">
        <v>1</v>
      </c>
      <c r="E351" s="5"/>
      <c r="G351" s="6">
        <v>66094.123786218304</v>
      </c>
      <c r="H351" s="6">
        <v>66094.123786218304</v>
      </c>
      <c r="K351" s="6">
        <v>0.98406294453014498</v>
      </c>
      <c r="L351" s="6">
        <v>-999</v>
      </c>
      <c r="M351" s="6">
        <f t="shared" si="5"/>
        <v>0.98406294453014498</v>
      </c>
      <c r="N351" s="6">
        <v>0.98406525842528103</v>
      </c>
      <c r="R351" s="6">
        <v>0.98880050648252604</v>
      </c>
    </row>
    <row r="352" spans="1:18" s="6" customFormat="1" x14ac:dyDescent="0.25">
      <c r="A352" s="4">
        <v>44228</v>
      </c>
      <c r="B352" s="10">
        <v>61412.707532077497</v>
      </c>
      <c r="C352" s="17">
        <v>0.99115044247787598</v>
      </c>
      <c r="D352" s="17">
        <v>1</v>
      </c>
      <c r="E352" s="5"/>
      <c r="G352" s="6">
        <v>61961.035277899602</v>
      </c>
      <c r="H352" s="6">
        <v>61961.035277899602</v>
      </c>
      <c r="K352" s="6">
        <v>0.92012490662547997</v>
      </c>
      <c r="L352" s="6">
        <v>-999</v>
      </c>
      <c r="M352" s="6">
        <f t="shared" si="5"/>
        <v>0.92012490662547997</v>
      </c>
      <c r="N352" s="6">
        <v>0.920120906405267</v>
      </c>
      <c r="R352" s="6">
        <v>0.91197824351672496</v>
      </c>
    </row>
    <row r="353" spans="1:18" s="6" customFormat="1" x14ac:dyDescent="0.25">
      <c r="A353" s="4">
        <v>44256</v>
      </c>
      <c r="B353" s="10">
        <v>67427.164729911397</v>
      </c>
      <c r="C353" s="17">
        <v>0.99267408733256601</v>
      </c>
      <c r="D353" s="17">
        <v>1.0054558281975301</v>
      </c>
      <c r="E353" s="5"/>
      <c r="G353" s="6">
        <v>67556.200680090304</v>
      </c>
      <c r="H353" s="6">
        <v>67556.200680090304</v>
      </c>
      <c r="K353" s="6">
        <v>1.0005962612028001</v>
      </c>
      <c r="L353" s="6">
        <v>-999</v>
      </c>
      <c r="M353" s="6">
        <f t="shared" si="5"/>
        <v>1.0005962612028001</v>
      </c>
      <c r="N353" s="6">
        <v>1.0006040288878</v>
      </c>
      <c r="R353" s="6">
        <v>0.99869282176957297</v>
      </c>
    </row>
    <row r="354" spans="1:18" s="6" customFormat="1" x14ac:dyDescent="0.25">
      <c r="A354" s="4">
        <v>44287</v>
      </c>
      <c r="B354" s="10">
        <v>66142.965467981194</v>
      </c>
      <c r="C354" s="17">
        <v>1.0065610838405099</v>
      </c>
      <c r="D354" s="17">
        <v>0.99457377634648103</v>
      </c>
      <c r="E354" s="5"/>
      <c r="G354" s="6">
        <v>66070.337102946898</v>
      </c>
      <c r="H354" s="6">
        <v>66070.337102946898</v>
      </c>
      <c r="K354" s="6">
        <v>0.97604900436793296</v>
      </c>
      <c r="L354" s="6">
        <v>-999</v>
      </c>
      <c r="M354" s="6">
        <f t="shared" si="5"/>
        <v>0.97604900436793296</v>
      </c>
      <c r="N354" s="6">
        <v>0.97605586976553005</v>
      </c>
      <c r="R354" s="6">
        <v>0.97712880726080498</v>
      </c>
    </row>
    <row r="355" spans="1:18" s="6" customFormat="1" x14ac:dyDescent="0.25">
      <c r="A355" s="4">
        <v>44317</v>
      </c>
      <c r="B355" s="10">
        <v>69881.7243797962</v>
      </c>
      <c r="C355" s="17">
        <v>0.99636610154723204</v>
      </c>
      <c r="D355" s="17">
        <v>1</v>
      </c>
      <c r="E355" s="5"/>
      <c r="G355" s="6">
        <v>70136.593638903098</v>
      </c>
      <c r="H355" s="6">
        <v>70136.593638903098</v>
      </c>
      <c r="K355" s="6">
        <v>1.0334527515060301</v>
      </c>
      <c r="L355" s="6">
        <v>-999</v>
      </c>
      <c r="M355" s="6">
        <f t="shared" si="5"/>
        <v>1.0334527515060301</v>
      </c>
      <c r="N355" s="6">
        <v>1.03341892322804</v>
      </c>
      <c r="R355" s="6">
        <v>1.02966358380186</v>
      </c>
    </row>
    <row r="356" spans="1:18" s="6" customFormat="1" x14ac:dyDescent="0.25">
      <c r="A356" s="4">
        <v>44348</v>
      </c>
      <c r="B356" s="10">
        <v>67646.244903053506</v>
      </c>
      <c r="C356" s="17">
        <v>0.997105061923096</v>
      </c>
      <c r="D356" s="17">
        <v>1</v>
      </c>
      <c r="E356" s="5"/>
      <c r="G356" s="6">
        <v>67842.645159764506</v>
      </c>
      <c r="H356" s="6">
        <v>67842.645159764506</v>
      </c>
      <c r="K356" s="6">
        <v>0.99710522499418897</v>
      </c>
      <c r="L356" s="6">
        <v>-999</v>
      </c>
      <c r="M356" s="6">
        <f t="shared" si="5"/>
        <v>0.99710522499418897</v>
      </c>
      <c r="N356" s="6">
        <v>0.99700659346102705</v>
      </c>
      <c r="R356" s="6">
        <v>0.99412032111069204</v>
      </c>
    </row>
    <row r="357" spans="1:18" s="6" customFormat="1" x14ac:dyDescent="0.25">
      <c r="A357" s="4">
        <v>44378</v>
      </c>
      <c r="B357" s="10">
        <v>70645.276924794394</v>
      </c>
      <c r="C357" s="17">
        <v>1.01454918477405</v>
      </c>
      <c r="D357" s="17">
        <v>1</v>
      </c>
      <c r="E357" s="5"/>
      <c r="G357" s="6">
        <v>69632.1853932862</v>
      </c>
      <c r="H357" s="6">
        <v>69632.1853932862</v>
      </c>
      <c r="K357" s="6">
        <v>1.0208290050089499</v>
      </c>
      <c r="L357" s="6">
        <v>-999</v>
      </c>
      <c r="M357" s="6">
        <f t="shared" si="5"/>
        <v>1.0208290050089499</v>
      </c>
      <c r="N357" s="6">
        <v>1.0206747358331401</v>
      </c>
      <c r="R357" s="6">
        <v>1.03552472115898</v>
      </c>
    </row>
    <row r="358" spans="1:18" s="6" customFormat="1" x14ac:dyDescent="0.25">
      <c r="A358" s="4">
        <v>44409</v>
      </c>
      <c r="B358" s="10">
        <v>67916.193857919599</v>
      </c>
      <c r="C358" s="17">
        <v>0.98387886298877403</v>
      </c>
      <c r="D358" s="17">
        <v>1</v>
      </c>
      <c r="E358" s="5"/>
      <c r="G358" s="6">
        <v>69029.0201495004</v>
      </c>
      <c r="H358" s="6">
        <v>69029.0201495004</v>
      </c>
      <c r="K358" s="6">
        <v>1.00945424623447</v>
      </c>
      <c r="L358" s="6">
        <v>-999</v>
      </c>
      <c r="M358" s="6">
        <f t="shared" si="5"/>
        <v>1.00945424623447</v>
      </c>
      <c r="N358" s="6">
        <v>1.00929580156837</v>
      </c>
      <c r="R358" s="6">
        <v>0.99302480566642704</v>
      </c>
    </row>
    <row r="359" spans="1:18" s="6" customFormat="1" x14ac:dyDescent="0.25">
      <c r="A359" s="4">
        <v>44440</v>
      </c>
      <c r="B359" s="10">
        <v>66912.753063561497</v>
      </c>
      <c r="C359" s="17">
        <v>1.00437015112733</v>
      </c>
      <c r="D359" s="17">
        <v>1</v>
      </c>
      <c r="E359" s="5"/>
      <c r="G359" s="6">
        <v>66621.606574485297</v>
      </c>
      <c r="H359" s="6">
        <v>66621.606574485297</v>
      </c>
      <c r="K359" s="6">
        <v>0.97181808220508503</v>
      </c>
      <c r="L359" s="6">
        <v>-999</v>
      </c>
      <c r="M359" s="6">
        <f t="shared" si="5"/>
        <v>0.97181808220508503</v>
      </c>
      <c r="N359" s="6">
        <v>0.97172033508267197</v>
      </c>
      <c r="R359" s="6">
        <v>0.97596689980048601</v>
      </c>
    </row>
    <row r="360" spans="1:18" s="6" customFormat="1" x14ac:dyDescent="0.25">
      <c r="A360" s="4">
        <v>44470</v>
      </c>
      <c r="B360" s="10">
        <v>68957.9397410276</v>
      </c>
      <c r="C360" s="17">
        <v>1.0048119248359799</v>
      </c>
      <c r="D360" s="17">
        <v>1</v>
      </c>
      <c r="E360" s="5"/>
      <c r="G360" s="6">
        <v>68627.708366701205</v>
      </c>
      <c r="H360" s="6">
        <v>68627.708366701205</v>
      </c>
      <c r="K360" s="6">
        <v>0.99857708039212301</v>
      </c>
      <c r="L360" s="6">
        <v>-999</v>
      </c>
      <c r="M360" s="6">
        <f t="shared" si="5"/>
        <v>0.99857708039212301</v>
      </c>
      <c r="N360" s="6">
        <v>0.99860275718408298</v>
      </c>
      <c r="R360" s="6">
        <v>1.0034079585926601</v>
      </c>
    </row>
    <row r="361" spans="1:18" s="6" customFormat="1" x14ac:dyDescent="0.25">
      <c r="A361" s="4">
        <v>44501</v>
      </c>
      <c r="B361" s="10">
        <v>68441.950912417597</v>
      </c>
      <c r="C361" s="17">
        <v>0.990880819967486</v>
      </c>
      <c r="D361" s="17">
        <v>1</v>
      </c>
      <c r="E361" s="5"/>
      <c r="G361" s="6">
        <v>69071.829359522104</v>
      </c>
      <c r="H361" s="6">
        <v>69071.829359522104</v>
      </c>
      <c r="K361" s="6">
        <v>1.0025075423153</v>
      </c>
      <c r="L361" s="6">
        <v>-999</v>
      </c>
      <c r="M361" s="6">
        <f t="shared" si="5"/>
        <v>1.0025075423153</v>
      </c>
      <c r="N361" s="6">
        <v>1.00272540389834</v>
      </c>
      <c r="R361" s="6">
        <v>0.99358137041701799</v>
      </c>
    </row>
    <row r="362" spans="1:18" s="6" customFormat="1" x14ac:dyDescent="0.25">
      <c r="A362" s="4">
        <v>44531</v>
      </c>
      <c r="B362" s="10">
        <v>75609.509464918898</v>
      </c>
      <c r="C362" s="17">
        <v>1.0083827288923</v>
      </c>
      <c r="D362" s="17">
        <v>1</v>
      </c>
      <c r="E362" s="5"/>
      <c r="G362" s="6">
        <v>74980.9643685341</v>
      </c>
      <c r="H362" s="6">
        <v>74980.9643685341</v>
      </c>
      <c r="K362" s="6">
        <v>1.0855106639915</v>
      </c>
      <c r="L362" s="6">
        <v>-999</v>
      </c>
      <c r="M362" s="6">
        <f t="shared" si="5"/>
        <v>1.0855106639915</v>
      </c>
      <c r="N362" s="6">
        <v>1.08567787488222</v>
      </c>
      <c r="R362" s="6">
        <v>1.09477881817172</v>
      </c>
    </row>
    <row r="363" spans="1:18" s="6" customFormat="1" x14ac:dyDescent="0.25">
      <c r="A363" s="4">
        <v>44562</v>
      </c>
      <c r="B363" s="10">
        <v>67890.155987837701</v>
      </c>
      <c r="C363" s="17">
        <v>0.99636610154723204</v>
      </c>
      <c r="D363" s="17">
        <v>1</v>
      </c>
      <c r="E363" s="5"/>
      <c r="G363" s="6">
        <v>68137.761694634901</v>
      </c>
      <c r="H363" s="6">
        <v>68137.761694634901</v>
      </c>
      <c r="K363" s="6">
        <v>0.983927956236052</v>
      </c>
      <c r="L363" s="6">
        <v>-999</v>
      </c>
      <c r="M363" s="6">
        <f t="shared" si="5"/>
        <v>0.983927956236052</v>
      </c>
      <c r="N363" s="6">
        <v>0.98405860727688599</v>
      </c>
      <c r="R363" s="6">
        <v>0.98048263822646997</v>
      </c>
    </row>
    <row r="364" spans="1:18" s="6" customFormat="1" x14ac:dyDescent="0.25">
      <c r="A364" s="4">
        <v>44593</v>
      </c>
      <c r="B364" s="10">
        <v>63311.595511544801</v>
      </c>
      <c r="C364" s="17">
        <v>0.99115044247787598</v>
      </c>
      <c r="D364" s="17">
        <v>1</v>
      </c>
      <c r="E364" s="5"/>
      <c r="G364" s="6">
        <v>63876.877614326397</v>
      </c>
      <c r="H364" s="6">
        <v>63876.877614326397</v>
      </c>
      <c r="K364" s="6">
        <v>0.92004842605590598</v>
      </c>
      <c r="L364" s="6">
        <v>-999</v>
      </c>
      <c r="M364" s="6">
        <f t="shared" si="5"/>
        <v>0.92004842605590598</v>
      </c>
      <c r="N364" s="6">
        <v>0.92013506131462697</v>
      </c>
      <c r="R364" s="6">
        <v>0.91199227316139997</v>
      </c>
    </row>
    <row r="365" spans="1:18" s="6" customFormat="1" x14ac:dyDescent="0.25">
      <c r="A365" s="4">
        <v>44621</v>
      </c>
      <c r="B365" s="10">
        <v>69027.956618241195</v>
      </c>
      <c r="C365" s="17">
        <v>0.99965341797504503</v>
      </c>
      <c r="D365" s="17">
        <v>0.99148313562678303</v>
      </c>
      <c r="E365" s="5"/>
      <c r="G365" s="6">
        <v>69645.046174207397</v>
      </c>
      <c r="H365" s="6">
        <v>69645.046174207397</v>
      </c>
      <c r="K365" s="6">
        <v>1.00057219663733</v>
      </c>
      <c r="L365" s="6">
        <v>-999</v>
      </c>
      <c r="M365" s="6">
        <f t="shared" si="5"/>
        <v>1.00057219663733</v>
      </c>
      <c r="N365" s="6">
        <v>1.0006151192596699</v>
      </c>
      <c r="R365" s="6">
        <v>0.99174917439271104</v>
      </c>
    </row>
    <row r="366" spans="1:18" s="6" customFormat="1" x14ac:dyDescent="0.25">
      <c r="A366" s="4">
        <v>44652</v>
      </c>
      <c r="B366" s="10">
        <v>69520.162182385495</v>
      </c>
      <c r="C366" s="17">
        <v>1.01196285584392</v>
      </c>
      <c r="D366" s="17">
        <v>1.0085900244463899</v>
      </c>
      <c r="E366" s="5"/>
      <c r="G366" s="6">
        <v>68113.239524381701</v>
      </c>
      <c r="H366" s="6">
        <v>68113.239524381701</v>
      </c>
      <c r="K366" s="6">
        <v>0.97606618493131603</v>
      </c>
      <c r="L366" s="6">
        <v>-999</v>
      </c>
      <c r="M366" s="6">
        <f t="shared" si="5"/>
        <v>0.97606618493131603</v>
      </c>
      <c r="N366" s="6">
        <v>0.97605254541646902</v>
      </c>
      <c r="R366" s="6">
        <v>0.99621353689386305</v>
      </c>
    </row>
    <row r="367" spans="1:18" s="6" customFormat="1" x14ac:dyDescent="0.25">
      <c r="A367" s="4">
        <v>44682</v>
      </c>
      <c r="B367" s="10">
        <v>71139.582738301397</v>
      </c>
      <c r="C367" s="17">
        <v>0.98387886298877403</v>
      </c>
      <c r="D367" s="17">
        <v>1</v>
      </c>
      <c r="E367" s="5"/>
      <c r="G367" s="6">
        <v>72305.225180056601</v>
      </c>
      <c r="H367" s="6">
        <v>72305.225180056601</v>
      </c>
      <c r="K367" s="6">
        <v>1.03349039938385</v>
      </c>
      <c r="L367" s="6">
        <v>-999</v>
      </c>
      <c r="M367" s="6">
        <f t="shared" si="5"/>
        <v>1.03349039938385</v>
      </c>
      <c r="N367" s="6">
        <v>1.0334162680826899</v>
      </c>
      <c r="R367" s="6">
        <v>1.0167564228353001</v>
      </c>
    </row>
    <row r="368" spans="1:18" s="6" customFormat="1" x14ac:dyDescent="0.25">
      <c r="A368" s="4">
        <v>44713</v>
      </c>
      <c r="B368" s="10">
        <v>70245.997438827093</v>
      </c>
      <c r="C368" s="17">
        <v>1.00437015112733</v>
      </c>
      <c r="D368" s="17">
        <v>1</v>
      </c>
      <c r="E368" s="5"/>
      <c r="G368" s="6">
        <v>69940.3475501348</v>
      </c>
      <c r="H368" s="6">
        <v>69940.3475501348</v>
      </c>
      <c r="K368" s="6">
        <v>0.99711482582256805</v>
      </c>
      <c r="L368" s="6">
        <v>-999</v>
      </c>
      <c r="M368" s="6">
        <f t="shared" si="5"/>
        <v>0.99711482582256805</v>
      </c>
      <c r="N368" s="6">
        <v>0.99701306615281804</v>
      </c>
      <c r="R368" s="6">
        <v>1.0013701639278301</v>
      </c>
    </row>
    <row r="369" spans="1:18" s="6" customFormat="1" x14ac:dyDescent="0.25">
      <c r="A369" s="4">
        <v>44743</v>
      </c>
      <c r="B369" s="10">
        <v>72130.645659211499</v>
      </c>
      <c r="C369" s="17">
        <v>1.0048119248359799</v>
      </c>
      <c r="D369" s="17">
        <v>1</v>
      </c>
      <c r="E369" s="5"/>
      <c r="G369" s="6">
        <v>71785.220573477403</v>
      </c>
      <c r="H369" s="6">
        <v>71785.220573477403</v>
      </c>
      <c r="K369" s="6">
        <v>1.0207812795533899</v>
      </c>
      <c r="L369" s="6">
        <v>-999</v>
      </c>
      <c r="M369" s="6">
        <f t="shared" si="5"/>
        <v>1.0207812795533899</v>
      </c>
      <c r="N369" s="6">
        <v>1.0206865212896801</v>
      </c>
      <c r="R369" s="6">
        <v>1.02559798811123</v>
      </c>
    </row>
    <row r="370" spans="1:18" s="6" customFormat="1" x14ac:dyDescent="0.25">
      <c r="A370" s="4">
        <v>44774</v>
      </c>
      <c r="B370" s="10">
        <v>70642.068497977103</v>
      </c>
      <c r="C370" s="17">
        <v>0.99267408733256601</v>
      </c>
      <c r="D370" s="17">
        <v>1</v>
      </c>
      <c r="E370" s="5"/>
      <c r="G370" s="6">
        <v>71163.405390988701</v>
      </c>
      <c r="H370" s="6">
        <v>71163.405390988701</v>
      </c>
      <c r="K370" s="6">
        <v>1.0093711412925099</v>
      </c>
      <c r="L370" s="6">
        <v>-999</v>
      </c>
      <c r="M370" s="6">
        <f t="shared" si="5"/>
        <v>1.0093711412925099</v>
      </c>
      <c r="N370" s="6">
        <v>1.00930707276771</v>
      </c>
      <c r="R370" s="6">
        <v>1.00191297729799</v>
      </c>
    </row>
    <row r="371" spans="1:18" s="6" customFormat="1" x14ac:dyDescent="0.25">
      <c r="A371" s="4">
        <v>44805</v>
      </c>
      <c r="B371" s="10">
        <v>69132.1797475106</v>
      </c>
      <c r="C371" s="17">
        <v>1.0065610838405099</v>
      </c>
      <c r="D371" s="17">
        <v>1</v>
      </c>
      <c r="E371" s="5"/>
      <c r="G371" s="6">
        <v>68681.5543113772</v>
      </c>
      <c r="H371" s="6">
        <v>68681.5543113772</v>
      </c>
      <c r="K371" s="6">
        <v>0.97178572722669498</v>
      </c>
      <c r="L371" s="6">
        <v>-999</v>
      </c>
      <c r="M371" s="6">
        <f t="shared" si="5"/>
        <v>0.97178572722669498</v>
      </c>
      <c r="N371" s="6">
        <v>0.97172572834188498</v>
      </c>
      <c r="R371" s="6">
        <v>0.97810130231551495</v>
      </c>
    </row>
    <row r="372" spans="1:18" s="6" customFormat="1" x14ac:dyDescent="0.25">
      <c r="A372" s="4">
        <v>44835</v>
      </c>
      <c r="B372" s="10">
        <v>70492.587830852804</v>
      </c>
      <c r="C372" s="17">
        <v>0.99636610154723204</v>
      </c>
      <c r="D372" s="17">
        <v>1</v>
      </c>
      <c r="E372" s="5"/>
      <c r="G372" s="6">
        <v>70749.685001714301</v>
      </c>
      <c r="H372" s="6">
        <v>70749.685001714301</v>
      </c>
      <c r="K372" s="6">
        <v>0.99876398776534303</v>
      </c>
      <c r="L372" s="6">
        <v>-999</v>
      </c>
      <c r="M372" s="6">
        <f t="shared" si="5"/>
        <v>0.99876398776534303</v>
      </c>
      <c r="N372" s="6">
        <v>0.99860257623693605</v>
      </c>
      <c r="R372" s="6">
        <v>0.99497375588021797</v>
      </c>
    </row>
    <row r="373" spans="1:18" s="6" customFormat="1" x14ac:dyDescent="0.25">
      <c r="A373" s="4">
        <v>44866</v>
      </c>
      <c r="B373" s="10">
        <v>71001.396852816804</v>
      </c>
      <c r="C373" s="17">
        <v>0.997105061923096</v>
      </c>
      <c r="D373" s="17">
        <v>1</v>
      </c>
      <c r="E373" s="5"/>
      <c r="G373" s="6">
        <v>71207.538266707706</v>
      </c>
      <c r="H373" s="6">
        <v>71207.538266707706</v>
      </c>
      <c r="K373" s="6">
        <v>1.0032056413358901</v>
      </c>
      <c r="L373" s="6">
        <v>-999</v>
      </c>
      <c r="M373" s="6">
        <f t="shared" si="5"/>
        <v>1.0032056413358901</v>
      </c>
      <c r="N373" s="6">
        <v>1.0027306989124001</v>
      </c>
      <c r="R373" s="6">
        <v>0.99982785563124299</v>
      </c>
    </row>
    <row r="374" spans="1:18" s="6" customFormat="1" x14ac:dyDescent="0.25">
      <c r="A374" s="4">
        <v>44896</v>
      </c>
      <c r="B374" s="10">
        <v>78424.027436458302</v>
      </c>
      <c r="C374" s="17">
        <v>1.01454918477405</v>
      </c>
      <c r="D374" s="17">
        <v>1</v>
      </c>
      <c r="E374" s="5"/>
      <c r="G374" s="6">
        <v>77299.384409759907</v>
      </c>
      <c r="H374" s="6">
        <v>77299.384409759907</v>
      </c>
      <c r="K374" s="6">
        <v>1.08729854964454</v>
      </c>
      <c r="L374" s="6">
        <v>1.08583186035854</v>
      </c>
      <c r="M374" s="6">
        <f t="shared" si="5"/>
        <v>1.08583186035854</v>
      </c>
      <c r="N374" s="6">
        <v>1.08566122590228</v>
      </c>
      <c r="R374" s="6">
        <v>1.1014567116799601</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74"/>
  <sheetViews>
    <sheetView workbookViewId="0">
      <pane xSplit="1" ySplit="1" topLeftCell="B2" activePane="bottomRight" state="frozen"/>
      <selection pane="topRight" activeCell="B1" sqref="B1"/>
      <selection pane="bottomLeft" activeCell="A2" sqref="A2"/>
      <selection pane="bottomRight" activeCell="O13" sqref="O13"/>
    </sheetView>
  </sheetViews>
  <sheetFormatPr defaultRowHeight="15" x14ac:dyDescent="0.25"/>
  <cols>
    <col min="1" max="1" width="9.7109375" bestFit="1" customWidth="1"/>
    <col min="2" max="2" width="11.7109375" style="9" customWidth="1"/>
    <col min="3" max="3" width="11.7109375" style="16" customWidth="1"/>
    <col min="4" max="4" width="12.5703125" style="16" bestFit="1" customWidth="1"/>
    <col min="5" max="9" width="11.7109375" customWidth="1"/>
    <col min="10" max="10" width="13.140625" customWidth="1"/>
    <col min="11" max="21" width="11.7109375" customWidth="1"/>
    <col min="22" max="22" width="12.140625" customWidth="1"/>
    <col min="23" max="23" width="11.28515625" customWidth="1"/>
    <col min="24" max="24" width="12.5703125" bestFit="1" customWidth="1"/>
  </cols>
  <sheetData>
    <row r="1" spans="1:24" s="3" customFormat="1" ht="75" x14ac:dyDescent="0.25">
      <c r="A1" s="3" t="s">
        <v>0</v>
      </c>
      <c r="B1" s="8" t="s">
        <v>1</v>
      </c>
      <c r="C1" s="14" t="s">
        <v>2</v>
      </c>
      <c r="D1" s="15" t="s">
        <v>3</v>
      </c>
      <c r="E1" s="3" t="s">
        <v>4</v>
      </c>
      <c r="F1" s="3" t="s">
        <v>5</v>
      </c>
      <c r="G1" s="29" t="s">
        <v>6</v>
      </c>
      <c r="H1" s="29" t="s">
        <v>7</v>
      </c>
      <c r="I1" s="3" t="s">
        <v>33</v>
      </c>
      <c r="J1" s="3" t="s">
        <v>9</v>
      </c>
      <c r="K1" s="3" t="s">
        <v>10</v>
      </c>
      <c r="L1" s="3" t="s">
        <v>11</v>
      </c>
      <c r="M1" s="29" t="s">
        <v>88</v>
      </c>
      <c r="N1" s="29" t="s">
        <v>89</v>
      </c>
      <c r="O1" s="29" t="s">
        <v>90</v>
      </c>
      <c r="P1" s="29" t="s">
        <v>12</v>
      </c>
      <c r="Q1" s="29" t="s">
        <v>13</v>
      </c>
      <c r="R1" s="29" t="s">
        <v>112</v>
      </c>
      <c r="S1" s="29" t="s">
        <v>34</v>
      </c>
      <c r="T1" s="29" t="s">
        <v>35</v>
      </c>
      <c r="U1" s="29" t="s">
        <v>14</v>
      </c>
      <c r="V1" s="29" t="s">
        <v>15</v>
      </c>
      <c r="W1" s="29" t="s">
        <v>16</v>
      </c>
      <c r="X1"/>
    </row>
    <row r="3" spans="1:24" x14ac:dyDescent="0.25">
      <c r="A3" s="1">
        <v>33604</v>
      </c>
      <c r="B3" s="9">
        <v>29589</v>
      </c>
      <c r="C3" s="16">
        <v>1.0083827288923</v>
      </c>
      <c r="D3" s="16">
        <v>1</v>
      </c>
      <c r="E3">
        <v>1.02348199105104</v>
      </c>
      <c r="F3">
        <v>1</v>
      </c>
      <c r="I3">
        <v>1</v>
      </c>
      <c r="J3">
        <v>1</v>
      </c>
      <c r="K3">
        <v>0.96559769015156305</v>
      </c>
      <c r="L3">
        <v>-999</v>
      </c>
      <c r="X3" s="11"/>
    </row>
    <row r="4" spans="1:24" x14ac:dyDescent="0.25">
      <c r="A4" s="1">
        <v>33635</v>
      </c>
      <c r="B4" s="9">
        <v>28570</v>
      </c>
      <c r="C4" s="16">
        <v>1.0346953956428999</v>
      </c>
      <c r="D4" s="16">
        <v>1</v>
      </c>
      <c r="E4">
        <v>1.02348199105104</v>
      </c>
      <c r="F4">
        <v>1</v>
      </c>
      <c r="I4">
        <v>1</v>
      </c>
      <c r="J4">
        <v>1</v>
      </c>
      <c r="K4">
        <v>0.90686765392511304</v>
      </c>
      <c r="L4">
        <v>-999</v>
      </c>
      <c r="X4" s="11"/>
    </row>
    <row r="5" spans="1:24" x14ac:dyDescent="0.25">
      <c r="A5" s="1">
        <v>33664</v>
      </c>
      <c r="B5" s="9">
        <v>29682</v>
      </c>
      <c r="C5" s="16">
        <v>0.98387886298877403</v>
      </c>
      <c r="D5" s="16">
        <v>0.99148313562678303</v>
      </c>
      <c r="E5">
        <v>1.02348199105104</v>
      </c>
      <c r="F5">
        <v>1</v>
      </c>
      <c r="I5">
        <v>1</v>
      </c>
      <c r="J5">
        <v>1</v>
      </c>
      <c r="K5">
        <v>0.99691661683691202</v>
      </c>
      <c r="L5">
        <v>-999</v>
      </c>
      <c r="X5" s="11"/>
    </row>
    <row r="6" spans="1:24" x14ac:dyDescent="0.25">
      <c r="A6" s="1">
        <v>33695</v>
      </c>
      <c r="B6" s="9">
        <v>30228</v>
      </c>
      <c r="C6" s="16">
        <v>1.00437015112733</v>
      </c>
      <c r="D6" s="16">
        <v>1.0085900244463899</v>
      </c>
      <c r="E6">
        <v>1.02348199105104</v>
      </c>
      <c r="F6">
        <v>1</v>
      </c>
      <c r="I6">
        <v>1</v>
      </c>
      <c r="J6">
        <v>1</v>
      </c>
      <c r="K6">
        <v>0.97494388377084795</v>
      </c>
      <c r="L6">
        <v>-999</v>
      </c>
      <c r="X6" s="11"/>
    </row>
    <row r="7" spans="1:24" x14ac:dyDescent="0.25">
      <c r="A7" s="1">
        <v>33725</v>
      </c>
      <c r="B7" s="9">
        <v>31677</v>
      </c>
      <c r="C7" s="16">
        <v>1.0048119248359799</v>
      </c>
      <c r="D7" s="16">
        <v>1</v>
      </c>
      <c r="E7">
        <v>1.02348199105104</v>
      </c>
      <c r="F7">
        <v>1</v>
      </c>
      <c r="I7">
        <v>1</v>
      </c>
      <c r="J7">
        <v>1</v>
      </c>
      <c r="K7">
        <v>1.0268485340637401</v>
      </c>
      <c r="L7">
        <v>-999</v>
      </c>
      <c r="X7" s="11"/>
    </row>
    <row r="8" spans="1:24" x14ac:dyDescent="0.25">
      <c r="A8" s="1">
        <v>33756</v>
      </c>
      <c r="B8" s="9">
        <v>30769</v>
      </c>
      <c r="C8" s="16">
        <v>0.990880819967486</v>
      </c>
      <c r="D8" s="16">
        <v>1</v>
      </c>
      <c r="E8">
        <v>1.02348199105104</v>
      </c>
      <c r="F8">
        <v>1</v>
      </c>
      <c r="I8">
        <v>1</v>
      </c>
      <c r="J8">
        <v>1</v>
      </c>
      <c r="K8">
        <v>1.0080968706114199</v>
      </c>
      <c r="L8">
        <v>-999</v>
      </c>
      <c r="X8" s="11"/>
    </row>
    <row r="9" spans="1:24" x14ac:dyDescent="0.25">
      <c r="A9" s="1">
        <v>33786</v>
      </c>
      <c r="B9" s="9">
        <v>32402</v>
      </c>
      <c r="C9" s="16">
        <v>1.0083827288923</v>
      </c>
      <c r="D9" s="16">
        <v>1</v>
      </c>
      <c r="E9">
        <v>1.02348199105104</v>
      </c>
      <c r="F9">
        <v>1</v>
      </c>
      <c r="I9">
        <v>1</v>
      </c>
      <c r="J9">
        <v>1</v>
      </c>
      <c r="K9">
        <v>1.0398188383642499</v>
      </c>
      <c r="L9">
        <v>-999</v>
      </c>
      <c r="X9" s="11"/>
    </row>
    <row r="10" spans="1:24" x14ac:dyDescent="0.25">
      <c r="A10" s="1">
        <v>33817</v>
      </c>
      <c r="B10" s="9">
        <v>31469</v>
      </c>
      <c r="C10" s="16">
        <v>0.99636610154723204</v>
      </c>
      <c r="D10" s="16">
        <v>1</v>
      </c>
      <c r="E10">
        <v>1.02348199105104</v>
      </c>
      <c r="F10">
        <v>1</v>
      </c>
      <c r="I10">
        <v>1</v>
      </c>
      <c r="J10">
        <v>1</v>
      </c>
      <c r="K10">
        <v>1.0194674517164299</v>
      </c>
      <c r="L10">
        <v>-999</v>
      </c>
      <c r="X10" s="11"/>
    </row>
    <row r="11" spans="1:24" x14ac:dyDescent="0.25">
      <c r="A11" s="1">
        <v>33848</v>
      </c>
      <c r="B11" s="9">
        <v>30162</v>
      </c>
      <c r="C11" s="16">
        <v>0.997105061923096</v>
      </c>
      <c r="D11" s="16">
        <v>1</v>
      </c>
      <c r="E11">
        <v>1.02348199105104</v>
      </c>
      <c r="F11">
        <v>1</v>
      </c>
      <c r="I11">
        <v>1</v>
      </c>
      <c r="J11">
        <v>1</v>
      </c>
      <c r="K11">
        <v>0.97476606250389997</v>
      </c>
      <c r="L11">
        <v>-999</v>
      </c>
      <c r="X11" s="11"/>
    </row>
    <row r="12" spans="1:24" x14ac:dyDescent="0.25">
      <c r="A12" s="1">
        <v>33878</v>
      </c>
      <c r="B12" s="9">
        <v>31407</v>
      </c>
      <c r="C12" s="16">
        <v>1.01454918477405</v>
      </c>
      <c r="D12" s="16">
        <v>1</v>
      </c>
      <c r="E12">
        <v>1.02348199105104</v>
      </c>
      <c r="F12">
        <v>1</v>
      </c>
      <c r="I12">
        <v>0.99367841510080102</v>
      </c>
      <c r="J12">
        <v>1.00002417207866</v>
      </c>
      <c r="K12">
        <v>0.99672788038660698</v>
      </c>
      <c r="L12">
        <v>0.99670378798423898</v>
      </c>
      <c r="X12" s="11"/>
    </row>
    <row r="13" spans="1:24" x14ac:dyDescent="0.25">
      <c r="A13" s="1">
        <v>33909</v>
      </c>
      <c r="B13" s="9">
        <v>30388</v>
      </c>
      <c r="C13" s="16">
        <v>0.98852116597843898</v>
      </c>
      <c r="D13" s="16">
        <v>1</v>
      </c>
      <c r="E13">
        <v>1.02348199105104</v>
      </c>
      <c r="F13">
        <v>1</v>
      </c>
      <c r="I13">
        <v>1</v>
      </c>
      <c r="J13">
        <v>1</v>
      </c>
      <c r="K13">
        <v>0.98963432786865302</v>
      </c>
      <c r="L13">
        <v>-999</v>
      </c>
      <c r="X13" s="11"/>
    </row>
    <row r="14" spans="1:24" x14ac:dyDescent="0.25">
      <c r="A14" s="1">
        <v>33939</v>
      </c>
      <c r="B14" s="9">
        <v>34170</v>
      </c>
      <c r="C14" s="16">
        <v>0.99965341797504503</v>
      </c>
      <c r="D14" s="16">
        <v>1</v>
      </c>
      <c r="E14">
        <v>1.02348199105104</v>
      </c>
      <c r="F14">
        <v>1</v>
      </c>
      <c r="I14">
        <v>1</v>
      </c>
      <c r="J14">
        <v>1</v>
      </c>
      <c r="K14">
        <v>1.10054873418828</v>
      </c>
      <c r="L14">
        <v>-999</v>
      </c>
      <c r="X14" s="11"/>
    </row>
    <row r="15" spans="1:24" x14ac:dyDescent="0.25">
      <c r="A15" s="1">
        <v>33970</v>
      </c>
      <c r="B15" s="9">
        <v>30039</v>
      </c>
      <c r="C15" s="16">
        <v>1.0048119248359799</v>
      </c>
      <c r="D15" s="16">
        <v>1</v>
      </c>
      <c r="E15">
        <v>1.02348199105104</v>
      </c>
      <c r="F15">
        <v>1</v>
      </c>
      <c r="I15">
        <v>1</v>
      </c>
      <c r="J15">
        <v>1</v>
      </c>
      <c r="K15">
        <v>0.96257015647070998</v>
      </c>
      <c r="L15">
        <v>-999</v>
      </c>
      <c r="X15" s="11"/>
    </row>
    <row r="16" spans="1:24" x14ac:dyDescent="0.25">
      <c r="A16" s="1">
        <v>34001</v>
      </c>
      <c r="B16" s="9">
        <v>28126</v>
      </c>
      <c r="C16" s="16">
        <v>0.99115044247787598</v>
      </c>
      <c r="D16" s="16">
        <v>1</v>
      </c>
      <c r="E16">
        <v>1.02348199105104</v>
      </c>
      <c r="F16">
        <v>1</v>
      </c>
      <c r="I16">
        <v>0.44954783203426402</v>
      </c>
      <c r="J16">
        <v>1.0028692866969799</v>
      </c>
      <c r="K16">
        <v>0.913344227205379</v>
      </c>
      <c r="L16">
        <v>0.91073107863691705</v>
      </c>
      <c r="X16" s="11"/>
    </row>
    <row r="17" spans="1:24" x14ac:dyDescent="0.25">
      <c r="A17" s="1">
        <v>34029</v>
      </c>
      <c r="B17" s="9">
        <v>30455</v>
      </c>
      <c r="C17" s="16">
        <v>0.99267408733256601</v>
      </c>
      <c r="D17" s="16">
        <v>0.99148313562678303</v>
      </c>
      <c r="E17">
        <v>1.02348199105104</v>
      </c>
      <c r="F17">
        <v>1</v>
      </c>
      <c r="I17">
        <v>1</v>
      </c>
      <c r="J17">
        <v>1</v>
      </c>
      <c r="K17">
        <v>0.99524663002284397</v>
      </c>
      <c r="L17">
        <v>-999</v>
      </c>
      <c r="X17" s="11"/>
    </row>
    <row r="18" spans="1:24" x14ac:dyDescent="0.25">
      <c r="A18" s="1">
        <v>34060</v>
      </c>
      <c r="B18" s="9">
        <v>30820</v>
      </c>
      <c r="C18" s="16">
        <v>1.0065610838405099</v>
      </c>
      <c r="D18" s="16">
        <v>1.0085900244463899</v>
      </c>
      <c r="E18">
        <v>1.02348199105104</v>
      </c>
      <c r="F18">
        <v>1</v>
      </c>
      <c r="I18">
        <v>1</v>
      </c>
      <c r="J18">
        <v>1</v>
      </c>
      <c r="K18">
        <v>0.97558925599526403</v>
      </c>
      <c r="L18">
        <v>-999</v>
      </c>
      <c r="X18" s="11"/>
    </row>
    <row r="19" spans="1:24" x14ac:dyDescent="0.25">
      <c r="A19" s="1">
        <v>34090</v>
      </c>
      <c r="B19" s="9">
        <v>31891</v>
      </c>
      <c r="C19" s="16">
        <v>0.99636610154723204</v>
      </c>
      <c r="D19" s="16">
        <v>1</v>
      </c>
      <c r="E19">
        <v>1.02348199105104</v>
      </c>
      <c r="F19">
        <v>1</v>
      </c>
      <c r="I19">
        <v>1</v>
      </c>
      <c r="J19">
        <v>1</v>
      </c>
      <c r="K19">
        <v>1.02780325786168</v>
      </c>
      <c r="L19">
        <v>-999</v>
      </c>
      <c r="X19" s="11"/>
    </row>
    <row r="20" spans="1:24" x14ac:dyDescent="0.25">
      <c r="A20" s="1">
        <v>34121</v>
      </c>
      <c r="B20" s="9">
        <v>31352</v>
      </c>
      <c r="C20" s="16">
        <v>0.997105061923096</v>
      </c>
      <c r="D20" s="16">
        <v>1</v>
      </c>
      <c r="E20">
        <v>1.02348199105104</v>
      </c>
      <c r="F20">
        <v>1</v>
      </c>
      <c r="I20">
        <v>1</v>
      </c>
      <c r="J20">
        <v>1</v>
      </c>
      <c r="K20">
        <v>1.0091363090819301</v>
      </c>
      <c r="L20">
        <v>-999</v>
      </c>
      <c r="X20" s="11"/>
    </row>
    <row r="21" spans="1:24" x14ac:dyDescent="0.25">
      <c r="A21" s="1">
        <v>34151</v>
      </c>
      <c r="B21" s="9">
        <v>33029</v>
      </c>
      <c r="C21" s="16">
        <v>1.01454918477405</v>
      </c>
      <c r="D21" s="16">
        <v>1</v>
      </c>
      <c r="E21">
        <v>1.02348199105104</v>
      </c>
      <c r="F21">
        <v>1</v>
      </c>
      <c r="I21">
        <v>0.214247919458146</v>
      </c>
      <c r="J21">
        <v>1.0045708466990699</v>
      </c>
      <c r="K21">
        <v>1.04417366581168</v>
      </c>
      <c r="L21">
        <v>1.03942262434028</v>
      </c>
      <c r="X21" s="11"/>
    </row>
    <row r="22" spans="1:24" x14ac:dyDescent="0.25">
      <c r="A22" s="1">
        <v>34182</v>
      </c>
      <c r="B22" s="9">
        <v>31215</v>
      </c>
      <c r="C22" s="16">
        <v>0.98387886298877403</v>
      </c>
      <c r="D22" s="16">
        <v>1</v>
      </c>
      <c r="E22">
        <v>1.02348199105104</v>
      </c>
      <c r="F22">
        <v>1</v>
      </c>
      <c r="I22">
        <v>1</v>
      </c>
      <c r="J22">
        <v>1</v>
      </c>
      <c r="K22">
        <v>1.0167238600489601</v>
      </c>
      <c r="L22">
        <v>-999</v>
      </c>
      <c r="X22" s="11"/>
    </row>
    <row r="23" spans="1:24" x14ac:dyDescent="0.25">
      <c r="A23" s="1">
        <v>34213</v>
      </c>
      <c r="B23" s="9">
        <v>30622</v>
      </c>
      <c r="C23" s="16">
        <v>1.00437015112733</v>
      </c>
      <c r="D23" s="16">
        <v>1</v>
      </c>
      <c r="E23">
        <v>1.02348199105104</v>
      </c>
      <c r="F23">
        <v>1</v>
      </c>
      <c r="I23">
        <v>1</v>
      </c>
      <c r="J23">
        <v>1</v>
      </c>
      <c r="K23">
        <v>0.97590752809599501</v>
      </c>
      <c r="L23">
        <v>-999</v>
      </c>
      <c r="X23" s="11"/>
    </row>
    <row r="24" spans="1:24" x14ac:dyDescent="0.25">
      <c r="A24" s="1">
        <v>34243</v>
      </c>
      <c r="B24" s="9">
        <v>31223</v>
      </c>
      <c r="C24" s="16">
        <v>1.0048119248359799</v>
      </c>
      <c r="D24" s="16">
        <v>1</v>
      </c>
      <c r="E24">
        <v>1.02348199105104</v>
      </c>
      <c r="F24">
        <v>1</v>
      </c>
      <c r="I24">
        <v>1</v>
      </c>
      <c r="J24">
        <v>1</v>
      </c>
      <c r="K24">
        <v>0.99310137627078898</v>
      </c>
      <c r="L24">
        <v>-999</v>
      </c>
      <c r="X24" s="11"/>
    </row>
    <row r="25" spans="1:24" x14ac:dyDescent="0.25">
      <c r="A25" s="1">
        <v>34274</v>
      </c>
      <c r="B25" s="9">
        <v>30803</v>
      </c>
      <c r="C25" s="16">
        <v>0.990880819967486</v>
      </c>
      <c r="D25" s="16">
        <v>1</v>
      </c>
      <c r="E25">
        <v>1.02348199105104</v>
      </c>
      <c r="F25">
        <v>1</v>
      </c>
      <c r="I25">
        <v>1</v>
      </c>
      <c r="J25">
        <v>1</v>
      </c>
      <c r="K25">
        <v>0.99140136492605302</v>
      </c>
      <c r="L25">
        <v>-999</v>
      </c>
      <c r="X25" s="11"/>
    </row>
    <row r="26" spans="1:24" x14ac:dyDescent="0.25">
      <c r="A26" s="1">
        <v>34304</v>
      </c>
      <c r="B26" s="9">
        <v>34941</v>
      </c>
      <c r="C26" s="16">
        <v>1.0083827288923</v>
      </c>
      <c r="D26" s="16">
        <v>1</v>
      </c>
      <c r="E26">
        <v>1.02348199105104</v>
      </c>
      <c r="F26">
        <v>1</v>
      </c>
      <c r="I26">
        <v>1</v>
      </c>
      <c r="J26">
        <v>1</v>
      </c>
      <c r="K26">
        <v>1.1022229467789699</v>
      </c>
      <c r="L26">
        <v>-999</v>
      </c>
      <c r="X26" s="11"/>
    </row>
    <row r="27" spans="1:24" x14ac:dyDescent="0.25">
      <c r="A27" s="1">
        <v>34335</v>
      </c>
      <c r="B27" s="9">
        <v>30251</v>
      </c>
      <c r="C27" s="16">
        <v>0.99636610154723204</v>
      </c>
      <c r="D27" s="16">
        <v>1</v>
      </c>
      <c r="E27">
        <v>1.02348199105104</v>
      </c>
      <c r="F27">
        <v>1</v>
      </c>
      <c r="I27">
        <v>1</v>
      </c>
      <c r="J27">
        <v>1</v>
      </c>
      <c r="K27">
        <v>0.96286340936053405</v>
      </c>
      <c r="L27">
        <v>-999</v>
      </c>
      <c r="X27" s="11"/>
    </row>
    <row r="28" spans="1:24" x14ac:dyDescent="0.25">
      <c r="A28" s="1">
        <v>34366</v>
      </c>
      <c r="B28" s="9">
        <v>28514</v>
      </c>
      <c r="C28" s="16">
        <v>0.99115044247787598</v>
      </c>
      <c r="D28" s="16">
        <v>1</v>
      </c>
      <c r="E28">
        <v>1.02348199105104</v>
      </c>
      <c r="F28">
        <v>1</v>
      </c>
      <c r="I28">
        <v>1</v>
      </c>
      <c r="J28">
        <v>1</v>
      </c>
      <c r="K28">
        <v>0.90933753602487999</v>
      </c>
      <c r="L28">
        <v>-999</v>
      </c>
      <c r="X28" s="11"/>
    </row>
    <row r="29" spans="1:24" x14ac:dyDescent="0.25">
      <c r="A29" s="1">
        <v>34394</v>
      </c>
      <c r="B29" s="9">
        <v>31920</v>
      </c>
      <c r="C29" s="16">
        <v>0.99965341797504503</v>
      </c>
      <c r="D29" s="16">
        <v>1.00827390805557</v>
      </c>
      <c r="E29">
        <v>1.02348199105104</v>
      </c>
      <c r="F29">
        <v>1</v>
      </c>
      <c r="I29">
        <v>1</v>
      </c>
      <c r="J29">
        <v>1</v>
      </c>
      <c r="K29">
        <v>0.99763619713513996</v>
      </c>
      <c r="L29">
        <v>-999</v>
      </c>
      <c r="X29" s="11"/>
    </row>
    <row r="30" spans="1:24" x14ac:dyDescent="0.25">
      <c r="A30" s="1">
        <v>34425</v>
      </c>
      <c r="B30" s="9">
        <v>31208</v>
      </c>
      <c r="C30" s="16">
        <v>1.01196285584392</v>
      </c>
      <c r="D30" s="16">
        <v>0.99179398773540495</v>
      </c>
      <c r="E30">
        <v>1.02348199105104</v>
      </c>
      <c r="F30">
        <v>1</v>
      </c>
      <c r="I30">
        <v>1</v>
      </c>
      <c r="J30">
        <v>1</v>
      </c>
      <c r="K30">
        <v>0.97621746025683898</v>
      </c>
      <c r="L30">
        <v>-999</v>
      </c>
      <c r="X30" s="11"/>
    </row>
    <row r="31" spans="1:24" x14ac:dyDescent="0.25">
      <c r="A31" s="1">
        <v>34455</v>
      </c>
      <c r="B31" s="9">
        <v>32215</v>
      </c>
      <c r="C31" s="16">
        <v>0.98387886298877403</v>
      </c>
      <c r="D31" s="16">
        <v>1</v>
      </c>
      <c r="E31">
        <v>1.02348199105104</v>
      </c>
      <c r="F31">
        <v>1</v>
      </c>
      <c r="I31">
        <v>1</v>
      </c>
      <c r="J31">
        <v>1</v>
      </c>
      <c r="K31">
        <v>1.0248598111304099</v>
      </c>
      <c r="L31">
        <v>-999</v>
      </c>
      <c r="X31" s="11"/>
    </row>
    <row r="32" spans="1:24" x14ac:dyDescent="0.25">
      <c r="A32" s="1">
        <v>34486</v>
      </c>
      <c r="B32" s="9">
        <v>32537</v>
      </c>
      <c r="C32" s="16">
        <v>1.00437015112733</v>
      </c>
      <c r="D32" s="16">
        <v>1</v>
      </c>
      <c r="E32">
        <v>1.02348199105104</v>
      </c>
      <c r="F32">
        <v>1</v>
      </c>
      <c r="I32">
        <v>1</v>
      </c>
      <c r="J32">
        <v>1</v>
      </c>
      <c r="K32">
        <v>1.0114182417326201</v>
      </c>
      <c r="L32">
        <v>-999</v>
      </c>
      <c r="X32" s="11"/>
    </row>
    <row r="33" spans="1:24" x14ac:dyDescent="0.25">
      <c r="A33" s="1">
        <v>34516</v>
      </c>
      <c r="B33" s="9">
        <v>33288</v>
      </c>
      <c r="C33" s="16">
        <v>1.0048119248359799</v>
      </c>
      <c r="D33" s="16">
        <v>1</v>
      </c>
      <c r="E33">
        <v>1.02348199105104</v>
      </c>
      <c r="F33">
        <v>1</v>
      </c>
      <c r="I33">
        <v>0.59139050540540605</v>
      </c>
      <c r="J33">
        <v>0.99800703332274898</v>
      </c>
      <c r="K33">
        <v>1.03222970692354</v>
      </c>
      <c r="L33">
        <v>1.03429101444992</v>
      </c>
      <c r="X33" s="11"/>
    </row>
    <row r="34" spans="1:24" x14ac:dyDescent="0.25">
      <c r="A34" s="1">
        <v>34547</v>
      </c>
      <c r="B34" s="9">
        <v>32613</v>
      </c>
      <c r="C34" s="16">
        <v>0.99267408733256601</v>
      </c>
      <c r="D34" s="16">
        <v>1</v>
      </c>
      <c r="E34">
        <v>1.02348199105104</v>
      </c>
      <c r="F34">
        <v>1</v>
      </c>
      <c r="I34">
        <v>1</v>
      </c>
      <c r="J34">
        <v>1</v>
      </c>
      <c r="K34">
        <v>1.02191610895414</v>
      </c>
      <c r="L34">
        <v>-999</v>
      </c>
      <c r="X34" s="11"/>
    </row>
    <row r="35" spans="1:24" x14ac:dyDescent="0.25">
      <c r="A35" s="1">
        <v>34578</v>
      </c>
      <c r="B35" s="9">
        <v>31860</v>
      </c>
      <c r="C35" s="16">
        <v>1.0065610838405099</v>
      </c>
      <c r="D35" s="16">
        <v>1</v>
      </c>
      <c r="E35">
        <v>1.02348199105104</v>
      </c>
      <c r="F35">
        <v>1</v>
      </c>
      <c r="I35">
        <v>0</v>
      </c>
      <c r="J35">
        <v>1.00785479759977</v>
      </c>
      <c r="K35">
        <v>0.98298659912206598</v>
      </c>
      <c r="L35">
        <v>0.97532561383154703</v>
      </c>
      <c r="X35" s="11"/>
    </row>
    <row r="36" spans="1:24" x14ac:dyDescent="0.25">
      <c r="A36" s="1">
        <v>34608</v>
      </c>
      <c r="B36" s="9">
        <v>31846</v>
      </c>
      <c r="C36" s="16">
        <v>0.99636610154723204</v>
      </c>
      <c r="D36" s="16">
        <v>1</v>
      </c>
      <c r="E36">
        <v>1.02348199105104</v>
      </c>
      <c r="F36">
        <v>1</v>
      </c>
      <c r="I36">
        <v>1</v>
      </c>
      <c r="J36">
        <v>1</v>
      </c>
      <c r="K36">
        <v>0.99108801716207795</v>
      </c>
      <c r="L36">
        <v>-999</v>
      </c>
      <c r="X36" s="11"/>
    </row>
    <row r="37" spans="1:24" x14ac:dyDescent="0.25">
      <c r="A37" s="1">
        <v>34639</v>
      </c>
      <c r="B37" s="9">
        <v>31915</v>
      </c>
      <c r="C37" s="16">
        <v>0.997105061923096</v>
      </c>
      <c r="D37" s="16">
        <v>1</v>
      </c>
      <c r="E37">
        <v>1.02348199105104</v>
      </c>
      <c r="F37">
        <v>1</v>
      </c>
      <c r="I37">
        <v>1</v>
      </c>
      <c r="J37">
        <v>1</v>
      </c>
      <c r="K37">
        <v>0.99112363872622</v>
      </c>
      <c r="L37">
        <v>-999</v>
      </c>
      <c r="X37" s="11"/>
    </row>
    <row r="38" spans="1:24" x14ac:dyDescent="0.25">
      <c r="A38" s="1">
        <v>34669</v>
      </c>
      <c r="B38" s="9">
        <v>36173</v>
      </c>
      <c r="C38" s="16">
        <v>1.01454918477405</v>
      </c>
      <c r="D38" s="16">
        <v>1</v>
      </c>
      <c r="E38">
        <v>1.02348199105104</v>
      </c>
      <c r="F38">
        <v>1</v>
      </c>
      <c r="I38">
        <v>1</v>
      </c>
      <c r="J38">
        <v>1</v>
      </c>
      <c r="K38">
        <v>1.1027983582629699</v>
      </c>
      <c r="L38">
        <v>-999</v>
      </c>
      <c r="X38" s="11"/>
    </row>
    <row r="39" spans="1:24" x14ac:dyDescent="0.25">
      <c r="A39" s="1">
        <v>34700</v>
      </c>
      <c r="B39" s="9">
        <v>31039</v>
      </c>
      <c r="C39" s="16">
        <v>0.98387886298877403</v>
      </c>
      <c r="D39" s="16">
        <v>1</v>
      </c>
      <c r="E39">
        <v>1.02348199105104</v>
      </c>
      <c r="F39">
        <v>1</v>
      </c>
      <c r="I39">
        <v>0</v>
      </c>
      <c r="J39">
        <v>1.0074337320084601</v>
      </c>
      <c r="K39">
        <v>0.974756358210223</v>
      </c>
      <c r="L39">
        <v>0.96756374860201499</v>
      </c>
      <c r="X39" s="11"/>
    </row>
    <row r="40" spans="1:24" x14ac:dyDescent="0.25">
      <c r="A40" s="1">
        <v>34731</v>
      </c>
      <c r="B40" s="9">
        <v>29132</v>
      </c>
      <c r="C40" s="16">
        <v>0.99115044247787598</v>
      </c>
      <c r="D40" s="16">
        <v>1</v>
      </c>
      <c r="E40">
        <v>1.02348199105104</v>
      </c>
      <c r="F40">
        <v>1</v>
      </c>
      <c r="I40">
        <v>1</v>
      </c>
      <c r="J40">
        <v>1</v>
      </c>
      <c r="K40">
        <v>0.90730850198631097</v>
      </c>
      <c r="L40">
        <v>-999</v>
      </c>
      <c r="X40" s="11"/>
    </row>
    <row r="41" spans="1:24" x14ac:dyDescent="0.25">
      <c r="A41" s="1">
        <v>34759</v>
      </c>
      <c r="B41" s="9">
        <v>32361</v>
      </c>
      <c r="C41" s="16">
        <v>1.0083827288923</v>
      </c>
      <c r="D41" s="16">
        <v>0.99148313562678303</v>
      </c>
      <c r="E41">
        <v>1.02348199105104</v>
      </c>
      <c r="F41">
        <v>1</v>
      </c>
      <c r="I41">
        <v>1</v>
      </c>
      <c r="J41">
        <v>1</v>
      </c>
      <c r="K41">
        <v>0.99822935049494899</v>
      </c>
      <c r="L41">
        <v>-999</v>
      </c>
      <c r="X41" s="11"/>
    </row>
    <row r="42" spans="1:24" x14ac:dyDescent="0.25">
      <c r="A42" s="1">
        <v>34790</v>
      </c>
      <c r="B42" s="9">
        <v>31792</v>
      </c>
      <c r="C42" s="16">
        <v>1.0008135560896201</v>
      </c>
      <c r="D42" s="16">
        <v>1.0085900244463899</v>
      </c>
      <c r="E42">
        <v>1.02348199105104</v>
      </c>
      <c r="F42">
        <v>1</v>
      </c>
      <c r="I42">
        <v>0.79808513825383398</v>
      </c>
      <c r="J42">
        <v>0.99904060039019704</v>
      </c>
      <c r="K42">
        <v>0.97041088789301899</v>
      </c>
      <c r="L42">
        <v>0.97134279379036603</v>
      </c>
      <c r="X42" s="11"/>
    </row>
    <row r="43" spans="1:24" x14ac:dyDescent="0.25">
      <c r="A43" s="1">
        <v>34820</v>
      </c>
      <c r="B43" s="9">
        <v>33178</v>
      </c>
      <c r="C43" s="16">
        <v>0.99267408733256601</v>
      </c>
      <c r="D43" s="16">
        <v>1</v>
      </c>
      <c r="E43">
        <v>1.02348199105104</v>
      </c>
      <c r="F43">
        <v>1</v>
      </c>
      <c r="I43">
        <v>1</v>
      </c>
      <c r="J43">
        <v>1</v>
      </c>
      <c r="K43">
        <v>1.02875242730076</v>
      </c>
      <c r="L43">
        <v>-999</v>
      </c>
      <c r="X43" s="11"/>
    </row>
    <row r="44" spans="1:24" x14ac:dyDescent="0.25">
      <c r="A44" s="1">
        <v>34851</v>
      </c>
      <c r="B44" s="9">
        <v>33060</v>
      </c>
      <c r="C44" s="16">
        <v>1.0065610838405099</v>
      </c>
      <c r="D44" s="16">
        <v>1</v>
      </c>
      <c r="E44">
        <v>1.02348199105104</v>
      </c>
      <c r="F44">
        <v>1</v>
      </c>
      <c r="I44">
        <v>1</v>
      </c>
      <c r="J44">
        <v>1</v>
      </c>
      <c r="K44">
        <v>1.0100643945460801</v>
      </c>
      <c r="L44">
        <v>-999</v>
      </c>
      <c r="X44" s="11"/>
    </row>
    <row r="45" spans="1:24" x14ac:dyDescent="0.25">
      <c r="A45" s="1">
        <v>34881</v>
      </c>
      <c r="B45" s="9">
        <v>33520</v>
      </c>
      <c r="C45" s="16">
        <v>0.99636610154723204</v>
      </c>
      <c r="D45" s="16">
        <v>1</v>
      </c>
      <c r="E45">
        <v>1.02348199105104</v>
      </c>
      <c r="F45">
        <v>1</v>
      </c>
      <c r="I45">
        <v>1</v>
      </c>
      <c r="J45">
        <v>1</v>
      </c>
      <c r="K45">
        <v>1.0339432022585899</v>
      </c>
      <c r="L45">
        <v>-999</v>
      </c>
      <c r="X45" s="11"/>
    </row>
    <row r="46" spans="1:24" x14ac:dyDescent="0.25">
      <c r="A46" s="1">
        <v>34912</v>
      </c>
      <c r="B46" s="9">
        <v>33279</v>
      </c>
      <c r="C46" s="16">
        <v>0.99965341797504503</v>
      </c>
      <c r="D46" s="16">
        <v>1</v>
      </c>
      <c r="E46">
        <v>1.02348199105104</v>
      </c>
      <c r="F46">
        <v>1</v>
      </c>
      <c r="I46">
        <v>1</v>
      </c>
      <c r="J46">
        <v>1</v>
      </c>
      <c r="K46">
        <v>1.0223847662813199</v>
      </c>
      <c r="L46">
        <v>-999</v>
      </c>
      <c r="X46" s="11"/>
    </row>
    <row r="47" spans="1:24" x14ac:dyDescent="0.25">
      <c r="A47" s="1">
        <v>34943</v>
      </c>
      <c r="B47" s="9">
        <v>32177</v>
      </c>
      <c r="C47" s="16">
        <v>1.01196285584392</v>
      </c>
      <c r="D47" s="16">
        <v>1</v>
      </c>
      <c r="E47">
        <v>1.02348199105104</v>
      </c>
      <c r="F47">
        <v>1</v>
      </c>
      <c r="I47">
        <v>1</v>
      </c>
      <c r="J47">
        <v>1</v>
      </c>
      <c r="K47">
        <v>0.97533247404785695</v>
      </c>
      <c r="L47">
        <v>-999</v>
      </c>
      <c r="X47" s="11"/>
    </row>
    <row r="48" spans="1:24" x14ac:dyDescent="0.25">
      <c r="A48" s="1">
        <v>34973</v>
      </c>
      <c r="B48" s="9">
        <v>31830</v>
      </c>
      <c r="C48" s="16">
        <v>0.98387886298877403</v>
      </c>
      <c r="D48" s="16">
        <v>1</v>
      </c>
      <c r="E48">
        <v>1.02348199105104</v>
      </c>
      <c r="F48">
        <v>1</v>
      </c>
      <c r="I48">
        <v>1</v>
      </c>
      <c r="J48">
        <v>1</v>
      </c>
      <c r="K48">
        <v>0.99049067833628401</v>
      </c>
      <c r="L48">
        <v>-999</v>
      </c>
      <c r="X48" s="11"/>
    </row>
    <row r="49" spans="1:24" x14ac:dyDescent="0.25">
      <c r="A49" s="1">
        <v>35004</v>
      </c>
      <c r="B49" s="9">
        <v>32508</v>
      </c>
      <c r="C49" s="16">
        <v>1.00437015112733</v>
      </c>
      <c r="D49" s="16">
        <v>1</v>
      </c>
      <c r="E49">
        <v>1.02348199105104</v>
      </c>
      <c r="F49">
        <v>1</v>
      </c>
      <c r="I49">
        <v>1</v>
      </c>
      <c r="J49">
        <v>1</v>
      </c>
      <c r="K49">
        <v>0.98837344099514002</v>
      </c>
      <c r="L49">
        <v>-999</v>
      </c>
      <c r="X49" s="11"/>
    </row>
    <row r="50" spans="1:24" x14ac:dyDescent="0.25">
      <c r="A50" s="1">
        <v>35034</v>
      </c>
      <c r="B50" s="9">
        <v>36510</v>
      </c>
      <c r="C50" s="16">
        <v>1.0048119248359799</v>
      </c>
      <c r="D50" s="16">
        <v>1</v>
      </c>
      <c r="E50">
        <v>1.02348199105104</v>
      </c>
      <c r="F50">
        <v>1</v>
      </c>
      <c r="I50">
        <v>1</v>
      </c>
      <c r="J50">
        <v>1</v>
      </c>
      <c r="K50">
        <v>1.10614363599453</v>
      </c>
      <c r="L50">
        <v>-999</v>
      </c>
      <c r="X50" s="11"/>
    </row>
    <row r="51" spans="1:24" x14ac:dyDescent="0.25">
      <c r="A51" s="1">
        <v>35065</v>
      </c>
      <c r="B51" s="9">
        <v>31733</v>
      </c>
      <c r="C51" s="16">
        <v>0.99267408733256601</v>
      </c>
      <c r="D51" s="16">
        <v>1</v>
      </c>
      <c r="E51">
        <v>1.02348199105104</v>
      </c>
      <c r="F51">
        <v>1</v>
      </c>
      <c r="I51">
        <v>1</v>
      </c>
      <c r="J51">
        <v>1</v>
      </c>
      <c r="K51">
        <v>0.97034671865604405</v>
      </c>
      <c r="L51">
        <v>-999</v>
      </c>
      <c r="X51" s="11"/>
    </row>
    <row r="52" spans="1:24" x14ac:dyDescent="0.25">
      <c r="A52" s="1">
        <v>35096</v>
      </c>
      <c r="B52" s="9">
        <v>30778</v>
      </c>
      <c r="C52" s="16">
        <v>1.0291722792676601</v>
      </c>
      <c r="D52" s="16">
        <v>1</v>
      </c>
      <c r="E52">
        <v>1.02348199105104</v>
      </c>
      <c r="F52">
        <v>1</v>
      </c>
      <c r="I52">
        <v>1</v>
      </c>
      <c r="J52">
        <v>1</v>
      </c>
      <c r="K52">
        <v>0.90561112688317602</v>
      </c>
      <c r="L52">
        <v>-999</v>
      </c>
      <c r="X52" s="11"/>
    </row>
    <row r="53" spans="1:24" x14ac:dyDescent="0.25">
      <c r="A53" s="1">
        <v>35125</v>
      </c>
      <c r="B53" s="9">
        <v>33060</v>
      </c>
      <c r="C53" s="16">
        <v>1.0048119248359799</v>
      </c>
      <c r="D53" s="16">
        <v>0.99704875906074597</v>
      </c>
      <c r="E53">
        <v>1.02348199105104</v>
      </c>
      <c r="F53">
        <v>1</v>
      </c>
      <c r="I53">
        <v>1</v>
      </c>
      <c r="J53">
        <v>1</v>
      </c>
      <c r="K53">
        <v>0.99718228472132098</v>
      </c>
      <c r="L53">
        <v>-999</v>
      </c>
      <c r="X53" s="11"/>
    </row>
    <row r="54" spans="1:24" x14ac:dyDescent="0.25">
      <c r="A54" s="1">
        <v>35156</v>
      </c>
      <c r="B54" s="9">
        <v>32158</v>
      </c>
      <c r="C54" s="16">
        <v>0.990880819967486</v>
      </c>
      <c r="D54" s="16">
        <v>1.00295997654321</v>
      </c>
      <c r="E54">
        <v>1.02348199105104</v>
      </c>
      <c r="F54">
        <v>1</v>
      </c>
      <c r="I54">
        <v>1</v>
      </c>
      <c r="J54">
        <v>1</v>
      </c>
      <c r="K54">
        <v>0.97591114568998305</v>
      </c>
      <c r="L54">
        <v>-999</v>
      </c>
      <c r="X54" s="11"/>
    </row>
    <row r="55" spans="1:24" x14ac:dyDescent="0.25">
      <c r="A55" s="1">
        <v>35186</v>
      </c>
      <c r="B55" s="9">
        <v>34382</v>
      </c>
      <c r="C55" s="16">
        <v>1.0083827288923</v>
      </c>
      <c r="D55" s="16">
        <v>1</v>
      </c>
      <c r="E55">
        <v>1.02348199105104</v>
      </c>
      <c r="F55">
        <v>1</v>
      </c>
      <c r="I55">
        <v>1</v>
      </c>
      <c r="J55">
        <v>1</v>
      </c>
      <c r="K55">
        <v>1.02619473757255</v>
      </c>
      <c r="L55">
        <v>-999</v>
      </c>
      <c r="X55" s="11"/>
    </row>
    <row r="56" spans="1:24" x14ac:dyDescent="0.25">
      <c r="A56" s="1">
        <v>35217</v>
      </c>
      <c r="B56" s="9">
        <v>33452</v>
      </c>
      <c r="C56" s="16">
        <v>1.0008135560896201</v>
      </c>
      <c r="D56" s="16">
        <v>1</v>
      </c>
      <c r="E56">
        <v>1.02348199105104</v>
      </c>
      <c r="F56">
        <v>1</v>
      </c>
      <c r="I56">
        <v>1</v>
      </c>
      <c r="J56">
        <v>1</v>
      </c>
      <c r="K56">
        <v>1.0033600308756101</v>
      </c>
      <c r="L56">
        <v>-999</v>
      </c>
      <c r="X56" s="11"/>
    </row>
    <row r="57" spans="1:24" x14ac:dyDescent="0.25">
      <c r="A57" s="1">
        <v>35247</v>
      </c>
      <c r="B57" s="9">
        <v>34426</v>
      </c>
      <c r="C57" s="16">
        <v>0.99267408733256601</v>
      </c>
      <c r="D57" s="16">
        <v>1</v>
      </c>
      <c r="E57">
        <v>1.02348199105104</v>
      </c>
      <c r="F57">
        <v>1</v>
      </c>
      <c r="I57">
        <v>1</v>
      </c>
      <c r="J57">
        <v>1</v>
      </c>
      <c r="K57">
        <v>1.03784748663693</v>
      </c>
      <c r="L57">
        <v>-999</v>
      </c>
      <c r="X57" s="11"/>
    </row>
    <row r="58" spans="1:24" x14ac:dyDescent="0.25">
      <c r="A58" s="1">
        <v>35278</v>
      </c>
      <c r="B58" s="9">
        <v>34841</v>
      </c>
      <c r="C58" s="16">
        <v>1.01454918477405</v>
      </c>
      <c r="D58" s="16">
        <v>1</v>
      </c>
      <c r="E58">
        <v>1.02348199105104</v>
      </c>
      <c r="F58">
        <v>1</v>
      </c>
      <c r="I58">
        <v>1</v>
      </c>
      <c r="J58">
        <v>1</v>
      </c>
      <c r="K58">
        <v>1.0243959498120301</v>
      </c>
      <c r="L58">
        <v>-999</v>
      </c>
      <c r="X58" s="11"/>
    </row>
    <row r="59" spans="1:24" x14ac:dyDescent="0.25">
      <c r="A59" s="1">
        <v>35309</v>
      </c>
      <c r="B59" s="9">
        <v>32214</v>
      </c>
      <c r="C59" s="16">
        <v>0.98852116597843898</v>
      </c>
      <c r="D59" s="16">
        <v>1</v>
      </c>
      <c r="E59">
        <v>1.02348199105104</v>
      </c>
      <c r="F59">
        <v>1</v>
      </c>
      <c r="I59">
        <v>0.77807080157114195</v>
      </c>
      <c r="J59">
        <v>0.99897117972213501</v>
      </c>
      <c r="K59">
        <v>0.96905689980517895</v>
      </c>
      <c r="L59">
        <v>0.97005491196925497</v>
      </c>
      <c r="X59" s="11"/>
    </row>
    <row r="60" spans="1:24" x14ac:dyDescent="0.25">
      <c r="A60" s="1">
        <v>35339</v>
      </c>
      <c r="B60" s="9">
        <v>33524</v>
      </c>
      <c r="C60" s="16">
        <v>0.99965341797504503</v>
      </c>
      <c r="D60" s="16">
        <v>1</v>
      </c>
      <c r="E60">
        <v>1.02348199105104</v>
      </c>
      <c r="F60">
        <v>1</v>
      </c>
      <c r="I60">
        <v>1</v>
      </c>
      <c r="J60">
        <v>1</v>
      </c>
      <c r="K60">
        <v>0.99418674551395003</v>
      </c>
      <c r="L60">
        <v>-999</v>
      </c>
      <c r="X60" s="11"/>
    </row>
    <row r="61" spans="1:24" x14ac:dyDescent="0.25">
      <c r="A61" s="1">
        <v>35370</v>
      </c>
      <c r="B61" s="9">
        <v>34045</v>
      </c>
      <c r="C61" s="16">
        <v>1.01196285584392</v>
      </c>
      <c r="D61" s="16">
        <v>1</v>
      </c>
      <c r="E61">
        <v>1.02348199105104</v>
      </c>
      <c r="F61">
        <v>1</v>
      </c>
      <c r="I61">
        <v>1</v>
      </c>
      <c r="J61">
        <v>1</v>
      </c>
      <c r="K61">
        <v>0.99449266399042602</v>
      </c>
      <c r="L61">
        <v>-999</v>
      </c>
      <c r="X61" s="11"/>
    </row>
    <row r="62" spans="1:24" x14ac:dyDescent="0.25">
      <c r="A62" s="1">
        <v>35400</v>
      </c>
      <c r="B62" s="9">
        <v>36460</v>
      </c>
      <c r="C62" s="16">
        <v>0.98387886298877403</v>
      </c>
      <c r="D62" s="16">
        <v>1</v>
      </c>
      <c r="E62">
        <v>1.02348199105104</v>
      </c>
      <c r="F62">
        <v>1</v>
      </c>
      <c r="I62">
        <v>0</v>
      </c>
      <c r="J62">
        <v>0.99221884373820302</v>
      </c>
      <c r="K62">
        <v>1.09270629461741</v>
      </c>
      <c r="L62">
        <v>1.10127549130252</v>
      </c>
      <c r="X62" s="11"/>
    </row>
    <row r="63" spans="1:24" x14ac:dyDescent="0.25">
      <c r="A63" s="1">
        <v>35431</v>
      </c>
      <c r="B63" s="9">
        <v>33175</v>
      </c>
      <c r="C63" s="16">
        <v>1.0083827288923</v>
      </c>
      <c r="D63" s="16">
        <v>1</v>
      </c>
      <c r="E63">
        <v>1.02348199105104</v>
      </c>
      <c r="F63">
        <v>1</v>
      </c>
      <c r="I63">
        <v>1</v>
      </c>
      <c r="J63">
        <v>1</v>
      </c>
      <c r="K63">
        <v>0.96813227503055299</v>
      </c>
      <c r="L63">
        <v>-999</v>
      </c>
      <c r="X63" s="11"/>
    </row>
    <row r="64" spans="1:24" x14ac:dyDescent="0.25">
      <c r="A64" s="1">
        <v>35462</v>
      </c>
      <c r="B64" s="9">
        <v>30538</v>
      </c>
      <c r="C64" s="16">
        <v>0.99115044247787598</v>
      </c>
      <c r="D64" s="16">
        <v>1</v>
      </c>
      <c r="E64">
        <v>1.02348199105104</v>
      </c>
      <c r="F64">
        <v>1</v>
      </c>
      <c r="I64">
        <v>1</v>
      </c>
      <c r="J64">
        <v>1</v>
      </c>
      <c r="K64">
        <v>0.90542354938657399</v>
      </c>
      <c r="L64">
        <v>-999</v>
      </c>
      <c r="X64" s="11"/>
    </row>
    <row r="65" spans="1:24" x14ac:dyDescent="0.25">
      <c r="A65" s="1">
        <v>35490</v>
      </c>
      <c r="B65" s="9">
        <v>34446</v>
      </c>
      <c r="C65" s="16">
        <v>0.99636610154723204</v>
      </c>
      <c r="D65" s="16">
        <v>1.01393378535342</v>
      </c>
      <c r="E65">
        <v>1.02348199105104</v>
      </c>
      <c r="F65">
        <v>1</v>
      </c>
      <c r="I65">
        <v>1</v>
      </c>
      <c r="J65">
        <v>1</v>
      </c>
      <c r="K65">
        <v>1.0011776442560101</v>
      </c>
      <c r="L65">
        <v>-999</v>
      </c>
      <c r="X65" s="11"/>
    </row>
    <row r="66" spans="1:24" x14ac:dyDescent="0.25">
      <c r="A66" s="1">
        <v>35521</v>
      </c>
      <c r="B66" s="9">
        <v>32637</v>
      </c>
      <c r="C66" s="16">
        <v>0.997105061923096</v>
      </c>
      <c r="D66" s="16">
        <v>0.98625769694757703</v>
      </c>
      <c r="E66">
        <v>1.02348199105104</v>
      </c>
      <c r="F66">
        <v>1</v>
      </c>
      <c r="I66">
        <v>1</v>
      </c>
      <c r="J66">
        <v>1</v>
      </c>
      <c r="K66">
        <v>0.97395528147510102</v>
      </c>
      <c r="L66">
        <v>-999</v>
      </c>
      <c r="X66" s="11"/>
    </row>
    <row r="67" spans="1:24" x14ac:dyDescent="0.25">
      <c r="A67" s="1">
        <v>35551</v>
      </c>
      <c r="B67" s="9">
        <v>35522</v>
      </c>
      <c r="C67" s="16">
        <v>1.01454918477405</v>
      </c>
      <c r="D67" s="16">
        <v>1</v>
      </c>
      <c r="E67">
        <v>1.02348199105104</v>
      </c>
      <c r="F67">
        <v>1</v>
      </c>
      <c r="I67">
        <v>1</v>
      </c>
      <c r="J67">
        <v>1</v>
      </c>
      <c r="K67">
        <v>1.0267413335056701</v>
      </c>
      <c r="L67">
        <v>-999</v>
      </c>
      <c r="X67" s="11"/>
    </row>
    <row r="68" spans="1:24" x14ac:dyDescent="0.25">
      <c r="A68" s="1">
        <v>35582</v>
      </c>
      <c r="B68" s="9">
        <v>33570</v>
      </c>
      <c r="C68" s="16">
        <v>0.98852116597843898</v>
      </c>
      <c r="D68" s="16">
        <v>1</v>
      </c>
      <c r="E68">
        <v>1.02348199105104</v>
      </c>
      <c r="F68">
        <v>1</v>
      </c>
      <c r="I68">
        <v>0</v>
      </c>
      <c r="J68">
        <v>0.99230206262116305</v>
      </c>
      <c r="K68">
        <v>0.99472907405172795</v>
      </c>
      <c r="L68">
        <v>1.0024458393487099</v>
      </c>
      <c r="X68" s="11"/>
    </row>
    <row r="69" spans="1:24" x14ac:dyDescent="0.25">
      <c r="A69" s="1">
        <v>35612</v>
      </c>
      <c r="B69" s="9">
        <v>35396</v>
      </c>
      <c r="C69" s="16">
        <v>0.99965341797504503</v>
      </c>
      <c r="D69" s="16">
        <v>1</v>
      </c>
      <c r="E69">
        <v>1.02348199105104</v>
      </c>
      <c r="F69">
        <v>1</v>
      </c>
      <c r="I69">
        <v>1</v>
      </c>
      <c r="J69">
        <v>1</v>
      </c>
      <c r="K69">
        <v>1.0356443662786301</v>
      </c>
      <c r="L69">
        <v>-999</v>
      </c>
      <c r="X69" s="11"/>
    </row>
    <row r="70" spans="1:24" x14ac:dyDescent="0.25">
      <c r="A70" s="1">
        <v>35643</v>
      </c>
      <c r="B70" s="9">
        <v>35191</v>
      </c>
      <c r="C70" s="16">
        <v>1.0048119248359799</v>
      </c>
      <c r="D70" s="16">
        <v>1</v>
      </c>
      <c r="E70">
        <v>1.02348199105104</v>
      </c>
      <c r="F70">
        <v>1</v>
      </c>
      <c r="I70">
        <v>1</v>
      </c>
      <c r="J70">
        <v>1</v>
      </c>
      <c r="K70">
        <v>1.0228890540970199</v>
      </c>
      <c r="L70">
        <v>-999</v>
      </c>
      <c r="X70" s="11"/>
    </row>
    <row r="71" spans="1:24" x14ac:dyDescent="0.25">
      <c r="A71" s="1">
        <v>35674</v>
      </c>
      <c r="B71" s="9">
        <v>33039</v>
      </c>
      <c r="C71" s="16">
        <v>0.990880819967486</v>
      </c>
      <c r="D71" s="16">
        <v>1</v>
      </c>
      <c r="E71">
        <v>1.02348199105104</v>
      </c>
      <c r="F71">
        <v>1</v>
      </c>
      <c r="I71">
        <v>1</v>
      </c>
      <c r="J71">
        <v>1</v>
      </c>
      <c r="K71">
        <v>0.97313220484214802</v>
      </c>
      <c r="L71">
        <v>-999</v>
      </c>
      <c r="X71" s="11"/>
    </row>
    <row r="72" spans="1:24" x14ac:dyDescent="0.25">
      <c r="A72" s="1">
        <v>35704</v>
      </c>
      <c r="B72" s="9">
        <v>34401</v>
      </c>
      <c r="C72" s="16">
        <v>1.0083827288923</v>
      </c>
      <c r="D72" s="16">
        <v>1</v>
      </c>
      <c r="E72">
        <v>1.02348199105104</v>
      </c>
      <c r="F72">
        <v>1</v>
      </c>
      <c r="I72">
        <v>1</v>
      </c>
      <c r="J72">
        <v>1</v>
      </c>
      <c r="K72">
        <v>0.99590525199737601</v>
      </c>
      <c r="L72">
        <v>-999</v>
      </c>
      <c r="X72" s="11"/>
    </row>
    <row r="73" spans="1:24" x14ac:dyDescent="0.25">
      <c r="A73" s="1">
        <v>35735</v>
      </c>
      <c r="B73" s="9">
        <v>34128</v>
      </c>
      <c r="C73" s="16">
        <v>1.0008135560896201</v>
      </c>
      <c r="D73" s="16">
        <v>1</v>
      </c>
      <c r="E73">
        <v>1.02348199105104</v>
      </c>
      <c r="F73">
        <v>1</v>
      </c>
      <c r="I73">
        <v>1</v>
      </c>
      <c r="J73">
        <v>1</v>
      </c>
      <c r="K73">
        <v>0.99658514326083603</v>
      </c>
      <c r="L73">
        <v>-999</v>
      </c>
      <c r="X73" s="11"/>
    </row>
    <row r="74" spans="1:24" x14ac:dyDescent="0.25">
      <c r="A74" s="1">
        <v>35765</v>
      </c>
      <c r="B74" s="9">
        <v>37330</v>
      </c>
      <c r="C74" s="16">
        <v>0.99267408733256601</v>
      </c>
      <c r="D74" s="16">
        <v>1</v>
      </c>
      <c r="E74">
        <v>1.02348199105104</v>
      </c>
      <c r="F74">
        <v>1</v>
      </c>
      <c r="I74">
        <v>1</v>
      </c>
      <c r="J74">
        <v>1</v>
      </c>
      <c r="K74">
        <v>1.1003849223856601</v>
      </c>
      <c r="L74">
        <v>-999</v>
      </c>
      <c r="X74" s="11"/>
    </row>
    <row r="75" spans="1:24" x14ac:dyDescent="0.25">
      <c r="A75" s="1">
        <v>35796</v>
      </c>
      <c r="B75" s="9">
        <v>33440</v>
      </c>
      <c r="C75" s="16">
        <v>1.01454918477405</v>
      </c>
      <c r="D75" s="16">
        <v>1</v>
      </c>
      <c r="E75">
        <v>1.02348199105104</v>
      </c>
      <c r="F75">
        <v>1</v>
      </c>
      <c r="I75">
        <v>1</v>
      </c>
      <c r="J75">
        <v>1</v>
      </c>
      <c r="K75">
        <v>0.96505539101597604</v>
      </c>
      <c r="L75">
        <v>-999</v>
      </c>
      <c r="X75" s="11"/>
    </row>
    <row r="76" spans="1:24" x14ac:dyDescent="0.25">
      <c r="A76" s="1">
        <v>35827</v>
      </c>
      <c r="B76" s="9">
        <v>30661</v>
      </c>
      <c r="C76" s="16">
        <v>0.99115044247787598</v>
      </c>
      <c r="D76" s="16">
        <v>1</v>
      </c>
      <c r="E76">
        <v>1.02348199105104</v>
      </c>
      <c r="F76">
        <v>1</v>
      </c>
      <c r="I76">
        <v>1</v>
      </c>
      <c r="J76">
        <v>1</v>
      </c>
      <c r="K76">
        <v>0.90515115644279598</v>
      </c>
      <c r="L76">
        <v>-999</v>
      </c>
      <c r="X76" s="11"/>
    </row>
    <row r="77" spans="1:24" x14ac:dyDescent="0.25">
      <c r="A77" s="1">
        <v>35855</v>
      </c>
      <c r="B77" s="9">
        <v>33392</v>
      </c>
      <c r="C77" s="16">
        <v>0.98387886298877403</v>
      </c>
      <c r="D77" s="16">
        <v>0.99148313562678303</v>
      </c>
      <c r="E77">
        <v>1.02348199105104</v>
      </c>
      <c r="F77">
        <v>1</v>
      </c>
      <c r="I77">
        <v>1</v>
      </c>
      <c r="J77">
        <v>1</v>
      </c>
      <c r="K77">
        <v>0.99951558196670598</v>
      </c>
      <c r="L77">
        <v>-999</v>
      </c>
      <c r="X77" s="11"/>
    </row>
    <row r="78" spans="1:24" x14ac:dyDescent="0.25">
      <c r="A78" s="1">
        <v>35886</v>
      </c>
      <c r="B78" s="9">
        <v>33926</v>
      </c>
      <c r="C78" s="16">
        <v>1.00437015112733</v>
      </c>
      <c r="D78" s="16">
        <v>1.0085900244463899</v>
      </c>
      <c r="E78">
        <v>1.02348199105104</v>
      </c>
      <c r="F78">
        <v>1</v>
      </c>
      <c r="I78">
        <v>1</v>
      </c>
      <c r="J78">
        <v>1</v>
      </c>
      <c r="K78">
        <v>0.97474206105296302</v>
      </c>
      <c r="L78">
        <v>-999</v>
      </c>
      <c r="X78" s="11"/>
    </row>
    <row r="79" spans="1:24" x14ac:dyDescent="0.25">
      <c r="A79" s="1">
        <v>35916</v>
      </c>
      <c r="B79" s="9">
        <v>35722</v>
      </c>
      <c r="C79" s="16">
        <v>1.0048119248359799</v>
      </c>
      <c r="D79" s="16">
        <v>1</v>
      </c>
      <c r="E79">
        <v>1.02348199105104</v>
      </c>
      <c r="F79">
        <v>1</v>
      </c>
      <c r="I79">
        <v>1</v>
      </c>
      <c r="J79">
        <v>1</v>
      </c>
      <c r="K79">
        <v>1.03057090657545</v>
      </c>
      <c r="L79">
        <v>-999</v>
      </c>
      <c r="X79" s="11"/>
    </row>
    <row r="80" spans="1:24" x14ac:dyDescent="0.25">
      <c r="A80" s="1">
        <v>35947</v>
      </c>
      <c r="B80" s="9">
        <v>34351</v>
      </c>
      <c r="C80" s="16">
        <v>0.990880819967486</v>
      </c>
      <c r="D80" s="16">
        <v>1</v>
      </c>
      <c r="E80">
        <v>1.02348199105104</v>
      </c>
      <c r="F80">
        <v>1</v>
      </c>
      <c r="I80">
        <v>1</v>
      </c>
      <c r="J80">
        <v>1</v>
      </c>
      <c r="K80">
        <v>1.0009528215079799</v>
      </c>
      <c r="L80">
        <v>-999</v>
      </c>
      <c r="X80" s="11"/>
    </row>
    <row r="81" spans="1:24" x14ac:dyDescent="0.25">
      <c r="A81" s="1">
        <v>35977</v>
      </c>
      <c r="B81" s="9">
        <v>36390</v>
      </c>
      <c r="C81" s="16">
        <v>1.0083827288923</v>
      </c>
      <c r="D81" s="16">
        <v>1</v>
      </c>
      <c r="E81">
        <v>1.02348199105104</v>
      </c>
      <c r="F81">
        <v>1</v>
      </c>
      <c r="I81">
        <v>1</v>
      </c>
      <c r="J81">
        <v>1</v>
      </c>
      <c r="K81">
        <v>1.0380867251408701</v>
      </c>
      <c r="L81">
        <v>-999</v>
      </c>
      <c r="X81" s="11"/>
    </row>
    <row r="82" spans="1:24" x14ac:dyDescent="0.25">
      <c r="A82" s="1">
        <v>36008</v>
      </c>
      <c r="B82" s="9">
        <v>35388</v>
      </c>
      <c r="C82" s="16">
        <v>0.99636610154723204</v>
      </c>
      <c r="D82" s="16">
        <v>1</v>
      </c>
      <c r="E82">
        <v>1.02348199105104</v>
      </c>
      <c r="F82">
        <v>1</v>
      </c>
      <c r="I82">
        <v>1</v>
      </c>
      <c r="J82">
        <v>1</v>
      </c>
      <c r="K82">
        <v>1.01811308790664</v>
      </c>
      <c r="L82">
        <v>-999</v>
      </c>
      <c r="X82" s="11"/>
    </row>
    <row r="83" spans="1:24" x14ac:dyDescent="0.25">
      <c r="A83" s="1">
        <v>36039</v>
      </c>
      <c r="B83" s="9">
        <v>34037</v>
      </c>
      <c r="C83" s="16">
        <v>0.997105061923096</v>
      </c>
      <c r="D83" s="16">
        <v>1</v>
      </c>
      <c r="E83">
        <v>1.02348199105104</v>
      </c>
      <c r="F83">
        <v>1</v>
      </c>
      <c r="I83">
        <v>1</v>
      </c>
      <c r="J83">
        <v>1</v>
      </c>
      <c r="K83">
        <v>0.97515775085439205</v>
      </c>
      <c r="L83">
        <v>-999</v>
      </c>
      <c r="X83" s="11"/>
    </row>
    <row r="84" spans="1:24" x14ac:dyDescent="0.25">
      <c r="A84" s="1">
        <v>36069</v>
      </c>
      <c r="B84" s="9">
        <v>35421</v>
      </c>
      <c r="C84" s="16">
        <v>1.01454918477405</v>
      </c>
      <c r="D84" s="16">
        <v>1</v>
      </c>
      <c r="E84">
        <v>1.02348199105104</v>
      </c>
      <c r="F84">
        <v>1</v>
      </c>
      <c r="I84">
        <v>1</v>
      </c>
      <c r="J84">
        <v>1</v>
      </c>
      <c r="K84">
        <v>0.99394216047061201</v>
      </c>
      <c r="L84">
        <v>-999</v>
      </c>
      <c r="X84" s="11"/>
    </row>
    <row r="85" spans="1:24" x14ac:dyDescent="0.25">
      <c r="A85" s="1">
        <v>36100</v>
      </c>
      <c r="B85" s="9">
        <v>34557</v>
      </c>
      <c r="C85" s="16">
        <v>0.98852116597843898</v>
      </c>
      <c r="D85" s="16">
        <v>1</v>
      </c>
      <c r="E85">
        <v>1.02348199105104</v>
      </c>
      <c r="F85">
        <v>1</v>
      </c>
      <c r="I85">
        <v>1</v>
      </c>
      <c r="J85">
        <v>1</v>
      </c>
      <c r="K85">
        <v>0.99181132918627402</v>
      </c>
      <c r="L85">
        <v>-999</v>
      </c>
      <c r="X85" s="11"/>
    </row>
    <row r="86" spans="1:24" x14ac:dyDescent="0.25">
      <c r="A86" s="1">
        <v>36130</v>
      </c>
      <c r="B86" s="9">
        <v>39240</v>
      </c>
      <c r="C86" s="16">
        <v>0.99965341797504503</v>
      </c>
      <c r="D86" s="16">
        <v>1</v>
      </c>
      <c r="E86">
        <v>1.02348199105104</v>
      </c>
      <c r="F86">
        <v>1</v>
      </c>
      <c r="I86">
        <v>0.72160148336937902</v>
      </c>
      <c r="J86">
        <v>1.0014028713896399</v>
      </c>
      <c r="K86">
        <v>1.10950946888698</v>
      </c>
      <c r="L86">
        <v>1.10795515030562</v>
      </c>
      <c r="X86" s="11"/>
    </row>
    <row r="87" spans="1:24" x14ac:dyDescent="0.25">
      <c r="A87" s="1">
        <v>36161</v>
      </c>
      <c r="B87" s="9">
        <v>34300</v>
      </c>
      <c r="C87" s="16">
        <v>1.0048119248359799</v>
      </c>
      <c r="D87" s="16">
        <v>1</v>
      </c>
      <c r="E87">
        <v>1.02348199105104</v>
      </c>
      <c r="F87">
        <v>1</v>
      </c>
      <c r="I87">
        <v>0.57843648051448604</v>
      </c>
      <c r="J87">
        <v>0.99769230192881397</v>
      </c>
      <c r="K87">
        <v>0.96108965349775399</v>
      </c>
      <c r="L87">
        <v>0.96331268833056405</v>
      </c>
      <c r="X87" s="11"/>
    </row>
    <row r="88" spans="1:24" x14ac:dyDescent="0.25">
      <c r="A88" s="1">
        <v>36192</v>
      </c>
      <c r="B88" s="9">
        <v>32175</v>
      </c>
      <c r="C88" s="16">
        <v>0.99115044247787598</v>
      </c>
      <c r="D88" s="16">
        <v>1</v>
      </c>
      <c r="E88">
        <v>1.02348199105104</v>
      </c>
      <c r="F88">
        <v>1</v>
      </c>
      <c r="I88">
        <v>1</v>
      </c>
      <c r="J88">
        <v>1</v>
      </c>
      <c r="K88">
        <v>0.91041708665049104</v>
      </c>
      <c r="L88">
        <v>-999</v>
      </c>
      <c r="X88" s="11"/>
    </row>
    <row r="89" spans="1:24" x14ac:dyDescent="0.25">
      <c r="A89" s="1">
        <v>36220</v>
      </c>
      <c r="B89" s="9">
        <v>35502</v>
      </c>
      <c r="C89" s="16">
        <v>0.99267408733256601</v>
      </c>
      <c r="D89" s="16">
        <v>1.0054558281975301</v>
      </c>
      <c r="E89">
        <v>1.02348199105104</v>
      </c>
      <c r="F89">
        <v>1</v>
      </c>
      <c r="I89">
        <v>1</v>
      </c>
      <c r="J89">
        <v>1</v>
      </c>
      <c r="K89">
        <v>0.99405468983744705</v>
      </c>
      <c r="L89">
        <v>-999</v>
      </c>
      <c r="X89" s="11"/>
    </row>
    <row r="90" spans="1:24" x14ac:dyDescent="0.25">
      <c r="A90" s="1">
        <v>36251</v>
      </c>
      <c r="B90" s="9">
        <v>35121</v>
      </c>
      <c r="C90" s="16">
        <v>1.0065610838405099</v>
      </c>
      <c r="D90" s="16">
        <v>0.99457377634648103</v>
      </c>
      <c r="E90">
        <v>1.02348199105104</v>
      </c>
      <c r="F90">
        <v>1</v>
      </c>
      <c r="I90">
        <v>1</v>
      </c>
      <c r="J90">
        <v>1</v>
      </c>
      <c r="K90">
        <v>0.97751766187898603</v>
      </c>
      <c r="L90">
        <v>-999</v>
      </c>
      <c r="X90" s="11"/>
    </row>
    <row r="91" spans="1:24" x14ac:dyDescent="0.25">
      <c r="A91" s="1">
        <v>36281</v>
      </c>
      <c r="B91" s="9">
        <v>37055</v>
      </c>
      <c r="C91" s="16">
        <v>0.99636610154723204</v>
      </c>
      <c r="D91" s="16">
        <v>1</v>
      </c>
      <c r="E91">
        <v>1.02348199105104</v>
      </c>
      <c r="F91">
        <v>1</v>
      </c>
      <c r="I91">
        <v>1</v>
      </c>
      <c r="J91">
        <v>1</v>
      </c>
      <c r="K91">
        <v>1.0339069967355501</v>
      </c>
      <c r="L91">
        <v>-999</v>
      </c>
      <c r="X91" s="11"/>
    </row>
    <row r="92" spans="1:24" x14ac:dyDescent="0.25">
      <c r="A92" s="1">
        <v>36312</v>
      </c>
      <c r="B92" s="9">
        <v>35791</v>
      </c>
      <c r="C92" s="16">
        <v>0.997105061923096</v>
      </c>
      <c r="D92" s="16">
        <v>1</v>
      </c>
      <c r="E92">
        <v>1.02348199105104</v>
      </c>
      <c r="F92">
        <v>1</v>
      </c>
      <c r="I92">
        <v>0.81447487448837197</v>
      </c>
      <c r="J92">
        <v>0.99910849741010999</v>
      </c>
      <c r="K92">
        <v>0.99616857454960095</v>
      </c>
      <c r="L92">
        <v>0.99705745385197897</v>
      </c>
      <c r="X92" s="11"/>
    </row>
    <row r="93" spans="1:24" x14ac:dyDescent="0.25">
      <c r="A93" s="1">
        <v>36342</v>
      </c>
      <c r="B93" s="9">
        <v>37981</v>
      </c>
      <c r="C93" s="16">
        <v>1.01454918477405</v>
      </c>
      <c r="D93" s="16">
        <v>1</v>
      </c>
      <c r="E93">
        <v>1.02348199105104</v>
      </c>
      <c r="F93">
        <v>1</v>
      </c>
      <c r="I93">
        <v>1</v>
      </c>
      <c r="J93">
        <v>1</v>
      </c>
      <c r="K93">
        <v>1.03752015181288</v>
      </c>
      <c r="L93">
        <v>-999</v>
      </c>
      <c r="X93" s="11"/>
    </row>
    <row r="94" spans="1:24" x14ac:dyDescent="0.25">
      <c r="A94" s="1">
        <v>36373</v>
      </c>
      <c r="B94" s="9">
        <v>36105</v>
      </c>
      <c r="C94" s="16">
        <v>0.98387886298877403</v>
      </c>
      <c r="D94" s="16">
        <v>1</v>
      </c>
      <c r="E94">
        <v>1.02348199105104</v>
      </c>
      <c r="F94">
        <v>1</v>
      </c>
      <c r="I94">
        <v>1</v>
      </c>
      <c r="J94">
        <v>1</v>
      </c>
      <c r="K94">
        <v>1.0158683847682399</v>
      </c>
      <c r="L94">
        <v>-999</v>
      </c>
      <c r="X94" s="11"/>
    </row>
    <row r="95" spans="1:24" x14ac:dyDescent="0.25">
      <c r="A95" s="1">
        <v>36404</v>
      </c>
      <c r="B95" s="9">
        <v>35734</v>
      </c>
      <c r="C95" s="16">
        <v>1.00437015112733</v>
      </c>
      <c r="D95" s="16">
        <v>1</v>
      </c>
      <c r="E95">
        <v>1.02348199105104</v>
      </c>
      <c r="F95">
        <v>1</v>
      </c>
      <c r="I95">
        <v>0</v>
      </c>
      <c r="J95">
        <v>1.01011455288663</v>
      </c>
      <c r="K95">
        <v>0.983734777920379</v>
      </c>
      <c r="L95">
        <v>0.97388437292496699</v>
      </c>
      <c r="X95" s="11"/>
    </row>
    <row r="96" spans="1:24" x14ac:dyDescent="0.25">
      <c r="A96" s="1">
        <v>36434</v>
      </c>
      <c r="B96" s="9">
        <v>36164</v>
      </c>
      <c r="C96" s="16">
        <v>1.0048119248359799</v>
      </c>
      <c r="D96" s="16">
        <v>1</v>
      </c>
      <c r="E96">
        <v>1.02348199105104</v>
      </c>
      <c r="F96">
        <v>1</v>
      </c>
      <c r="I96">
        <v>1</v>
      </c>
      <c r="J96">
        <v>1</v>
      </c>
      <c r="K96">
        <v>0.99386873038734103</v>
      </c>
      <c r="L96">
        <v>-999</v>
      </c>
      <c r="X96" s="11"/>
    </row>
    <row r="97" spans="1:24" x14ac:dyDescent="0.25">
      <c r="A97" s="1">
        <v>36465</v>
      </c>
      <c r="B97" s="9">
        <v>35833</v>
      </c>
      <c r="C97" s="16">
        <v>0.990880819967486</v>
      </c>
      <c r="D97" s="16">
        <v>1</v>
      </c>
      <c r="E97">
        <v>1.02348199105104</v>
      </c>
      <c r="F97">
        <v>1</v>
      </c>
      <c r="I97">
        <v>1</v>
      </c>
      <c r="J97">
        <v>1</v>
      </c>
      <c r="K97">
        <v>0.99702343059163101</v>
      </c>
      <c r="L97">
        <v>-999</v>
      </c>
      <c r="X97" s="11"/>
    </row>
    <row r="98" spans="1:24" x14ac:dyDescent="0.25">
      <c r="A98" s="1">
        <v>36495</v>
      </c>
      <c r="B98" s="9">
        <v>41938</v>
      </c>
      <c r="C98" s="16">
        <v>1.0083827288923</v>
      </c>
      <c r="D98" s="16">
        <v>1</v>
      </c>
      <c r="E98">
        <v>1.02348199105104</v>
      </c>
      <c r="F98">
        <v>1.03745973436029</v>
      </c>
      <c r="I98">
        <v>1</v>
      </c>
      <c r="J98">
        <v>1</v>
      </c>
      <c r="K98">
        <v>1.10331786795025</v>
      </c>
      <c r="L98">
        <v>-999</v>
      </c>
      <c r="X98" s="11"/>
    </row>
    <row r="99" spans="1:24" x14ac:dyDescent="0.25">
      <c r="A99" s="1">
        <v>36526</v>
      </c>
      <c r="B99" s="9">
        <v>34190</v>
      </c>
      <c r="C99" s="16">
        <v>0.99636610154723204</v>
      </c>
      <c r="D99" s="16">
        <v>1</v>
      </c>
      <c r="E99">
        <v>1.02348199105104</v>
      </c>
      <c r="F99">
        <v>0.97527965228417002</v>
      </c>
      <c r="I99">
        <v>1</v>
      </c>
      <c r="J99">
        <v>1</v>
      </c>
      <c r="K99">
        <v>0.96638272615797305</v>
      </c>
      <c r="L99">
        <v>-999</v>
      </c>
      <c r="X99" s="11"/>
    </row>
    <row r="100" spans="1:24" x14ac:dyDescent="0.25">
      <c r="A100" s="1">
        <v>36557</v>
      </c>
      <c r="B100" s="9">
        <v>33507</v>
      </c>
      <c r="C100" s="16">
        <v>1.02172778441981</v>
      </c>
      <c r="D100" s="16">
        <v>1</v>
      </c>
      <c r="E100">
        <v>1.02348199105104</v>
      </c>
      <c r="F100">
        <v>1</v>
      </c>
      <c r="I100">
        <v>0</v>
      </c>
      <c r="J100">
        <v>0.98699918757248595</v>
      </c>
      <c r="K100">
        <v>0.89846759594655701</v>
      </c>
      <c r="L100">
        <v>0.91030226494545496</v>
      </c>
      <c r="X100" s="11"/>
    </row>
    <row r="101" spans="1:24" x14ac:dyDescent="0.25">
      <c r="A101" s="1">
        <v>36586</v>
      </c>
      <c r="B101" s="9">
        <v>36459</v>
      </c>
      <c r="C101" s="16">
        <v>1.0083827288923</v>
      </c>
      <c r="D101" s="16">
        <v>0.99148313562678303</v>
      </c>
      <c r="E101">
        <v>1.02348199105104</v>
      </c>
      <c r="F101">
        <v>1</v>
      </c>
      <c r="I101">
        <v>1</v>
      </c>
      <c r="J101">
        <v>1</v>
      </c>
      <c r="K101">
        <v>0.99626597447235299</v>
      </c>
      <c r="L101">
        <v>-999</v>
      </c>
      <c r="X101" s="11"/>
    </row>
    <row r="102" spans="1:24" x14ac:dyDescent="0.25">
      <c r="A102" s="1">
        <v>36617</v>
      </c>
      <c r="B102" s="9">
        <v>36321</v>
      </c>
      <c r="C102" s="16">
        <v>1.0008135560896201</v>
      </c>
      <c r="D102" s="16">
        <v>1.0085900244463899</v>
      </c>
      <c r="E102">
        <v>1.02348199105104</v>
      </c>
      <c r="F102">
        <v>1</v>
      </c>
      <c r="I102">
        <v>0.43380173475620998</v>
      </c>
      <c r="J102">
        <v>1.00347550479317</v>
      </c>
      <c r="K102">
        <v>0.980039966293487</v>
      </c>
      <c r="L102">
        <v>0.97664562972614699</v>
      </c>
      <c r="X102" s="11"/>
    </row>
    <row r="103" spans="1:24" x14ac:dyDescent="0.25">
      <c r="A103" s="1">
        <v>36647</v>
      </c>
      <c r="B103" s="9">
        <v>37627</v>
      </c>
      <c r="C103" s="16">
        <v>0.99267408733256601</v>
      </c>
      <c r="D103" s="16">
        <v>1</v>
      </c>
      <c r="E103">
        <v>1.02348199105104</v>
      </c>
      <c r="F103">
        <v>1</v>
      </c>
      <c r="I103">
        <v>1</v>
      </c>
      <c r="J103">
        <v>1</v>
      </c>
      <c r="K103">
        <v>1.02913682188209</v>
      </c>
      <c r="L103">
        <v>-999</v>
      </c>
      <c r="X103" s="11"/>
    </row>
    <row r="104" spans="1:24" x14ac:dyDescent="0.25">
      <c r="A104" s="1">
        <v>36678</v>
      </c>
      <c r="B104" s="9">
        <v>37469</v>
      </c>
      <c r="C104" s="16">
        <v>1.0065610838405099</v>
      </c>
      <c r="D104" s="16">
        <v>1</v>
      </c>
      <c r="E104">
        <v>1.02348199105104</v>
      </c>
      <c r="F104">
        <v>1</v>
      </c>
      <c r="I104">
        <v>0.30896237066736398</v>
      </c>
      <c r="J104">
        <v>1.00450103124004</v>
      </c>
      <c r="K104">
        <v>1.0075115636252601</v>
      </c>
      <c r="L104">
        <v>1.0029970426028401</v>
      </c>
      <c r="X104" s="11"/>
    </row>
    <row r="105" spans="1:24" x14ac:dyDescent="0.25">
      <c r="A105" s="1">
        <v>36708</v>
      </c>
      <c r="B105" s="9">
        <v>38160</v>
      </c>
      <c r="C105" s="16">
        <v>0.99636610154723204</v>
      </c>
      <c r="D105" s="16">
        <v>1</v>
      </c>
      <c r="E105">
        <v>1.02348199105104</v>
      </c>
      <c r="F105">
        <v>1</v>
      </c>
      <c r="I105">
        <v>1</v>
      </c>
      <c r="J105">
        <v>1</v>
      </c>
      <c r="K105">
        <v>1.0332367096353401</v>
      </c>
      <c r="L105">
        <v>-999</v>
      </c>
      <c r="X105" s="11"/>
    </row>
    <row r="106" spans="1:24" x14ac:dyDescent="0.25">
      <c r="A106" s="1">
        <v>36739</v>
      </c>
      <c r="B106" s="9">
        <v>37768</v>
      </c>
      <c r="C106" s="16">
        <v>0.99965341797504503</v>
      </c>
      <c r="D106" s="16">
        <v>1</v>
      </c>
      <c r="E106">
        <v>1.02348199105104</v>
      </c>
      <c r="F106">
        <v>1</v>
      </c>
      <c r="I106">
        <v>1</v>
      </c>
      <c r="J106">
        <v>1</v>
      </c>
      <c r="K106">
        <v>1.01583100150642</v>
      </c>
      <c r="L106">
        <v>-999</v>
      </c>
      <c r="X106" s="11"/>
    </row>
    <row r="107" spans="1:24" x14ac:dyDescent="0.25">
      <c r="A107" s="1">
        <v>36770</v>
      </c>
      <c r="B107" s="9">
        <v>36768</v>
      </c>
      <c r="C107" s="16">
        <v>1.01196285584392</v>
      </c>
      <c r="D107" s="16">
        <v>1</v>
      </c>
      <c r="E107">
        <v>1.02348199105104</v>
      </c>
      <c r="F107">
        <v>1</v>
      </c>
      <c r="I107">
        <v>1</v>
      </c>
      <c r="J107">
        <v>1</v>
      </c>
      <c r="K107">
        <v>0.97337342928515902</v>
      </c>
      <c r="L107">
        <v>-999</v>
      </c>
      <c r="X107" s="11"/>
    </row>
    <row r="108" spans="1:24" x14ac:dyDescent="0.25">
      <c r="A108" s="1">
        <v>36800</v>
      </c>
      <c r="B108" s="9">
        <v>36614</v>
      </c>
      <c r="C108" s="16">
        <v>0.98387886298877403</v>
      </c>
      <c r="D108" s="16">
        <v>1</v>
      </c>
      <c r="E108">
        <v>1.02348199105104</v>
      </c>
      <c r="F108">
        <v>1</v>
      </c>
      <c r="I108">
        <v>1</v>
      </c>
      <c r="J108">
        <v>1</v>
      </c>
      <c r="K108">
        <v>0.99297505369932904</v>
      </c>
      <c r="L108">
        <v>-999</v>
      </c>
      <c r="X108" s="11"/>
    </row>
    <row r="109" spans="1:24" x14ac:dyDescent="0.25">
      <c r="A109" s="1">
        <v>36831</v>
      </c>
      <c r="B109" s="9">
        <v>37629</v>
      </c>
      <c r="C109" s="16">
        <v>1.00437015112733</v>
      </c>
      <c r="D109" s="16">
        <v>1</v>
      </c>
      <c r="E109">
        <v>1.02348199105104</v>
      </c>
      <c r="F109">
        <v>1</v>
      </c>
      <c r="I109">
        <v>1</v>
      </c>
      <c r="J109">
        <v>1</v>
      </c>
      <c r="K109">
        <v>0.99546866896206299</v>
      </c>
      <c r="L109">
        <v>-999</v>
      </c>
      <c r="X109" s="11"/>
    </row>
    <row r="110" spans="1:24" x14ac:dyDescent="0.25">
      <c r="A110" s="1">
        <v>36861</v>
      </c>
      <c r="B110" s="9">
        <v>42252</v>
      </c>
      <c r="C110" s="16">
        <v>1.0048119248359799</v>
      </c>
      <c r="D110" s="16">
        <v>1</v>
      </c>
      <c r="E110">
        <v>1.02348199105104</v>
      </c>
      <c r="F110">
        <v>1</v>
      </c>
      <c r="I110">
        <v>0.29087147747064601</v>
      </c>
      <c r="J110">
        <v>1.0046574780217901</v>
      </c>
      <c r="K110">
        <v>1.1125643404538901</v>
      </c>
      <c r="L110">
        <v>1.1074066184672</v>
      </c>
      <c r="X110" s="11"/>
    </row>
    <row r="111" spans="1:24" x14ac:dyDescent="0.25">
      <c r="A111" s="1">
        <v>36892</v>
      </c>
      <c r="B111" s="9">
        <v>36332</v>
      </c>
      <c r="C111" s="16">
        <v>0.99267408733256601</v>
      </c>
      <c r="D111" s="16">
        <v>1</v>
      </c>
      <c r="E111">
        <v>1.02348199105104</v>
      </c>
      <c r="F111">
        <v>1</v>
      </c>
      <c r="I111">
        <v>1</v>
      </c>
      <c r="J111">
        <v>1</v>
      </c>
      <c r="K111">
        <v>0.96430306021425405</v>
      </c>
      <c r="L111">
        <v>-999</v>
      </c>
      <c r="X111" s="11"/>
    </row>
    <row r="112" spans="1:24" x14ac:dyDescent="0.25">
      <c r="A112" s="1">
        <v>36923</v>
      </c>
      <c r="B112" s="9">
        <v>34585</v>
      </c>
      <c r="C112" s="16">
        <v>0.99115044247787598</v>
      </c>
      <c r="D112" s="16">
        <v>1</v>
      </c>
      <c r="E112">
        <v>1.02348199105104</v>
      </c>
      <c r="F112">
        <v>1</v>
      </c>
      <c r="I112">
        <v>1</v>
      </c>
      <c r="J112">
        <v>1</v>
      </c>
      <c r="K112">
        <v>0.91581371588674498</v>
      </c>
      <c r="L112">
        <v>-999</v>
      </c>
      <c r="X112" s="11"/>
    </row>
    <row r="113" spans="1:24" x14ac:dyDescent="0.25">
      <c r="A113" s="1">
        <v>36951</v>
      </c>
      <c r="B113" s="9">
        <v>38321</v>
      </c>
      <c r="C113" s="16">
        <v>1.01454918477405</v>
      </c>
      <c r="D113" s="16">
        <v>0.99148313562678303</v>
      </c>
      <c r="E113">
        <v>1.02348199105104</v>
      </c>
      <c r="F113">
        <v>1</v>
      </c>
      <c r="I113">
        <v>1</v>
      </c>
      <c r="J113">
        <v>1</v>
      </c>
      <c r="K113">
        <v>0.99644463721453302</v>
      </c>
      <c r="L113">
        <v>-999</v>
      </c>
      <c r="X113" s="11"/>
    </row>
    <row r="114" spans="1:24" x14ac:dyDescent="0.25">
      <c r="A114" s="1">
        <v>36982</v>
      </c>
      <c r="B114" s="9">
        <v>37122</v>
      </c>
      <c r="C114" s="16">
        <v>0.98852116597843898</v>
      </c>
      <c r="D114" s="16">
        <v>1.0085900244463899</v>
      </c>
      <c r="E114">
        <v>1.02348199105104</v>
      </c>
      <c r="F114">
        <v>1</v>
      </c>
      <c r="I114">
        <v>1</v>
      </c>
      <c r="J114">
        <v>1</v>
      </c>
      <c r="K114">
        <v>0.97100873302091495</v>
      </c>
      <c r="L114">
        <v>-999</v>
      </c>
      <c r="X114" s="11"/>
    </row>
    <row r="115" spans="1:24" x14ac:dyDescent="0.25">
      <c r="A115" s="1">
        <v>37012</v>
      </c>
      <c r="B115" s="9">
        <v>39793</v>
      </c>
      <c r="C115" s="16">
        <v>0.99965341797504503</v>
      </c>
      <c r="D115" s="16">
        <v>1</v>
      </c>
      <c r="E115">
        <v>1.02348199105104</v>
      </c>
      <c r="F115">
        <v>1</v>
      </c>
      <c r="I115">
        <v>1</v>
      </c>
      <c r="J115">
        <v>1</v>
      </c>
      <c r="K115">
        <v>1.0353876673953299</v>
      </c>
      <c r="L115">
        <v>-999</v>
      </c>
      <c r="X115" s="11"/>
    </row>
    <row r="116" spans="1:24" x14ac:dyDescent="0.25">
      <c r="A116" s="1">
        <v>37043</v>
      </c>
      <c r="B116" s="9">
        <v>39006</v>
      </c>
      <c r="C116" s="16">
        <v>1.01196285584392</v>
      </c>
      <c r="D116" s="16">
        <v>1</v>
      </c>
      <c r="E116">
        <v>1.02348199105104</v>
      </c>
      <c r="F116">
        <v>1</v>
      </c>
      <c r="I116">
        <v>1</v>
      </c>
      <c r="J116">
        <v>1</v>
      </c>
      <c r="K116">
        <v>1.00006712912956</v>
      </c>
      <c r="L116">
        <v>-999</v>
      </c>
      <c r="X116" s="11"/>
    </row>
    <row r="117" spans="1:24" x14ac:dyDescent="0.25">
      <c r="A117" s="1">
        <v>37073</v>
      </c>
      <c r="B117" s="9">
        <v>39182</v>
      </c>
      <c r="C117" s="16">
        <v>0.98387886298877403</v>
      </c>
      <c r="D117" s="16">
        <v>1</v>
      </c>
      <c r="E117">
        <v>1.02348199105104</v>
      </c>
      <c r="F117">
        <v>1</v>
      </c>
      <c r="I117">
        <v>1</v>
      </c>
      <c r="J117">
        <v>1</v>
      </c>
      <c r="K117">
        <v>1.03049464526321</v>
      </c>
      <c r="L117">
        <v>-999</v>
      </c>
      <c r="X117" s="11"/>
    </row>
    <row r="118" spans="1:24" x14ac:dyDescent="0.25">
      <c r="A118" s="1">
        <v>37104</v>
      </c>
      <c r="B118" s="9">
        <v>39683</v>
      </c>
      <c r="C118" s="16">
        <v>1.0083827288923</v>
      </c>
      <c r="D118" s="16">
        <v>1</v>
      </c>
      <c r="E118">
        <v>1.02348199105104</v>
      </c>
      <c r="F118">
        <v>1</v>
      </c>
      <c r="I118">
        <v>1</v>
      </c>
      <c r="J118">
        <v>1</v>
      </c>
      <c r="K118">
        <v>1.0154577179576501</v>
      </c>
      <c r="L118">
        <v>-999</v>
      </c>
      <c r="X118" s="11"/>
    </row>
    <row r="119" spans="1:24" x14ac:dyDescent="0.25">
      <c r="A119" s="1">
        <v>37135</v>
      </c>
      <c r="B119" s="9">
        <v>37821</v>
      </c>
      <c r="C119" s="16">
        <v>1.0008135560896201</v>
      </c>
      <c r="D119" s="16">
        <v>1</v>
      </c>
      <c r="E119">
        <v>1.02348199105104</v>
      </c>
      <c r="F119">
        <v>1</v>
      </c>
      <c r="I119">
        <v>1</v>
      </c>
      <c r="J119">
        <v>1</v>
      </c>
      <c r="K119">
        <v>0.97251713209452495</v>
      </c>
      <c r="L119">
        <v>-999</v>
      </c>
      <c r="X119" s="11"/>
    </row>
    <row r="120" spans="1:24" x14ac:dyDescent="0.25">
      <c r="A120" s="1">
        <v>37165</v>
      </c>
      <c r="B120" s="9">
        <v>38375</v>
      </c>
      <c r="C120" s="16">
        <v>0.99267408733256601</v>
      </c>
      <c r="D120" s="16">
        <v>1</v>
      </c>
      <c r="E120">
        <v>1.02348199105104</v>
      </c>
      <c r="F120">
        <v>1</v>
      </c>
      <c r="I120">
        <v>1</v>
      </c>
      <c r="J120">
        <v>1</v>
      </c>
      <c r="K120">
        <v>0.99271444844055701</v>
      </c>
      <c r="L120">
        <v>-999</v>
      </c>
      <c r="X120" s="11"/>
    </row>
    <row r="121" spans="1:24" x14ac:dyDescent="0.25">
      <c r="A121" s="1">
        <v>37196</v>
      </c>
      <c r="B121" s="9">
        <v>39151</v>
      </c>
      <c r="C121" s="16">
        <v>1.0065610838405099</v>
      </c>
      <c r="D121" s="16">
        <v>1</v>
      </c>
      <c r="E121">
        <v>1.02348199105104</v>
      </c>
      <c r="F121">
        <v>1</v>
      </c>
      <c r="I121">
        <v>1</v>
      </c>
      <c r="J121">
        <v>1</v>
      </c>
      <c r="K121">
        <v>0.99757426059916798</v>
      </c>
      <c r="L121">
        <v>-999</v>
      </c>
      <c r="X121" s="11"/>
    </row>
    <row r="122" spans="1:24" x14ac:dyDescent="0.25">
      <c r="A122" s="1">
        <v>37226</v>
      </c>
      <c r="B122" s="9">
        <v>43058</v>
      </c>
      <c r="C122" s="16">
        <v>0.99636610154723204</v>
      </c>
      <c r="D122" s="16">
        <v>1</v>
      </c>
      <c r="E122">
        <v>1.02348199105104</v>
      </c>
      <c r="F122">
        <v>1</v>
      </c>
      <c r="I122">
        <v>1</v>
      </c>
      <c r="J122">
        <v>1</v>
      </c>
      <c r="K122">
        <v>1.1083394810493701</v>
      </c>
      <c r="L122">
        <v>-999</v>
      </c>
      <c r="X122" s="11"/>
    </row>
    <row r="123" spans="1:24" x14ac:dyDescent="0.25">
      <c r="A123" s="1">
        <v>37257</v>
      </c>
      <c r="B123" s="9">
        <v>37662</v>
      </c>
      <c r="C123" s="16">
        <v>0.99965341797504503</v>
      </c>
      <c r="D123" s="16">
        <v>1</v>
      </c>
      <c r="E123">
        <v>1.02348199105104</v>
      </c>
      <c r="F123">
        <v>1</v>
      </c>
      <c r="I123">
        <v>1</v>
      </c>
      <c r="J123">
        <v>1</v>
      </c>
      <c r="K123">
        <v>0.96746663734190896</v>
      </c>
      <c r="L123">
        <v>-999</v>
      </c>
      <c r="X123" s="11"/>
    </row>
    <row r="124" spans="1:24" x14ac:dyDescent="0.25">
      <c r="A124" s="1">
        <v>37288</v>
      </c>
      <c r="B124" s="9">
        <v>35215</v>
      </c>
      <c r="C124" s="16">
        <v>0.99115044247787598</v>
      </c>
      <c r="D124" s="16">
        <v>1</v>
      </c>
      <c r="E124">
        <v>1.02348199105104</v>
      </c>
      <c r="F124">
        <v>1</v>
      </c>
      <c r="I124">
        <v>1</v>
      </c>
      <c r="J124">
        <v>1</v>
      </c>
      <c r="K124">
        <v>0.91414060191875601</v>
      </c>
      <c r="L124">
        <v>-999</v>
      </c>
      <c r="X124" s="11"/>
    </row>
    <row r="125" spans="1:24" x14ac:dyDescent="0.25">
      <c r="A125" s="1">
        <v>37316</v>
      </c>
      <c r="B125" s="9">
        <v>39485</v>
      </c>
      <c r="C125" s="16">
        <v>1.0048119248359799</v>
      </c>
      <c r="D125" s="16">
        <v>1.01393378535342</v>
      </c>
      <c r="E125">
        <v>1.02348199105104</v>
      </c>
      <c r="F125">
        <v>1</v>
      </c>
      <c r="I125">
        <v>1</v>
      </c>
      <c r="J125">
        <v>1</v>
      </c>
      <c r="K125">
        <v>0.99894825495607598</v>
      </c>
      <c r="L125">
        <v>-999</v>
      </c>
      <c r="X125" s="11"/>
    </row>
    <row r="126" spans="1:24" x14ac:dyDescent="0.25">
      <c r="A126" s="1">
        <v>37347</v>
      </c>
      <c r="B126" s="9">
        <v>36629</v>
      </c>
      <c r="C126" s="16">
        <v>0.990880819967486</v>
      </c>
      <c r="D126" s="16">
        <v>0.98625769694757703</v>
      </c>
      <c r="E126">
        <v>1.02348199105104</v>
      </c>
      <c r="F126">
        <v>1</v>
      </c>
      <c r="I126">
        <v>1</v>
      </c>
      <c r="J126">
        <v>1</v>
      </c>
      <c r="K126">
        <v>0.96732602696263803</v>
      </c>
      <c r="L126">
        <v>-999</v>
      </c>
      <c r="X126" s="11"/>
    </row>
    <row r="127" spans="1:24" x14ac:dyDescent="0.25">
      <c r="A127" s="1">
        <v>37377</v>
      </c>
      <c r="B127" s="9">
        <v>40390</v>
      </c>
      <c r="C127" s="16">
        <v>1.0083827288923</v>
      </c>
      <c r="D127" s="16">
        <v>1</v>
      </c>
      <c r="E127">
        <v>1.02348199105104</v>
      </c>
      <c r="F127">
        <v>1</v>
      </c>
      <c r="I127">
        <v>1</v>
      </c>
      <c r="J127">
        <v>1</v>
      </c>
      <c r="K127">
        <v>1.0345182076483801</v>
      </c>
      <c r="L127">
        <v>-999</v>
      </c>
      <c r="X127" s="11"/>
    </row>
    <row r="128" spans="1:24" x14ac:dyDescent="0.25">
      <c r="A128" s="1">
        <v>37408</v>
      </c>
      <c r="B128" s="9">
        <v>38715</v>
      </c>
      <c r="C128" s="16">
        <v>1.0008135560896201</v>
      </c>
      <c r="D128" s="16">
        <v>1</v>
      </c>
      <c r="E128">
        <v>1.02348199105104</v>
      </c>
      <c r="F128">
        <v>1</v>
      </c>
      <c r="I128">
        <v>1</v>
      </c>
      <c r="J128">
        <v>1</v>
      </c>
      <c r="K128">
        <v>0.99933819351101105</v>
      </c>
      <c r="L128">
        <v>-999</v>
      </c>
      <c r="X128" s="11"/>
    </row>
    <row r="129" spans="1:24" x14ac:dyDescent="0.25">
      <c r="A129" s="1">
        <v>37438</v>
      </c>
      <c r="B129" s="9">
        <v>39773</v>
      </c>
      <c r="C129" s="16">
        <v>0.99267408733256601</v>
      </c>
      <c r="D129" s="16">
        <v>1</v>
      </c>
      <c r="E129">
        <v>1.02348199105104</v>
      </c>
      <c r="F129">
        <v>1</v>
      </c>
      <c r="I129">
        <v>1</v>
      </c>
      <c r="J129">
        <v>1</v>
      </c>
      <c r="K129">
        <v>1.03493698061544</v>
      </c>
      <c r="L129">
        <v>-999</v>
      </c>
      <c r="X129" s="11"/>
    </row>
    <row r="130" spans="1:24" x14ac:dyDescent="0.25">
      <c r="A130" s="1">
        <v>37469</v>
      </c>
      <c r="B130" s="9">
        <v>39918</v>
      </c>
      <c r="C130" s="16">
        <v>1.01454918477405</v>
      </c>
      <c r="D130" s="16">
        <v>1</v>
      </c>
      <c r="E130">
        <v>1.02348199105104</v>
      </c>
      <c r="F130">
        <v>1</v>
      </c>
      <c r="I130">
        <v>1</v>
      </c>
      <c r="J130">
        <v>1</v>
      </c>
      <c r="K130">
        <v>1.0157931986431099</v>
      </c>
      <c r="L130">
        <v>-999</v>
      </c>
      <c r="X130" s="11"/>
    </row>
    <row r="131" spans="1:24" x14ac:dyDescent="0.25">
      <c r="A131" s="1">
        <v>37500</v>
      </c>
      <c r="B131" s="9">
        <v>37068</v>
      </c>
      <c r="C131" s="16">
        <v>0.98852116597843898</v>
      </c>
      <c r="D131" s="16">
        <v>1</v>
      </c>
      <c r="E131">
        <v>1.02348199105104</v>
      </c>
      <c r="F131">
        <v>1</v>
      </c>
      <c r="I131">
        <v>0.61635643084244796</v>
      </c>
      <c r="J131">
        <v>0.99768851225113497</v>
      </c>
      <c r="K131">
        <v>0.96694123621035799</v>
      </c>
      <c r="L131">
        <v>0.96918148734478204</v>
      </c>
      <c r="X131" s="11"/>
    </row>
    <row r="132" spans="1:24" x14ac:dyDescent="0.25">
      <c r="A132" s="1">
        <v>37530</v>
      </c>
      <c r="B132" s="9">
        <v>38461</v>
      </c>
      <c r="C132" s="16">
        <v>0.99965341797504503</v>
      </c>
      <c r="D132" s="16">
        <v>1</v>
      </c>
      <c r="E132">
        <v>1.02348199105104</v>
      </c>
      <c r="F132">
        <v>1</v>
      </c>
      <c r="I132">
        <v>1</v>
      </c>
      <c r="J132">
        <v>1</v>
      </c>
      <c r="K132">
        <v>0.99021779765000595</v>
      </c>
      <c r="L132">
        <v>-999</v>
      </c>
      <c r="X132" s="11"/>
    </row>
    <row r="133" spans="1:24" x14ac:dyDescent="0.25">
      <c r="A133" s="1">
        <v>37561</v>
      </c>
      <c r="B133" s="9">
        <v>39501</v>
      </c>
      <c r="C133" s="16">
        <v>1.01196285584392</v>
      </c>
      <c r="D133" s="16">
        <v>1</v>
      </c>
      <c r="E133">
        <v>1.02348199105104</v>
      </c>
      <c r="F133">
        <v>1</v>
      </c>
      <c r="I133">
        <v>1</v>
      </c>
      <c r="J133">
        <v>1</v>
      </c>
      <c r="K133">
        <v>1.0020803947138199</v>
      </c>
      <c r="L133">
        <v>-999</v>
      </c>
      <c r="X133" s="11"/>
    </row>
    <row r="134" spans="1:24" x14ac:dyDescent="0.25">
      <c r="A134" s="1">
        <v>37591</v>
      </c>
      <c r="B134" s="9">
        <v>42039</v>
      </c>
      <c r="C134" s="16">
        <v>0.98387886298877403</v>
      </c>
      <c r="D134" s="16">
        <v>1</v>
      </c>
      <c r="E134">
        <v>1.02348199105104</v>
      </c>
      <c r="F134">
        <v>1</v>
      </c>
      <c r="I134">
        <v>0.23003021936012299</v>
      </c>
      <c r="J134">
        <v>0.99442079690549001</v>
      </c>
      <c r="K134">
        <v>1.09358201338198</v>
      </c>
      <c r="L134">
        <v>1.09971756100141</v>
      </c>
      <c r="X134" s="11"/>
    </row>
    <row r="135" spans="1:24" x14ac:dyDescent="0.25">
      <c r="A135" s="1">
        <v>37622</v>
      </c>
      <c r="B135" s="9">
        <v>38602</v>
      </c>
      <c r="C135" s="16">
        <v>1.0083827288923</v>
      </c>
      <c r="D135" s="16">
        <v>1</v>
      </c>
      <c r="E135">
        <v>1.02348199105104</v>
      </c>
      <c r="F135">
        <v>1</v>
      </c>
      <c r="I135">
        <v>0.68885621300517097</v>
      </c>
      <c r="J135">
        <v>1.00165658378394</v>
      </c>
      <c r="K135">
        <v>0.97700104108972796</v>
      </c>
      <c r="L135">
        <v>0.97538523372844199</v>
      </c>
      <c r="X135" s="11"/>
    </row>
    <row r="136" spans="1:24" x14ac:dyDescent="0.25">
      <c r="A136" s="1">
        <v>37653</v>
      </c>
      <c r="B136" s="9">
        <v>35581</v>
      </c>
      <c r="C136" s="16">
        <v>0.99115044247787598</v>
      </c>
      <c r="D136" s="16">
        <v>1</v>
      </c>
      <c r="E136">
        <v>1.02348199105104</v>
      </c>
      <c r="F136">
        <v>1</v>
      </c>
      <c r="I136">
        <v>1</v>
      </c>
      <c r="J136">
        <v>1</v>
      </c>
      <c r="K136">
        <v>0.91410221295114802</v>
      </c>
      <c r="L136">
        <v>-999</v>
      </c>
      <c r="X136" s="11"/>
    </row>
    <row r="137" spans="1:24" x14ac:dyDescent="0.25">
      <c r="A137" s="1">
        <v>37681</v>
      </c>
      <c r="B137" s="9">
        <v>38721</v>
      </c>
      <c r="C137" s="16">
        <v>0.99636610154723204</v>
      </c>
      <c r="D137" s="16">
        <v>0.99148313562678303</v>
      </c>
      <c r="E137">
        <v>1.02348199105104</v>
      </c>
      <c r="F137">
        <v>1</v>
      </c>
      <c r="I137">
        <v>1</v>
      </c>
      <c r="J137">
        <v>1</v>
      </c>
      <c r="K137">
        <v>0.99614457124659594</v>
      </c>
      <c r="L137">
        <v>-999</v>
      </c>
      <c r="X137" s="11"/>
    </row>
    <row r="138" spans="1:24" x14ac:dyDescent="0.25">
      <c r="A138" s="1">
        <v>37712</v>
      </c>
      <c r="B138" s="9">
        <v>38478</v>
      </c>
      <c r="C138" s="16">
        <v>0.997105061923096</v>
      </c>
      <c r="D138" s="16">
        <v>1.0085900244463899</v>
      </c>
      <c r="E138">
        <v>1.02348199105104</v>
      </c>
      <c r="F138">
        <v>1</v>
      </c>
      <c r="I138">
        <v>1</v>
      </c>
      <c r="J138">
        <v>1</v>
      </c>
      <c r="K138">
        <v>0.97041451250047805</v>
      </c>
      <c r="L138">
        <v>-999</v>
      </c>
      <c r="X138" s="11"/>
    </row>
    <row r="139" spans="1:24" x14ac:dyDescent="0.25">
      <c r="A139" s="1">
        <v>37742</v>
      </c>
      <c r="B139" s="9">
        <v>41032</v>
      </c>
      <c r="C139" s="16">
        <v>1.01454918477405</v>
      </c>
      <c r="D139" s="16">
        <v>1</v>
      </c>
      <c r="E139">
        <v>1.02348199105104</v>
      </c>
      <c r="F139">
        <v>1</v>
      </c>
      <c r="I139">
        <v>0</v>
      </c>
      <c r="J139">
        <v>0.98922671860758604</v>
      </c>
      <c r="K139">
        <v>1.02325959297705</v>
      </c>
      <c r="L139">
        <v>1.03440351309694</v>
      </c>
      <c r="X139" s="11"/>
    </row>
    <row r="140" spans="1:24" x14ac:dyDescent="0.25">
      <c r="A140" s="1">
        <v>37773</v>
      </c>
      <c r="B140" s="9">
        <v>38969</v>
      </c>
      <c r="C140" s="16">
        <v>0.98852116597843898</v>
      </c>
      <c r="D140" s="16">
        <v>1</v>
      </c>
      <c r="E140">
        <v>1.02348199105104</v>
      </c>
      <c r="F140">
        <v>1</v>
      </c>
      <c r="I140">
        <v>1</v>
      </c>
      <c r="J140">
        <v>1</v>
      </c>
      <c r="K140">
        <v>0.99478761749107303</v>
      </c>
      <c r="L140">
        <v>-999</v>
      </c>
      <c r="X140" s="11"/>
    </row>
    <row r="141" spans="1:24" x14ac:dyDescent="0.25">
      <c r="A141" s="1">
        <v>37803</v>
      </c>
      <c r="B141" s="9">
        <v>41076</v>
      </c>
      <c r="C141" s="16">
        <v>0.99965341797504503</v>
      </c>
      <c r="D141" s="16">
        <v>1</v>
      </c>
      <c r="E141">
        <v>1.02348199105104</v>
      </c>
      <c r="F141">
        <v>1</v>
      </c>
      <c r="I141">
        <v>1</v>
      </c>
      <c r="J141">
        <v>1</v>
      </c>
      <c r="K141">
        <v>1.0345627156789401</v>
      </c>
      <c r="L141">
        <v>-999</v>
      </c>
      <c r="X141" s="11"/>
    </row>
    <row r="142" spans="1:24" x14ac:dyDescent="0.25">
      <c r="A142" s="1">
        <v>37834</v>
      </c>
      <c r="B142" s="9">
        <v>40670</v>
      </c>
      <c r="C142" s="16">
        <v>1.0048119248359799</v>
      </c>
      <c r="D142" s="16">
        <v>1</v>
      </c>
      <c r="E142">
        <v>1.02348199105104</v>
      </c>
      <c r="F142">
        <v>1</v>
      </c>
      <c r="I142">
        <v>1</v>
      </c>
      <c r="J142">
        <v>1</v>
      </c>
      <c r="K142">
        <v>1.0174264067167</v>
      </c>
      <c r="L142">
        <v>-999</v>
      </c>
      <c r="X142" s="11"/>
    </row>
    <row r="143" spans="1:24" x14ac:dyDescent="0.25">
      <c r="A143" s="1">
        <v>37865</v>
      </c>
      <c r="B143" s="9">
        <v>38396</v>
      </c>
      <c r="C143" s="16">
        <v>0.990880819967486</v>
      </c>
      <c r="D143" s="16">
        <v>1</v>
      </c>
      <c r="E143">
        <v>1.02348199105104</v>
      </c>
      <c r="F143">
        <v>1</v>
      </c>
      <c r="I143">
        <v>1</v>
      </c>
      <c r="J143">
        <v>1</v>
      </c>
      <c r="K143">
        <v>0.97339544025779201</v>
      </c>
      <c r="L143">
        <v>-999</v>
      </c>
      <c r="X143" s="11"/>
    </row>
    <row r="144" spans="1:24" x14ac:dyDescent="0.25">
      <c r="A144" s="1">
        <v>37895</v>
      </c>
      <c r="B144" s="9">
        <v>39828</v>
      </c>
      <c r="C144" s="16">
        <v>1.0083827288923</v>
      </c>
      <c r="D144" s="16">
        <v>1</v>
      </c>
      <c r="E144">
        <v>1.02348199105104</v>
      </c>
      <c r="F144">
        <v>1</v>
      </c>
      <c r="I144">
        <v>1</v>
      </c>
      <c r="J144">
        <v>1</v>
      </c>
      <c r="K144">
        <v>0.99199907006544596</v>
      </c>
      <c r="L144">
        <v>-999</v>
      </c>
      <c r="X144" s="11"/>
    </row>
    <row r="145" spans="1:24" x14ac:dyDescent="0.25">
      <c r="A145" s="1">
        <v>37926</v>
      </c>
      <c r="B145" s="9">
        <v>39767</v>
      </c>
      <c r="C145" s="16">
        <v>1.0008135560896201</v>
      </c>
      <c r="D145" s="16">
        <v>1</v>
      </c>
      <c r="E145">
        <v>1.02348199105104</v>
      </c>
      <c r="F145">
        <v>1</v>
      </c>
      <c r="I145">
        <v>1</v>
      </c>
      <c r="J145">
        <v>1</v>
      </c>
      <c r="K145">
        <v>0.99759336052089098</v>
      </c>
      <c r="L145">
        <v>-999</v>
      </c>
      <c r="X145" s="11"/>
    </row>
    <row r="146" spans="1:24" x14ac:dyDescent="0.25">
      <c r="A146" s="1">
        <v>37956</v>
      </c>
      <c r="B146" s="9">
        <v>43265</v>
      </c>
      <c r="C146" s="16">
        <v>0.99267408733256601</v>
      </c>
      <c r="D146" s="16">
        <v>1</v>
      </c>
      <c r="E146">
        <v>1.02348199105104</v>
      </c>
      <c r="F146">
        <v>1</v>
      </c>
      <c r="I146">
        <v>0.13065672099791401</v>
      </c>
      <c r="J146">
        <v>0.993917092210579</v>
      </c>
      <c r="K146">
        <v>1.0927997467089701</v>
      </c>
      <c r="L146">
        <v>1.0994878297932</v>
      </c>
      <c r="X146" s="11"/>
    </row>
    <row r="147" spans="1:24" x14ac:dyDescent="0.25">
      <c r="A147" s="1">
        <v>37987</v>
      </c>
      <c r="B147" s="9">
        <v>39978</v>
      </c>
      <c r="C147" s="16">
        <v>1.01454918477405</v>
      </c>
      <c r="D147" s="16">
        <v>1</v>
      </c>
      <c r="E147">
        <v>1.02348199105104</v>
      </c>
      <c r="F147">
        <v>1</v>
      </c>
      <c r="I147">
        <v>0</v>
      </c>
      <c r="J147">
        <v>1.01167043485486</v>
      </c>
      <c r="K147">
        <v>0.98541197609952602</v>
      </c>
      <c r="L147">
        <v>0.97404445375622495</v>
      </c>
      <c r="X147" s="11"/>
    </row>
    <row r="148" spans="1:24" x14ac:dyDescent="0.25">
      <c r="A148" s="1">
        <v>38018</v>
      </c>
      <c r="B148" s="9">
        <v>37184</v>
      </c>
      <c r="C148" s="16">
        <v>1.01929467239095</v>
      </c>
      <c r="D148" s="16">
        <v>1</v>
      </c>
      <c r="E148">
        <v>1.02348199105104</v>
      </c>
      <c r="F148">
        <v>1</v>
      </c>
      <c r="I148">
        <v>0.416389927679997</v>
      </c>
      <c r="J148">
        <v>0.996138627129454</v>
      </c>
      <c r="K148">
        <v>0.90888814287178399</v>
      </c>
      <c r="L148">
        <v>0.91241130312444796</v>
      </c>
      <c r="X148" s="11"/>
    </row>
    <row r="149" spans="1:24" x14ac:dyDescent="0.25">
      <c r="A149" s="1">
        <v>38047</v>
      </c>
      <c r="B149" s="9">
        <v>39604</v>
      </c>
      <c r="C149" s="16">
        <v>0.99267408733256601</v>
      </c>
      <c r="D149" s="16">
        <v>0.99148313562678303</v>
      </c>
      <c r="E149">
        <v>1.02348199105104</v>
      </c>
      <c r="F149">
        <v>1</v>
      </c>
      <c r="I149">
        <v>1</v>
      </c>
      <c r="J149">
        <v>1</v>
      </c>
      <c r="K149">
        <v>0.99872747808123297</v>
      </c>
      <c r="L149">
        <v>-999</v>
      </c>
      <c r="X149" s="11"/>
    </row>
    <row r="150" spans="1:24" x14ac:dyDescent="0.25">
      <c r="A150" s="1">
        <v>38078</v>
      </c>
      <c r="B150" s="9">
        <v>39857</v>
      </c>
      <c r="C150" s="16">
        <v>1.0065610838405099</v>
      </c>
      <c r="D150" s="16">
        <v>1.0085900244463899</v>
      </c>
      <c r="E150">
        <v>1.02348199105104</v>
      </c>
      <c r="F150">
        <v>1</v>
      </c>
      <c r="I150">
        <v>1</v>
      </c>
      <c r="J150">
        <v>1</v>
      </c>
      <c r="K150">
        <v>0.97115389392960705</v>
      </c>
      <c r="L150">
        <v>-999</v>
      </c>
      <c r="X150" s="11"/>
    </row>
    <row r="151" spans="1:24" x14ac:dyDescent="0.25">
      <c r="A151" s="1">
        <v>38108</v>
      </c>
      <c r="B151" s="9">
        <v>41918</v>
      </c>
      <c r="C151" s="16">
        <v>0.99636610154723204</v>
      </c>
      <c r="D151" s="16">
        <v>1</v>
      </c>
      <c r="E151">
        <v>1.02348199105104</v>
      </c>
      <c r="F151">
        <v>1</v>
      </c>
      <c r="I151">
        <v>1</v>
      </c>
      <c r="J151">
        <v>1</v>
      </c>
      <c r="K151">
        <v>1.03780588417909</v>
      </c>
      <c r="L151">
        <v>-999</v>
      </c>
      <c r="X151" s="11"/>
    </row>
    <row r="152" spans="1:24" x14ac:dyDescent="0.25">
      <c r="A152" s="1">
        <v>38139</v>
      </c>
      <c r="B152" s="9">
        <v>40447</v>
      </c>
      <c r="C152" s="16">
        <v>0.997105061923096</v>
      </c>
      <c r="D152" s="16">
        <v>1</v>
      </c>
      <c r="E152">
        <v>1.02348199105104</v>
      </c>
      <c r="F152">
        <v>1</v>
      </c>
      <c r="I152">
        <v>1</v>
      </c>
      <c r="J152">
        <v>1</v>
      </c>
      <c r="K152">
        <v>0.99818450961652805</v>
      </c>
      <c r="L152">
        <v>-999</v>
      </c>
      <c r="X152" s="11"/>
    </row>
    <row r="153" spans="1:24" x14ac:dyDescent="0.25">
      <c r="A153" s="1">
        <v>38169</v>
      </c>
      <c r="B153" s="9">
        <v>42512</v>
      </c>
      <c r="C153" s="16">
        <v>1.01454918477405</v>
      </c>
      <c r="D153" s="16">
        <v>1</v>
      </c>
      <c r="E153">
        <v>1.02348199105104</v>
      </c>
      <c r="F153">
        <v>1</v>
      </c>
      <c r="I153">
        <v>1</v>
      </c>
      <c r="J153">
        <v>1</v>
      </c>
      <c r="K153">
        <v>1.0285284559779699</v>
      </c>
      <c r="L153">
        <v>-999</v>
      </c>
      <c r="X153" s="11"/>
    </row>
    <row r="154" spans="1:24" x14ac:dyDescent="0.25">
      <c r="A154" s="1">
        <v>38200</v>
      </c>
      <c r="B154" s="9">
        <v>40617</v>
      </c>
      <c r="C154" s="16">
        <v>0.98387886298877403</v>
      </c>
      <c r="D154" s="16">
        <v>1</v>
      </c>
      <c r="E154">
        <v>1.02348199105104</v>
      </c>
      <c r="F154">
        <v>1</v>
      </c>
      <c r="I154">
        <v>1</v>
      </c>
      <c r="J154">
        <v>1</v>
      </c>
      <c r="K154">
        <v>1.0102680186086701</v>
      </c>
      <c r="L154">
        <v>-999</v>
      </c>
      <c r="X154" s="11"/>
    </row>
    <row r="155" spans="1:24" x14ac:dyDescent="0.25">
      <c r="A155" s="1">
        <v>38231</v>
      </c>
      <c r="B155" s="9">
        <v>40270</v>
      </c>
      <c r="C155" s="16">
        <v>1.00437015112733</v>
      </c>
      <c r="D155" s="16">
        <v>1</v>
      </c>
      <c r="E155">
        <v>1.02348199105104</v>
      </c>
      <c r="F155">
        <v>1</v>
      </c>
      <c r="I155">
        <v>1</v>
      </c>
      <c r="J155">
        <v>1</v>
      </c>
      <c r="K155">
        <v>0.97757131540573905</v>
      </c>
      <c r="L155">
        <v>-999</v>
      </c>
      <c r="X155" s="11"/>
    </row>
    <row r="156" spans="1:24" x14ac:dyDescent="0.25">
      <c r="A156" s="1">
        <v>38261</v>
      </c>
      <c r="B156" s="9">
        <v>41050</v>
      </c>
      <c r="C156" s="16">
        <v>1.0048119248359799</v>
      </c>
      <c r="D156" s="16">
        <v>1</v>
      </c>
      <c r="E156">
        <v>1.02348199105104</v>
      </c>
      <c r="F156">
        <v>1</v>
      </c>
      <c r="I156">
        <v>1</v>
      </c>
      <c r="J156">
        <v>1</v>
      </c>
      <c r="K156">
        <v>0.99199147709249902</v>
      </c>
      <c r="L156">
        <v>-999</v>
      </c>
      <c r="X156" s="11"/>
    </row>
    <row r="157" spans="1:24" x14ac:dyDescent="0.25">
      <c r="A157" s="1">
        <v>38292</v>
      </c>
      <c r="B157" s="9">
        <v>41018</v>
      </c>
      <c r="C157" s="16">
        <v>0.990880819967486</v>
      </c>
      <c r="D157" s="16">
        <v>1</v>
      </c>
      <c r="E157">
        <v>1.02348199105104</v>
      </c>
      <c r="F157">
        <v>1</v>
      </c>
      <c r="I157">
        <v>1</v>
      </c>
      <c r="J157">
        <v>1</v>
      </c>
      <c r="K157">
        <v>1.0010540779520201</v>
      </c>
      <c r="L157">
        <v>-999</v>
      </c>
      <c r="X157" s="11"/>
    </row>
    <row r="158" spans="1:24" x14ac:dyDescent="0.25">
      <c r="A158" s="1">
        <v>38322</v>
      </c>
      <c r="B158" s="9">
        <v>45925</v>
      </c>
      <c r="C158" s="16">
        <v>1.0083827288923</v>
      </c>
      <c r="D158" s="16">
        <v>1</v>
      </c>
      <c r="E158">
        <v>1.02348199105104</v>
      </c>
      <c r="F158">
        <v>1</v>
      </c>
      <c r="I158">
        <v>1</v>
      </c>
      <c r="J158">
        <v>1</v>
      </c>
      <c r="K158">
        <v>1.09709808139469</v>
      </c>
      <c r="L158">
        <v>-999</v>
      </c>
      <c r="X158" s="11"/>
    </row>
    <row r="159" spans="1:24" x14ac:dyDescent="0.25">
      <c r="A159" s="1">
        <v>38353</v>
      </c>
      <c r="B159" s="9">
        <v>40592</v>
      </c>
      <c r="C159" s="16">
        <v>0.99636610154723204</v>
      </c>
      <c r="D159" s="16">
        <v>1</v>
      </c>
      <c r="E159">
        <v>1.02348199105104</v>
      </c>
      <c r="F159">
        <v>1</v>
      </c>
      <c r="I159">
        <v>1</v>
      </c>
      <c r="J159">
        <v>1</v>
      </c>
      <c r="K159">
        <v>0.97785532603995096</v>
      </c>
      <c r="L159">
        <v>-999</v>
      </c>
      <c r="X159" s="11"/>
    </row>
    <row r="160" spans="1:24" x14ac:dyDescent="0.25">
      <c r="A160" s="1">
        <v>38384</v>
      </c>
      <c r="B160" s="9">
        <v>37829</v>
      </c>
      <c r="C160" s="16">
        <v>0.99115044247787598</v>
      </c>
      <c r="D160" s="16">
        <v>1</v>
      </c>
      <c r="E160">
        <v>1.02348199105104</v>
      </c>
      <c r="F160">
        <v>1</v>
      </c>
      <c r="I160">
        <v>1</v>
      </c>
      <c r="J160">
        <v>1</v>
      </c>
      <c r="K160">
        <v>0.91304025708707304</v>
      </c>
      <c r="L160">
        <v>-999</v>
      </c>
      <c r="X160" s="11"/>
    </row>
    <row r="161" spans="1:24" x14ac:dyDescent="0.25">
      <c r="A161" s="1">
        <v>38412</v>
      </c>
      <c r="B161" s="9">
        <v>42159</v>
      </c>
      <c r="C161" s="16">
        <v>0.99965341797504503</v>
      </c>
      <c r="D161" s="16">
        <v>1.01393378535342</v>
      </c>
      <c r="E161">
        <v>1.02348199105104</v>
      </c>
      <c r="F161">
        <v>1</v>
      </c>
      <c r="I161">
        <v>1</v>
      </c>
      <c r="J161">
        <v>1</v>
      </c>
      <c r="K161">
        <v>0.99204172126410795</v>
      </c>
      <c r="L161">
        <v>-999</v>
      </c>
      <c r="X161" s="11"/>
    </row>
    <row r="162" spans="1:24" x14ac:dyDescent="0.25">
      <c r="A162" s="1">
        <v>38443</v>
      </c>
      <c r="B162" s="9">
        <v>40917</v>
      </c>
      <c r="C162" s="16">
        <v>1.01196285584392</v>
      </c>
      <c r="D162" s="16">
        <v>0.98625769694757703</v>
      </c>
      <c r="E162">
        <v>1.02348199105104</v>
      </c>
      <c r="F162">
        <v>1</v>
      </c>
      <c r="I162">
        <v>1</v>
      </c>
      <c r="J162">
        <v>1</v>
      </c>
      <c r="K162">
        <v>0.9750929488158</v>
      </c>
      <c r="L162">
        <v>-999</v>
      </c>
      <c r="X162" s="11"/>
    </row>
    <row r="163" spans="1:24" x14ac:dyDescent="0.25">
      <c r="A163" s="1">
        <v>38473</v>
      </c>
      <c r="B163" s="9">
        <v>42964</v>
      </c>
      <c r="C163" s="16">
        <v>0.98387886298877403</v>
      </c>
      <c r="D163" s="16">
        <v>1</v>
      </c>
      <c r="E163">
        <v>1.02348199105104</v>
      </c>
      <c r="F163">
        <v>1</v>
      </c>
      <c r="I163">
        <v>1</v>
      </c>
      <c r="J163">
        <v>1</v>
      </c>
      <c r="K163">
        <v>1.0358618237025701</v>
      </c>
      <c r="L163">
        <v>-999</v>
      </c>
      <c r="X163" s="11"/>
    </row>
    <row r="164" spans="1:24" x14ac:dyDescent="0.25">
      <c r="A164" s="1">
        <v>38504</v>
      </c>
      <c r="B164" s="9">
        <v>42445</v>
      </c>
      <c r="C164" s="16">
        <v>1.00437015112733</v>
      </c>
      <c r="D164" s="16">
        <v>1</v>
      </c>
      <c r="E164">
        <v>1.02348199105104</v>
      </c>
      <c r="F164">
        <v>1</v>
      </c>
      <c r="I164">
        <v>1</v>
      </c>
      <c r="J164">
        <v>1</v>
      </c>
      <c r="K164">
        <v>0.99965139196727903</v>
      </c>
      <c r="L164">
        <v>-999</v>
      </c>
      <c r="X164" s="11"/>
    </row>
    <row r="165" spans="1:24" x14ac:dyDescent="0.25">
      <c r="A165" s="1">
        <v>38534</v>
      </c>
      <c r="B165" s="9">
        <v>43688</v>
      </c>
      <c r="C165" s="16">
        <v>1.0048119248359799</v>
      </c>
      <c r="D165" s="16">
        <v>1</v>
      </c>
      <c r="E165">
        <v>1.02348199105104</v>
      </c>
      <c r="F165">
        <v>1</v>
      </c>
      <c r="I165">
        <v>1</v>
      </c>
      <c r="J165">
        <v>1</v>
      </c>
      <c r="K165">
        <v>1.0252403045571701</v>
      </c>
      <c r="L165">
        <v>-999</v>
      </c>
      <c r="X165" s="11"/>
    </row>
    <row r="166" spans="1:24" x14ac:dyDescent="0.25">
      <c r="A166" s="1">
        <v>38565</v>
      </c>
      <c r="B166" s="9">
        <v>42816</v>
      </c>
      <c r="C166" s="16">
        <v>0.99267408733256601</v>
      </c>
      <c r="D166" s="16">
        <v>1</v>
      </c>
      <c r="E166">
        <v>1.02348199105104</v>
      </c>
      <c r="F166">
        <v>1</v>
      </c>
      <c r="I166">
        <v>1</v>
      </c>
      <c r="J166">
        <v>1</v>
      </c>
      <c r="K166">
        <v>1.01373431424825</v>
      </c>
      <c r="L166">
        <v>-999</v>
      </c>
      <c r="X166" s="11"/>
    </row>
    <row r="167" spans="1:24" x14ac:dyDescent="0.25">
      <c r="A167" s="1">
        <v>38596</v>
      </c>
      <c r="B167" s="9">
        <v>41985</v>
      </c>
      <c r="C167" s="16">
        <v>1.0065610838405099</v>
      </c>
      <c r="D167" s="16">
        <v>1</v>
      </c>
      <c r="E167">
        <v>1.02348199105104</v>
      </c>
      <c r="F167">
        <v>1</v>
      </c>
      <c r="I167">
        <v>1</v>
      </c>
      <c r="J167">
        <v>1</v>
      </c>
      <c r="K167">
        <v>0.97725140665353605</v>
      </c>
      <c r="L167">
        <v>-999</v>
      </c>
      <c r="X167" s="11"/>
    </row>
    <row r="168" spans="1:24" x14ac:dyDescent="0.25">
      <c r="A168" s="1">
        <v>38626</v>
      </c>
      <c r="B168" s="9">
        <v>42420</v>
      </c>
      <c r="C168" s="16">
        <v>0.99636610154723204</v>
      </c>
      <c r="D168" s="16">
        <v>1</v>
      </c>
      <c r="E168">
        <v>1.02348199105104</v>
      </c>
      <c r="F168">
        <v>1</v>
      </c>
      <c r="I168">
        <v>1</v>
      </c>
      <c r="J168">
        <v>1</v>
      </c>
      <c r="K168">
        <v>0.99451709601761296</v>
      </c>
      <c r="L168">
        <v>-999</v>
      </c>
      <c r="X168" s="11"/>
    </row>
    <row r="169" spans="1:24" x14ac:dyDescent="0.25">
      <c r="A169" s="1">
        <v>38657</v>
      </c>
      <c r="B169" s="9">
        <v>42710</v>
      </c>
      <c r="C169" s="16">
        <v>0.997105061923096</v>
      </c>
      <c r="D169" s="16">
        <v>1</v>
      </c>
      <c r="E169">
        <v>1.02348199105104</v>
      </c>
      <c r="F169">
        <v>1</v>
      </c>
      <c r="I169">
        <v>1</v>
      </c>
      <c r="J169">
        <v>1</v>
      </c>
      <c r="K169">
        <v>0.99813883595383601</v>
      </c>
      <c r="L169">
        <v>-999</v>
      </c>
      <c r="X169" s="11"/>
    </row>
    <row r="170" spans="1:24" x14ac:dyDescent="0.25">
      <c r="A170" s="1">
        <v>38687</v>
      </c>
      <c r="B170" s="9">
        <v>47959</v>
      </c>
      <c r="C170" s="16">
        <v>1.01454918477405</v>
      </c>
      <c r="D170" s="16">
        <v>1</v>
      </c>
      <c r="E170">
        <v>1.02348199105104</v>
      </c>
      <c r="F170">
        <v>1</v>
      </c>
      <c r="I170">
        <v>1</v>
      </c>
      <c r="J170">
        <v>1</v>
      </c>
      <c r="K170">
        <v>1.09958557182837</v>
      </c>
      <c r="L170">
        <v>-999</v>
      </c>
      <c r="X170" s="11"/>
    </row>
    <row r="171" spans="1:24" x14ac:dyDescent="0.25">
      <c r="A171" s="1">
        <v>38718</v>
      </c>
      <c r="B171" s="9">
        <v>41168</v>
      </c>
      <c r="C171" s="16">
        <v>0.98387886298877403</v>
      </c>
      <c r="D171" s="16">
        <v>1</v>
      </c>
      <c r="E171">
        <v>1.02348199105104</v>
      </c>
      <c r="F171">
        <v>1</v>
      </c>
      <c r="I171">
        <v>1</v>
      </c>
      <c r="J171">
        <v>1</v>
      </c>
      <c r="K171">
        <v>0.97175102396937696</v>
      </c>
      <c r="L171">
        <v>-999</v>
      </c>
      <c r="X171" s="11"/>
    </row>
    <row r="172" spans="1:24" x14ac:dyDescent="0.25">
      <c r="A172" s="1">
        <v>38749</v>
      </c>
      <c r="B172" s="9">
        <v>39281</v>
      </c>
      <c r="C172" s="16">
        <v>0.99115044247787598</v>
      </c>
      <c r="D172" s="16">
        <v>1</v>
      </c>
      <c r="E172">
        <v>1.02348199105104</v>
      </c>
      <c r="F172">
        <v>1</v>
      </c>
      <c r="I172">
        <v>1</v>
      </c>
      <c r="J172">
        <v>1</v>
      </c>
      <c r="K172">
        <v>0.918706720497381</v>
      </c>
      <c r="L172">
        <v>-999</v>
      </c>
      <c r="X172" s="11"/>
    </row>
    <row r="173" spans="1:24" x14ac:dyDescent="0.25">
      <c r="A173" s="1">
        <v>38777</v>
      </c>
      <c r="B173" s="9">
        <v>42901</v>
      </c>
      <c r="C173" s="16">
        <v>1.0083827288923</v>
      </c>
      <c r="D173" s="16">
        <v>0.99148313562678303</v>
      </c>
      <c r="E173">
        <v>1.02348199105104</v>
      </c>
      <c r="F173">
        <v>1</v>
      </c>
      <c r="I173">
        <v>1</v>
      </c>
      <c r="J173">
        <v>1</v>
      </c>
      <c r="K173">
        <v>0.99218124902897298</v>
      </c>
      <c r="L173">
        <v>-999</v>
      </c>
      <c r="X173" s="11"/>
    </row>
    <row r="174" spans="1:24" x14ac:dyDescent="0.25">
      <c r="A174" s="1">
        <v>38808</v>
      </c>
      <c r="B174" s="9">
        <v>42455</v>
      </c>
      <c r="C174" s="16">
        <v>1.0008135560896201</v>
      </c>
      <c r="D174" s="16">
        <v>1.0085900244463899</v>
      </c>
      <c r="E174">
        <v>1.02348199105104</v>
      </c>
      <c r="F174">
        <v>1</v>
      </c>
      <c r="I174">
        <v>1</v>
      </c>
      <c r="J174">
        <v>1</v>
      </c>
      <c r="K174">
        <v>0.96941181540438304</v>
      </c>
      <c r="L174">
        <v>-999</v>
      </c>
      <c r="X174" s="11"/>
    </row>
    <row r="175" spans="1:24" x14ac:dyDescent="0.25">
      <c r="A175" s="1">
        <v>38838</v>
      </c>
      <c r="B175" s="9">
        <v>44850</v>
      </c>
      <c r="C175" s="16">
        <v>0.99267408733256601</v>
      </c>
      <c r="D175" s="16">
        <v>1</v>
      </c>
      <c r="E175">
        <v>1.02348199105104</v>
      </c>
      <c r="F175">
        <v>1</v>
      </c>
      <c r="I175">
        <v>1</v>
      </c>
      <c r="J175">
        <v>1</v>
      </c>
      <c r="K175">
        <v>1.0375677281779601</v>
      </c>
      <c r="L175">
        <v>-999</v>
      </c>
      <c r="X175" s="11"/>
    </row>
    <row r="176" spans="1:24" x14ac:dyDescent="0.25">
      <c r="A176" s="1">
        <v>38869</v>
      </c>
      <c r="B176" s="9">
        <v>44052</v>
      </c>
      <c r="C176" s="16">
        <v>1.0065610838405099</v>
      </c>
      <c r="D176" s="16">
        <v>1</v>
      </c>
      <c r="E176">
        <v>1.02348199105104</v>
      </c>
      <c r="F176">
        <v>1</v>
      </c>
      <c r="I176">
        <v>1</v>
      </c>
      <c r="J176">
        <v>1</v>
      </c>
      <c r="K176">
        <v>1.0012115255533101</v>
      </c>
      <c r="L176">
        <v>-999</v>
      </c>
      <c r="X176" s="11"/>
    </row>
    <row r="177" spans="1:24" x14ac:dyDescent="0.25">
      <c r="A177" s="1">
        <v>38899</v>
      </c>
      <c r="B177" s="9">
        <v>44899</v>
      </c>
      <c r="C177" s="16">
        <v>0.99636610154723204</v>
      </c>
      <c r="D177" s="16">
        <v>1</v>
      </c>
      <c r="E177">
        <v>1.02348199105104</v>
      </c>
      <c r="F177">
        <v>1</v>
      </c>
      <c r="I177">
        <v>1</v>
      </c>
      <c r="J177">
        <v>1</v>
      </c>
      <c r="K177">
        <v>1.0269473304060699</v>
      </c>
      <c r="L177">
        <v>-999</v>
      </c>
      <c r="X177" s="11"/>
    </row>
    <row r="178" spans="1:24" x14ac:dyDescent="0.25">
      <c r="A178" s="1">
        <v>38930</v>
      </c>
      <c r="B178" s="9">
        <v>44784</v>
      </c>
      <c r="C178" s="16">
        <v>0.99965341797504503</v>
      </c>
      <c r="D178" s="16">
        <v>1</v>
      </c>
      <c r="E178">
        <v>1.02348199105104</v>
      </c>
      <c r="F178">
        <v>1</v>
      </c>
      <c r="I178">
        <v>1</v>
      </c>
      <c r="J178">
        <v>1</v>
      </c>
      <c r="K178">
        <v>1.0171913906513099</v>
      </c>
      <c r="L178">
        <v>-999</v>
      </c>
      <c r="X178" s="11"/>
    </row>
    <row r="179" spans="1:24" x14ac:dyDescent="0.25">
      <c r="A179" s="1">
        <v>38961</v>
      </c>
      <c r="B179" s="9">
        <v>43148</v>
      </c>
      <c r="C179" s="16">
        <v>1.01196285584392</v>
      </c>
      <c r="D179" s="16">
        <v>1</v>
      </c>
      <c r="E179">
        <v>1.02348199105104</v>
      </c>
      <c r="F179">
        <v>1</v>
      </c>
      <c r="I179">
        <v>0</v>
      </c>
      <c r="J179">
        <v>0.99029814378772296</v>
      </c>
      <c r="K179">
        <v>0.96449377040220097</v>
      </c>
      <c r="L179">
        <v>0.97394282363609797</v>
      </c>
      <c r="X179" s="11"/>
    </row>
    <row r="180" spans="1:24" x14ac:dyDescent="0.25">
      <c r="A180" s="1">
        <v>38991</v>
      </c>
      <c r="B180" s="9">
        <v>43709</v>
      </c>
      <c r="C180" s="16">
        <v>0.98387886298877403</v>
      </c>
      <c r="D180" s="16">
        <v>1</v>
      </c>
      <c r="E180">
        <v>1.02348199105104</v>
      </c>
      <c r="F180">
        <v>1</v>
      </c>
      <c r="I180">
        <v>0</v>
      </c>
      <c r="J180">
        <v>1.0089248825405901</v>
      </c>
      <c r="K180">
        <v>1.00100888751206</v>
      </c>
      <c r="L180">
        <v>0.99215402933804597</v>
      </c>
      <c r="X180" s="11"/>
    </row>
    <row r="181" spans="1:24" x14ac:dyDescent="0.25">
      <c r="A181" s="1">
        <v>39022</v>
      </c>
      <c r="B181" s="9">
        <v>44640</v>
      </c>
      <c r="C181" s="16">
        <v>1.00437015112733</v>
      </c>
      <c r="D181" s="16">
        <v>1</v>
      </c>
      <c r="E181">
        <v>1.02348199105104</v>
      </c>
      <c r="F181">
        <v>1</v>
      </c>
      <c r="I181">
        <v>1</v>
      </c>
      <c r="J181">
        <v>1</v>
      </c>
      <c r="K181">
        <v>0.99740294509595895</v>
      </c>
      <c r="L181">
        <v>-999</v>
      </c>
      <c r="X181" s="11"/>
    </row>
    <row r="182" spans="1:24" x14ac:dyDescent="0.25">
      <c r="A182" s="1">
        <v>39052</v>
      </c>
      <c r="B182" s="9">
        <v>49345</v>
      </c>
      <c r="C182" s="16">
        <v>1.0048119248359799</v>
      </c>
      <c r="D182" s="16">
        <v>1</v>
      </c>
      <c r="E182">
        <v>1.02348199105104</v>
      </c>
      <c r="F182">
        <v>1</v>
      </c>
      <c r="I182">
        <v>1</v>
      </c>
      <c r="J182">
        <v>1</v>
      </c>
      <c r="K182">
        <v>1.09765207491753</v>
      </c>
      <c r="L182">
        <v>-999</v>
      </c>
      <c r="X182" s="11"/>
    </row>
    <row r="183" spans="1:24" x14ac:dyDescent="0.25">
      <c r="A183" s="1">
        <v>39083</v>
      </c>
      <c r="B183" s="9">
        <v>43498</v>
      </c>
      <c r="C183" s="16">
        <v>0.99267408733256601</v>
      </c>
      <c r="D183" s="16">
        <v>1</v>
      </c>
      <c r="E183">
        <v>1.02348199105104</v>
      </c>
      <c r="F183">
        <v>1</v>
      </c>
      <c r="I183">
        <v>1</v>
      </c>
      <c r="J183">
        <v>1</v>
      </c>
      <c r="K183">
        <v>0.97597047591222896</v>
      </c>
      <c r="L183">
        <v>-999</v>
      </c>
      <c r="X183" s="11"/>
    </row>
    <row r="184" spans="1:24" x14ac:dyDescent="0.25">
      <c r="A184" s="1">
        <v>39114</v>
      </c>
      <c r="B184" s="9">
        <v>41044</v>
      </c>
      <c r="C184" s="16">
        <v>0.99115044247787598</v>
      </c>
      <c r="D184" s="16">
        <v>1</v>
      </c>
      <c r="E184">
        <v>1.02348199105104</v>
      </c>
      <c r="F184">
        <v>1</v>
      </c>
      <c r="I184">
        <v>1</v>
      </c>
      <c r="J184">
        <v>1</v>
      </c>
      <c r="K184">
        <v>0.91940199296816805</v>
      </c>
      <c r="L184">
        <v>-999</v>
      </c>
      <c r="X184" s="11"/>
    </row>
    <row r="185" spans="1:24" x14ac:dyDescent="0.25">
      <c r="A185" s="1">
        <v>39142</v>
      </c>
      <c r="B185" s="9">
        <v>45254</v>
      </c>
      <c r="C185" s="16">
        <v>1.01454918477405</v>
      </c>
      <c r="D185" s="16">
        <v>0.99426205298519799</v>
      </c>
      <c r="E185">
        <v>1.02348199105104</v>
      </c>
      <c r="F185">
        <v>1</v>
      </c>
      <c r="I185">
        <v>1</v>
      </c>
      <c r="J185">
        <v>1</v>
      </c>
      <c r="K185">
        <v>0.99312565708996903</v>
      </c>
      <c r="L185">
        <v>-999</v>
      </c>
      <c r="X185" s="11"/>
    </row>
    <row r="186" spans="1:24" x14ac:dyDescent="0.25">
      <c r="A186" s="1">
        <v>39173</v>
      </c>
      <c r="B186" s="9">
        <v>43562</v>
      </c>
      <c r="C186" s="16">
        <v>0.98852116597843898</v>
      </c>
      <c r="D186" s="16">
        <v>1.00577106105737</v>
      </c>
      <c r="E186">
        <v>1.02348199105104</v>
      </c>
      <c r="F186">
        <v>1</v>
      </c>
      <c r="I186">
        <v>0.79871058640468595</v>
      </c>
      <c r="J186">
        <v>0.99894303498114501</v>
      </c>
      <c r="K186">
        <v>0.96739404942412999</v>
      </c>
      <c r="L186">
        <v>0.96841763298583805</v>
      </c>
      <c r="X186" s="11"/>
    </row>
    <row r="187" spans="1:24" x14ac:dyDescent="0.25">
      <c r="A187" s="1">
        <v>39203</v>
      </c>
      <c r="B187" s="9">
        <v>47042</v>
      </c>
      <c r="C187" s="16">
        <v>0.99965341797504503</v>
      </c>
      <c r="D187" s="16">
        <v>1</v>
      </c>
      <c r="E187">
        <v>1.02348199105104</v>
      </c>
      <c r="F187">
        <v>1</v>
      </c>
      <c r="I187">
        <v>1</v>
      </c>
      <c r="J187">
        <v>1</v>
      </c>
      <c r="K187">
        <v>1.03639760062055</v>
      </c>
      <c r="L187">
        <v>-999</v>
      </c>
      <c r="X187" s="11"/>
    </row>
    <row r="188" spans="1:24" x14ac:dyDescent="0.25">
      <c r="A188" s="1">
        <v>39234</v>
      </c>
      <c r="B188" s="9">
        <v>46140</v>
      </c>
      <c r="C188" s="16">
        <v>1.01196285584392</v>
      </c>
      <c r="D188" s="16">
        <v>1</v>
      </c>
      <c r="E188">
        <v>1.02348199105104</v>
      </c>
      <c r="F188">
        <v>1</v>
      </c>
      <c r="I188">
        <v>1</v>
      </c>
      <c r="J188">
        <v>1</v>
      </c>
      <c r="K188">
        <v>1.0014469449757799</v>
      </c>
      <c r="L188">
        <v>-999</v>
      </c>
      <c r="X188" s="11"/>
    </row>
    <row r="189" spans="1:24" x14ac:dyDescent="0.25">
      <c r="A189" s="1">
        <v>39264</v>
      </c>
      <c r="B189" s="9">
        <v>46416</v>
      </c>
      <c r="C189" s="16">
        <v>0.98387886298877403</v>
      </c>
      <c r="D189" s="16">
        <v>1</v>
      </c>
      <c r="E189">
        <v>1.02348199105104</v>
      </c>
      <c r="F189">
        <v>1</v>
      </c>
      <c r="I189">
        <v>0.84138349430515402</v>
      </c>
      <c r="J189">
        <v>1.00080515480954</v>
      </c>
      <c r="K189">
        <v>1.03296355319207</v>
      </c>
      <c r="L189">
        <v>1.0321325267240999</v>
      </c>
      <c r="X189" s="11"/>
    </row>
    <row r="190" spans="1:24" x14ac:dyDescent="0.25">
      <c r="A190" s="1">
        <v>39295</v>
      </c>
      <c r="B190" s="9">
        <v>46670</v>
      </c>
      <c r="C190" s="16">
        <v>1.0083827288923</v>
      </c>
      <c r="D190" s="16">
        <v>1</v>
      </c>
      <c r="E190">
        <v>1.02348199105104</v>
      </c>
      <c r="F190">
        <v>1</v>
      </c>
      <c r="I190">
        <v>0.61930229126967795</v>
      </c>
      <c r="J190">
        <v>0.99779148367193604</v>
      </c>
      <c r="K190">
        <v>1.0095925373677099</v>
      </c>
      <c r="L190">
        <v>1.01182717420312</v>
      </c>
      <c r="X190" s="11"/>
    </row>
    <row r="191" spans="1:24" x14ac:dyDescent="0.25">
      <c r="A191" s="1">
        <v>39326</v>
      </c>
      <c r="B191" s="9">
        <v>44719</v>
      </c>
      <c r="C191" s="16">
        <v>1.0008135560896201</v>
      </c>
      <c r="D191" s="16">
        <v>1</v>
      </c>
      <c r="E191">
        <v>1.02348199105104</v>
      </c>
      <c r="F191">
        <v>1</v>
      </c>
      <c r="I191">
        <v>1</v>
      </c>
      <c r="J191">
        <v>1</v>
      </c>
      <c r="K191">
        <v>0.970569820934856</v>
      </c>
      <c r="L191">
        <v>-999</v>
      </c>
      <c r="X191" s="11"/>
    </row>
    <row r="192" spans="1:24" x14ac:dyDescent="0.25">
      <c r="A192" s="1">
        <v>39356</v>
      </c>
      <c r="B192" s="9">
        <v>45553</v>
      </c>
      <c r="C192" s="16">
        <v>0.99267408733256601</v>
      </c>
      <c r="D192" s="16">
        <v>1</v>
      </c>
      <c r="E192">
        <v>1.02348199105104</v>
      </c>
      <c r="F192">
        <v>1</v>
      </c>
      <c r="I192">
        <v>1</v>
      </c>
      <c r="J192">
        <v>1</v>
      </c>
      <c r="K192">
        <v>0.99265435012471304</v>
      </c>
      <c r="L192">
        <v>-999</v>
      </c>
      <c r="X192" s="11"/>
    </row>
    <row r="193" spans="1:24" x14ac:dyDescent="0.25">
      <c r="A193" s="1">
        <v>39387</v>
      </c>
      <c r="B193" s="9">
        <v>46809</v>
      </c>
      <c r="C193" s="16">
        <v>1.0065610838405099</v>
      </c>
      <c r="D193" s="16">
        <v>1</v>
      </c>
      <c r="E193">
        <v>1.02348199105104</v>
      </c>
      <c r="F193">
        <v>1</v>
      </c>
      <c r="I193">
        <v>1</v>
      </c>
      <c r="J193">
        <v>1</v>
      </c>
      <c r="K193">
        <v>1.00198869674308</v>
      </c>
      <c r="L193">
        <v>-999</v>
      </c>
      <c r="X193" s="11"/>
    </row>
    <row r="194" spans="1:24" x14ac:dyDescent="0.25">
      <c r="A194" s="1">
        <v>39417</v>
      </c>
      <c r="B194" s="9">
        <v>51130</v>
      </c>
      <c r="C194" s="16">
        <v>0.99636610154723204</v>
      </c>
      <c r="D194" s="16">
        <v>1</v>
      </c>
      <c r="E194">
        <v>1.02348199105104</v>
      </c>
      <c r="F194">
        <v>1</v>
      </c>
      <c r="I194">
        <v>0.18163290695994999</v>
      </c>
      <c r="J194">
        <v>1.00582388098382</v>
      </c>
      <c r="K194">
        <v>1.10174776410325</v>
      </c>
      <c r="L194">
        <v>1.09536846850922</v>
      </c>
      <c r="X194" s="11"/>
    </row>
    <row r="195" spans="1:24" x14ac:dyDescent="0.25">
      <c r="A195" s="1">
        <v>39448</v>
      </c>
      <c r="B195" s="9">
        <v>45794</v>
      </c>
      <c r="C195" s="16">
        <v>0.99965341797504503</v>
      </c>
      <c r="D195" s="16">
        <v>1</v>
      </c>
      <c r="E195">
        <v>1.02348199105104</v>
      </c>
      <c r="F195">
        <v>1</v>
      </c>
      <c r="I195">
        <v>1</v>
      </c>
      <c r="J195">
        <v>1</v>
      </c>
      <c r="K195">
        <v>0.98053838791329795</v>
      </c>
      <c r="L195">
        <v>-999</v>
      </c>
      <c r="X195" s="11"/>
    </row>
    <row r="196" spans="1:24" x14ac:dyDescent="0.25">
      <c r="A196" s="1">
        <v>39479</v>
      </c>
      <c r="B196" s="9">
        <v>44062</v>
      </c>
      <c r="C196" s="16">
        <v>1.0306498561524999</v>
      </c>
      <c r="D196" s="16">
        <v>1</v>
      </c>
      <c r="E196">
        <v>1.02348199105104</v>
      </c>
      <c r="F196">
        <v>1</v>
      </c>
      <c r="I196">
        <v>0.96818624710080303</v>
      </c>
      <c r="J196">
        <v>0.9998289779681</v>
      </c>
      <c r="K196">
        <v>0.91255181853361</v>
      </c>
      <c r="L196">
        <v>0.91270791169519905</v>
      </c>
      <c r="X196" s="11"/>
    </row>
    <row r="197" spans="1:24" x14ac:dyDescent="0.25">
      <c r="A197" s="1">
        <v>39508</v>
      </c>
      <c r="B197" s="9">
        <v>47064</v>
      </c>
      <c r="C197" s="16">
        <v>0.99636610154723204</v>
      </c>
      <c r="D197" s="16">
        <v>1.01393378535342</v>
      </c>
      <c r="E197">
        <v>1.02348199105104</v>
      </c>
      <c r="F197">
        <v>1</v>
      </c>
      <c r="I197">
        <v>1</v>
      </c>
      <c r="J197">
        <v>1</v>
      </c>
      <c r="K197">
        <v>0.991274575892377</v>
      </c>
      <c r="L197">
        <v>-999</v>
      </c>
      <c r="X197" s="11"/>
    </row>
    <row r="198" spans="1:24" x14ac:dyDescent="0.25">
      <c r="A198" s="1">
        <v>39539</v>
      </c>
      <c r="B198" s="9">
        <v>45386</v>
      </c>
      <c r="C198" s="16">
        <v>0.997105061923096</v>
      </c>
      <c r="D198" s="16">
        <v>0.98625769694757703</v>
      </c>
      <c r="E198">
        <v>1.02348199105104</v>
      </c>
      <c r="F198">
        <v>1</v>
      </c>
      <c r="I198">
        <v>1</v>
      </c>
      <c r="J198">
        <v>1</v>
      </c>
      <c r="K198">
        <v>0.97804079626629803</v>
      </c>
      <c r="L198">
        <v>-999</v>
      </c>
      <c r="X198" s="11"/>
    </row>
    <row r="199" spans="1:24" x14ac:dyDescent="0.25">
      <c r="A199" s="1">
        <v>39569</v>
      </c>
      <c r="B199" s="9">
        <v>49605</v>
      </c>
      <c r="C199" s="16">
        <v>1.01454918477405</v>
      </c>
      <c r="D199" s="16">
        <v>1</v>
      </c>
      <c r="E199">
        <v>1.02348199105104</v>
      </c>
      <c r="F199">
        <v>1</v>
      </c>
      <c r="I199">
        <v>1</v>
      </c>
      <c r="J199">
        <v>1</v>
      </c>
      <c r="K199">
        <v>1.0312798227791899</v>
      </c>
      <c r="L199">
        <v>-999</v>
      </c>
      <c r="X199" s="11"/>
    </row>
    <row r="200" spans="1:24" x14ac:dyDescent="0.25">
      <c r="A200" s="1">
        <v>39600</v>
      </c>
      <c r="B200" s="9">
        <v>47134</v>
      </c>
      <c r="C200" s="16">
        <v>0.98852116597843898</v>
      </c>
      <c r="D200" s="16">
        <v>1</v>
      </c>
      <c r="E200">
        <v>1.02348199105104</v>
      </c>
      <c r="F200">
        <v>1</v>
      </c>
      <c r="I200">
        <v>1</v>
      </c>
      <c r="J200">
        <v>1</v>
      </c>
      <c r="K200">
        <v>1.0013318182692601</v>
      </c>
      <c r="L200">
        <v>-999</v>
      </c>
      <c r="X200" s="11"/>
    </row>
    <row r="201" spans="1:24" x14ac:dyDescent="0.25">
      <c r="A201" s="1">
        <v>39630</v>
      </c>
      <c r="B201" s="9">
        <v>49156</v>
      </c>
      <c r="C201" s="16">
        <v>0.99965341797504503</v>
      </c>
      <c r="D201" s="16">
        <v>1</v>
      </c>
      <c r="E201">
        <v>1.02348199105104</v>
      </c>
      <c r="F201">
        <v>1</v>
      </c>
      <c r="I201">
        <v>1</v>
      </c>
      <c r="J201">
        <v>1</v>
      </c>
      <c r="K201">
        <v>1.0294924457252901</v>
      </c>
      <c r="L201">
        <v>-999</v>
      </c>
      <c r="X201" s="11"/>
    </row>
    <row r="202" spans="1:24" x14ac:dyDescent="0.25">
      <c r="A202" s="1">
        <v>39661</v>
      </c>
      <c r="B202" s="9">
        <v>49035</v>
      </c>
      <c r="C202" s="16">
        <v>1.0048119248359799</v>
      </c>
      <c r="D202" s="16">
        <v>1</v>
      </c>
      <c r="E202">
        <v>1.02348199105104</v>
      </c>
      <c r="F202">
        <v>1</v>
      </c>
      <c r="I202">
        <v>1</v>
      </c>
      <c r="J202">
        <v>1</v>
      </c>
      <c r="K202">
        <v>1.02026252584802</v>
      </c>
      <c r="L202">
        <v>-999</v>
      </c>
      <c r="X202" s="11"/>
    </row>
    <row r="203" spans="1:24" x14ac:dyDescent="0.25">
      <c r="A203" s="1">
        <v>39692</v>
      </c>
      <c r="B203" s="9">
        <v>46028</v>
      </c>
      <c r="C203" s="16">
        <v>0.990880819967486</v>
      </c>
      <c r="D203" s="16">
        <v>1</v>
      </c>
      <c r="E203">
        <v>1.02348199105104</v>
      </c>
      <c r="F203">
        <v>1</v>
      </c>
      <c r="I203">
        <v>1</v>
      </c>
      <c r="J203">
        <v>1</v>
      </c>
      <c r="K203">
        <v>0.971198995971155</v>
      </c>
      <c r="L203">
        <v>-999</v>
      </c>
      <c r="X203" s="11"/>
    </row>
    <row r="204" spans="1:24" x14ac:dyDescent="0.25">
      <c r="A204" s="1">
        <v>39722</v>
      </c>
      <c r="B204" s="9">
        <v>47737</v>
      </c>
      <c r="C204" s="16">
        <v>1.0083827288923</v>
      </c>
      <c r="D204" s="16">
        <v>1</v>
      </c>
      <c r="E204">
        <v>1.02348199105104</v>
      </c>
      <c r="F204">
        <v>1</v>
      </c>
      <c r="I204">
        <v>1</v>
      </c>
      <c r="J204">
        <v>1</v>
      </c>
      <c r="K204">
        <v>0.99029531621567302</v>
      </c>
      <c r="L204">
        <v>-999</v>
      </c>
      <c r="X204" s="11"/>
    </row>
    <row r="205" spans="1:24" x14ac:dyDescent="0.25">
      <c r="A205" s="1">
        <v>39753</v>
      </c>
      <c r="B205" s="9">
        <v>47675</v>
      </c>
      <c r="C205" s="16">
        <v>1.0008135560896201</v>
      </c>
      <c r="D205" s="16">
        <v>1</v>
      </c>
      <c r="E205">
        <v>1.02348199105104</v>
      </c>
      <c r="F205">
        <v>1</v>
      </c>
      <c r="I205">
        <v>1</v>
      </c>
      <c r="J205">
        <v>1</v>
      </c>
      <c r="K205">
        <v>0.99684939424543995</v>
      </c>
      <c r="L205">
        <v>-999</v>
      </c>
      <c r="X205" s="11"/>
    </row>
    <row r="206" spans="1:24" x14ac:dyDescent="0.25">
      <c r="A206" s="1">
        <v>39783</v>
      </c>
      <c r="B206" s="9">
        <v>50600</v>
      </c>
      <c r="C206" s="16">
        <v>0.99267408733256601</v>
      </c>
      <c r="D206" s="16">
        <v>1</v>
      </c>
      <c r="E206">
        <v>1</v>
      </c>
      <c r="F206">
        <v>1</v>
      </c>
      <c r="I206">
        <v>1</v>
      </c>
      <c r="J206">
        <v>1</v>
      </c>
      <c r="K206">
        <v>1.0914525930218699</v>
      </c>
      <c r="L206">
        <v>-999</v>
      </c>
      <c r="X206" s="11"/>
    </row>
    <row r="207" spans="1:24" x14ac:dyDescent="0.25">
      <c r="A207" s="1">
        <v>39814</v>
      </c>
      <c r="B207" s="9">
        <v>47103</v>
      </c>
      <c r="C207" s="16">
        <v>1.01454918477405</v>
      </c>
      <c r="D207" s="16">
        <v>1</v>
      </c>
      <c r="E207">
        <v>1</v>
      </c>
      <c r="F207">
        <v>1</v>
      </c>
      <c r="I207">
        <v>0</v>
      </c>
      <c r="J207">
        <v>1.01387906007946</v>
      </c>
      <c r="K207">
        <v>0.992737026355759</v>
      </c>
      <c r="L207">
        <v>0.97914738102782795</v>
      </c>
      <c r="X207" s="11"/>
    </row>
    <row r="208" spans="1:24" x14ac:dyDescent="0.25">
      <c r="A208" s="1">
        <v>39845</v>
      </c>
      <c r="B208" s="9">
        <v>42602</v>
      </c>
      <c r="C208" s="16">
        <v>0.99115044247787598</v>
      </c>
      <c r="D208" s="16">
        <v>1</v>
      </c>
      <c r="E208">
        <v>1</v>
      </c>
      <c r="F208">
        <v>1</v>
      </c>
      <c r="I208">
        <v>1</v>
      </c>
      <c r="J208">
        <v>1</v>
      </c>
      <c r="K208">
        <v>0.91702410463069095</v>
      </c>
      <c r="L208">
        <v>-999</v>
      </c>
      <c r="X208" s="11"/>
    </row>
    <row r="209" spans="1:24" x14ac:dyDescent="0.25">
      <c r="A209" s="1">
        <v>39873</v>
      </c>
      <c r="B209" s="9">
        <v>45731</v>
      </c>
      <c r="C209" s="16">
        <v>0.98387886298877403</v>
      </c>
      <c r="D209" s="16">
        <v>0.99148313562678303</v>
      </c>
      <c r="E209">
        <v>1</v>
      </c>
      <c r="F209">
        <v>1</v>
      </c>
      <c r="I209">
        <v>1</v>
      </c>
      <c r="J209">
        <v>1</v>
      </c>
      <c r="K209">
        <v>0.99779951110239395</v>
      </c>
      <c r="L209">
        <v>-999</v>
      </c>
      <c r="X209" s="11"/>
    </row>
    <row r="210" spans="1:24" x14ac:dyDescent="0.25">
      <c r="A210" s="1">
        <v>39904</v>
      </c>
      <c r="B210" s="9">
        <v>46450</v>
      </c>
      <c r="C210" s="16">
        <v>1.00437015112733</v>
      </c>
      <c r="D210" s="16">
        <v>1.0085900244463899</v>
      </c>
      <c r="E210">
        <v>1</v>
      </c>
      <c r="F210">
        <v>1</v>
      </c>
      <c r="I210">
        <v>1</v>
      </c>
      <c r="J210">
        <v>1</v>
      </c>
      <c r="K210">
        <v>0.97389571086818405</v>
      </c>
      <c r="L210">
        <v>-999</v>
      </c>
      <c r="X210" s="11"/>
    </row>
    <row r="211" spans="1:24" x14ac:dyDescent="0.25">
      <c r="A211" s="1">
        <v>39934</v>
      </c>
      <c r="B211" s="9">
        <v>49142</v>
      </c>
      <c r="C211" s="16">
        <v>1.0048119248359799</v>
      </c>
      <c r="D211" s="16">
        <v>1</v>
      </c>
      <c r="E211">
        <v>1</v>
      </c>
      <c r="F211">
        <v>1</v>
      </c>
      <c r="I211">
        <v>1</v>
      </c>
      <c r="J211">
        <v>1</v>
      </c>
      <c r="K211">
        <v>1.0368068119309899</v>
      </c>
      <c r="L211">
        <v>-999</v>
      </c>
      <c r="X211" s="11"/>
    </row>
    <row r="212" spans="1:24" x14ac:dyDescent="0.25">
      <c r="A212" s="1">
        <v>39965</v>
      </c>
      <c r="B212" s="9">
        <v>46954</v>
      </c>
      <c r="C212" s="16">
        <v>0.990880819967486</v>
      </c>
      <c r="D212" s="16">
        <v>1</v>
      </c>
      <c r="E212">
        <v>1</v>
      </c>
      <c r="F212">
        <v>1</v>
      </c>
      <c r="I212">
        <v>1</v>
      </c>
      <c r="J212">
        <v>1</v>
      </c>
      <c r="K212">
        <v>1.00278963258712</v>
      </c>
      <c r="L212">
        <v>-999</v>
      </c>
      <c r="X212" s="11"/>
    </row>
    <row r="213" spans="1:24" x14ac:dyDescent="0.25">
      <c r="A213" s="1">
        <v>39995</v>
      </c>
      <c r="B213" s="9">
        <v>48915</v>
      </c>
      <c r="C213" s="16">
        <v>1.0083827288923</v>
      </c>
      <c r="D213" s="16">
        <v>1</v>
      </c>
      <c r="E213">
        <v>1</v>
      </c>
      <c r="F213">
        <v>1</v>
      </c>
      <c r="I213">
        <v>1</v>
      </c>
      <c r="J213">
        <v>1</v>
      </c>
      <c r="K213">
        <v>1.02445616732961</v>
      </c>
      <c r="L213">
        <v>-999</v>
      </c>
      <c r="X213" s="11"/>
    </row>
    <row r="214" spans="1:24" x14ac:dyDescent="0.25">
      <c r="A214" s="1">
        <v>40026</v>
      </c>
      <c r="B214" s="9">
        <v>47863</v>
      </c>
      <c r="C214" s="16">
        <v>0.99636610154723204</v>
      </c>
      <c r="D214" s="16">
        <v>1</v>
      </c>
      <c r="E214">
        <v>1</v>
      </c>
      <c r="F214">
        <v>1</v>
      </c>
      <c r="I214">
        <v>1</v>
      </c>
      <c r="J214">
        <v>1</v>
      </c>
      <c r="K214">
        <v>1.01221483112847</v>
      </c>
      <c r="L214">
        <v>-999</v>
      </c>
      <c r="X214" s="11"/>
    </row>
    <row r="215" spans="1:24" x14ac:dyDescent="0.25">
      <c r="A215" s="1">
        <v>40057</v>
      </c>
      <c r="B215" s="9">
        <v>46219</v>
      </c>
      <c r="C215" s="16">
        <v>0.997105061923096</v>
      </c>
      <c r="D215" s="16">
        <v>1</v>
      </c>
      <c r="E215">
        <v>1</v>
      </c>
      <c r="F215">
        <v>1</v>
      </c>
      <c r="I215">
        <v>1</v>
      </c>
      <c r="J215">
        <v>1</v>
      </c>
      <c r="K215">
        <v>0.97436096172062303</v>
      </c>
      <c r="L215">
        <v>-999</v>
      </c>
      <c r="X215" s="11"/>
    </row>
    <row r="216" spans="1:24" x14ac:dyDescent="0.25">
      <c r="A216" s="1">
        <v>40087</v>
      </c>
      <c r="B216" s="9">
        <v>47895</v>
      </c>
      <c r="C216" s="16">
        <v>1.01454918477405</v>
      </c>
      <c r="D216" s="16">
        <v>1</v>
      </c>
      <c r="E216">
        <v>1</v>
      </c>
      <c r="F216">
        <v>1</v>
      </c>
      <c r="I216">
        <v>1</v>
      </c>
      <c r="J216">
        <v>1</v>
      </c>
      <c r="K216">
        <v>0.98974627366055501</v>
      </c>
      <c r="L216">
        <v>-999</v>
      </c>
      <c r="X216" s="11"/>
    </row>
    <row r="217" spans="1:24" x14ac:dyDescent="0.25">
      <c r="A217" s="1">
        <v>40118</v>
      </c>
      <c r="B217" s="9">
        <v>47405</v>
      </c>
      <c r="C217" s="16">
        <v>0.98852116597843898</v>
      </c>
      <c r="D217" s="16">
        <v>1</v>
      </c>
      <c r="E217">
        <v>1</v>
      </c>
      <c r="F217">
        <v>1</v>
      </c>
      <c r="I217">
        <v>1</v>
      </c>
      <c r="J217">
        <v>1</v>
      </c>
      <c r="K217">
        <v>1.00281224216014</v>
      </c>
      <c r="L217">
        <v>-999</v>
      </c>
      <c r="X217" s="11"/>
    </row>
    <row r="218" spans="1:24" x14ac:dyDescent="0.25">
      <c r="A218" s="1">
        <v>40148</v>
      </c>
      <c r="B218" s="9">
        <v>52139</v>
      </c>
      <c r="C218" s="16">
        <v>0.99965341797504503</v>
      </c>
      <c r="D218" s="16">
        <v>1</v>
      </c>
      <c r="E218">
        <v>1</v>
      </c>
      <c r="F218">
        <v>1</v>
      </c>
      <c r="I218">
        <v>1</v>
      </c>
      <c r="J218">
        <v>1</v>
      </c>
      <c r="K218">
        <v>1.0880415140955799</v>
      </c>
      <c r="L218">
        <v>-999</v>
      </c>
      <c r="X218" s="11"/>
    </row>
    <row r="219" spans="1:24" x14ac:dyDescent="0.25">
      <c r="A219" s="1">
        <v>40179</v>
      </c>
      <c r="B219" s="9">
        <v>47072</v>
      </c>
      <c r="C219" s="16">
        <v>1.0048119248359799</v>
      </c>
      <c r="D219" s="16">
        <v>1</v>
      </c>
      <c r="E219">
        <v>1</v>
      </c>
      <c r="F219">
        <v>1</v>
      </c>
      <c r="I219">
        <v>0.94352889002054596</v>
      </c>
      <c r="J219">
        <v>0.99973262396110896</v>
      </c>
      <c r="K219">
        <v>0.97547909374708197</v>
      </c>
      <c r="L219">
        <v>0.97573998323878797</v>
      </c>
      <c r="X219" s="11"/>
    </row>
    <row r="220" spans="1:24" x14ac:dyDescent="0.25">
      <c r="A220" s="1">
        <v>40210</v>
      </c>
      <c r="B220" s="9">
        <v>44275</v>
      </c>
      <c r="C220" s="16">
        <v>0.99115044247787598</v>
      </c>
      <c r="D220" s="16">
        <v>1</v>
      </c>
      <c r="E220">
        <v>1</v>
      </c>
      <c r="F220">
        <v>1</v>
      </c>
      <c r="I220">
        <v>0</v>
      </c>
      <c r="J220">
        <v>1.01097527534654</v>
      </c>
      <c r="K220">
        <v>0.92920388302468604</v>
      </c>
      <c r="L220">
        <v>0.919116328246674</v>
      </c>
      <c r="X220" s="11"/>
    </row>
    <row r="221" spans="1:24" x14ac:dyDescent="0.25">
      <c r="A221" s="1">
        <v>40238</v>
      </c>
      <c r="B221" s="9">
        <v>48123</v>
      </c>
      <c r="C221" s="16">
        <v>0.99267408733256601</v>
      </c>
      <c r="D221" s="16">
        <v>1.0054558281975301</v>
      </c>
      <c r="E221">
        <v>1</v>
      </c>
      <c r="F221">
        <v>1</v>
      </c>
      <c r="I221">
        <v>1</v>
      </c>
      <c r="J221">
        <v>1</v>
      </c>
      <c r="K221">
        <v>1.00251731953908</v>
      </c>
      <c r="L221">
        <v>-999</v>
      </c>
      <c r="X221" s="11"/>
    </row>
    <row r="222" spans="1:24" x14ac:dyDescent="0.25">
      <c r="A222" s="1">
        <v>40269</v>
      </c>
      <c r="B222" s="9">
        <v>47050</v>
      </c>
      <c r="C222" s="16">
        <v>1.0065610838405099</v>
      </c>
      <c r="D222" s="16">
        <v>0.99457377634648103</v>
      </c>
      <c r="E222">
        <v>1</v>
      </c>
      <c r="F222">
        <v>1</v>
      </c>
      <c r="I222">
        <v>1</v>
      </c>
      <c r="J222">
        <v>1</v>
      </c>
      <c r="K222">
        <v>0.97705191030154903</v>
      </c>
      <c r="L222">
        <v>-999</v>
      </c>
      <c r="X222" s="11"/>
    </row>
    <row r="223" spans="1:24" x14ac:dyDescent="0.25">
      <c r="A223" s="1">
        <v>40299</v>
      </c>
      <c r="B223" s="9">
        <v>49655</v>
      </c>
      <c r="C223" s="16">
        <v>0.99636610154723204</v>
      </c>
      <c r="D223" s="16">
        <v>1</v>
      </c>
      <c r="E223">
        <v>1</v>
      </c>
      <c r="F223">
        <v>1</v>
      </c>
      <c r="I223">
        <v>1</v>
      </c>
      <c r="J223">
        <v>1</v>
      </c>
      <c r="K223">
        <v>1.0358587862292301</v>
      </c>
      <c r="L223">
        <v>-999</v>
      </c>
      <c r="X223" s="11"/>
    </row>
    <row r="224" spans="1:24" x14ac:dyDescent="0.25">
      <c r="A224" s="1">
        <v>40330</v>
      </c>
      <c r="B224" s="9">
        <v>47813</v>
      </c>
      <c r="C224" s="16">
        <v>0.997105061923096</v>
      </c>
      <c r="D224" s="16">
        <v>1</v>
      </c>
      <c r="E224">
        <v>1</v>
      </c>
      <c r="F224">
        <v>1</v>
      </c>
      <c r="I224">
        <v>1</v>
      </c>
      <c r="J224">
        <v>1</v>
      </c>
      <c r="K224">
        <v>0.99585001174208898</v>
      </c>
      <c r="L224">
        <v>-999</v>
      </c>
      <c r="X224" s="11"/>
    </row>
    <row r="225" spans="1:24" x14ac:dyDescent="0.25">
      <c r="A225" s="1">
        <v>40360</v>
      </c>
      <c r="B225" s="9">
        <v>49732</v>
      </c>
      <c r="C225" s="16">
        <v>1.01454918477405</v>
      </c>
      <c r="D225" s="16">
        <v>1</v>
      </c>
      <c r="E225">
        <v>1</v>
      </c>
      <c r="F225">
        <v>1</v>
      </c>
      <c r="I225">
        <v>0</v>
      </c>
      <c r="J225">
        <v>0.99145367522292405</v>
      </c>
      <c r="K225">
        <v>1.0160829630418999</v>
      </c>
      <c r="L225">
        <v>1.02484159213333</v>
      </c>
      <c r="X225" s="11"/>
    </row>
    <row r="226" spans="1:24" x14ac:dyDescent="0.25">
      <c r="A226" s="1">
        <v>40391</v>
      </c>
      <c r="B226" s="9">
        <v>48357</v>
      </c>
      <c r="C226" s="16">
        <v>0.98387886298877403</v>
      </c>
      <c r="D226" s="16">
        <v>1</v>
      </c>
      <c r="E226">
        <v>1</v>
      </c>
      <c r="F226">
        <v>1</v>
      </c>
      <c r="I226">
        <v>1</v>
      </c>
      <c r="J226">
        <v>1</v>
      </c>
      <c r="K226">
        <v>1.01557016146958</v>
      </c>
      <c r="L226">
        <v>-999</v>
      </c>
      <c r="X226" s="11"/>
    </row>
    <row r="227" spans="1:24" x14ac:dyDescent="0.25">
      <c r="A227" s="1">
        <v>40422</v>
      </c>
      <c r="B227" s="9">
        <v>47478</v>
      </c>
      <c r="C227" s="16">
        <v>1.00437015112733</v>
      </c>
      <c r="D227" s="16">
        <v>1</v>
      </c>
      <c r="E227">
        <v>1</v>
      </c>
      <c r="F227">
        <v>1</v>
      </c>
      <c r="I227">
        <v>1</v>
      </c>
      <c r="J227">
        <v>1</v>
      </c>
      <c r="K227">
        <v>0.97246734004825097</v>
      </c>
      <c r="L227">
        <v>-999</v>
      </c>
      <c r="X227" s="11"/>
    </row>
    <row r="228" spans="1:24" x14ac:dyDescent="0.25">
      <c r="A228" s="1">
        <v>40452</v>
      </c>
      <c r="B228" s="9">
        <v>48583</v>
      </c>
      <c r="C228" s="16">
        <v>1.0048119248359799</v>
      </c>
      <c r="D228" s="16">
        <v>1</v>
      </c>
      <c r="E228">
        <v>1</v>
      </c>
      <c r="F228">
        <v>1</v>
      </c>
      <c r="I228">
        <v>1</v>
      </c>
      <c r="J228">
        <v>1</v>
      </c>
      <c r="K228">
        <v>0.98959298979579202</v>
      </c>
      <c r="L228">
        <v>-999</v>
      </c>
      <c r="X228" s="11"/>
    </row>
    <row r="229" spans="1:24" x14ac:dyDescent="0.25">
      <c r="A229" s="1">
        <v>40483</v>
      </c>
      <c r="B229" s="9">
        <v>48842</v>
      </c>
      <c r="C229" s="16">
        <v>0.990880819967486</v>
      </c>
      <c r="D229" s="16">
        <v>1</v>
      </c>
      <c r="E229">
        <v>1</v>
      </c>
      <c r="F229">
        <v>1</v>
      </c>
      <c r="I229">
        <v>1</v>
      </c>
      <c r="J229">
        <v>1</v>
      </c>
      <c r="K229">
        <v>1.0033206282695699</v>
      </c>
      <c r="L229">
        <v>-999</v>
      </c>
      <c r="X229" s="11"/>
    </row>
    <row r="230" spans="1:24" x14ac:dyDescent="0.25">
      <c r="A230" s="1">
        <v>40513</v>
      </c>
      <c r="B230" s="9">
        <v>53550</v>
      </c>
      <c r="C230" s="16">
        <v>1.0083827288923</v>
      </c>
      <c r="D230" s="16">
        <v>1</v>
      </c>
      <c r="E230">
        <v>1</v>
      </c>
      <c r="F230">
        <v>1</v>
      </c>
      <c r="I230">
        <v>0</v>
      </c>
      <c r="J230">
        <v>0.99105915407067202</v>
      </c>
      <c r="K230">
        <v>1.0748154330817501</v>
      </c>
      <c r="L230">
        <v>1.08451188676988</v>
      </c>
      <c r="X230" s="11"/>
    </row>
    <row r="231" spans="1:24" x14ac:dyDescent="0.25">
      <c r="A231" s="1">
        <v>40544</v>
      </c>
      <c r="B231" s="9">
        <v>48438</v>
      </c>
      <c r="C231" s="16">
        <v>0.99636610154723204</v>
      </c>
      <c r="D231" s="16">
        <v>1</v>
      </c>
      <c r="E231">
        <v>1</v>
      </c>
      <c r="F231">
        <v>1</v>
      </c>
      <c r="I231">
        <v>1</v>
      </c>
      <c r="J231">
        <v>1</v>
      </c>
      <c r="K231">
        <v>0.97836423137780704</v>
      </c>
      <c r="L231">
        <v>-999</v>
      </c>
      <c r="X231" s="11"/>
    </row>
    <row r="232" spans="1:24" x14ac:dyDescent="0.25">
      <c r="A232" s="1">
        <v>40575</v>
      </c>
      <c r="B232" s="9">
        <v>45575</v>
      </c>
      <c r="C232" s="16">
        <v>0.99115044247787598</v>
      </c>
      <c r="D232" s="16">
        <v>1</v>
      </c>
      <c r="E232">
        <v>1</v>
      </c>
      <c r="F232">
        <v>1</v>
      </c>
      <c r="I232">
        <v>1</v>
      </c>
      <c r="J232">
        <v>1</v>
      </c>
      <c r="K232">
        <v>0.92025734245437596</v>
      </c>
      <c r="L232">
        <v>-999</v>
      </c>
      <c r="X232" s="11"/>
    </row>
    <row r="233" spans="1:24" x14ac:dyDescent="0.25">
      <c r="A233" s="1">
        <v>40603</v>
      </c>
      <c r="B233" s="9">
        <v>49729</v>
      </c>
      <c r="C233" s="16">
        <v>0.99965341797504503</v>
      </c>
      <c r="D233" s="16">
        <v>0.99148313562678303</v>
      </c>
      <c r="E233">
        <v>1</v>
      </c>
      <c r="F233">
        <v>1</v>
      </c>
      <c r="I233">
        <v>1</v>
      </c>
      <c r="J233">
        <v>1</v>
      </c>
      <c r="K233">
        <v>0.99883924010263703</v>
      </c>
      <c r="L233">
        <v>-999</v>
      </c>
      <c r="X233" s="11"/>
    </row>
    <row r="234" spans="1:24" x14ac:dyDescent="0.25">
      <c r="A234" s="1">
        <v>40634</v>
      </c>
      <c r="B234" s="9">
        <v>50588</v>
      </c>
      <c r="C234" s="16">
        <v>1.01196285584392</v>
      </c>
      <c r="D234" s="16">
        <v>1.0085900244463899</v>
      </c>
      <c r="E234">
        <v>1</v>
      </c>
      <c r="F234">
        <v>1</v>
      </c>
      <c r="I234">
        <v>1</v>
      </c>
      <c r="J234">
        <v>1</v>
      </c>
      <c r="K234">
        <v>0.98202665840796499</v>
      </c>
      <c r="L234">
        <v>-999</v>
      </c>
      <c r="X234" s="11"/>
    </row>
    <row r="235" spans="1:24" x14ac:dyDescent="0.25">
      <c r="A235" s="1">
        <v>40664</v>
      </c>
      <c r="B235" s="9">
        <v>51441</v>
      </c>
      <c r="C235" s="16">
        <v>0.98387886298877403</v>
      </c>
      <c r="D235" s="16">
        <v>1</v>
      </c>
      <c r="E235">
        <v>1</v>
      </c>
      <c r="F235">
        <v>1</v>
      </c>
      <c r="I235">
        <v>1</v>
      </c>
      <c r="J235">
        <v>1</v>
      </c>
      <c r="K235">
        <v>1.0316781977479501</v>
      </c>
      <c r="L235">
        <v>-999</v>
      </c>
      <c r="X235" s="11"/>
    </row>
    <row r="236" spans="1:24" x14ac:dyDescent="0.25">
      <c r="A236" s="1">
        <v>40695</v>
      </c>
      <c r="B236" s="9">
        <v>51040</v>
      </c>
      <c r="C236" s="16">
        <v>1.00437015112733</v>
      </c>
      <c r="D236" s="16">
        <v>1</v>
      </c>
      <c r="E236">
        <v>1</v>
      </c>
      <c r="F236">
        <v>1</v>
      </c>
      <c r="I236">
        <v>1</v>
      </c>
      <c r="J236">
        <v>1</v>
      </c>
      <c r="K236">
        <v>0.99924215972859298</v>
      </c>
      <c r="L236">
        <v>-999</v>
      </c>
      <c r="X236" s="11"/>
    </row>
    <row r="237" spans="1:24" x14ac:dyDescent="0.25">
      <c r="A237" s="1">
        <v>40725</v>
      </c>
      <c r="B237" s="9">
        <v>52522</v>
      </c>
      <c r="C237" s="16">
        <v>1.0048119248359799</v>
      </c>
      <c r="D237" s="16">
        <v>1</v>
      </c>
      <c r="E237">
        <v>1</v>
      </c>
      <c r="F237">
        <v>1</v>
      </c>
      <c r="I237">
        <v>1</v>
      </c>
      <c r="J237">
        <v>1</v>
      </c>
      <c r="K237">
        <v>1.0248773201360699</v>
      </c>
      <c r="L237">
        <v>-999</v>
      </c>
      <c r="X237" s="11"/>
    </row>
    <row r="238" spans="1:24" x14ac:dyDescent="0.25">
      <c r="A238" s="1">
        <v>40756</v>
      </c>
      <c r="B238" s="9">
        <v>51575</v>
      </c>
      <c r="C238" s="16">
        <v>0.99267408733256601</v>
      </c>
      <c r="D238" s="16">
        <v>1</v>
      </c>
      <c r="E238">
        <v>1</v>
      </c>
      <c r="F238">
        <v>1</v>
      </c>
      <c r="I238">
        <v>1</v>
      </c>
      <c r="J238">
        <v>1</v>
      </c>
      <c r="K238">
        <v>1.01618045407855</v>
      </c>
      <c r="L238">
        <v>-999</v>
      </c>
      <c r="X238" s="11"/>
    </row>
    <row r="239" spans="1:24" x14ac:dyDescent="0.25">
      <c r="A239" s="1">
        <v>40787</v>
      </c>
      <c r="B239" s="9">
        <v>49925</v>
      </c>
      <c r="C239" s="16">
        <v>1.0065610838405099</v>
      </c>
      <c r="D239" s="16">
        <v>1</v>
      </c>
      <c r="E239">
        <v>1</v>
      </c>
      <c r="F239">
        <v>1</v>
      </c>
      <c r="I239">
        <v>1</v>
      </c>
      <c r="J239">
        <v>1</v>
      </c>
      <c r="K239">
        <v>0.96801366375409204</v>
      </c>
      <c r="L239">
        <v>-999</v>
      </c>
      <c r="X239" s="11"/>
    </row>
    <row r="240" spans="1:24" x14ac:dyDescent="0.25">
      <c r="A240" s="1">
        <v>40817</v>
      </c>
      <c r="B240" s="9">
        <v>50887</v>
      </c>
      <c r="C240" s="16">
        <v>0.99636610154723204</v>
      </c>
      <c r="D240" s="16">
        <v>1</v>
      </c>
      <c r="E240">
        <v>1</v>
      </c>
      <c r="F240">
        <v>1</v>
      </c>
      <c r="I240">
        <v>1</v>
      </c>
      <c r="J240">
        <v>1</v>
      </c>
      <c r="K240">
        <v>0.994904122951212</v>
      </c>
      <c r="L240">
        <v>-999</v>
      </c>
      <c r="X240" s="11"/>
    </row>
    <row r="241" spans="1:24" x14ac:dyDescent="0.25">
      <c r="A241" s="1">
        <v>40848</v>
      </c>
      <c r="B241" s="9">
        <v>51352</v>
      </c>
      <c r="C241" s="16">
        <v>0.997105061923096</v>
      </c>
      <c r="D241" s="16">
        <v>1</v>
      </c>
      <c r="E241">
        <v>1</v>
      </c>
      <c r="F241">
        <v>1</v>
      </c>
      <c r="I241">
        <v>1</v>
      </c>
      <c r="J241">
        <v>1</v>
      </c>
      <c r="K241">
        <v>1.0013829459455501</v>
      </c>
      <c r="L241">
        <v>-999</v>
      </c>
      <c r="X241" s="11"/>
    </row>
    <row r="242" spans="1:24" x14ac:dyDescent="0.25">
      <c r="A242" s="1">
        <v>40878</v>
      </c>
      <c r="B242" s="9">
        <v>56065</v>
      </c>
      <c r="C242" s="16">
        <v>1.01454918477405</v>
      </c>
      <c r="D242" s="16">
        <v>1</v>
      </c>
      <c r="E242">
        <v>1</v>
      </c>
      <c r="F242">
        <v>1</v>
      </c>
      <c r="I242">
        <v>0</v>
      </c>
      <c r="J242">
        <v>0.98959190624563398</v>
      </c>
      <c r="K242">
        <v>1.07220103041649</v>
      </c>
      <c r="L242">
        <v>1.0834779707165001</v>
      </c>
      <c r="X242" s="11"/>
    </row>
    <row r="243" spans="1:24" x14ac:dyDescent="0.25">
      <c r="A243" s="1">
        <v>40909</v>
      </c>
      <c r="B243" s="9">
        <v>49834</v>
      </c>
      <c r="C243" s="16">
        <v>0.98387886298877403</v>
      </c>
      <c r="D243" s="16">
        <v>1</v>
      </c>
      <c r="E243">
        <v>1</v>
      </c>
      <c r="F243">
        <v>1</v>
      </c>
      <c r="I243">
        <v>1</v>
      </c>
      <c r="J243">
        <v>1</v>
      </c>
      <c r="K243">
        <v>0.980238333079132</v>
      </c>
      <c r="L243">
        <v>-999</v>
      </c>
      <c r="X243" s="11"/>
    </row>
    <row r="244" spans="1:24" x14ac:dyDescent="0.25">
      <c r="A244" s="1">
        <v>40940</v>
      </c>
      <c r="B244" s="9">
        <v>48850</v>
      </c>
      <c r="C244" s="16">
        <v>1.0284064905764501</v>
      </c>
      <c r="D244" s="16">
        <v>1</v>
      </c>
      <c r="E244">
        <v>1</v>
      </c>
      <c r="F244">
        <v>1</v>
      </c>
      <c r="I244">
        <v>1</v>
      </c>
      <c r="J244">
        <v>1</v>
      </c>
      <c r="K244">
        <v>0.91665201540337404</v>
      </c>
      <c r="L244">
        <v>-999</v>
      </c>
      <c r="X244" s="11"/>
    </row>
    <row r="245" spans="1:24" x14ac:dyDescent="0.25">
      <c r="A245" s="1">
        <v>40969</v>
      </c>
      <c r="B245" s="9">
        <v>52549</v>
      </c>
      <c r="C245" s="16">
        <v>1.01454918477405</v>
      </c>
      <c r="D245" s="16">
        <v>0.99426205298519799</v>
      </c>
      <c r="E245">
        <v>1</v>
      </c>
      <c r="F245">
        <v>1</v>
      </c>
      <c r="I245">
        <v>1</v>
      </c>
      <c r="J245">
        <v>1</v>
      </c>
      <c r="K245">
        <v>1.0024499984848201</v>
      </c>
      <c r="L245">
        <v>-999</v>
      </c>
      <c r="X245" s="11"/>
    </row>
    <row r="246" spans="1:24" x14ac:dyDescent="0.25">
      <c r="A246" s="1">
        <v>41000</v>
      </c>
      <c r="B246" s="9">
        <v>50842</v>
      </c>
      <c r="C246" s="16">
        <v>0.98852116597843898</v>
      </c>
      <c r="D246" s="16">
        <v>1.00577106105737</v>
      </c>
      <c r="E246">
        <v>1</v>
      </c>
      <c r="F246">
        <v>1</v>
      </c>
      <c r="I246">
        <v>1</v>
      </c>
      <c r="J246">
        <v>1</v>
      </c>
      <c r="K246">
        <v>0.98163106024307101</v>
      </c>
      <c r="L246">
        <v>-999</v>
      </c>
      <c r="X246" s="11"/>
    </row>
    <row r="247" spans="1:24" x14ac:dyDescent="0.25">
      <c r="A247" s="1">
        <v>41030</v>
      </c>
      <c r="B247" s="9">
        <v>53955</v>
      </c>
      <c r="C247" s="16">
        <v>0.99965341797504503</v>
      </c>
      <c r="D247" s="16">
        <v>1</v>
      </c>
      <c r="E247">
        <v>1</v>
      </c>
      <c r="F247">
        <v>1</v>
      </c>
      <c r="I247">
        <v>1</v>
      </c>
      <c r="J247">
        <v>1</v>
      </c>
      <c r="K247">
        <v>1.03385154309383</v>
      </c>
      <c r="L247">
        <v>-999</v>
      </c>
      <c r="X247" s="11"/>
    </row>
    <row r="248" spans="1:24" x14ac:dyDescent="0.25">
      <c r="A248" s="1">
        <v>41061</v>
      </c>
      <c r="B248" s="9">
        <v>52702</v>
      </c>
      <c r="C248" s="16">
        <v>1.01196285584392</v>
      </c>
      <c r="D248" s="16">
        <v>1</v>
      </c>
      <c r="E248">
        <v>1</v>
      </c>
      <c r="F248">
        <v>1</v>
      </c>
      <c r="I248">
        <v>1</v>
      </c>
      <c r="J248">
        <v>1</v>
      </c>
      <c r="K248">
        <v>0.995772846962234</v>
      </c>
      <c r="L248">
        <v>-999</v>
      </c>
      <c r="X248" s="11"/>
    </row>
    <row r="249" spans="1:24" x14ac:dyDescent="0.25">
      <c r="A249" s="1">
        <v>41091</v>
      </c>
      <c r="B249" s="9">
        <v>52868</v>
      </c>
      <c r="C249" s="16">
        <v>0.98387886298877403</v>
      </c>
      <c r="D249" s="16">
        <v>1</v>
      </c>
      <c r="E249">
        <v>1</v>
      </c>
      <c r="F249">
        <v>1</v>
      </c>
      <c r="I249">
        <v>1</v>
      </c>
      <c r="J249">
        <v>1</v>
      </c>
      <c r="K249">
        <v>1.0258350507109799</v>
      </c>
      <c r="L249">
        <v>-999</v>
      </c>
      <c r="X249" s="11"/>
    </row>
    <row r="250" spans="1:24" x14ac:dyDescent="0.25">
      <c r="A250" s="1">
        <v>41122</v>
      </c>
      <c r="B250" s="9">
        <v>53442</v>
      </c>
      <c r="C250" s="16">
        <v>1.0083827288923</v>
      </c>
      <c r="D250" s="16">
        <v>1</v>
      </c>
      <c r="E250">
        <v>1</v>
      </c>
      <c r="F250">
        <v>1</v>
      </c>
      <c r="I250">
        <v>1</v>
      </c>
      <c r="J250">
        <v>1</v>
      </c>
      <c r="K250">
        <v>1.0103777060797701</v>
      </c>
      <c r="L250">
        <v>-999</v>
      </c>
      <c r="X250" s="11"/>
    </row>
    <row r="251" spans="1:24" x14ac:dyDescent="0.25">
      <c r="A251" s="1">
        <v>41153</v>
      </c>
      <c r="B251" s="9">
        <v>51122</v>
      </c>
      <c r="C251" s="16">
        <v>1.0008135560896201</v>
      </c>
      <c r="D251" s="16">
        <v>1</v>
      </c>
      <c r="E251">
        <v>1</v>
      </c>
      <c r="F251">
        <v>1</v>
      </c>
      <c r="I251">
        <v>1</v>
      </c>
      <c r="J251">
        <v>1</v>
      </c>
      <c r="K251">
        <v>0.97264343744759896</v>
      </c>
      <c r="L251">
        <v>-999</v>
      </c>
      <c r="X251" s="11"/>
    </row>
    <row r="252" spans="1:24" x14ac:dyDescent="0.25">
      <c r="A252" s="1">
        <v>41183</v>
      </c>
      <c r="B252" s="9">
        <v>52236</v>
      </c>
      <c r="C252" s="16">
        <v>0.99267408733256601</v>
      </c>
      <c r="D252" s="16">
        <v>1</v>
      </c>
      <c r="E252">
        <v>1</v>
      </c>
      <c r="F252">
        <v>1</v>
      </c>
      <c r="I252">
        <v>0.64772971613155605</v>
      </c>
      <c r="J252">
        <v>1.0018724084833399</v>
      </c>
      <c r="K252">
        <v>1.0007424101060001</v>
      </c>
      <c r="L252">
        <v>0.99887211348693905</v>
      </c>
      <c r="X252" s="11"/>
    </row>
    <row r="253" spans="1:24" x14ac:dyDescent="0.25">
      <c r="A253" s="1">
        <v>41214</v>
      </c>
      <c r="B253" s="9">
        <v>52904</v>
      </c>
      <c r="C253" s="16">
        <v>1.0065610838405099</v>
      </c>
      <c r="D253" s="16">
        <v>1</v>
      </c>
      <c r="E253">
        <v>1</v>
      </c>
      <c r="F253">
        <v>1</v>
      </c>
      <c r="I253">
        <v>1</v>
      </c>
      <c r="J253">
        <v>1</v>
      </c>
      <c r="K253">
        <v>0.99830908958467801</v>
      </c>
      <c r="L253">
        <v>-999</v>
      </c>
      <c r="X253" s="11"/>
    </row>
    <row r="254" spans="1:24" x14ac:dyDescent="0.25">
      <c r="A254" s="1">
        <v>41244</v>
      </c>
      <c r="B254" s="9">
        <v>56901</v>
      </c>
      <c r="C254" s="16">
        <v>0.99636610154723204</v>
      </c>
      <c r="D254" s="16">
        <v>1</v>
      </c>
      <c r="E254">
        <v>1</v>
      </c>
      <c r="F254">
        <v>1</v>
      </c>
      <c r="I254">
        <v>1</v>
      </c>
      <c r="J254">
        <v>1</v>
      </c>
      <c r="K254">
        <v>1.0833818139135301</v>
      </c>
      <c r="L254">
        <v>-999</v>
      </c>
      <c r="X254" s="11"/>
    </row>
    <row r="255" spans="1:24" x14ac:dyDescent="0.25">
      <c r="A255" s="1">
        <v>41275</v>
      </c>
      <c r="B255" s="9">
        <v>51640</v>
      </c>
      <c r="C255" s="16">
        <v>0.99965341797504503</v>
      </c>
      <c r="D255" s="16">
        <v>1</v>
      </c>
      <c r="E255">
        <v>1</v>
      </c>
      <c r="F255">
        <v>1</v>
      </c>
      <c r="I255">
        <v>1</v>
      </c>
      <c r="J255">
        <v>1</v>
      </c>
      <c r="K255">
        <v>0.97873728240928504</v>
      </c>
      <c r="L255">
        <v>-999</v>
      </c>
      <c r="X255" s="11"/>
    </row>
    <row r="256" spans="1:24" x14ac:dyDescent="0.25">
      <c r="A256" s="1">
        <v>41306</v>
      </c>
      <c r="B256" s="9">
        <v>48570</v>
      </c>
      <c r="C256" s="16">
        <v>0.99115044247787598</v>
      </c>
      <c r="D256" s="16">
        <v>1</v>
      </c>
      <c r="E256">
        <v>1</v>
      </c>
      <c r="F256">
        <v>1</v>
      </c>
      <c r="I256">
        <v>0</v>
      </c>
      <c r="J256">
        <v>1.0076119974553901</v>
      </c>
      <c r="K256">
        <v>0.92708009851177997</v>
      </c>
      <c r="L256">
        <v>0.92007647869717002</v>
      </c>
      <c r="X256" s="11"/>
    </row>
    <row r="257" spans="1:24" x14ac:dyDescent="0.25">
      <c r="A257" s="1">
        <v>41334</v>
      </c>
      <c r="B257" s="9">
        <v>54222</v>
      </c>
      <c r="C257" s="16">
        <v>1.0048119248359799</v>
      </c>
      <c r="D257" s="16">
        <v>1.01393378535342</v>
      </c>
      <c r="E257">
        <v>1</v>
      </c>
      <c r="F257">
        <v>1</v>
      </c>
      <c r="I257">
        <v>1</v>
      </c>
      <c r="J257">
        <v>1</v>
      </c>
      <c r="K257">
        <v>1.00517403651351</v>
      </c>
      <c r="L257">
        <v>-999</v>
      </c>
      <c r="X257" s="11"/>
    </row>
    <row r="258" spans="1:24" x14ac:dyDescent="0.25">
      <c r="A258" s="1">
        <v>41365</v>
      </c>
      <c r="B258" s="9">
        <v>50339</v>
      </c>
      <c r="C258" s="16">
        <v>0.990880819967486</v>
      </c>
      <c r="D258" s="16">
        <v>0.98625769694757703</v>
      </c>
      <c r="E258">
        <v>1</v>
      </c>
      <c r="F258">
        <v>1</v>
      </c>
      <c r="I258">
        <v>0</v>
      </c>
      <c r="J258">
        <v>0.99408545878438004</v>
      </c>
      <c r="K258">
        <v>0.97095559046643698</v>
      </c>
      <c r="L258">
        <v>0.97673251518412896</v>
      </c>
      <c r="X258" s="11"/>
    </row>
    <row r="259" spans="1:24" x14ac:dyDescent="0.25">
      <c r="A259" s="1">
        <v>41395</v>
      </c>
      <c r="B259" s="9">
        <v>55212</v>
      </c>
      <c r="C259" s="16">
        <v>1.0083827288923</v>
      </c>
      <c r="D259" s="16">
        <v>1</v>
      </c>
      <c r="E259">
        <v>1</v>
      </c>
      <c r="F259">
        <v>1</v>
      </c>
      <c r="I259">
        <v>1</v>
      </c>
      <c r="J259">
        <v>1</v>
      </c>
      <c r="K259">
        <v>1.0298523423375701</v>
      </c>
      <c r="L259">
        <v>-999</v>
      </c>
      <c r="X259" s="11"/>
    </row>
    <row r="260" spans="1:24" x14ac:dyDescent="0.25">
      <c r="A260" s="1">
        <v>41426</v>
      </c>
      <c r="B260" s="9">
        <v>53202</v>
      </c>
      <c r="C260" s="16">
        <v>1.0008135560896201</v>
      </c>
      <c r="D260" s="16">
        <v>1</v>
      </c>
      <c r="E260">
        <v>1</v>
      </c>
      <c r="F260">
        <v>1</v>
      </c>
      <c r="I260">
        <v>1</v>
      </c>
      <c r="J260">
        <v>1</v>
      </c>
      <c r="K260">
        <v>0.99762996582444197</v>
      </c>
      <c r="L260">
        <v>-999</v>
      </c>
      <c r="X260" s="11"/>
    </row>
    <row r="261" spans="1:24" x14ac:dyDescent="0.25">
      <c r="A261" s="1">
        <v>41456</v>
      </c>
      <c r="B261" s="9">
        <v>54467</v>
      </c>
      <c r="C261" s="16">
        <v>0.99267408733256601</v>
      </c>
      <c r="D261" s="16">
        <v>1</v>
      </c>
      <c r="E261">
        <v>1</v>
      </c>
      <c r="F261">
        <v>1</v>
      </c>
      <c r="I261">
        <v>1</v>
      </c>
      <c r="J261">
        <v>1</v>
      </c>
      <c r="K261">
        <v>1.0271500077676901</v>
      </c>
      <c r="L261">
        <v>-999</v>
      </c>
      <c r="X261" s="11"/>
    </row>
    <row r="262" spans="1:24" x14ac:dyDescent="0.25">
      <c r="A262" s="1">
        <v>41487</v>
      </c>
      <c r="B262" s="9">
        <v>55047</v>
      </c>
      <c r="C262" s="16">
        <v>1.01454918477405</v>
      </c>
      <c r="D262" s="16">
        <v>1</v>
      </c>
      <c r="E262">
        <v>1</v>
      </c>
      <c r="F262">
        <v>1</v>
      </c>
      <c r="I262">
        <v>1</v>
      </c>
      <c r="J262">
        <v>1</v>
      </c>
      <c r="K262">
        <v>1.0127866489066899</v>
      </c>
      <c r="L262">
        <v>-999</v>
      </c>
      <c r="X262" s="11"/>
    </row>
    <row r="263" spans="1:24" x14ac:dyDescent="0.25">
      <c r="A263" s="1">
        <v>41518</v>
      </c>
      <c r="B263" s="9">
        <v>51680</v>
      </c>
      <c r="C263" s="16">
        <v>0.98852116597843898</v>
      </c>
      <c r="D263" s="16">
        <v>1</v>
      </c>
      <c r="E263">
        <v>1</v>
      </c>
      <c r="F263">
        <v>1</v>
      </c>
      <c r="I263">
        <v>1</v>
      </c>
      <c r="J263">
        <v>1</v>
      </c>
      <c r="K263">
        <v>0.97261178359803202</v>
      </c>
      <c r="L263">
        <v>-999</v>
      </c>
      <c r="X263" s="11"/>
    </row>
    <row r="264" spans="1:24" x14ac:dyDescent="0.25">
      <c r="A264" s="1">
        <v>41548</v>
      </c>
      <c r="B264" s="9">
        <v>53673</v>
      </c>
      <c r="C264" s="16">
        <v>0.99965341797504503</v>
      </c>
      <c r="D264" s="16">
        <v>1</v>
      </c>
      <c r="E264">
        <v>1</v>
      </c>
      <c r="F264">
        <v>1</v>
      </c>
      <c r="I264">
        <v>1</v>
      </c>
      <c r="J264">
        <v>1</v>
      </c>
      <c r="K264">
        <v>0.99525958272616599</v>
      </c>
      <c r="L264">
        <v>-999</v>
      </c>
      <c r="X264" s="11"/>
    </row>
    <row r="265" spans="1:24" x14ac:dyDescent="0.25">
      <c r="A265" s="1">
        <v>41579</v>
      </c>
      <c r="B265" s="9">
        <v>54684</v>
      </c>
      <c r="C265" s="16">
        <v>1.01196285584392</v>
      </c>
      <c r="D265" s="16">
        <v>1</v>
      </c>
      <c r="E265">
        <v>1</v>
      </c>
      <c r="F265">
        <v>1</v>
      </c>
      <c r="I265">
        <v>1</v>
      </c>
      <c r="J265">
        <v>1</v>
      </c>
      <c r="K265">
        <v>0.99791691659205595</v>
      </c>
      <c r="L265">
        <v>-999</v>
      </c>
      <c r="X265" s="11"/>
    </row>
    <row r="266" spans="1:24" x14ac:dyDescent="0.25">
      <c r="A266" s="1">
        <v>41609</v>
      </c>
      <c r="B266" s="9">
        <v>58111</v>
      </c>
      <c r="C266" s="16">
        <v>0.98387886298877403</v>
      </c>
      <c r="D266" s="16">
        <v>1</v>
      </c>
      <c r="E266">
        <v>1</v>
      </c>
      <c r="F266">
        <v>1</v>
      </c>
      <c r="I266">
        <v>1</v>
      </c>
      <c r="J266">
        <v>1</v>
      </c>
      <c r="K266">
        <v>1.0866834858107901</v>
      </c>
      <c r="L266">
        <v>-999</v>
      </c>
      <c r="X266" s="11"/>
    </row>
    <row r="267" spans="1:24" x14ac:dyDescent="0.25">
      <c r="A267" s="1">
        <v>41640</v>
      </c>
      <c r="B267" s="9">
        <v>54048</v>
      </c>
      <c r="C267" s="16">
        <v>1.0083827288923</v>
      </c>
      <c r="D267" s="16">
        <v>1</v>
      </c>
      <c r="E267">
        <v>1</v>
      </c>
      <c r="F267">
        <v>1</v>
      </c>
      <c r="I267">
        <v>1</v>
      </c>
      <c r="J267">
        <v>1</v>
      </c>
      <c r="K267">
        <v>0.98253860985484898</v>
      </c>
      <c r="L267">
        <v>-999</v>
      </c>
      <c r="X267" s="11"/>
    </row>
    <row r="268" spans="1:24" x14ac:dyDescent="0.25">
      <c r="A268" s="1">
        <v>41671</v>
      </c>
      <c r="B268" s="9">
        <v>49913</v>
      </c>
      <c r="C268" s="16">
        <v>0.99115044247787598</v>
      </c>
      <c r="D268" s="16">
        <v>1</v>
      </c>
      <c r="E268">
        <v>1</v>
      </c>
      <c r="F268">
        <v>1</v>
      </c>
      <c r="I268">
        <v>1</v>
      </c>
      <c r="J268">
        <v>1</v>
      </c>
      <c r="K268">
        <v>0.91973911821291598</v>
      </c>
      <c r="L268">
        <v>-999</v>
      </c>
      <c r="X268" s="11"/>
    </row>
    <row r="269" spans="1:24" x14ac:dyDescent="0.25">
      <c r="A269" s="1">
        <v>41699</v>
      </c>
      <c r="B269" s="9">
        <v>54314</v>
      </c>
      <c r="C269" s="16">
        <v>0.99636610154723204</v>
      </c>
      <c r="D269" s="16">
        <v>0.99148313562678303</v>
      </c>
      <c r="E269">
        <v>1</v>
      </c>
      <c r="F269">
        <v>1</v>
      </c>
      <c r="I269">
        <v>1</v>
      </c>
      <c r="J269">
        <v>1</v>
      </c>
      <c r="K269">
        <v>1.00020303222444</v>
      </c>
      <c r="L269">
        <v>-999</v>
      </c>
      <c r="X269" s="11"/>
    </row>
    <row r="270" spans="1:24" x14ac:dyDescent="0.25">
      <c r="A270" s="1">
        <v>41730</v>
      </c>
      <c r="B270" s="9">
        <v>54180</v>
      </c>
      <c r="C270" s="16">
        <v>0.997105061923096</v>
      </c>
      <c r="D270" s="16">
        <v>1.0085900244463899</v>
      </c>
      <c r="E270">
        <v>1</v>
      </c>
      <c r="F270">
        <v>1</v>
      </c>
      <c r="I270">
        <v>1</v>
      </c>
      <c r="J270">
        <v>1</v>
      </c>
      <c r="K270">
        <v>0.975780190726941</v>
      </c>
      <c r="L270">
        <v>-999</v>
      </c>
      <c r="X270" s="11"/>
    </row>
    <row r="271" spans="1:24" x14ac:dyDescent="0.25">
      <c r="A271" s="1">
        <v>41760</v>
      </c>
      <c r="B271" s="9">
        <v>57765</v>
      </c>
      <c r="C271" s="16">
        <v>1.01454918477405</v>
      </c>
      <c r="D271" s="16">
        <v>1</v>
      </c>
      <c r="E271">
        <v>1</v>
      </c>
      <c r="F271">
        <v>1</v>
      </c>
      <c r="I271">
        <v>0.61253602497568505</v>
      </c>
      <c r="J271">
        <v>0.99827931713918205</v>
      </c>
      <c r="K271">
        <v>1.0263420325572301</v>
      </c>
      <c r="L271">
        <v>1.02811108568138</v>
      </c>
      <c r="X271" s="11"/>
    </row>
    <row r="272" spans="1:24" x14ac:dyDescent="0.25">
      <c r="A272" s="1">
        <v>41791</v>
      </c>
      <c r="B272" s="9">
        <v>55248</v>
      </c>
      <c r="C272" s="16">
        <v>0.98852116597843898</v>
      </c>
      <c r="D272" s="16">
        <v>1</v>
      </c>
      <c r="E272">
        <v>1</v>
      </c>
      <c r="F272">
        <v>1</v>
      </c>
      <c r="I272">
        <v>1</v>
      </c>
      <c r="J272">
        <v>1</v>
      </c>
      <c r="K272">
        <v>1.00254380289005</v>
      </c>
      <c r="L272">
        <v>-999</v>
      </c>
      <c r="X272" s="11"/>
    </row>
    <row r="273" spans="1:24" x14ac:dyDescent="0.25">
      <c r="A273" s="1">
        <v>41821</v>
      </c>
      <c r="B273" s="9">
        <v>57377</v>
      </c>
      <c r="C273" s="16">
        <v>0.99965341797504503</v>
      </c>
      <c r="D273" s="16">
        <v>1</v>
      </c>
      <c r="E273">
        <v>1</v>
      </c>
      <c r="F273">
        <v>1</v>
      </c>
      <c r="I273">
        <v>1</v>
      </c>
      <c r="J273">
        <v>1</v>
      </c>
      <c r="K273">
        <v>1.0247580430104</v>
      </c>
      <c r="L273">
        <v>-999</v>
      </c>
      <c r="X273" s="11"/>
    </row>
    <row r="274" spans="1:24" x14ac:dyDescent="0.25">
      <c r="A274" s="1">
        <v>41852</v>
      </c>
      <c r="B274" s="9">
        <v>57269</v>
      </c>
      <c r="C274" s="16">
        <v>1.0048119248359799</v>
      </c>
      <c r="D274" s="16">
        <v>1</v>
      </c>
      <c r="E274">
        <v>1</v>
      </c>
      <c r="F274">
        <v>1</v>
      </c>
      <c r="I274">
        <v>1</v>
      </c>
      <c r="J274">
        <v>1</v>
      </c>
      <c r="K274">
        <v>1.0135607616072999</v>
      </c>
      <c r="L274">
        <v>-999</v>
      </c>
      <c r="X274" s="11"/>
    </row>
    <row r="275" spans="1:24" x14ac:dyDescent="0.25">
      <c r="A275" s="1">
        <v>41883</v>
      </c>
      <c r="B275" s="9">
        <v>54264</v>
      </c>
      <c r="C275" s="16">
        <v>0.990880819967486</v>
      </c>
      <c r="D275" s="16">
        <v>1</v>
      </c>
      <c r="E275">
        <v>1</v>
      </c>
      <c r="F275">
        <v>1</v>
      </c>
      <c r="I275">
        <v>1</v>
      </c>
      <c r="J275">
        <v>1</v>
      </c>
      <c r="K275">
        <v>0.970893846092452</v>
      </c>
      <c r="L275">
        <v>-999</v>
      </c>
      <c r="X275" s="11"/>
    </row>
    <row r="276" spans="1:24" x14ac:dyDescent="0.25">
      <c r="A276" s="1">
        <v>41913</v>
      </c>
      <c r="B276" s="9">
        <v>56799</v>
      </c>
      <c r="C276" s="16">
        <v>1.0083827288923</v>
      </c>
      <c r="D276" s="16">
        <v>1</v>
      </c>
      <c r="E276">
        <v>1</v>
      </c>
      <c r="F276">
        <v>1</v>
      </c>
      <c r="I276">
        <v>1</v>
      </c>
      <c r="J276">
        <v>1</v>
      </c>
      <c r="K276">
        <v>0.99610095701151502</v>
      </c>
      <c r="L276">
        <v>-999</v>
      </c>
      <c r="X276" s="11"/>
    </row>
    <row r="277" spans="1:24" x14ac:dyDescent="0.25">
      <c r="A277" s="1">
        <v>41944</v>
      </c>
      <c r="B277" s="9">
        <v>56851</v>
      </c>
      <c r="C277" s="16">
        <v>1.0008135560896201</v>
      </c>
      <c r="D277" s="16">
        <v>1</v>
      </c>
      <c r="E277">
        <v>1</v>
      </c>
      <c r="F277">
        <v>1</v>
      </c>
      <c r="I277">
        <v>1</v>
      </c>
      <c r="J277">
        <v>1</v>
      </c>
      <c r="K277">
        <v>1.0023162375533601</v>
      </c>
      <c r="L277">
        <v>-999</v>
      </c>
      <c r="X277" s="11"/>
    </row>
    <row r="278" spans="1:24" x14ac:dyDescent="0.25">
      <c r="A278" s="1">
        <v>41974</v>
      </c>
      <c r="B278" s="9">
        <v>61137</v>
      </c>
      <c r="C278" s="16">
        <v>0.99267408733256601</v>
      </c>
      <c r="D278" s="16">
        <v>1</v>
      </c>
      <c r="E278">
        <v>1</v>
      </c>
      <c r="F278">
        <v>1</v>
      </c>
      <c r="I278">
        <v>1</v>
      </c>
      <c r="J278">
        <v>1</v>
      </c>
      <c r="K278">
        <v>1.0846265061926199</v>
      </c>
      <c r="L278">
        <v>-999</v>
      </c>
      <c r="X278" s="11"/>
    </row>
    <row r="279" spans="1:24" x14ac:dyDescent="0.25">
      <c r="A279" s="1">
        <v>42005</v>
      </c>
      <c r="B279" s="9">
        <v>56545</v>
      </c>
      <c r="C279" s="16">
        <v>1.01454918477405</v>
      </c>
      <c r="D279" s="16">
        <v>1</v>
      </c>
      <c r="E279">
        <v>1</v>
      </c>
      <c r="F279">
        <v>1</v>
      </c>
      <c r="I279">
        <v>1</v>
      </c>
      <c r="J279">
        <v>1</v>
      </c>
      <c r="K279">
        <v>0.97999852783363195</v>
      </c>
      <c r="L279">
        <v>-999</v>
      </c>
      <c r="X279" s="11"/>
    </row>
    <row r="280" spans="1:24" x14ac:dyDescent="0.25">
      <c r="A280" s="1">
        <v>42036</v>
      </c>
      <c r="B280" s="9">
        <v>51951</v>
      </c>
      <c r="C280" s="16">
        <v>0.99115044247787598</v>
      </c>
      <c r="D280" s="16">
        <v>1</v>
      </c>
      <c r="E280">
        <v>1</v>
      </c>
      <c r="F280">
        <v>1</v>
      </c>
      <c r="I280">
        <v>1</v>
      </c>
      <c r="J280">
        <v>1</v>
      </c>
      <c r="K280">
        <v>0.920639000931049</v>
      </c>
      <c r="L280">
        <v>-999</v>
      </c>
      <c r="X280" s="11"/>
    </row>
    <row r="281" spans="1:24" x14ac:dyDescent="0.25">
      <c r="A281" s="1">
        <v>42064</v>
      </c>
      <c r="B281" s="9">
        <v>56513</v>
      </c>
      <c r="C281" s="16">
        <v>0.98387886298877403</v>
      </c>
      <c r="D281" s="16">
        <v>1.00264562474492</v>
      </c>
      <c r="E281">
        <v>1</v>
      </c>
      <c r="F281">
        <v>1</v>
      </c>
      <c r="I281">
        <v>1</v>
      </c>
      <c r="J281">
        <v>1</v>
      </c>
      <c r="K281">
        <v>1.0054012422493199</v>
      </c>
      <c r="L281">
        <v>-999</v>
      </c>
      <c r="X281" s="11"/>
    </row>
    <row r="282" spans="1:24" x14ac:dyDescent="0.25">
      <c r="A282" s="1">
        <v>42095</v>
      </c>
      <c r="B282" s="9">
        <v>55484</v>
      </c>
      <c r="C282" s="16">
        <v>1.00437015112733</v>
      </c>
      <c r="D282" s="16">
        <v>0.99736135611662702</v>
      </c>
      <c r="E282">
        <v>1</v>
      </c>
      <c r="F282">
        <v>1</v>
      </c>
      <c r="I282">
        <v>0.88388618112821904</v>
      </c>
      <c r="J282">
        <v>0.99954518394599801</v>
      </c>
      <c r="K282">
        <v>0.97126732185161102</v>
      </c>
      <c r="L282">
        <v>0.971709270827807</v>
      </c>
      <c r="X282" s="11"/>
    </row>
    <row r="283" spans="1:24" x14ac:dyDescent="0.25">
      <c r="A283" s="1">
        <v>42125</v>
      </c>
      <c r="B283" s="9">
        <v>59083</v>
      </c>
      <c r="C283" s="16">
        <v>1.0048119248359799</v>
      </c>
      <c r="D283" s="16">
        <v>1</v>
      </c>
      <c r="E283">
        <v>1</v>
      </c>
      <c r="F283">
        <v>1</v>
      </c>
      <c r="I283">
        <v>1</v>
      </c>
      <c r="J283">
        <v>1</v>
      </c>
      <c r="K283">
        <v>1.0299776265113401</v>
      </c>
      <c r="L283">
        <v>-999</v>
      </c>
      <c r="X283" s="11"/>
    </row>
    <row r="284" spans="1:24" x14ac:dyDescent="0.25">
      <c r="A284" s="1">
        <v>42156</v>
      </c>
      <c r="B284" s="9">
        <v>56635</v>
      </c>
      <c r="C284" s="16">
        <v>0.990880819967486</v>
      </c>
      <c r="D284" s="16">
        <v>1</v>
      </c>
      <c r="E284">
        <v>1</v>
      </c>
      <c r="F284">
        <v>1</v>
      </c>
      <c r="I284">
        <v>1</v>
      </c>
      <c r="J284">
        <v>1</v>
      </c>
      <c r="K284">
        <v>0.99976367421448797</v>
      </c>
      <c r="L284">
        <v>-999</v>
      </c>
      <c r="X284" s="11"/>
    </row>
    <row r="285" spans="1:24" x14ac:dyDescent="0.25">
      <c r="A285" s="1">
        <v>42186</v>
      </c>
      <c r="B285" s="9">
        <v>59114</v>
      </c>
      <c r="C285" s="16">
        <v>1.0083827288923</v>
      </c>
      <c r="D285" s="16">
        <v>1</v>
      </c>
      <c r="E285">
        <v>1</v>
      </c>
      <c r="F285">
        <v>1</v>
      </c>
      <c r="I285">
        <v>1</v>
      </c>
      <c r="J285">
        <v>1</v>
      </c>
      <c r="K285">
        <v>1.02387940331584</v>
      </c>
      <c r="L285">
        <v>-999</v>
      </c>
      <c r="X285" s="11"/>
    </row>
    <row r="286" spans="1:24" x14ac:dyDescent="0.25">
      <c r="A286" s="1">
        <v>42217</v>
      </c>
      <c r="B286" s="9">
        <v>57796</v>
      </c>
      <c r="C286" s="16">
        <v>0.99636610154723204</v>
      </c>
      <c r="D286" s="16">
        <v>1</v>
      </c>
      <c r="E286">
        <v>1</v>
      </c>
      <c r="F286">
        <v>1</v>
      </c>
      <c r="I286">
        <v>1</v>
      </c>
      <c r="J286">
        <v>1</v>
      </c>
      <c r="K286">
        <v>1.01172212088142</v>
      </c>
      <c r="L286">
        <v>-999</v>
      </c>
      <c r="X286" s="11"/>
    </row>
    <row r="287" spans="1:24" x14ac:dyDescent="0.25">
      <c r="A287" s="1">
        <v>42248</v>
      </c>
      <c r="B287" s="9">
        <v>55651</v>
      </c>
      <c r="C287" s="16">
        <v>0.997105061923096</v>
      </c>
      <c r="D287" s="16">
        <v>1</v>
      </c>
      <c r="E287">
        <v>1</v>
      </c>
      <c r="F287">
        <v>1</v>
      </c>
      <c r="I287">
        <v>1</v>
      </c>
      <c r="J287">
        <v>1</v>
      </c>
      <c r="K287">
        <v>0.97235602554202005</v>
      </c>
      <c r="L287">
        <v>-999</v>
      </c>
      <c r="X287" s="11"/>
    </row>
    <row r="288" spans="1:24" x14ac:dyDescent="0.25">
      <c r="A288" s="1">
        <v>42278</v>
      </c>
      <c r="B288" s="9">
        <v>57594</v>
      </c>
      <c r="C288" s="16">
        <v>1.01454918477405</v>
      </c>
      <c r="D288" s="16">
        <v>1</v>
      </c>
      <c r="E288">
        <v>1</v>
      </c>
      <c r="F288">
        <v>1</v>
      </c>
      <c r="I288">
        <v>0</v>
      </c>
      <c r="J288">
        <v>0.99062707670871197</v>
      </c>
      <c r="K288">
        <v>0.98823776226572102</v>
      </c>
      <c r="L288">
        <v>0.99758807880466105</v>
      </c>
      <c r="X288" s="11"/>
    </row>
    <row r="289" spans="1:24" x14ac:dyDescent="0.25">
      <c r="A289" s="1">
        <v>42309</v>
      </c>
      <c r="B289" s="9">
        <v>57029</v>
      </c>
      <c r="C289" s="16">
        <v>0.98852116597843898</v>
      </c>
      <c r="D289" s="16">
        <v>1</v>
      </c>
      <c r="E289">
        <v>1</v>
      </c>
      <c r="F289">
        <v>1</v>
      </c>
      <c r="I289">
        <v>1</v>
      </c>
      <c r="J289">
        <v>1</v>
      </c>
      <c r="K289">
        <v>1.00370863217268</v>
      </c>
      <c r="L289">
        <v>-999</v>
      </c>
      <c r="X289" s="11"/>
    </row>
    <row r="290" spans="1:24" x14ac:dyDescent="0.25">
      <c r="A290" s="1">
        <v>42339</v>
      </c>
      <c r="B290" s="9">
        <v>62173</v>
      </c>
      <c r="C290" s="16">
        <v>0.99965341797504503</v>
      </c>
      <c r="D290" s="16">
        <v>1</v>
      </c>
      <c r="E290">
        <v>1</v>
      </c>
      <c r="F290">
        <v>1</v>
      </c>
      <c r="I290">
        <v>1</v>
      </c>
      <c r="J290">
        <v>1</v>
      </c>
      <c r="K290">
        <v>1.08114055584861</v>
      </c>
      <c r="L290">
        <v>-999</v>
      </c>
      <c r="X290" s="11"/>
    </row>
    <row r="291" spans="1:24" x14ac:dyDescent="0.25">
      <c r="A291" s="1">
        <v>42370</v>
      </c>
      <c r="B291" s="9">
        <v>56978</v>
      </c>
      <c r="C291" s="16">
        <v>1.0048119248359799</v>
      </c>
      <c r="D291" s="16">
        <v>1</v>
      </c>
      <c r="E291">
        <v>1</v>
      </c>
      <c r="F291">
        <v>1</v>
      </c>
      <c r="I291">
        <v>1</v>
      </c>
      <c r="J291">
        <v>1</v>
      </c>
      <c r="K291">
        <v>0.98436481888482896</v>
      </c>
      <c r="L291">
        <v>-999</v>
      </c>
      <c r="X291" s="11"/>
    </row>
    <row r="292" spans="1:24" x14ac:dyDescent="0.25">
      <c r="A292" s="1">
        <v>42401</v>
      </c>
      <c r="B292" s="9">
        <v>54204</v>
      </c>
      <c r="C292" s="16">
        <v>1.0219868553037901</v>
      </c>
      <c r="D292" s="16">
        <v>1</v>
      </c>
      <c r="E292">
        <v>1</v>
      </c>
      <c r="F292">
        <v>1</v>
      </c>
      <c r="I292">
        <v>1</v>
      </c>
      <c r="J292">
        <v>1</v>
      </c>
      <c r="K292">
        <v>0.91888310573627197</v>
      </c>
      <c r="L292">
        <v>-999</v>
      </c>
      <c r="X292" s="11"/>
    </row>
    <row r="293" spans="1:24" x14ac:dyDescent="0.25">
      <c r="A293" s="1">
        <v>42430</v>
      </c>
      <c r="B293" s="9">
        <v>58170</v>
      </c>
      <c r="C293" s="16">
        <v>0.99965341797504503</v>
      </c>
      <c r="D293" s="16">
        <v>1.01393378535342</v>
      </c>
      <c r="E293">
        <v>1</v>
      </c>
      <c r="F293">
        <v>1</v>
      </c>
      <c r="I293">
        <v>0</v>
      </c>
      <c r="J293">
        <v>0.98993462018885803</v>
      </c>
      <c r="K293">
        <v>0.99187763439013299</v>
      </c>
      <c r="L293">
        <v>1.0019627702291101</v>
      </c>
      <c r="X293" s="11"/>
    </row>
    <row r="294" spans="1:24" x14ac:dyDescent="0.25">
      <c r="A294" s="1">
        <v>42461</v>
      </c>
      <c r="B294" s="9">
        <v>56375</v>
      </c>
      <c r="C294" s="16">
        <v>1.01196285584392</v>
      </c>
      <c r="D294" s="16">
        <v>0.98625769694757703</v>
      </c>
      <c r="E294">
        <v>1</v>
      </c>
      <c r="F294">
        <v>1</v>
      </c>
      <c r="I294">
        <v>1</v>
      </c>
      <c r="J294">
        <v>1</v>
      </c>
      <c r="K294">
        <v>0.97369497310428998</v>
      </c>
      <c r="L294">
        <v>-999</v>
      </c>
      <c r="X294" s="11"/>
    </row>
    <row r="295" spans="1:24" x14ac:dyDescent="0.25">
      <c r="A295" s="1">
        <v>42491</v>
      </c>
      <c r="B295" s="9">
        <v>59344</v>
      </c>
      <c r="C295" s="16">
        <v>0.98387886298877403</v>
      </c>
      <c r="D295" s="16">
        <v>1</v>
      </c>
      <c r="E295">
        <v>1</v>
      </c>
      <c r="F295">
        <v>1</v>
      </c>
      <c r="I295">
        <v>0.261721494808761</v>
      </c>
      <c r="J295">
        <v>1.00349634794147</v>
      </c>
      <c r="K295">
        <v>1.0371218519197001</v>
      </c>
      <c r="L295">
        <v>1.03350834713769</v>
      </c>
      <c r="X295" s="11"/>
    </row>
    <row r="296" spans="1:24" x14ac:dyDescent="0.25">
      <c r="A296" s="1">
        <v>42522</v>
      </c>
      <c r="B296" s="9">
        <v>58603</v>
      </c>
      <c r="C296" s="16">
        <v>1.00437015112733</v>
      </c>
      <c r="D296" s="16">
        <v>1</v>
      </c>
      <c r="E296">
        <v>1</v>
      </c>
      <c r="F296">
        <v>1</v>
      </c>
      <c r="I296">
        <v>1</v>
      </c>
      <c r="J296">
        <v>1</v>
      </c>
      <c r="K296">
        <v>1.00087984717192</v>
      </c>
      <c r="L296">
        <v>-999</v>
      </c>
      <c r="X296" s="11"/>
    </row>
    <row r="297" spans="1:24" x14ac:dyDescent="0.25">
      <c r="A297" s="1">
        <v>42552</v>
      </c>
      <c r="B297" s="9">
        <v>59897</v>
      </c>
      <c r="C297" s="16">
        <v>1.0048119248359799</v>
      </c>
      <c r="D297" s="16">
        <v>1</v>
      </c>
      <c r="E297">
        <v>1</v>
      </c>
      <c r="F297">
        <v>1</v>
      </c>
      <c r="I297">
        <v>1</v>
      </c>
      <c r="J297">
        <v>1</v>
      </c>
      <c r="K297">
        <v>1.0203680649623801</v>
      </c>
      <c r="L297">
        <v>-999</v>
      </c>
      <c r="X297" s="11"/>
    </row>
    <row r="298" spans="1:24" x14ac:dyDescent="0.25">
      <c r="A298" s="1">
        <v>42583</v>
      </c>
      <c r="B298" s="9">
        <v>58607</v>
      </c>
      <c r="C298" s="16">
        <v>0.99267408733256601</v>
      </c>
      <c r="D298" s="16">
        <v>1</v>
      </c>
      <c r="E298">
        <v>1</v>
      </c>
      <c r="F298">
        <v>1</v>
      </c>
      <c r="I298">
        <v>1</v>
      </c>
      <c r="J298">
        <v>1</v>
      </c>
      <c r="K298">
        <v>1.0086132537530099</v>
      </c>
      <c r="L298">
        <v>-999</v>
      </c>
      <c r="X298" s="11"/>
    </row>
    <row r="299" spans="1:24" x14ac:dyDescent="0.25">
      <c r="A299" s="1">
        <v>42614</v>
      </c>
      <c r="B299" s="9">
        <v>57354</v>
      </c>
      <c r="C299" s="16">
        <v>1.0065610838405099</v>
      </c>
      <c r="D299" s="16">
        <v>1</v>
      </c>
      <c r="E299">
        <v>1</v>
      </c>
      <c r="F299">
        <v>1</v>
      </c>
      <c r="I299">
        <v>1</v>
      </c>
      <c r="J299">
        <v>1</v>
      </c>
      <c r="K299">
        <v>0.97170200448970701</v>
      </c>
      <c r="L299">
        <v>-999</v>
      </c>
      <c r="X299" s="11"/>
    </row>
    <row r="300" spans="1:24" x14ac:dyDescent="0.25">
      <c r="A300" s="1">
        <v>42644</v>
      </c>
      <c r="B300" s="9">
        <v>58550</v>
      </c>
      <c r="C300" s="16">
        <v>0.99636610154723204</v>
      </c>
      <c r="D300" s="16">
        <v>1</v>
      </c>
      <c r="E300">
        <v>1</v>
      </c>
      <c r="F300">
        <v>1</v>
      </c>
      <c r="I300">
        <v>1</v>
      </c>
      <c r="J300">
        <v>1</v>
      </c>
      <c r="K300">
        <v>1.0004017610025</v>
      </c>
      <c r="L300">
        <v>-999</v>
      </c>
      <c r="X300" s="11"/>
    </row>
    <row r="301" spans="1:24" x14ac:dyDescent="0.25">
      <c r="A301" s="1">
        <v>42675</v>
      </c>
      <c r="B301" s="9">
        <v>58887</v>
      </c>
      <c r="C301" s="16">
        <v>0.997105061923096</v>
      </c>
      <c r="D301" s="16">
        <v>1</v>
      </c>
      <c r="E301">
        <v>1</v>
      </c>
      <c r="F301">
        <v>1</v>
      </c>
      <c r="I301">
        <v>1</v>
      </c>
      <c r="J301">
        <v>1</v>
      </c>
      <c r="K301">
        <v>1.0036490550839801</v>
      </c>
      <c r="L301">
        <v>-999</v>
      </c>
      <c r="X301" s="11"/>
    </row>
    <row r="302" spans="1:24" x14ac:dyDescent="0.25">
      <c r="A302" s="1">
        <v>42705</v>
      </c>
      <c r="B302" s="9">
        <v>64583</v>
      </c>
      <c r="C302" s="16">
        <v>1.01454918477405</v>
      </c>
      <c r="D302" s="16">
        <v>1</v>
      </c>
      <c r="E302">
        <v>1</v>
      </c>
      <c r="F302">
        <v>1</v>
      </c>
      <c r="I302">
        <v>0.51969901018185705</v>
      </c>
      <c r="J302">
        <v>0.99798065043981699</v>
      </c>
      <c r="K302">
        <v>1.07967852898992</v>
      </c>
      <c r="L302">
        <v>1.0818631889446899</v>
      </c>
      <c r="X302" s="11"/>
    </row>
    <row r="303" spans="1:24" x14ac:dyDescent="0.25">
      <c r="A303" s="1">
        <v>42736</v>
      </c>
      <c r="B303" s="9">
        <v>57266</v>
      </c>
      <c r="C303" s="16">
        <v>0.98387886298877403</v>
      </c>
      <c r="D303" s="16">
        <v>1</v>
      </c>
      <c r="E303">
        <v>1</v>
      </c>
      <c r="F303">
        <v>1</v>
      </c>
      <c r="I303">
        <v>1</v>
      </c>
      <c r="J303">
        <v>1</v>
      </c>
      <c r="K303">
        <v>0.98502780563593695</v>
      </c>
      <c r="L303">
        <v>-999</v>
      </c>
      <c r="X303" s="11"/>
    </row>
    <row r="304" spans="1:24" x14ac:dyDescent="0.25">
      <c r="A304" s="1">
        <v>42767</v>
      </c>
      <c r="B304" s="9">
        <v>53865</v>
      </c>
      <c r="C304" s="16">
        <v>0.99115044247787598</v>
      </c>
      <c r="D304" s="16">
        <v>1</v>
      </c>
      <c r="E304">
        <v>1</v>
      </c>
      <c r="F304">
        <v>1</v>
      </c>
      <c r="I304">
        <v>1</v>
      </c>
      <c r="J304">
        <v>1</v>
      </c>
      <c r="K304">
        <v>0.91758344598762698</v>
      </c>
      <c r="L304">
        <v>-999</v>
      </c>
      <c r="X304" s="11"/>
    </row>
    <row r="305" spans="1:24" x14ac:dyDescent="0.25">
      <c r="A305" s="1">
        <v>42795</v>
      </c>
      <c r="B305" s="9">
        <v>59485</v>
      </c>
      <c r="C305" s="16">
        <v>1.0083827288923</v>
      </c>
      <c r="D305" s="16">
        <v>0.99148313562678303</v>
      </c>
      <c r="E305">
        <v>1</v>
      </c>
      <c r="F305">
        <v>1</v>
      </c>
      <c r="I305">
        <v>1</v>
      </c>
      <c r="J305">
        <v>1</v>
      </c>
      <c r="K305">
        <v>1.00228884274508</v>
      </c>
      <c r="L305">
        <v>-999</v>
      </c>
      <c r="X305" s="11"/>
    </row>
    <row r="306" spans="1:24" x14ac:dyDescent="0.25">
      <c r="A306" s="1">
        <v>42826</v>
      </c>
      <c r="B306" s="9">
        <v>58782</v>
      </c>
      <c r="C306" s="16">
        <v>1.0008135560896201</v>
      </c>
      <c r="D306" s="16">
        <v>1.0085900244463899</v>
      </c>
      <c r="E306">
        <v>1</v>
      </c>
      <c r="F306">
        <v>1</v>
      </c>
      <c r="I306">
        <v>0.38851629026099099</v>
      </c>
      <c r="J306">
        <v>1.0024754515383001</v>
      </c>
      <c r="K306">
        <v>0.97908568631258197</v>
      </c>
      <c r="L306">
        <v>0.97666799202930799</v>
      </c>
      <c r="X306" s="11"/>
    </row>
    <row r="307" spans="1:24" x14ac:dyDescent="0.25">
      <c r="A307" s="1">
        <v>42856</v>
      </c>
      <c r="B307" s="9">
        <v>61237</v>
      </c>
      <c r="C307" s="16">
        <v>0.99267408733256601</v>
      </c>
      <c r="D307" s="16">
        <v>1</v>
      </c>
      <c r="E307">
        <v>1</v>
      </c>
      <c r="F307">
        <v>1</v>
      </c>
      <c r="I307">
        <v>1</v>
      </c>
      <c r="J307">
        <v>1</v>
      </c>
      <c r="K307">
        <v>1.0353493374024501</v>
      </c>
      <c r="L307">
        <v>-999</v>
      </c>
      <c r="X307" s="11"/>
    </row>
    <row r="308" spans="1:24" x14ac:dyDescent="0.25">
      <c r="A308" s="1">
        <v>42887</v>
      </c>
      <c r="B308" s="9">
        <v>59636</v>
      </c>
      <c r="C308" s="16">
        <v>1.0065610838405099</v>
      </c>
      <c r="D308" s="16">
        <v>1</v>
      </c>
      <c r="E308">
        <v>1</v>
      </c>
      <c r="F308">
        <v>1</v>
      </c>
      <c r="I308">
        <v>0</v>
      </c>
      <c r="J308">
        <v>0.99461756644623001</v>
      </c>
      <c r="K308">
        <v>0.99260070275575796</v>
      </c>
      <c r="L308">
        <v>0.99797222192879798</v>
      </c>
      <c r="X308" s="11"/>
    </row>
    <row r="309" spans="1:24" x14ac:dyDescent="0.25">
      <c r="A309" s="1">
        <v>42917</v>
      </c>
      <c r="B309" s="9">
        <v>60664</v>
      </c>
      <c r="C309" s="16">
        <v>0.99636610154723204</v>
      </c>
      <c r="D309" s="16">
        <v>1</v>
      </c>
      <c r="E309">
        <v>1</v>
      </c>
      <c r="F309">
        <v>1</v>
      </c>
      <c r="I309">
        <v>1</v>
      </c>
      <c r="J309">
        <v>1</v>
      </c>
      <c r="K309">
        <v>1.0176787792994699</v>
      </c>
      <c r="L309">
        <v>-999</v>
      </c>
      <c r="X309" s="11"/>
    </row>
    <row r="310" spans="1:24" x14ac:dyDescent="0.25">
      <c r="A310" s="1">
        <v>42948</v>
      </c>
      <c r="B310" s="9">
        <v>60423</v>
      </c>
      <c r="C310" s="16">
        <v>0.99965341797504503</v>
      </c>
      <c r="D310" s="16">
        <v>1</v>
      </c>
      <c r="E310">
        <v>1</v>
      </c>
      <c r="F310">
        <v>1</v>
      </c>
      <c r="I310">
        <v>1</v>
      </c>
      <c r="J310">
        <v>1</v>
      </c>
      <c r="K310">
        <v>1.0070128654242201</v>
      </c>
      <c r="L310">
        <v>-999</v>
      </c>
      <c r="X310" s="11"/>
    </row>
    <row r="311" spans="1:24" x14ac:dyDescent="0.25">
      <c r="A311" s="1">
        <v>42979</v>
      </c>
      <c r="B311" s="9">
        <v>59305</v>
      </c>
      <c r="C311" s="16">
        <v>1.01196285584392</v>
      </c>
      <c r="D311" s="16">
        <v>1</v>
      </c>
      <c r="E311">
        <v>1</v>
      </c>
      <c r="F311">
        <v>1</v>
      </c>
      <c r="I311">
        <v>1</v>
      </c>
      <c r="J311">
        <v>1</v>
      </c>
      <c r="K311">
        <v>0.97226439283866395</v>
      </c>
      <c r="L311">
        <v>-999</v>
      </c>
      <c r="X311" s="11"/>
    </row>
    <row r="312" spans="1:24" x14ac:dyDescent="0.25">
      <c r="A312" s="1">
        <v>43009</v>
      </c>
      <c r="B312" s="9">
        <v>59804</v>
      </c>
      <c r="C312" s="16">
        <v>0.98387886298877403</v>
      </c>
      <c r="D312" s="16">
        <v>1</v>
      </c>
      <c r="E312">
        <v>1</v>
      </c>
      <c r="F312">
        <v>1</v>
      </c>
      <c r="I312">
        <v>0.46711355909513402</v>
      </c>
      <c r="J312">
        <v>1.00207645244398</v>
      </c>
      <c r="K312">
        <v>1.00359159886319</v>
      </c>
      <c r="L312">
        <v>1.00151200680897</v>
      </c>
      <c r="X312" s="11"/>
    </row>
    <row r="313" spans="1:24" x14ac:dyDescent="0.25">
      <c r="A313" s="1">
        <v>43040</v>
      </c>
      <c r="B313" s="9">
        <v>61195</v>
      </c>
      <c r="C313" s="16">
        <v>1.00437015112733</v>
      </c>
      <c r="D313" s="16">
        <v>1</v>
      </c>
      <c r="E313">
        <v>1</v>
      </c>
      <c r="F313">
        <v>1</v>
      </c>
      <c r="I313">
        <v>1</v>
      </c>
      <c r="J313">
        <v>1</v>
      </c>
      <c r="K313">
        <v>1.0012085097865</v>
      </c>
      <c r="L313">
        <v>-999</v>
      </c>
      <c r="X313" s="11"/>
    </row>
    <row r="314" spans="1:24" x14ac:dyDescent="0.25">
      <c r="A314" s="1">
        <v>43070</v>
      </c>
      <c r="B314" s="9">
        <v>66924</v>
      </c>
      <c r="C314" s="16">
        <v>1.0048119248359799</v>
      </c>
      <c r="D314" s="16">
        <v>1</v>
      </c>
      <c r="E314">
        <v>1</v>
      </c>
      <c r="F314">
        <v>1</v>
      </c>
      <c r="I314">
        <v>0.40326684870071799</v>
      </c>
      <c r="J314">
        <v>1.0023987453680301</v>
      </c>
      <c r="K314">
        <v>1.08991602943433</v>
      </c>
      <c r="L314">
        <v>1.08730785475411</v>
      </c>
      <c r="X314" s="11"/>
    </row>
    <row r="315" spans="1:24" s="6" customFormat="1" x14ac:dyDescent="0.25">
      <c r="A315" s="4">
        <v>43101</v>
      </c>
      <c r="B315" s="10">
        <v>59881.751427830801</v>
      </c>
      <c r="C315" s="17">
        <v>0.99267408733256601</v>
      </c>
      <c r="D315" s="17">
        <v>1</v>
      </c>
      <c r="E315" s="10">
        <v>1</v>
      </c>
      <c r="F315" s="6">
        <v>1</v>
      </c>
      <c r="I315" s="6">
        <v>1</v>
      </c>
      <c r="J315" s="6">
        <v>1</v>
      </c>
      <c r="K315" s="6">
        <v>0.98387615725098798</v>
      </c>
      <c r="L315" s="6">
        <v>-999</v>
      </c>
      <c r="X315" s="12"/>
    </row>
    <row r="316" spans="1:24" s="6" customFormat="1" x14ac:dyDescent="0.25">
      <c r="A316" s="4">
        <v>43132</v>
      </c>
      <c r="B316" s="10">
        <v>56050.9792165572</v>
      </c>
      <c r="C316" s="17">
        <v>0.99115044247787598</v>
      </c>
      <c r="D316" s="17">
        <v>1</v>
      </c>
      <c r="E316" s="10">
        <v>1</v>
      </c>
      <c r="F316" s="6">
        <v>1</v>
      </c>
      <c r="I316" s="6">
        <v>1</v>
      </c>
      <c r="J316" s="6">
        <v>1</v>
      </c>
      <c r="K316" s="6">
        <v>0.91986629725435298</v>
      </c>
      <c r="L316" s="6">
        <v>-999</v>
      </c>
      <c r="X316" s="12"/>
    </row>
    <row r="317" spans="1:24" s="6" customFormat="1" x14ac:dyDescent="0.25">
      <c r="A317" s="4">
        <v>43160</v>
      </c>
      <c r="B317" s="10">
        <v>63426.811133549301</v>
      </c>
      <c r="C317" s="17">
        <v>1.01454918477405</v>
      </c>
      <c r="D317" s="17">
        <v>1.01393378535342</v>
      </c>
      <c r="E317" s="10">
        <v>1</v>
      </c>
      <c r="F317" s="6">
        <v>1</v>
      </c>
      <c r="I317" s="6">
        <v>1</v>
      </c>
      <c r="J317" s="6">
        <v>1</v>
      </c>
      <c r="K317" s="6">
        <v>1.00046997642396</v>
      </c>
      <c r="L317" s="6">
        <v>-999</v>
      </c>
      <c r="X317" s="12"/>
    </row>
    <row r="318" spans="1:24" s="6" customFormat="1" x14ac:dyDescent="0.25">
      <c r="A318" s="4">
        <v>43191</v>
      </c>
      <c r="B318" s="10">
        <v>58790.595652716598</v>
      </c>
      <c r="C318" s="17">
        <v>0.98852116597843898</v>
      </c>
      <c r="D318" s="17">
        <v>0.98625769694757703</v>
      </c>
      <c r="E318" s="10">
        <v>1</v>
      </c>
      <c r="F318" s="6">
        <v>1</v>
      </c>
      <c r="I318" s="6">
        <v>1</v>
      </c>
      <c r="J318" s="6">
        <v>1</v>
      </c>
      <c r="K318" s="6">
        <v>0.97602400849918403</v>
      </c>
      <c r="L318" s="6">
        <v>-999</v>
      </c>
      <c r="X318" s="12"/>
    </row>
    <row r="319" spans="1:24" s="6" customFormat="1" x14ac:dyDescent="0.25">
      <c r="A319" s="4">
        <v>43221</v>
      </c>
      <c r="B319" s="10">
        <v>63991.027565204698</v>
      </c>
      <c r="C319" s="17">
        <v>0.99965341797504503</v>
      </c>
      <c r="D319" s="17">
        <v>1</v>
      </c>
      <c r="E319" s="10">
        <v>1</v>
      </c>
      <c r="F319" s="6">
        <v>1</v>
      </c>
      <c r="I319" s="6">
        <v>1</v>
      </c>
      <c r="J319" s="6">
        <v>1</v>
      </c>
      <c r="K319" s="6">
        <v>1.0334094766642301</v>
      </c>
      <c r="L319" s="6">
        <v>-999</v>
      </c>
      <c r="X319" s="12"/>
    </row>
    <row r="320" spans="1:24" s="6" customFormat="1" x14ac:dyDescent="0.25">
      <c r="A320" s="4">
        <v>43252</v>
      </c>
      <c r="B320" s="10">
        <v>62660.276068435203</v>
      </c>
      <c r="C320" s="17">
        <v>1.01196285584392</v>
      </c>
      <c r="D320" s="17">
        <v>1</v>
      </c>
      <c r="E320" s="10">
        <v>1</v>
      </c>
      <c r="F320" s="6">
        <v>1</v>
      </c>
      <c r="I320" s="6">
        <v>1</v>
      </c>
      <c r="J320" s="6">
        <v>1</v>
      </c>
      <c r="K320" s="6">
        <v>0.99696796598463799</v>
      </c>
      <c r="L320" s="6">
        <v>-999</v>
      </c>
      <c r="X320" s="12"/>
    </row>
    <row r="321" spans="1:24" s="6" customFormat="1" x14ac:dyDescent="0.25">
      <c r="A321" s="4">
        <v>43282</v>
      </c>
      <c r="B321" s="10">
        <v>62528.299171546198</v>
      </c>
      <c r="C321" s="17">
        <v>0.98387886298877403</v>
      </c>
      <c r="D321" s="17">
        <v>1</v>
      </c>
      <c r="E321" s="10">
        <v>1</v>
      </c>
      <c r="F321" s="6">
        <v>1</v>
      </c>
      <c r="I321" s="6">
        <v>1</v>
      </c>
      <c r="J321" s="6">
        <v>1</v>
      </c>
      <c r="K321" s="6">
        <v>1.02054689584069</v>
      </c>
      <c r="L321" s="6">
        <v>-999</v>
      </c>
      <c r="X321" s="12"/>
    </row>
    <row r="322" spans="1:24" s="6" customFormat="1" x14ac:dyDescent="0.25">
      <c r="A322" s="4">
        <v>43313</v>
      </c>
      <c r="B322" s="10">
        <v>63530.469786806301</v>
      </c>
      <c r="C322" s="17">
        <v>1.0083827288923</v>
      </c>
      <c r="D322" s="17">
        <v>1</v>
      </c>
      <c r="E322" s="10">
        <v>1</v>
      </c>
      <c r="F322" s="6">
        <v>1</v>
      </c>
      <c r="I322" s="6">
        <v>1</v>
      </c>
      <c r="J322" s="6">
        <v>1</v>
      </c>
      <c r="K322" s="6">
        <v>1.0091823959902899</v>
      </c>
      <c r="L322" s="6">
        <v>-999</v>
      </c>
      <c r="X322" s="12"/>
    </row>
    <row r="323" spans="1:24" s="6" customFormat="1" x14ac:dyDescent="0.25">
      <c r="A323" s="4">
        <v>43344</v>
      </c>
      <c r="B323" s="10">
        <v>60854.575900134703</v>
      </c>
      <c r="C323" s="17">
        <v>1.0008135560896201</v>
      </c>
      <c r="D323" s="17">
        <v>1</v>
      </c>
      <c r="E323" s="10">
        <v>1</v>
      </c>
      <c r="F323" s="6">
        <v>1</v>
      </c>
      <c r="I323" s="6">
        <v>1</v>
      </c>
      <c r="J323" s="6">
        <v>1</v>
      </c>
      <c r="K323" s="6">
        <v>0.97165899438092296</v>
      </c>
      <c r="L323" s="6">
        <v>-999</v>
      </c>
      <c r="X323" s="12"/>
    </row>
    <row r="324" spans="1:24" s="6" customFormat="1" x14ac:dyDescent="0.25">
      <c r="A324" s="4">
        <v>43374</v>
      </c>
      <c r="B324" s="10">
        <v>62177.197276551</v>
      </c>
      <c r="C324" s="17">
        <v>0.99267408733256601</v>
      </c>
      <c r="D324" s="17">
        <v>1</v>
      </c>
      <c r="E324" s="10">
        <v>1</v>
      </c>
      <c r="F324" s="6">
        <v>1</v>
      </c>
      <c r="I324" s="6">
        <v>1</v>
      </c>
      <c r="J324" s="6">
        <v>1</v>
      </c>
      <c r="K324" s="6">
        <v>0.99858036969985797</v>
      </c>
      <c r="L324" s="6">
        <v>-999</v>
      </c>
      <c r="X324" s="12"/>
    </row>
    <row r="325" spans="1:24" s="6" customFormat="1" x14ac:dyDescent="0.25">
      <c r="A325" s="4">
        <v>43405</v>
      </c>
      <c r="B325" s="10">
        <v>63455.029929564203</v>
      </c>
      <c r="C325" s="17">
        <v>1.0065610838405099</v>
      </c>
      <c r="D325" s="17">
        <v>1</v>
      </c>
      <c r="E325" s="10">
        <v>1</v>
      </c>
      <c r="F325" s="6">
        <v>1</v>
      </c>
      <c r="I325" s="6">
        <v>1</v>
      </c>
      <c r="J325" s="6">
        <v>1</v>
      </c>
      <c r="K325" s="6">
        <v>1.0026519983314199</v>
      </c>
      <c r="L325" s="6">
        <v>-999</v>
      </c>
      <c r="X325" s="12"/>
    </row>
    <row r="326" spans="1:24" s="6" customFormat="1" x14ac:dyDescent="0.25">
      <c r="A326" s="4">
        <v>43435</v>
      </c>
      <c r="B326" s="10">
        <v>68185.954560257</v>
      </c>
      <c r="C326" s="17">
        <v>0.99636610154723204</v>
      </c>
      <c r="D326" s="17">
        <v>1</v>
      </c>
      <c r="E326" s="10">
        <v>1</v>
      </c>
      <c r="F326" s="6">
        <v>1</v>
      </c>
      <c r="I326" s="6">
        <v>1</v>
      </c>
      <c r="J326" s="6">
        <v>1</v>
      </c>
      <c r="K326" s="6">
        <v>1.0857657553006099</v>
      </c>
      <c r="L326" s="6">
        <v>-999</v>
      </c>
      <c r="X326" s="12"/>
    </row>
    <row r="327" spans="1:24" s="6" customFormat="1" x14ac:dyDescent="0.25">
      <c r="A327" s="4">
        <v>43466</v>
      </c>
      <c r="B327" s="10">
        <v>62167.338911284904</v>
      </c>
      <c r="C327" s="17">
        <v>0.99965341797504503</v>
      </c>
      <c r="D327" s="17">
        <v>1</v>
      </c>
      <c r="E327" s="10">
        <v>1</v>
      </c>
      <c r="F327" s="6">
        <v>1</v>
      </c>
      <c r="I327" s="6">
        <v>1</v>
      </c>
      <c r="J327" s="6">
        <v>1</v>
      </c>
      <c r="K327" s="6">
        <v>0.98418175159115595</v>
      </c>
      <c r="L327" s="6">
        <v>-999</v>
      </c>
      <c r="X327" s="12"/>
    </row>
    <row r="328" spans="1:24" s="6" customFormat="1" x14ac:dyDescent="0.25">
      <c r="A328" s="4">
        <v>43497</v>
      </c>
      <c r="B328" s="10">
        <v>57784.081939899901</v>
      </c>
      <c r="C328" s="17">
        <v>0.99115044247787598</v>
      </c>
      <c r="D328" s="17">
        <v>1</v>
      </c>
      <c r="E328" s="10">
        <v>1</v>
      </c>
      <c r="F328" s="6">
        <v>1</v>
      </c>
      <c r="I328" s="6">
        <v>1</v>
      </c>
      <c r="J328" s="6">
        <v>1</v>
      </c>
      <c r="K328" s="6">
        <v>0.92025622582148403</v>
      </c>
      <c r="L328" s="6">
        <v>-999</v>
      </c>
      <c r="X328" s="12"/>
    </row>
    <row r="329" spans="1:24" s="6" customFormat="1" x14ac:dyDescent="0.25">
      <c r="A329" s="4">
        <v>43525</v>
      </c>
      <c r="B329" s="10">
        <v>63326.473250201299</v>
      </c>
      <c r="C329" s="17">
        <v>1.0048119248359799</v>
      </c>
      <c r="D329" s="17">
        <v>0.99148313562678303</v>
      </c>
      <c r="E329" s="10">
        <v>1</v>
      </c>
      <c r="F329" s="6">
        <v>1</v>
      </c>
      <c r="I329" s="6">
        <v>1</v>
      </c>
      <c r="J329" s="6">
        <v>1</v>
      </c>
      <c r="K329" s="6">
        <v>1.0007443628752799</v>
      </c>
      <c r="L329" s="6">
        <v>-999</v>
      </c>
      <c r="X329" s="12"/>
    </row>
    <row r="330" spans="1:24" s="6" customFormat="1" x14ac:dyDescent="0.25">
      <c r="A330" s="4">
        <v>43556</v>
      </c>
      <c r="B330" s="10">
        <v>62128.745731171999</v>
      </c>
      <c r="C330" s="17">
        <v>0.990880819967486</v>
      </c>
      <c r="D330" s="17">
        <v>1.0085900244463899</v>
      </c>
      <c r="E330" s="10">
        <v>1</v>
      </c>
      <c r="F330" s="6">
        <v>1</v>
      </c>
      <c r="I330" s="6">
        <v>1</v>
      </c>
      <c r="J330" s="6">
        <v>1</v>
      </c>
      <c r="K330" s="6">
        <v>0.97613835018181205</v>
      </c>
      <c r="L330" s="6">
        <v>-999</v>
      </c>
      <c r="X330" s="12"/>
    </row>
    <row r="331" spans="1:24" s="6" customFormat="1" x14ac:dyDescent="0.25">
      <c r="A331" s="4">
        <v>43586</v>
      </c>
      <c r="B331" s="10">
        <v>66545.706628620799</v>
      </c>
      <c r="C331" s="17">
        <v>1.0083827288923</v>
      </c>
      <c r="D331" s="17">
        <v>1</v>
      </c>
      <c r="E331" s="10">
        <v>1</v>
      </c>
      <c r="F331" s="6">
        <v>1</v>
      </c>
      <c r="I331" s="6">
        <v>1</v>
      </c>
      <c r="J331" s="6">
        <v>1</v>
      </c>
      <c r="K331" s="6">
        <v>1.0334190599277899</v>
      </c>
      <c r="L331" s="6">
        <v>-999</v>
      </c>
      <c r="X331" s="12"/>
    </row>
    <row r="332" spans="1:24" s="6" customFormat="1" x14ac:dyDescent="0.25">
      <c r="A332" s="4">
        <v>43617</v>
      </c>
      <c r="B332" s="10">
        <v>63886.033485441301</v>
      </c>
      <c r="C332" s="17">
        <v>1.0008135560896201</v>
      </c>
      <c r="D332" s="17">
        <v>1</v>
      </c>
      <c r="E332" s="10">
        <v>1</v>
      </c>
      <c r="F332" s="6">
        <v>1</v>
      </c>
      <c r="I332" s="6">
        <v>1</v>
      </c>
      <c r="J332" s="6">
        <v>1</v>
      </c>
      <c r="K332" s="6">
        <v>0.99691741045895599</v>
      </c>
      <c r="L332" s="6">
        <v>-999</v>
      </c>
      <c r="X332" s="12"/>
    </row>
    <row r="333" spans="1:24" s="6" customFormat="1" x14ac:dyDescent="0.25">
      <c r="A333" s="4">
        <v>43647</v>
      </c>
      <c r="B333" s="10">
        <v>65037.926041305604</v>
      </c>
      <c r="C333" s="17">
        <v>0.99267408733256601</v>
      </c>
      <c r="D333" s="17">
        <v>1</v>
      </c>
      <c r="E333" s="10">
        <v>1</v>
      </c>
      <c r="F333" s="6">
        <v>1</v>
      </c>
      <c r="I333" s="6">
        <v>1</v>
      </c>
      <c r="J333" s="6">
        <v>1</v>
      </c>
      <c r="K333" s="6">
        <v>1.02052598996682</v>
      </c>
      <c r="L333" s="6">
        <v>-999</v>
      </c>
      <c r="X333" s="12"/>
    </row>
    <row r="334" spans="1:24" s="6" customFormat="1" x14ac:dyDescent="0.25">
      <c r="A334" s="4">
        <v>43678</v>
      </c>
      <c r="B334" s="10">
        <v>65895.352858005397</v>
      </c>
      <c r="C334" s="17">
        <v>1.01454918477405</v>
      </c>
      <c r="D334" s="17">
        <v>1</v>
      </c>
      <c r="E334" s="10">
        <v>1</v>
      </c>
      <c r="F334" s="6">
        <v>1</v>
      </c>
      <c r="I334" s="6">
        <v>1</v>
      </c>
      <c r="J334" s="6">
        <v>1</v>
      </c>
      <c r="K334" s="6">
        <v>1.00915708518672</v>
      </c>
      <c r="L334" s="6">
        <v>-999</v>
      </c>
      <c r="X334" s="12"/>
    </row>
    <row r="335" spans="1:24" s="6" customFormat="1" x14ac:dyDescent="0.25">
      <c r="A335" s="4">
        <v>43709</v>
      </c>
      <c r="B335" s="10">
        <v>61965.655348859502</v>
      </c>
      <c r="C335" s="17">
        <v>0.98852116597843898</v>
      </c>
      <c r="D335" s="17">
        <v>1</v>
      </c>
      <c r="E335" s="10">
        <v>1</v>
      </c>
      <c r="F335" s="6">
        <v>1</v>
      </c>
      <c r="I335" s="6">
        <v>1</v>
      </c>
      <c r="J335" s="6">
        <v>1</v>
      </c>
      <c r="K335" s="6">
        <v>0.97163483946752605</v>
      </c>
      <c r="L335" s="6">
        <v>-999</v>
      </c>
      <c r="X335" s="12"/>
    </row>
    <row r="336" spans="1:24" s="6" customFormat="1" x14ac:dyDescent="0.25">
      <c r="A336" s="4">
        <v>43739</v>
      </c>
      <c r="B336" s="10">
        <v>64550.398134291499</v>
      </c>
      <c r="C336" s="17">
        <v>0.99965341797504503</v>
      </c>
      <c r="D336" s="17">
        <v>1</v>
      </c>
      <c r="E336" s="10">
        <v>1</v>
      </c>
      <c r="F336" s="6">
        <v>1</v>
      </c>
      <c r="I336" s="6">
        <v>1</v>
      </c>
      <c r="J336" s="6">
        <v>1</v>
      </c>
      <c r="K336" s="6">
        <v>0.99856611538607398</v>
      </c>
      <c r="L336" s="6">
        <v>-999</v>
      </c>
      <c r="X336" s="12"/>
    </row>
    <row r="337" spans="1:24" s="6" customFormat="1" x14ac:dyDescent="0.25">
      <c r="A337" s="4">
        <v>43770</v>
      </c>
      <c r="B337" s="10">
        <v>65768.131467134197</v>
      </c>
      <c r="C337" s="17">
        <v>1.01196285584392</v>
      </c>
      <c r="D337" s="17">
        <v>1</v>
      </c>
      <c r="E337" s="10">
        <v>1</v>
      </c>
      <c r="F337" s="6">
        <v>1</v>
      </c>
      <c r="I337" s="6">
        <v>1</v>
      </c>
      <c r="J337" s="6">
        <v>1</v>
      </c>
      <c r="K337" s="6">
        <v>1.00266370769142</v>
      </c>
      <c r="L337" s="6">
        <v>-999</v>
      </c>
      <c r="X337" s="12"/>
    </row>
    <row r="338" spans="1:24" s="6" customFormat="1" x14ac:dyDescent="0.25">
      <c r="A338" s="4">
        <v>43800</v>
      </c>
      <c r="B338" s="10">
        <v>69413.289369714796</v>
      </c>
      <c r="C338" s="17">
        <v>0.98387886298877403</v>
      </c>
      <c r="D338" s="17">
        <v>1</v>
      </c>
      <c r="E338" s="10">
        <v>1</v>
      </c>
      <c r="F338" s="6">
        <v>1</v>
      </c>
      <c r="I338" s="6">
        <v>1</v>
      </c>
      <c r="J338" s="6">
        <v>1</v>
      </c>
      <c r="K338" s="6">
        <v>1.08579250938229</v>
      </c>
      <c r="L338" s="6">
        <v>-999</v>
      </c>
      <c r="X338" s="12"/>
    </row>
    <row r="339" spans="1:24" s="6" customFormat="1" x14ac:dyDescent="0.25">
      <c r="A339" s="4">
        <v>43831</v>
      </c>
      <c r="B339" s="10">
        <v>64649.211842347497</v>
      </c>
      <c r="C339" s="17">
        <v>1.0083827288923</v>
      </c>
      <c r="D339" s="17">
        <v>1</v>
      </c>
      <c r="E339" s="10">
        <v>1</v>
      </c>
      <c r="F339" s="6">
        <v>1</v>
      </c>
      <c r="I339" s="6">
        <v>1</v>
      </c>
      <c r="J339" s="6">
        <v>1</v>
      </c>
      <c r="K339" s="6">
        <v>0.98419619475234399</v>
      </c>
      <c r="L339" s="6">
        <v>-999</v>
      </c>
      <c r="X339" s="12"/>
    </row>
    <row r="340" spans="1:24" s="6" customFormat="1" x14ac:dyDescent="0.25">
      <c r="A340" s="4">
        <v>43862</v>
      </c>
      <c r="B340" s="10">
        <v>62187.939665135404</v>
      </c>
      <c r="C340" s="17">
        <v>1.0346953956428999</v>
      </c>
      <c r="D340" s="17">
        <v>1</v>
      </c>
      <c r="E340" s="10">
        <v>1</v>
      </c>
      <c r="F340" s="6">
        <v>1</v>
      </c>
      <c r="I340" s="6">
        <v>1</v>
      </c>
      <c r="J340" s="6">
        <v>1</v>
      </c>
      <c r="K340" s="6">
        <v>0.92024459094026401</v>
      </c>
      <c r="L340" s="6">
        <v>-999</v>
      </c>
      <c r="X340" s="12"/>
    </row>
    <row r="341" spans="1:24" s="6" customFormat="1" x14ac:dyDescent="0.25">
      <c r="A341" s="4">
        <v>43891</v>
      </c>
      <c r="B341" s="10">
        <v>63924.474385007699</v>
      </c>
      <c r="C341" s="17">
        <v>0.98387886298877403</v>
      </c>
      <c r="D341" s="17">
        <v>0.99148313562678303</v>
      </c>
      <c r="E341" s="10">
        <v>1</v>
      </c>
      <c r="F341" s="6">
        <v>1</v>
      </c>
      <c r="I341" s="6">
        <v>1</v>
      </c>
      <c r="J341" s="6">
        <v>1</v>
      </c>
      <c r="K341" s="6">
        <v>1.0006966833950099</v>
      </c>
      <c r="L341" s="6">
        <v>-999</v>
      </c>
      <c r="X341" s="12"/>
    </row>
    <row r="342" spans="1:24" s="6" customFormat="1" x14ac:dyDescent="0.25">
      <c r="A342" s="4">
        <v>43922</v>
      </c>
      <c r="B342" s="10">
        <v>64921.713679882101</v>
      </c>
      <c r="C342" s="17">
        <v>1.00437015112733</v>
      </c>
      <c r="D342" s="17">
        <v>1.0085900244463899</v>
      </c>
      <c r="E342" s="10">
        <v>1</v>
      </c>
      <c r="F342" s="6">
        <v>1</v>
      </c>
      <c r="I342" s="6">
        <v>1</v>
      </c>
      <c r="J342" s="6">
        <v>1</v>
      </c>
      <c r="K342" s="6">
        <v>0.97608572939460603</v>
      </c>
      <c r="L342" s="6">
        <v>-999</v>
      </c>
      <c r="X342" s="12"/>
    </row>
    <row r="343" spans="1:24" s="6" customFormat="1" x14ac:dyDescent="0.25">
      <c r="A343" s="4">
        <v>43952</v>
      </c>
      <c r="B343" s="10">
        <v>68360.374999199805</v>
      </c>
      <c r="C343" s="17">
        <v>1.0048119248359799</v>
      </c>
      <c r="D343" s="17">
        <v>1</v>
      </c>
      <c r="E343" s="10">
        <v>1</v>
      </c>
      <c r="F343" s="6">
        <v>1</v>
      </c>
      <c r="I343" s="6">
        <v>1</v>
      </c>
      <c r="J343" s="6">
        <v>1</v>
      </c>
      <c r="K343" s="6">
        <v>1.03340087209256</v>
      </c>
      <c r="L343" s="6">
        <v>-999</v>
      </c>
      <c r="X343" s="12"/>
    </row>
    <row r="344" spans="1:24" s="6" customFormat="1" x14ac:dyDescent="0.25">
      <c r="A344" s="4">
        <v>43983</v>
      </c>
      <c r="B344" s="10">
        <v>65207.744893550102</v>
      </c>
      <c r="C344" s="17">
        <v>0.990880819967486</v>
      </c>
      <c r="D344" s="17">
        <v>1</v>
      </c>
      <c r="E344" s="10">
        <v>1</v>
      </c>
      <c r="F344" s="6">
        <v>1</v>
      </c>
      <c r="I344" s="6">
        <v>1</v>
      </c>
      <c r="J344" s="6">
        <v>1</v>
      </c>
      <c r="K344" s="6">
        <v>0.99696330371060504</v>
      </c>
      <c r="L344" s="6">
        <v>-999</v>
      </c>
      <c r="X344" s="12"/>
    </row>
    <row r="345" spans="1:24" s="6" customFormat="1" x14ac:dyDescent="0.25">
      <c r="A345" s="4">
        <v>44013</v>
      </c>
      <c r="B345" s="10">
        <v>68109.926369503199</v>
      </c>
      <c r="C345" s="17">
        <v>1.0083827288923</v>
      </c>
      <c r="D345" s="17">
        <v>1</v>
      </c>
      <c r="E345" s="10">
        <v>1</v>
      </c>
      <c r="F345" s="6">
        <v>1</v>
      </c>
      <c r="I345" s="6">
        <v>1</v>
      </c>
      <c r="J345" s="6">
        <v>1</v>
      </c>
      <c r="K345" s="6">
        <v>1.0206300017480701</v>
      </c>
      <c r="L345" s="6">
        <v>-999</v>
      </c>
      <c r="X345" s="12"/>
    </row>
    <row r="346" spans="1:24" s="6" customFormat="1" x14ac:dyDescent="0.25">
      <c r="A346" s="4">
        <v>44044</v>
      </c>
      <c r="B346" s="10">
        <v>66715.330023276198</v>
      </c>
      <c r="C346" s="17">
        <v>0.99636610154723204</v>
      </c>
      <c r="D346" s="17">
        <v>1</v>
      </c>
      <c r="E346" s="10">
        <v>1</v>
      </c>
      <c r="F346" s="6">
        <v>1</v>
      </c>
      <c r="I346" s="6">
        <v>1</v>
      </c>
      <c r="J346" s="6">
        <v>1</v>
      </c>
      <c r="K346" s="6">
        <v>1.0092699039013899</v>
      </c>
      <c r="L346" s="6">
        <v>-999</v>
      </c>
      <c r="X346" s="12"/>
    </row>
    <row r="347" spans="1:24" s="6" customFormat="1" x14ac:dyDescent="0.25">
      <c r="A347" s="4">
        <v>44075</v>
      </c>
      <c r="B347" s="10">
        <v>64436.361442756999</v>
      </c>
      <c r="C347" s="17">
        <v>0.997105061923096</v>
      </c>
      <c r="D347" s="17">
        <v>1</v>
      </c>
      <c r="E347" s="10">
        <v>1</v>
      </c>
      <c r="F347" s="6">
        <v>1</v>
      </c>
      <c r="I347" s="6">
        <v>1</v>
      </c>
      <c r="J347" s="6">
        <v>1</v>
      </c>
      <c r="K347" s="6">
        <v>0.97171263622715098</v>
      </c>
      <c r="L347" s="6">
        <v>-999</v>
      </c>
      <c r="X347" s="12"/>
    </row>
    <row r="348" spans="1:24" s="6" customFormat="1" x14ac:dyDescent="0.25">
      <c r="A348" s="4">
        <v>44105</v>
      </c>
      <c r="B348" s="10">
        <v>67537.905763166505</v>
      </c>
      <c r="C348" s="17">
        <v>1.01454918477405</v>
      </c>
      <c r="D348" s="17">
        <v>1</v>
      </c>
      <c r="E348" s="10">
        <v>1</v>
      </c>
      <c r="F348" s="6">
        <v>1</v>
      </c>
      <c r="I348" s="6">
        <v>1</v>
      </c>
      <c r="J348" s="6">
        <v>1</v>
      </c>
      <c r="K348" s="6">
        <v>0.99857962726402005</v>
      </c>
      <c r="L348" s="6">
        <v>-999</v>
      </c>
      <c r="X348" s="12"/>
    </row>
    <row r="349" spans="1:24" s="6" customFormat="1" x14ac:dyDescent="0.25">
      <c r="A349" s="4">
        <v>44136</v>
      </c>
      <c r="B349" s="10">
        <v>66231.092304000296</v>
      </c>
      <c r="C349" s="17">
        <v>0.98852116597843898</v>
      </c>
      <c r="D349" s="17">
        <v>1</v>
      </c>
      <c r="E349" s="10">
        <v>1</v>
      </c>
      <c r="F349" s="6">
        <v>1</v>
      </c>
      <c r="I349" s="6">
        <v>1</v>
      </c>
      <c r="J349" s="6">
        <v>1</v>
      </c>
      <c r="K349" s="6">
        <v>1.0026084301310001</v>
      </c>
      <c r="L349" s="6">
        <v>-999</v>
      </c>
      <c r="X349" s="12"/>
    </row>
    <row r="350" spans="1:24" s="6" customFormat="1" x14ac:dyDescent="0.25">
      <c r="A350" s="4">
        <v>44166</v>
      </c>
      <c r="B350" s="10">
        <v>72706.872456295605</v>
      </c>
      <c r="C350" s="17">
        <v>0.99965341797504503</v>
      </c>
      <c r="D350" s="17">
        <v>1</v>
      </c>
      <c r="E350" s="10">
        <v>1</v>
      </c>
      <c r="F350" s="6">
        <v>1</v>
      </c>
      <c r="I350" s="6">
        <v>1</v>
      </c>
      <c r="J350" s="6">
        <v>1</v>
      </c>
      <c r="K350" s="6">
        <v>1.0856734799094201</v>
      </c>
      <c r="L350" s="6">
        <v>-999</v>
      </c>
      <c r="X350" s="12"/>
    </row>
    <row r="351" spans="1:24" s="6" customFormat="1" x14ac:dyDescent="0.25">
      <c r="A351" s="4">
        <v>44197</v>
      </c>
      <c r="B351" s="10">
        <v>66412.163741977798</v>
      </c>
      <c r="C351" s="17">
        <v>1.0048119248359799</v>
      </c>
      <c r="D351" s="17">
        <v>1</v>
      </c>
      <c r="E351" s="10">
        <v>1</v>
      </c>
      <c r="F351" s="6">
        <v>1</v>
      </c>
      <c r="I351" s="6">
        <v>1</v>
      </c>
      <c r="J351" s="6">
        <v>1</v>
      </c>
      <c r="K351" s="6">
        <v>0.98406294453014498</v>
      </c>
      <c r="L351" s="6">
        <v>-999</v>
      </c>
      <c r="X351" s="12"/>
    </row>
    <row r="352" spans="1:24" s="6" customFormat="1" x14ac:dyDescent="0.25">
      <c r="A352" s="4">
        <v>44228</v>
      </c>
      <c r="B352" s="10">
        <v>61412.707532077497</v>
      </c>
      <c r="C352" s="17">
        <v>0.99115044247787598</v>
      </c>
      <c r="D352" s="17">
        <v>1</v>
      </c>
      <c r="E352" s="10">
        <v>1</v>
      </c>
      <c r="F352" s="6">
        <v>1</v>
      </c>
      <c r="I352" s="6">
        <v>1</v>
      </c>
      <c r="J352" s="6">
        <v>1</v>
      </c>
      <c r="K352" s="6">
        <v>0.92012490662547997</v>
      </c>
      <c r="L352" s="6">
        <v>-999</v>
      </c>
      <c r="X352" s="12"/>
    </row>
    <row r="353" spans="1:24" s="6" customFormat="1" x14ac:dyDescent="0.25">
      <c r="A353" s="4">
        <v>44256</v>
      </c>
      <c r="B353" s="10">
        <v>67427.164729911397</v>
      </c>
      <c r="C353" s="17">
        <v>0.99267408733256601</v>
      </c>
      <c r="D353" s="17">
        <v>1.0054558281975301</v>
      </c>
      <c r="E353" s="10">
        <v>1</v>
      </c>
      <c r="F353" s="6">
        <v>1</v>
      </c>
      <c r="I353" s="6">
        <v>1</v>
      </c>
      <c r="J353" s="6">
        <v>1</v>
      </c>
      <c r="K353" s="6">
        <v>1.0005962612028001</v>
      </c>
      <c r="L353" s="6">
        <v>-999</v>
      </c>
      <c r="X353" s="12"/>
    </row>
    <row r="354" spans="1:24" s="6" customFormat="1" x14ac:dyDescent="0.25">
      <c r="A354" s="4">
        <v>44287</v>
      </c>
      <c r="B354" s="10">
        <v>66142.965467981194</v>
      </c>
      <c r="C354" s="17">
        <v>1.0065610838405099</v>
      </c>
      <c r="D354" s="17">
        <v>0.99457377634648103</v>
      </c>
      <c r="E354" s="10">
        <v>1</v>
      </c>
      <c r="F354" s="6">
        <v>1</v>
      </c>
      <c r="I354" s="6">
        <v>1</v>
      </c>
      <c r="J354" s="6">
        <v>1</v>
      </c>
      <c r="K354" s="6">
        <v>0.97604900436793296</v>
      </c>
      <c r="L354" s="6">
        <v>-999</v>
      </c>
      <c r="X354" s="12"/>
    </row>
    <row r="355" spans="1:24" s="6" customFormat="1" x14ac:dyDescent="0.25">
      <c r="A355" s="4">
        <v>44317</v>
      </c>
      <c r="B355" s="10">
        <v>69881.7243797962</v>
      </c>
      <c r="C355" s="17">
        <v>0.99636610154723204</v>
      </c>
      <c r="D355" s="17">
        <v>1</v>
      </c>
      <c r="E355" s="10">
        <v>1</v>
      </c>
      <c r="F355" s="6">
        <v>1</v>
      </c>
      <c r="I355" s="6">
        <v>1</v>
      </c>
      <c r="J355" s="6">
        <v>1</v>
      </c>
      <c r="K355" s="6">
        <v>1.0334527515060301</v>
      </c>
      <c r="L355" s="6">
        <v>-999</v>
      </c>
      <c r="X355" s="12"/>
    </row>
    <row r="356" spans="1:24" s="6" customFormat="1" x14ac:dyDescent="0.25">
      <c r="A356" s="4">
        <v>44348</v>
      </c>
      <c r="B356" s="10">
        <v>67646.244903053506</v>
      </c>
      <c r="C356" s="17">
        <v>0.997105061923096</v>
      </c>
      <c r="D356" s="17">
        <v>1</v>
      </c>
      <c r="E356" s="10">
        <v>1</v>
      </c>
      <c r="F356" s="6">
        <v>1</v>
      </c>
      <c r="I356" s="6">
        <v>1</v>
      </c>
      <c r="J356" s="6">
        <v>1</v>
      </c>
      <c r="K356" s="6">
        <v>0.99710522499418897</v>
      </c>
      <c r="L356" s="6">
        <v>-999</v>
      </c>
      <c r="X356" s="12"/>
    </row>
    <row r="357" spans="1:24" s="6" customFormat="1" x14ac:dyDescent="0.25">
      <c r="A357" s="4">
        <v>44378</v>
      </c>
      <c r="B357" s="10">
        <v>70645.276924794394</v>
      </c>
      <c r="C357" s="17">
        <v>1.01454918477405</v>
      </c>
      <c r="D357" s="17">
        <v>1</v>
      </c>
      <c r="E357" s="10">
        <v>1</v>
      </c>
      <c r="F357" s="6">
        <v>1</v>
      </c>
      <c r="I357" s="6">
        <v>1</v>
      </c>
      <c r="J357" s="6">
        <v>1</v>
      </c>
      <c r="K357" s="6">
        <v>1.0208290050089499</v>
      </c>
      <c r="L357" s="6">
        <v>-999</v>
      </c>
      <c r="X357" s="12"/>
    </row>
    <row r="358" spans="1:24" s="6" customFormat="1" x14ac:dyDescent="0.25">
      <c r="A358" s="4">
        <v>44409</v>
      </c>
      <c r="B358" s="10">
        <v>67916.193857919599</v>
      </c>
      <c r="C358" s="17">
        <v>0.98387886298877403</v>
      </c>
      <c r="D358" s="17">
        <v>1</v>
      </c>
      <c r="E358" s="10">
        <v>1</v>
      </c>
      <c r="F358" s="6">
        <v>1</v>
      </c>
      <c r="I358" s="6">
        <v>1</v>
      </c>
      <c r="J358" s="6">
        <v>1</v>
      </c>
      <c r="K358" s="6">
        <v>1.00945424623447</v>
      </c>
      <c r="L358" s="6">
        <v>-999</v>
      </c>
      <c r="X358" s="12"/>
    </row>
    <row r="359" spans="1:24" s="6" customFormat="1" x14ac:dyDescent="0.25">
      <c r="A359" s="4">
        <v>44440</v>
      </c>
      <c r="B359" s="10">
        <v>66912.753063561497</v>
      </c>
      <c r="C359" s="17">
        <v>1.00437015112733</v>
      </c>
      <c r="D359" s="17">
        <v>1</v>
      </c>
      <c r="E359" s="10">
        <v>1</v>
      </c>
      <c r="F359" s="6">
        <v>1</v>
      </c>
      <c r="I359" s="6">
        <v>1</v>
      </c>
      <c r="J359" s="6">
        <v>1</v>
      </c>
      <c r="K359" s="6">
        <v>0.97181808220508503</v>
      </c>
      <c r="L359" s="6">
        <v>-999</v>
      </c>
      <c r="X359" s="12"/>
    </row>
    <row r="360" spans="1:24" s="6" customFormat="1" x14ac:dyDescent="0.25">
      <c r="A360" s="4">
        <v>44470</v>
      </c>
      <c r="B360" s="10">
        <v>68957.9397410276</v>
      </c>
      <c r="C360" s="17">
        <v>1.0048119248359799</v>
      </c>
      <c r="D360" s="17">
        <v>1</v>
      </c>
      <c r="E360" s="10">
        <v>1</v>
      </c>
      <c r="F360" s="6">
        <v>1</v>
      </c>
      <c r="I360" s="6">
        <v>1</v>
      </c>
      <c r="J360" s="6">
        <v>1</v>
      </c>
      <c r="K360" s="6">
        <v>0.99857708039212301</v>
      </c>
      <c r="L360" s="6">
        <v>-999</v>
      </c>
      <c r="X360" s="12"/>
    </row>
    <row r="361" spans="1:24" s="6" customFormat="1" x14ac:dyDescent="0.25">
      <c r="A361" s="4">
        <v>44501</v>
      </c>
      <c r="B361" s="10">
        <v>68441.950912417597</v>
      </c>
      <c r="C361" s="17">
        <v>0.990880819967486</v>
      </c>
      <c r="D361" s="17">
        <v>1</v>
      </c>
      <c r="E361" s="10">
        <v>1</v>
      </c>
      <c r="F361" s="6">
        <v>1</v>
      </c>
      <c r="I361" s="6">
        <v>1</v>
      </c>
      <c r="J361" s="6">
        <v>1</v>
      </c>
      <c r="K361" s="6">
        <v>1.0025075423153</v>
      </c>
      <c r="L361" s="6">
        <v>-999</v>
      </c>
      <c r="X361" s="12"/>
    </row>
    <row r="362" spans="1:24" s="6" customFormat="1" x14ac:dyDescent="0.25">
      <c r="A362" s="4">
        <v>44531</v>
      </c>
      <c r="B362" s="10">
        <v>75609.509464918898</v>
      </c>
      <c r="C362" s="17">
        <v>1.0083827288923</v>
      </c>
      <c r="D362" s="17">
        <v>1</v>
      </c>
      <c r="E362" s="10">
        <v>1</v>
      </c>
      <c r="F362" s="6">
        <v>1</v>
      </c>
      <c r="I362" s="6">
        <v>1</v>
      </c>
      <c r="J362" s="6">
        <v>1</v>
      </c>
      <c r="K362" s="6">
        <v>1.0855106639915</v>
      </c>
      <c r="L362" s="6">
        <v>-999</v>
      </c>
      <c r="X362" s="12"/>
    </row>
    <row r="363" spans="1:24" s="6" customFormat="1" x14ac:dyDescent="0.25">
      <c r="A363" s="4">
        <v>44562</v>
      </c>
      <c r="B363" s="10">
        <v>67890.155987837701</v>
      </c>
      <c r="C363" s="17">
        <v>0.99636610154723204</v>
      </c>
      <c r="D363" s="17">
        <v>1</v>
      </c>
      <c r="E363" s="10">
        <v>1</v>
      </c>
      <c r="F363" s="6">
        <v>1</v>
      </c>
      <c r="I363" s="6">
        <v>1</v>
      </c>
      <c r="J363" s="6">
        <v>1</v>
      </c>
      <c r="K363" s="6">
        <v>0.983927956236052</v>
      </c>
      <c r="L363" s="6">
        <v>-999</v>
      </c>
      <c r="X363" s="12"/>
    </row>
    <row r="364" spans="1:24" s="6" customFormat="1" x14ac:dyDescent="0.25">
      <c r="A364" s="4">
        <v>44593</v>
      </c>
      <c r="B364" s="10">
        <v>63311.595511544801</v>
      </c>
      <c r="C364" s="17">
        <v>0.99115044247787598</v>
      </c>
      <c r="D364" s="17">
        <v>1</v>
      </c>
      <c r="E364" s="10">
        <v>1</v>
      </c>
      <c r="F364" s="6">
        <v>1</v>
      </c>
      <c r="I364" s="6">
        <v>1</v>
      </c>
      <c r="J364" s="6">
        <v>1</v>
      </c>
      <c r="K364" s="6">
        <v>0.92004842605590598</v>
      </c>
      <c r="L364" s="6">
        <v>-999</v>
      </c>
      <c r="X364" s="12"/>
    </row>
    <row r="365" spans="1:24" s="6" customFormat="1" x14ac:dyDescent="0.25">
      <c r="A365" s="4">
        <v>44621</v>
      </c>
      <c r="B365" s="10">
        <v>69027.956618241195</v>
      </c>
      <c r="C365" s="17">
        <v>0.99965341797504503</v>
      </c>
      <c r="D365" s="17">
        <v>0.99148313562678303</v>
      </c>
      <c r="E365" s="10">
        <v>1</v>
      </c>
      <c r="F365" s="6">
        <v>1</v>
      </c>
      <c r="I365" s="6">
        <v>1</v>
      </c>
      <c r="J365" s="6">
        <v>1</v>
      </c>
      <c r="K365" s="6">
        <v>1.00057219663733</v>
      </c>
      <c r="L365" s="6">
        <v>-999</v>
      </c>
      <c r="X365" s="12"/>
    </row>
    <row r="366" spans="1:24" s="6" customFormat="1" x14ac:dyDescent="0.25">
      <c r="A366" s="4">
        <v>44652</v>
      </c>
      <c r="B366" s="10">
        <v>69520.162182385495</v>
      </c>
      <c r="C366" s="17">
        <v>1.01196285584392</v>
      </c>
      <c r="D366" s="17">
        <v>1.0085900244463899</v>
      </c>
      <c r="E366" s="10">
        <v>1</v>
      </c>
      <c r="F366" s="6">
        <v>1</v>
      </c>
      <c r="I366" s="6">
        <v>1</v>
      </c>
      <c r="J366" s="6">
        <v>1</v>
      </c>
      <c r="K366" s="6">
        <v>0.97606618493131603</v>
      </c>
      <c r="L366" s="6">
        <v>-999</v>
      </c>
      <c r="X366" s="12"/>
    </row>
    <row r="367" spans="1:24" s="6" customFormat="1" x14ac:dyDescent="0.25">
      <c r="A367" s="4">
        <v>44682</v>
      </c>
      <c r="B367" s="10">
        <v>71139.582738301397</v>
      </c>
      <c r="C367" s="17">
        <v>0.98387886298877403</v>
      </c>
      <c r="D367" s="17">
        <v>1</v>
      </c>
      <c r="E367" s="10">
        <v>1</v>
      </c>
      <c r="F367" s="6">
        <v>1</v>
      </c>
      <c r="I367" s="6">
        <v>1</v>
      </c>
      <c r="J367" s="6">
        <v>1</v>
      </c>
      <c r="K367" s="6">
        <v>1.03349039938385</v>
      </c>
      <c r="L367" s="6">
        <v>-999</v>
      </c>
    </row>
    <row r="368" spans="1:24" s="6" customFormat="1" x14ac:dyDescent="0.25">
      <c r="A368" s="4">
        <v>44713</v>
      </c>
      <c r="B368" s="10">
        <v>70245.997438827093</v>
      </c>
      <c r="C368" s="17">
        <v>1.00437015112733</v>
      </c>
      <c r="D368" s="17">
        <v>1</v>
      </c>
      <c r="E368" s="10">
        <v>1</v>
      </c>
      <c r="F368" s="6">
        <v>1</v>
      </c>
      <c r="I368" s="6">
        <v>1</v>
      </c>
      <c r="J368" s="6">
        <v>1</v>
      </c>
      <c r="K368" s="6">
        <v>0.99711482582256805</v>
      </c>
      <c r="L368" s="6">
        <v>-999</v>
      </c>
    </row>
    <row r="369" spans="1:12" s="6" customFormat="1" x14ac:dyDescent="0.25">
      <c r="A369" s="4">
        <v>44743</v>
      </c>
      <c r="B369" s="10">
        <v>72130.645659211499</v>
      </c>
      <c r="C369" s="17">
        <v>1.0048119248359799</v>
      </c>
      <c r="D369" s="17">
        <v>1</v>
      </c>
      <c r="E369" s="10">
        <v>1</v>
      </c>
      <c r="F369" s="6">
        <v>1</v>
      </c>
      <c r="I369" s="6">
        <v>1</v>
      </c>
      <c r="J369" s="6">
        <v>1</v>
      </c>
      <c r="K369" s="6">
        <v>1.0207812795533899</v>
      </c>
      <c r="L369" s="6">
        <v>-999</v>
      </c>
    </row>
    <row r="370" spans="1:12" s="6" customFormat="1" x14ac:dyDescent="0.25">
      <c r="A370" s="4">
        <v>44774</v>
      </c>
      <c r="B370" s="10">
        <v>70642.068497977103</v>
      </c>
      <c r="C370" s="17">
        <v>0.99267408733256601</v>
      </c>
      <c r="D370" s="17">
        <v>1</v>
      </c>
      <c r="E370" s="10">
        <v>1</v>
      </c>
      <c r="F370" s="6">
        <v>1</v>
      </c>
      <c r="I370" s="6">
        <v>1</v>
      </c>
      <c r="J370" s="6">
        <v>1</v>
      </c>
      <c r="K370" s="6">
        <v>1.0093711412925099</v>
      </c>
      <c r="L370" s="6">
        <v>-999</v>
      </c>
    </row>
    <row r="371" spans="1:12" s="6" customFormat="1" x14ac:dyDescent="0.25">
      <c r="A371" s="4">
        <v>44805</v>
      </c>
      <c r="B371" s="10">
        <v>69132.1797475106</v>
      </c>
      <c r="C371" s="17">
        <v>1.0065610838405099</v>
      </c>
      <c r="D371" s="17">
        <v>1</v>
      </c>
      <c r="E371" s="10">
        <v>1</v>
      </c>
      <c r="F371" s="6">
        <v>1</v>
      </c>
      <c r="I371" s="6">
        <v>1</v>
      </c>
      <c r="J371" s="6">
        <v>1</v>
      </c>
      <c r="K371" s="6">
        <v>0.97178572722669498</v>
      </c>
      <c r="L371" s="6">
        <v>-999</v>
      </c>
    </row>
    <row r="372" spans="1:12" s="6" customFormat="1" x14ac:dyDescent="0.25">
      <c r="A372" s="4">
        <v>44835</v>
      </c>
      <c r="B372" s="10">
        <v>70492.587830852804</v>
      </c>
      <c r="C372" s="17">
        <v>0.99636610154723204</v>
      </c>
      <c r="D372" s="17">
        <v>1</v>
      </c>
      <c r="E372" s="10">
        <v>1</v>
      </c>
      <c r="F372" s="6">
        <v>1</v>
      </c>
      <c r="I372" s="6">
        <v>1</v>
      </c>
      <c r="J372" s="6">
        <v>1</v>
      </c>
      <c r="K372" s="6">
        <v>0.99876398776534303</v>
      </c>
      <c r="L372" s="6">
        <v>-999</v>
      </c>
    </row>
    <row r="373" spans="1:12" s="6" customFormat="1" x14ac:dyDescent="0.25">
      <c r="A373" s="4">
        <v>44866</v>
      </c>
      <c r="B373" s="10">
        <v>71001.396852816804</v>
      </c>
      <c r="C373" s="17">
        <v>0.997105061923096</v>
      </c>
      <c r="D373" s="17">
        <v>1</v>
      </c>
      <c r="E373" s="10">
        <v>1</v>
      </c>
      <c r="F373" s="6">
        <v>1</v>
      </c>
      <c r="I373" s="6">
        <v>1</v>
      </c>
      <c r="J373" s="6">
        <v>1</v>
      </c>
      <c r="K373" s="6">
        <v>1.0032056413358901</v>
      </c>
      <c r="L373" s="6">
        <v>-999</v>
      </c>
    </row>
    <row r="374" spans="1:12" s="6" customFormat="1" x14ac:dyDescent="0.25">
      <c r="A374" s="4">
        <v>44896</v>
      </c>
      <c r="B374" s="10">
        <v>78424.027436458302</v>
      </c>
      <c r="C374" s="17">
        <v>1.01454918477405</v>
      </c>
      <c r="D374" s="17">
        <v>1</v>
      </c>
      <c r="E374" s="10">
        <v>1</v>
      </c>
      <c r="F374" s="6">
        <v>1</v>
      </c>
      <c r="I374" s="6">
        <v>1</v>
      </c>
      <c r="J374" s="6">
        <v>1</v>
      </c>
      <c r="K374" s="6">
        <v>1.08729854964454</v>
      </c>
      <c r="L374" s="6">
        <v>1.08583186035854</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28"/>
  <sheetViews>
    <sheetView workbookViewId="0">
      <selection activeCell="N17" sqref="N17"/>
    </sheetView>
  </sheetViews>
  <sheetFormatPr defaultRowHeight="15" x14ac:dyDescent="0.25"/>
  <cols>
    <col min="2" max="2" width="13.42578125" bestFit="1" customWidth="1"/>
    <col min="14" max="14" width="13.42578125" bestFit="1" customWidth="1"/>
  </cols>
  <sheetData>
    <row r="2" spans="1:14" x14ac:dyDescent="0.25">
      <c r="A2" t="s">
        <v>24</v>
      </c>
    </row>
    <row r="3" spans="1:14" x14ac:dyDescent="0.25">
      <c r="B3" t="s">
        <v>21</v>
      </c>
      <c r="C3" t="s">
        <v>22</v>
      </c>
      <c r="D3" t="s">
        <v>23</v>
      </c>
      <c r="E3" t="s">
        <v>25</v>
      </c>
      <c r="F3" t="s">
        <v>26</v>
      </c>
    </row>
    <row r="4" spans="1:14" x14ac:dyDescent="0.25">
      <c r="B4">
        <f>1/9</f>
        <v>0.1111111111111111</v>
      </c>
      <c r="C4">
        <f>2/9</f>
        <v>0.22222222222222221</v>
      </c>
      <c r="D4">
        <f>3/9</f>
        <v>0.33333333333333331</v>
      </c>
      <c r="E4">
        <f>2/9</f>
        <v>0.22222222222222221</v>
      </c>
      <c r="F4">
        <f>3/9</f>
        <v>0.33333333333333331</v>
      </c>
    </row>
    <row r="6" spans="1:14" x14ac:dyDescent="0.25">
      <c r="A6" t="s">
        <v>31</v>
      </c>
    </row>
    <row r="7" spans="1:14" x14ac:dyDescent="0.25">
      <c r="B7" t="s">
        <v>20</v>
      </c>
      <c r="C7" t="s">
        <v>21</v>
      </c>
      <c r="D7" t="s">
        <v>22</v>
      </c>
      <c r="E7" t="s">
        <v>23</v>
      </c>
      <c r="F7" t="s">
        <v>25</v>
      </c>
      <c r="G7" t="s">
        <v>26</v>
      </c>
      <c r="H7" t="s">
        <v>27</v>
      </c>
    </row>
    <row r="8" spans="1:14" x14ac:dyDescent="0.25">
      <c r="B8">
        <f>1/15</f>
        <v>6.6666666666666666E-2</v>
      </c>
      <c r="C8">
        <f>2/15</f>
        <v>0.13333333333333333</v>
      </c>
      <c r="D8">
        <f>3/15</f>
        <v>0.2</v>
      </c>
      <c r="E8">
        <f>3/15</f>
        <v>0.2</v>
      </c>
      <c r="F8">
        <f>3/15</f>
        <v>0.2</v>
      </c>
      <c r="G8">
        <f>2/15</f>
        <v>0.13333333333333333</v>
      </c>
      <c r="H8">
        <f>1/15</f>
        <v>6.6666666666666666E-2</v>
      </c>
    </row>
    <row r="10" spans="1:14" x14ac:dyDescent="0.25">
      <c r="A10" t="s">
        <v>32</v>
      </c>
    </row>
    <row r="11" spans="1:14" x14ac:dyDescent="0.25">
      <c r="B11" t="s">
        <v>18</v>
      </c>
      <c r="C11" t="s">
        <v>19</v>
      </c>
      <c r="D11" t="s">
        <v>20</v>
      </c>
      <c r="E11" t="s">
        <v>21</v>
      </c>
      <c r="F11" t="s">
        <v>22</v>
      </c>
      <c r="G11" t="s">
        <v>23</v>
      </c>
      <c r="H11" t="s">
        <v>25</v>
      </c>
      <c r="I11" t="s">
        <v>26</v>
      </c>
      <c r="J11" t="s">
        <v>27</v>
      </c>
      <c r="K11" t="s">
        <v>28</v>
      </c>
      <c r="L11" t="s">
        <v>29</v>
      </c>
    </row>
    <row r="12" spans="1:14" x14ac:dyDescent="0.25">
      <c r="B12">
        <f>1/27</f>
        <v>3.7037037037037035E-2</v>
      </c>
      <c r="C12">
        <f>2/27</f>
        <v>7.407407407407407E-2</v>
      </c>
      <c r="D12">
        <f>3/27</f>
        <v>0.1111111111111111</v>
      </c>
      <c r="E12">
        <f t="shared" ref="E12:J12" si="0">3/27</f>
        <v>0.1111111111111111</v>
      </c>
      <c r="F12">
        <f t="shared" si="0"/>
        <v>0.1111111111111111</v>
      </c>
      <c r="G12">
        <f t="shared" si="0"/>
        <v>0.1111111111111111</v>
      </c>
      <c r="H12">
        <f t="shared" si="0"/>
        <v>0.1111111111111111</v>
      </c>
      <c r="I12">
        <f t="shared" si="0"/>
        <v>0.1111111111111111</v>
      </c>
      <c r="J12">
        <f t="shared" si="0"/>
        <v>0.1111111111111111</v>
      </c>
      <c r="K12">
        <f>2/27</f>
        <v>7.407407407407407E-2</v>
      </c>
      <c r="L12">
        <f>1/27</f>
        <v>3.7037037037037035E-2</v>
      </c>
    </row>
    <row r="14" spans="1:14" x14ac:dyDescent="0.25">
      <c r="A14" t="s">
        <v>41</v>
      </c>
    </row>
    <row r="15" spans="1:14" x14ac:dyDescent="0.25">
      <c r="B15" t="s">
        <v>17</v>
      </c>
      <c r="C15" t="s">
        <v>18</v>
      </c>
      <c r="D15" t="s">
        <v>19</v>
      </c>
      <c r="E15" t="s">
        <v>20</v>
      </c>
      <c r="F15" t="s">
        <v>21</v>
      </c>
      <c r="G15" t="s">
        <v>22</v>
      </c>
      <c r="H15" t="s">
        <v>23</v>
      </c>
      <c r="I15" t="s">
        <v>25</v>
      </c>
      <c r="J15" t="s">
        <v>26</v>
      </c>
      <c r="K15" t="s">
        <v>27</v>
      </c>
      <c r="L15" t="s">
        <v>28</v>
      </c>
      <c r="M15" t="s">
        <v>29</v>
      </c>
      <c r="N15" t="s">
        <v>30</v>
      </c>
    </row>
    <row r="16" spans="1:14" x14ac:dyDescent="0.25">
      <c r="B16">
        <f>1/24</f>
        <v>4.1666666666666664E-2</v>
      </c>
      <c r="C16">
        <f>1/12</f>
        <v>8.3333333333333329E-2</v>
      </c>
      <c r="D16">
        <f t="shared" ref="D16:L16" si="1">1/12</f>
        <v>8.3333333333333329E-2</v>
      </c>
      <c r="E16">
        <f t="shared" si="1"/>
        <v>8.3333333333333329E-2</v>
      </c>
      <c r="F16">
        <f t="shared" si="1"/>
        <v>8.3333333333333329E-2</v>
      </c>
      <c r="G16">
        <f t="shared" si="1"/>
        <v>8.3333333333333329E-2</v>
      </c>
      <c r="H16">
        <f t="shared" si="1"/>
        <v>8.3333333333333329E-2</v>
      </c>
      <c r="I16">
        <f t="shared" si="1"/>
        <v>8.3333333333333329E-2</v>
      </c>
      <c r="J16">
        <f t="shared" si="1"/>
        <v>8.3333333333333329E-2</v>
      </c>
      <c r="K16">
        <f t="shared" si="1"/>
        <v>8.3333333333333329E-2</v>
      </c>
      <c r="L16">
        <f t="shared" si="1"/>
        <v>8.3333333333333329E-2</v>
      </c>
      <c r="M16">
        <f>1/12</f>
        <v>8.3333333333333329E-2</v>
      </c>
      <c r="N16">
        <f>1/24</f>
        <v>4.1666666666666664E-2</v>
      </c>
    </row>
    <row r="18" spans="1:14" x14ac:dyDescent="0.25">
      <c r="A18" t="s">
        <v>40</v>
      </c>
    </row>
    <row r="19" spans="1:14" x14ac:dyDescent="0.25">
      <c r="B19" t="s">
        <v>17</v>
      </c>
      <c r="C19" t="s">
        <v>18</v>
      </c>
      <c r="D19" t="s">
        <v>19</v>
      </c>
      <c r="E19" t="s">
        <v>20</v>
      </c>
      <c r="F19" t="s">
        <v>21</v>
      </c>
      <c r="G19" t="s">
        <v>22</v>
      </c>
      <c r="H19" t="s">
        <v>23</v>
      </c>
      <c r="I19" t="s">
        <v>25</v>
      </c>
      <c r="J19" t="s">
        <v>26</v>
      </c>
      <c r="K19" t="s">
        <v>27</v>
      </c>
      <c r="L19" t="s">
        <v>28</v>
      </c>
      <c r="M19" t="s">
        <v>29</v>
      </c>
      <c r="N19" t="s">
        <v>30</v>
      </c>
    </row>
    <row r="20" spans="1:14" x14ac:dyDescent="0.25">
      <c r="B20" s="18">
        <f>N20</f>
        <v>-1.9349845201238391E-2</v>
      </c>
      <c r="C20">
        <f>M20</f>
        <v>-2.7863777089783281E-2</v>
      </c>
      <c r="D20">
        <f>L20</f>
        <v>0</v>
      </c>
      <c r="E20">
        <f>K20</f>
        <v>6.5491783758037631E-2</v>
      </c>
      <c r="F20">
        <f>J20</f>
        <v>0.14735651345558468</v>
      </c>
      <c r="G20">
        <f>I20</f>
        <v>0.21433674684448678</v>
      </c>
      <c r="H20">
        <f>4032/16796</f>
        <v>0.24005715646582521</v>
      </c>
      <c r="I20">
        <f>3600/16796</f>
        <v>0.21433674684448678</v>
      </c>
      <c r="J20">
        <f>2475/16796</f>
        <v>0.14735651345558468</v>
      </c>
      <c r="K20">
        <f>1100/16796</f>
        <v>6.5491783758037631E-2</v>
      </c>
      <c r="L20">
        <f>0</f>
        <v>0</v>
      </c>
      <c r="M20">
        <f>-468/16796</f>
        <v>-2.7863777089783281E-2</v>
      </c>
      <c r="N20" s="18">
        <f>-325/16796</f>
        <v>-1.9349845201238391E-2</v>
      </c>
    </row>
    <row r="28" spans="1:14" x14ac:dyDescent="0.25">
      <c r="N28" s="1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4"/>
  <sheetViews>
    <sheetView workbookViewId="0">
      <pane xSplit="1" ySplit="1" topLeftCell="B2" activePane="bottomRight" state="frozen"/>
      <selection pane="topRight" activeCell="B1" sqref="B1"/>
      <selection pane="bottomLeft" activeCell="A2" sqref="A2"/>
      <selection pane="bottomRight" activeCell="R35" sqref="R35"/>
    </sheetView>
  </sheetViews>
  <sheetFormatPr defaultRowHeight="15" x14ac:dyDescent="0.25"/>
  <cols>
    <col min="1" max="1" width="9.7109375" bestFit="1" customWidth="1"/>
    <col min="2" max="6" width="9.85546875" hidden="1" customWidth="1"/>
    <col min="7" max="7" width="17" customWidth="1"/>
    <col min="8" max="8" width="15.42578125" customWidth="1"/>
    <col min="9" max="10" width="9.85546875" hidden="1" customWidth="1"/>
    <col min="11" max="12" width="15.7109375" hidden="1" customWidth="1"/>
    <col min="13" max="13" width="13.7109375" bestFit="1" customWidth="1"/>
    <col min="14" max="14" width="14.42578125" bestFit="1" customWidth="1"/>
    <col min="15" max="16" width="13.7109375" bestFit="1" customWidth="1"/>
    <col min="17" max="18" width="11.140625" customWidth="1"/>
  </cols>
  <sheetData>
    <row r="1" spans="1:18" s="3" customFormat="1" ht="75" x14ac:dyDescent="0.25">
      <c r="A1" s="3" t="s">
        <v>0</v>
      </c>
      <c r="B1" s="8" t="s">
        <v>1</v>
      </c>
      <c r="C1" s="14" t="s">
        <v>2</v>
      </c>
      <c r="D1" s="15" t="s">
        <v>3</v>
      </c>
      <c r="E1" s="3" t="s">
        <v>4</v>
      </c>
      <c r="F1" s="3" t="s">
        <v>5</v>
      </c>
      <c r="G1" s="3" t="s">
        <v>6</v>
      </c>
      <c r="H1" s="3" t="s">
        <v>7</v>
      </c>
      <c r="I1" s="3" t="s">
        <v>33</v>
      </c>
      <c r="J1" s="3" t="s">
        <v>9</v>
      </c>
      <c r="K1" s="3" t="s">
        <v>10</v>
      </c>
      <c r="L1" s="3" t="s">
        <v>11</v>
      </c>
      <c r="M1" s="3" t="s">
        <v>88</v>
      </c>
      <c r="N1" s="3" t="s">
        <v>12</v>
      </c>
      <c r="O1" s="3" t="s">
        <v>13</v>
      </c>
      <c r="P1" s="3" t="s">
        <v>14</v>
      </c>
      <c r="Q1" s="3" t="s">
        <v>15</v>
      </c>
      <c r="R1" s="3" t="s">
        <v>16</v>
      </c>
    </row>
    <row r="3" spans="1:18" x14ac:dyDescent="0.25">
      <c r="A3" s="1">
        <v>33604</v>
      </c>
      <c r="B3" s="13">
        <f>'Final Tables'!B3-Exercise!B3</f>
        <v>0</v>
      </c>
      <c r="C3" s="13">
        <f>'Final Tables'!C3-Exercise!C3</f>
        <v>0</v>
      </c>
      <c r="D3" s="13">
        <f>'Final Tables'!D3-Exercise!D3</f>
        <v>0</v>
      </c>
      <c r="E3" s="13">
        <f>'Final Tables'!E3-Exercise!E3</f>
        <v>0</v>
      </c>
      <c r="F3" s="13">
        <f>'Final Tables'!F3-Exercise!F3</f>
        <v>0</v>
      </c>
      <c r="G3" s="13">
        <f>'Final Tables'!G3-Exercise!G3</f>
        <v>29343.025373414799</v>
      </c>
      <c r="H3" s="13">
        <f>'Final Tables'!H3-Exercise!H3</f>
        <v>28669.8013545717</v>
      </c>
      <c r="I3" s="13">
        <f>'Final Tables'!I3-Exercise!I3</f>
        <v>0</v>
      </c>
      <c r="J3" s="13">
        <f>'Final Tables'!J3-Exercise!J3</f>
        <v>0</v>
      </c>
      <c r="K3" s="13">
        <f>'Final Tables'!K3-Exercise!K3</f>
        <v>0</v>
      </c>
      <c r="L3" s="13">
        <f>'Final Tables'!L3-Exercise!L3</f>
        <v>0</v>
      </c>
      <c r="M3" s="13">
        <f>'Final Tables'!M3-Exercise!M3</f>
        <v>0.96559769015156305</v>
      </c>
      <c r="N3" s="13"/>
      <c r="O3" s="13"/>
      <c r="P3" s="13"/>
      <c r="Q3" s="13"/>
      <c r="R3" s="9"/>
    </row>
    <row r="4" spans="1:18" x14ac:dyDescent="0.25">
      <c r="A4" s="1">
        <v>33635</v>
      </c>
      <c r="B4" s="13">
        <f>'Final Tables'!B4-Exercise!B4</f>
        <v>0</v>
      </c>
      <c r="C4" s="13">
        <f>'Final Tables'!C4-Exercise!C4</f>
        <v>0</v>
      </c>
      <c r="D4" s="13">
        <f>'Final Tables'!D4-Exercise!D4</f>
        <v>0</v>
      </c>
      <c r="E4" s="13">
        <f>'Final Tables'!E4-Exercise!E4</f>
        <v>0</v>
      </c>
      <c r="F4" s="13">
        <f>'Final Tables'!F4-Exercise!F4</f>
        <v>0</v>
      </c>
      <c r="G4" s="13">
        <f>'Final Tables'!G4-Exercise!G4</f>
        <v>27611.991046165102</v>
      </c>
      <c r="H4" s="13">
        <f>'Final Tables'!H4-Exercise!H4</f>
        <v>26978.482560117802</v>
      </c>
      <c r="I4" s="13">
        <f>'Final Tables'!I4-Exercise!I4</f>
        <v>0</v>
      </c>
      <c r="J4" s="13">
        <f>'Final Tables'!J4-Exercise!J4</f>
        <v>0</v>
      </c>
      <c r="K4" s="13">
        <f>'Final Tables'!K4-Exercise!K4</f>
        <v>0</v>
      </c>
      <c r="L4" s="13">
        <f>'Final Tables'!L4-Exercise!L4</f>
        <v>0</v>
      </c>
      <c r="M4" s="13">
        <f>'Final Tables'!M4-Exercise!M4</f>
        <v>0.90686765392511304</v>
      </c>
      <c r="N4" s="13"/>
      <c r="O4" s="13"/>
      <c r="P4" s="13"/>
      <c r="Q4" s="13"/>
      <c r="R4" s="9"/>
    </row>
    <row r="5" spans="1:18" x14ac:dyDescent="0.25">
      <c r="A5" s="1">
        <v>33664</v>
      </c>
      <c r="B5" s="13">
        <f>'Final Tables'!B5-Exercise!B5</f>
        <v>0</v>
      </c>
      <c r="C5" s="13">
        <f>'Final Tables'!C5-Exercise!C5</f>
        <v>0</v>
      </c>
      <c r="D5" s="13">
        <f>'Final Tables'!D5-Exercise!D5</f>
        <v>0</v>
      </c>
      <c r="E5" s="13">
        <f>'Final Tables'!E5-Exercise!E5</f>
        <v>0</v>
      </c>
      <c r="F5" s="13">
        <f>'Final Tables'!F5-Exercise!F5</f>
        <v>0</v>
      </c>
      <c r="G5" s="13">
        <f>'Final Tables'!G5-Exercise!G5</f>
        <v>30427.494920133598</v>
      </c>
      <c r="H5" s="13">
        <f>'Final Tables'!H5-Exercise!H5</f>
        <v>29729.389658226301</v>
      </c>
      <c r="I5" s="13">
        <f>'Final Tables'!I5-Exercise!I5</f>
        <v>0</v>
      </c>
      <c r="J5" s="13">
        <f>'Final Tables'!J5-Exercise!J5</f>
        <v>0</v>
      </c>
      <c r="K5" s="13">
        <f>'Final Tables'!K5-Exercise!K5</f>
        <v>0</v>
      </c>
      <c r="L5" s="13">
        <f>'Final Tables'!L5-Exercise!L5</f>
        <v>0</v>
      </c>
      <c r="M5" s="13">
        <f>'Final Tables'!M5-Exercise!M5</f>
        <v>0.99691661683691202</v>
      </c>
      <c r="N5" s="13"/>
      <c r="O5" s="13"/>
      <c r="P5" s="13"/>
      <c r="Q5" s="13"/>
      <c r="R5" s="9"/>
    </row>
    <row r="6" spans="1:18" x14ac:dyDescent="0.25">
      <c r="A6" s="1">
        <v>33695</v>
      </c>
      <c r="B6" s="13">
        <f>'Final Tables'!B6-Exercise!B6</f>
        <v>0</v>
      </c>
      <c r="C6" s="13">
        <f>'Final Tables'!C6-Exercise!C6</f>
        <v>0</v>
      </c>
      <c r="D6" s="13">
        <f>'Final Tables'!D6-Exercise!D6</f>
        <v>0</v>
      </c>
      <c r="E6" s="13">
        <f>'Final Tables'!E6-Exercise!E6</f>
        <v>0</v>
      </c>
      <c r="F6" s="13">
        <f>'Final Tables'!F6-Exercise!F6</f>
        <v>0</v>
      </c>
      <c r="G6" s="13">
        <f>'Final Tables'!G6-Exercise!G6</f>
        <v>29840.146274843599</v>
      </c>
      <c r="H6" s="13">
        <f>'Final Tables'!H6-Exercise!H6</f>
        <v>29155.516692775502</v>
      </c>
      <c r="I6" s="13">
        <f>'Final Tables'!I6-Exercise!I6</f>
        <v>0</v>
      </c>
      <c r="J6" s="13">
        <f>'Final Tables'!J6-Exercise!J6</f>
        <v>0</v>
      </c>
      <c r="K6" s="13">
        <f>'Final Tables'!K6-Exercise!K6</f>
        <v>0</v>
      </c>
      <c r="L6" s="13">
        <f>'Final Tables'!L6-Exercise!L6</f>
        <v>0</v>
      </c>
      <c r="M6" s="13">
        <f>'Final Tables'!M6-Exercise!M6</f>
        <v>0.97494388377084795</v>
      </c>
      <c r="N6" s="13"/>
      <c r="O6" s="13"/>
      <c r="P6" s="13"/>
      <c r="Q6" s="13"/>
      <c r="R6" s="9"/>
    </row>
    <row r="7" spans="1:18" x14ac:dyDescent="0.25">
      <c r="A7" s="1">
        <v>33725</v>
      </c>
      <c r="B7" s="13">
        <f>'Final Tables'!B7-Exercise!B7</f>
        <v>0</v>
      </c>
      <c r="C7" s="13">
        <f>'Final Tables'!C7-Exercise!C7</f>
        <v>0</v>
      </c>
      <c r="D7" s="13">
        <f>'Final Tables'!D7-Exercise!D7</f>
        <v>0</v>
      </c>
      <c r="E7" s="13">
        <f>'Final Tables'!E7-Exercise!E7</f>
        <v>0</v>
      </c>
      <c r="F7" s="13">
        <f>'Final Tables'!F7-Exercise!F7</f>
        <v>0</v>
      </c>
      <c r="G7" s="13">
        <f>'Final Tables'!G7-Exercise!G7</f>
        <v>31525.302613392701</v>
      </c>
      <c r="H7" s="13">
        <f>'Final Tables'!H7-Exercise!H7</f>
        <v>30802.010088148902</v>
      </c>
      <c r="I7" s="13">
        <f>'Final Tables'!I7-Exercise!I7</f>
        <v>0</v>
      </c>
      <c r="J7" s="13">
        <f>'Final Tables'!J7-Exercise!J7</f>
        <v>0</v>
      </c>
      <c r="K7" s="13">
        <f>'Final Tables'!K7-Exercise!K7</f>
        <v>0</v>
      </c>
      <c r="L7" s="13">
        <f>'Final Tables'!L7-Exercise!L7</f>
        <v>0</v>
      </c>
      <c r="M7" s="13">
        <f>'Final Tables'!M7-Exercise!M7</f>
        <v>1.0268485340637401</v>
      </c>
      <c r="N7" s="13"/>
      <c r="O7" s="13"/>
      <c r="P7" s="13"/>
      <c r="Q7" s="13"/>
      <c r="R7" s="9"/>
    </row>
    <row r="8" spans="1:18" x14ac:dyDescent="0.25">
      <c r="A8" s="1">
        <v>33756</v>
      </c>
      <c r="B8" s="13">
        <f>'Final Tables'!B8-Exercise!B8</f>
        <v>0</v>
      </c>
      <c r="C8" s="13">
        <f>'Final Tables'!C8-Exercise!C8</f>
        <v>0</v>
      </c>
      <c r="D8" s="13">
        <f>'Final Tables'!D8-Exercise!D8</f>
        <v>0</v>
      </c>
      <c r="E8" s="13">
        <f>'Final Tables'!E8-Exercise!E8</f>
        <v>0</v>
      </c>
      <c r="F8" s="13">
        <f>'Final Tables'!F8-Exercise!F8</f>
        <v>0</v>
      </c>
      <c r="G8" s="13">
        <f>'Final Tables'!G8-Exercise!G8</f>
        <v>31052.170331654601</v>
      </c>
      <c r="H8" s="13">
        <f>'Final Tables'!H8-Exercise!H8</f>
        <v>30339.732993021698</v>
      </c>
      <c r="I8" s="13">
        <f>'Final Tables'!I8-Exercise!I8</f>
        <v>0</v>
      </c>
      <c r="J8" s="13">
        <f>'Final Tables'!J8-Exercise!J8</f>
        <v>0</v>
      </c>
      <c r="K8" s="13">
        <f>'Final Tables'!K8-Exercise!K8</f>
        <v>0</v>
      </c>
      <c r="L8" s="13">
        <f>'Final Tables'!L8-Exercise!L8</f>
        <v>0</v>
      </c>
      <c r="M8" s="13">
        <f>'Final Tables'!M8-Exercise!M8</f>
        <v>1.0080968706114199</v>
      </c>
      <c r="N8" s="13"/>
      <c r="O8" s="13"/>
      <c r="P8" s="13"/>
      <c r="Q8" s="13"/>
      <c r="R8" s="9"/>
    </row>
    <row r="9" spans="1:18" x14ac:dyDescent="0.25">
      <c r="A9" s="1">
        <v>33786</v>
      </c>
      <c r="B9" s="13">
        <f>'Final Tables'!B9-Exercise!B9</f>
        <v>0</v>
      </c>
      <c r="C9" s="13">
        <f>'Final Tables'!C9-Exercise!C9</f>
        <v>0</v>
      </c>
      <c r="D9" s="13">
        <f>'Final Tables'!D9-Exercise!D9</f>
        <v>0</v>
      </c>
      <c r="E9" s="13">
        <f>'Final Tables'!E9-Exercise!E9</f>
        <v>0</v>
      </c>
      <c r="F9" s="13">
        <f>'Final Tables'!F9-Exercise!F9</f>
        <v>0</v>
      </c>
      <c r="G9" s="13">
        <f>'Final Tables'!G9-Exercise!G9</f>
        <v>32132.640783716401</v>
      </c>
      <c r="H9" s="13">
        <f>'Final Tables'!H9-Exercise!H9</f>
        <v>31395.413954200299</v>
      </c>
      <c r="I9" s="13">
        <f>'Final Tables'!I9-Exercise!I9</f>
        <v>0</v>
      </c>
      <c r="J9" s="13">
        <f>'Final Tables'!J9-Exercise!J9</f>
        <v>0</v>
      </c>
      <c r="K9" s="13">
        <f>'Final Tables'!K9-Exercise!K9</f>
        <v>0</v>
      </c>
      <c r="L9" s="13">
        <f>'Final Tables'!L9-Exercise!L9</f>
        <v>0</v>
      </c>
      <c r="M9" s="13">
        <f>'Final Tables'!M9-Exercise!M9</f>
        <v>1.0398188383642499</v>
      </c>
      <c r="N9" s="13"/>
      <c r="O9" s="13"/>
      <c r="P9" s="13"/>
      <c r="Q9" s="13"/>
      <c r="R9" s="9"/>
    </row>
    <row r="10" spans="1:18" x14ac:dyDescent="0.25">
      <c r="A10" s="1">
        <v>33817</v>
      </c>
      <c r="B10" s="13">
        <f>'Final Tables'!B10-Exercise!B10</f>
        <v>0</v>
      </c>
      <c r="C10" s="13">
        <f>'Final Tables'!C10-Exercise!C10</f>
        <v>0</v>
      </c>
      <c r="D10" s="13">
        <f>'Final Tables'!D10-Exercise!D10</f>
        <v>0</v>
      </c>
      <c r="E10" s="13">
        <f>'Final Tables'!E10-Exercise!E10</f>
        <v>0</v>
      </c>
      <c r="F10" s="13">
        <f>'Final Tables'!F10-Exercise!F10</f>
        <v>0</v>
      </c>
      <c r="G10" s="13">
        <f>'Final Tables'!G10-Exercise!G10</f>
        <v>31583.7722210065</v>
      </c>
      <c r="H10" s="13">
        <f>'Final Tables'!H10-Exercise!H10</f>
        <v>30859.1382136313</v>
      </c>
      <c r="I10" s="13">
        <f>'Final Tables'!I10-Exercise!I10</f>
        <v>0</v>
      </c>
      <c r="J10" s="13">
        <f>'Final Tables'!J10-Exercise!J10</f>
        <v>0</v>
      </c>
      <c r="K10" s="13">
        <f>'Final Tables'!K10-Exercise!K10</f>
        <v>0</v>
      </c>
      <c r="L10" s="13">
        <f>'Final Tables'!L10-Exercise!L10</f>
        <v>0</v>
      </c>
      <c r="M10" s="13">
        <f>'Final Tables'!M10-Exercise!M10</f>
        <v>1.0194674517164299</v>
      </c>
      <c r="N10" s="13"/>
      <c r="O10" s="13"/>
      <c r="P10" s="13"/>
      <c r="Q10" s="13"/>
      <c r="R10" s="9"/>
    </row>
    <row r="11" spans="1:18" x14ac:dyDescent="0.25">
      <c r="A11" s="1">
        <v>33848</v>
      </c>
      <c r="B11" s="13">
        <f>'Final Tables'!B11-Exercise!B11</f>
        <v>0</v>
      </c>
      <c r="C11" s="13">
        <f>'Final Tables'!C11-Exercise!C11</f>
        <v>0</v>
      </c>
      <c r="D11" s="13">
        <f>'Final Tables'!D11-Exercise!D11</f>
        <v>0</v>
      </c>
      <c r="E11" s="13">
        <f>'Final Tables'!E11-Exercise!E11</f>
        <v>0</v>
      </c>
      <c r="F11" s="13">
        <f>'Final Tables'!F11-Exercise!F11</f>
        <v>0</v>
      </c>
      <c r="G11" s="13">
        <f>'Final Tables'!G11-Exercise!G11</f>
        <v>30249.570633837899</v>
      </c>
      <c r="H11" s="13">
        <f>'Final Tables'!H11-Exercise!H11</f>
        <v>29555.547531201701</v>
      </c>
      <c r="I11" s="13">
        <f>'Final Tables'!I11-Exercise!I11</f>
        <v>0</v>
      </c>
      <c r="J11" s="13">
        <f>'Final Tables'!J11-Exercise!J11</f>
        <v>0</v>
      </c>
      <c r="K11" s="13">
        <f>'Final Tables'!K11-Exercise!K11</f>
        <v>0</v>
      </c>
      <c r="L11" s="13">
        <f>'Final Tables'!L11-Exercise!L11</f>
        <v>0</v>
      </c>
      <c r="M11" s="13">
        <f>'Final Tables'!M11-Exercise!M11</f>
        <v>0.97476606250389997</v>
      </c>
      <c r="N11" s="13"/>
      <c r="O11" s="13"/>
      <c r="P11" s="13"/>
      <c r="Q11" s="13"/>
      <c r="R11" s="9"/>
    </row>
    <row r="12" spans="1:18" x14ac:dyDescent="0.25">
      <c r="A12" s="1">
        <v>33878</v>
      </c>
      <c r="B12" s="13">
        <f>'Final Tables'!B12-Exercise!B12</f>
        <v>0</v>
      </c>
      <c r="C12" s="13">
        <f>'Final Tables'!C12-Exercise!C12</f>
        <v>0</v>
      </c>
      <c r="D12" s="13">
        <f>'Final Tables'!D12-Exercise!D12</f>
        <v>0</v>
      </c>
      <c r="E12" s="13">
        <f>'Final Tables'!E12-Exercise!E12</f>
        <v>0</v>
      </c>
      <c r="F12" s="13">
        <f>'Final Tables'!F12-Exercise!F12</f>
        <v>0</v>
      </c>
      <c r="G12" s="13">
        <f>'Final Tables'!G12-Exercise!G12</f>
        <v>30956.606610446899</v>
      </c>
      <c r="H12" s="13">
        <f>'Final Tables'!H12-Exercise!H12</f>
        <v>30246.361813027001</v>
      </c>
      <c r="I12" s="13">
        <f>'Final Tables'!I12-Exercise!I12</f>
        <v>0</v>
      </c>
      <c r="J12" s="13">
        <f>'Final Tables'!J12-Exercise!J12</f>
        <v>0</v>
      </c>
      <c r="K12" s="13">
        <f>'Final Tables'!K12-Exercise!K12</f>
        <v>0</v>
      </c>
      <c r="L12" s="13">
        <f>'Final Tables'!L12-Exercise!L12</f>
        <v>0</v>
      </c>
      <c r="M12" s="13">
        <f>'Final Tables'!M12-Exercise!M12</f>
        <v>0.99670378798423898</v>
      </c>
      <c r="N12" s="13"/>
      <c r="O12" s="13"/>
      <c r="P12" s="13"/>
      <c r="Q12" s="13"/>
      <c r="R12" s="9"/>
    </row>
    <row r="13" spans="1:18" x14ac:dyDescent="0.25">
      <c r="A13" s="1">
        <v>33909</v>
      </c>
      <c r="B13" s="13">
        <f>'Final Tables'!B13-Exercise!B13</f>
        <v>0</v>
      </c>
      <c r="C13" s="13">
        <f>'Final Tables'!C13-Exercise!C13</f>
        <v>0</v>
      </c>
      <c r="D13" s="13">
        <f>'Final Tables'!D13-Exercise!D13</f>
        <v>0</v>
      </c>
      <c r="E13" s="13">
        <f>'Final Tables'!E13-Exercise!E13</f>
        <v>0</v>
      </c>
      <c r="F13" s="13">
        <f>'Final Tables'!F13-Exercise!F13</f>
        <v>0</v>
      </c>
      <c r="G13" s="13">
        <f>'Final Tables'!G13-Exercise!G13</f>
        <v>30740.8693367956</v>
      </c>
      <c r="H13" s="13">
        <f>'Final Tables'!H13-Exercise!H13</f>
        <v>30035.574251020302</v>
      </c>
      <c r="I13" s="13">
        <f>'Final Tables'!I13-Exercise!I13</f>
        <v>0</v>
      </c>
      <c r="J13" s="13">
        <f>'Final Tables'!J13-Exercise!J13</f>
        <v>0</v>
      </c>
      <c r="K13" s="13">
        <f>'Final Tables'!K13-Exercise!K13</f>
        <v>0</v>
      </c>
      <c r="L13" s="13">
        <f>'Final Tables'!L13-Exercise!L13</f>
        <v>0</v>
      </c>
      <c r="M13" s="13">
        <f>'Final Tables'!M13-Exercise!M13</f>
        <v>0.98963432786865302</v>
      </c>
      <c r="N13" s="13"/>
      <c r="O13" s="13"/>
      <c r="P13" s="13"/>
      <c r="Q13" s="13"/>
      <c r="R13" s="9"/>
    </row>
    <row r="14" spans="1:18" x14ac:dyDescent="0.25">
      <c r="A14" s="1">
        <v>33939</v>
      </c>
      <c r="B14" s="13">
        <f>'Final Tables'!B14-Exercise!B14</f>
        <v>0</v>
      </c>
      <c r="C14" s="13">
        <f>'Final Tables'!C14-Exercise!C14</f>
        <v>0</v>
      </c>
      <c r="D14" s="13">
        <f>'Final Tables'!D14-Exercise!D14</f>
        <v>0</v>
      </c>
      <c r="E14" s="13">
        <f>'Final Tables'!E14-Exercise!E14</f>
        <v>0</v>
      </c>
      <c r="F14" s="13">
        <f>'Final Tables'!F14-Exercise!F14</f>
        <v>0</v>
      </c>
      <c r="G14" s="13">
        <f>'Final Tables'!G14-Exercise!G14</f>
        <v>34181.846813685399</v>
      </c>
      <c r="H14" s="13">
        <f>'Final Tables'!H14-Exercise!H14</f>
        <v>33397.604562228997</v>
      </c>
      <c r="I14" s="13">
        <f>'Final Tables'!I14-Exercise!I14</f>
        <v>0</v>
      </c>
      <c r="J14" s="13">
        <f>'Final Tables'!J14-Exercise!J14</f>
        <v>0</v>
      </c>
      <c r="K14" s="13">
        <f>'Final Tables'!K14-Exercise!K14</f>
        <v>0</v>
      </c>
      <c r="L14" s="13">
        <f>'Final Tables'!L14-Exercise!L14</f>
        <v>0</v>
      </c>
      <c r="M14" s="13">
        <f>'Final Tables'!M14-Exercise!M14</f>
        <v>1.10054873418828</v>
      </c>
      <c r="N14" s="13"/>
      <c r="O14" s="13"/>
      <c r="P14" s="13"/>
      <c r="Q14" s="13"/>
      <c r="R14" s="9"/>
    </row>
    <row r="15" spans="1:18" x14ac:dyDescent="0.25">
      <c r="A15" s="1">
        <v>33970</v>
      </c>
      <c r="B15" s="13">
        <f>'Final Tables'!B15-Exercise!B15</f>
        <v>0</v>
      </c>
      <c r="C15" s="13">
        <f>'Final Tables'!C15-Exercise!C15</f>
        <v>0</v>
      </c>
      <c r="D15" s="13">
        <f>'Final Tables'!D15-Exercise!D15</f>
        <v>0</v>
      </c>
      <c r="E15" s="13">
        <f>'Final Tables'!E15-Exercise!E15</f>
        <v>0</v>
      </c>
      <c r="F15" s="13">
        <f>'Final Tables'!F15-Exercise!F15</f>
        <v>0</v>
      </c>
      <c r="G15" s="13">
        <f>'Final Tables'!G15-Exercise!G15</f>
        <v>29895.1468006346</v>
      </c>
      <c r="H15" s="13">
        <f>'Final Tables'!H15-Exercise!H15</f>
        <v>29209.255328405601</v>
      </c>
      <c r="I15" s="13">
        <f>'Final Tables'!I15-Exercise!I15</f>
        <v>0</v>
      </c>
      <c r="J15" s="13">
        <f>'Final Tables'!J15-Exercise!J15</f>
        <v>0</v>
      </c>
      <c r="K15" s="13">
        <f>'Final Tables'!K15-Exercise!K15</f>
        <v>0</v>
      </c>
      <c r="L15" s="13">
        <f>'Final Tables'!L15-Exercise!L15</f>
        <v>0</v>
      </c>
      <c r="M15" s="13">
        <f>'Final Tables'!M15-Exercise!M15</f>
        <v>0.96257015647070998</v>
      </c>
      <c r="N15" s="13"/>
      <c r="O15" s="13"/>
      <c r="P15" s="13"/>
      <c r="Q15" s="13"/>
      <c r="R15" s="9"/>
    </row>
    <row r="16" spans="1:18" x14ac:dyDescent="0.25">
      <c r="A16" s="1">
        <v>34001</v>
      </c>
      <c r="B16" s="13">
        <f>'Final Tables'!B16-Exercise!B16</f>
        <v>0</v>
      </c>
      <c r="C16" s="13">
        <f>'Final Tables'!C16-Exercise!C16</f>
        <v>0</v>
      </c>
      <c r="D16" s="13">
        <f>'Final Tables'!D16-Exercise!D16</f>
        <v>0</v>
      </c>
      <c r="E16" s="13">
        <f>'Final Tables'!E16-Exercise!E16</f>
        <v>0</v>
      </c>
      <c r="F16" s="13">
        <f>'Final Tables'!F16-Exercise!F16</f>
        <v>0</v>
      </c>
      <c r="G16" s="13">
        <f>'Final Tables'!G16-Exercise!G16</f>
        <v>28377.125</v>
      </c>
      <c r="H16" s="13">
        <f>'Final Tables'!H16-Exercise!H16</f>
        <v>27726.061863442101</v>
      </c>
      <c r="I16" s="13">
        <f>'Final Tables'!I16-Exercise!I16</f>
        <v>0</v>
      </c>
      <c r="J16" s="13">
        <f>'Final Tables'!J16-Exercise!J16</f>
        <v>0</v>
      </c>
      <c r="K16" s="13">
        <f>'Final Tables'!K16-Exercise!K16</f>
        <v>0</v>
      </c>
      <c r="L16" s="13">
        <f>'Final Tables'!L16-Exercise!L16</f>
        <v>0</v>
      </c>
      <c r="M16" s="13">
        <f>'Final Tables'!M16-Exercise!M16</f>
        <v>0.91073107863691705</v>
      </c>
      <c r="N16" s="13"/>
      <c r="O16" s="13"/>
      <c r="P16" s="13"/>
      <c r="Q16" s="13"/>
      <c r="R16" s="9"/>
    </row>
    <row r="17" spans="1:18" x14ac:dyDescent="0.25">
      <c r="A17" s="1">
        <v>34029</v>
      </c>
      <c r="B17" s="13">
        <f>'Final Tables'!B17-Exercise!B17</f>
        <v>0</v>
      </c>
      <c r="C17" s="13">
        <f>'Final Tables'!C17-Exercise!C17</f>
        <v>0</v>
      </c>
      <c r="D17" s="13">
        <f>'Final Tables'!D17-Exercise!D17</f>
        <v>0</v>
      </c>
      <c r="E17" s="13">
        <f>'Final Tables'!E17-Exercise!E17</f>
        <v>0</v>
      </c>
      <c r="F17" s="13">
        <f>'Final Tables'!F17-Exercise!F17</f>
        <v>0</v>
      </c>
      <c r="G17" s="13">
        <f>'Final Tables'!G17-Exercise!G17</f>
        <v>30943.297086613798</v>
      </c>
      <c r="H17" s="13">
        <f>'Final Tables'!H17-Exercise!H17</f>
        <v>30233.357652768598</v>
      </c>
      <c r="I17" s="13">
        <f>'Final Tables'!I17-Exercise!I17</f>
        <v>0</v>
      </c>
      <c r="J17" s="13">
        <f>'Final Tables'!J17-Exercise!J17</f>
        <v>0</v>
      </c>
      <c r="K17" s="13">
        <f>'Final Tables'!K17-Exercise!K17</f>
        <v>0</v>
      </c>
      <c r="L17" s="13">
        <f>'Final Tables'!L17-Exercise!L17</f>
        <v>0</v>
      </c>
      <c r="M17" s="13">
        <f>'Final Tables'!M17-Exercise!M17</f>
        <v>0.99524663002284397</v>
      </c>
      <c r="N17" s="13"/>
      <c r="O17" s="13"/>
      <c r="P17" s="13"/>
      <c r="Q17" s="13"/>
      <c r="R17" s="9"/>
    </row>
    <row r="18" spans="1:18" x14ac:dyDescent="0.25">
      <c r="A18" s="1">
        <v>34060</v>
      </c>
      <c r="B18" s="13">
        <f>'Final Tables'!B18-Exercise!B18</f>
        <v>0</v>
      </c>
      <c r="C18" s="13">
        <f>'Final Tables'!C18-Exercise!C18</f>
        <v>0</v>
      </c>
      <c r="D18" s="13">
        <f>'Final Tables'!D18-Exercise!D18</f>
        <v>0</v>
      </c>
      <c r="E18" s="13">
        <f>'Final Tables'!E18-Exercise!E18</f>
        <v>0</v>
      </c>
      <c r="F18" s="13">
        <f>'Final Tables'!F18-Exercise!F18</f>
        <v>0</v>
      </c>
      <c r="G18" s="13">
        <f>'Final Tables'!G18-Exercise!G18</f>
        <v>30358.326713194601</v>
      </c>
      <c r="H18" s="13">
        <f>'Final Tables'!H18-Exercise!H18</f>
        <v>29661.808393930802</v>
      </c>
      <c r="I18" s="13">
        <f>'Final Tables'!I18-Exercise!I18</f>
        <v>0</v>
      </c>
      <c r="J18" s="13">
        <f>'Final Tables'!J18-Exercise!J18</f>
        <v>0</v>
      </c>
      <c r="K18" s="13">
        <f>'Final Tables'!K18-Exercise!K18</f>
        <v>0</v>
      </c>
      <c r="L18" s="13">
        <f>'Final Tables'!L18-Exercise!L18</f>
        <v>0</v>
      </c>
      <c r="M18" s="13">
        <f>'Final Tables'!M18-Exercise!M18</f>
        <v>0.97558925599526403</v>
      </c>
      <c r="N18" s="13"/>
      <c r="O18" s="13"/>
      <c r="P18" s="13"/>
      <c r="Q18" s="13"/>
      <c r="R18" s="9"/>
    </row>
    <row r="19" spans="1:18" x14ac:dyDescent="0.25">
      <c r="A19" s="1">
        <v>34090</v>
      </c>
      <c r="B19" s="13">
        <f>'Final Tables'!B19-Exercise!B19</f>
        <v>0</v>
      </c>
      <c r="C19" s="13">
        <f>'Final Tables'!C19-Exercise!C19</f>
        <v>0</v>
      </c>
      <c r="D19" s="13">
        <f>'Final Tables'!D19-Exercise!D19</f>
        <v>0</v>
      </c>
      <c r="E19" s="13">
        <f>'Final Tables'!E19-Exercise!E19</f>
        <v>0</v>
      </c>
      <c r="F19" s="13">
        <f>'Final Tables'!F19-Exercise!F19</f>
        <v>0</v>
      </c>
      <c r="G19" s="13">
        <f>'Final Tables'!G19-Exercise!G19</f>
        <v>32007.311319079701</v>
      </c>
      <c r="H19" s="13">
        <f>'Final Tables'!H19-Exercise!H19</f>
        <v>31272.959953316498</v>
      </c>
      <c r="I19" s="13">
        <f>'Final Tables'!I19-Exercise!I19</f>
        <v>0</v>
      </c>
      <c r="J19" s="13">
        <f>'Final Tables'!J19-Exercise!J19</f>
        <v>0</v>
      </c>
      <c r="K19" s="13">
        <f>'Final Tables'!K19-Exercise!K19</f>
        <v>0</v>
      </c>
      <c r="L19" s="13">
        <f>'Final Tables'!L19-Exercise!L19</f>
        <v>0</v>
      </c>
      <c r="M19" s="13">
        <f>'Final Tables'!M19-Exercise!M19</f>
        <v>1.02780325786168</v>
      </c>
      <c r="N19" s="13"/>
      <c r="O19" s="13"/>
      <c r="P19" s="13"/>
      <c r="Q19" s="13"/>
      <c r="R19" s="9"/>
    </row>
    <row r="20" spans="1:18" x14ac:dyDescent="0.25">
      <c r="A20" s="1">
        <v>34121</v>
      </c>
      <c r="B20" s="13">
        <f>'Final Tables'!B20-Exercise!B20</f>
        <v>0</v>
      </c>
      <c r="C20" s="13">
        <f>'Final Tables'!C20-Exercise!C20</f>
        <v>0</v>
      </c>
      <c r="D20" s="13">
        <f>'Final Tables'!D20-Exercise!D20</f>
        <v>0</v>
      </c>
      <c r="E20" s="13">
        <f>'Final Tables'!E20-Exercise!E20</f>
        <v>0</v>
      </c>
      <c r="F20" s="13">
        <f>'Final Tables'!F20-Exercise!F20</f>
        <v>0</v>
      </c>
      <c r="G20" s="13">
        <f>'Final Tables'!G20-Exercise!G20</f>
        <v>31443.025612097499</v>
      </c>
      <c r="H20" s="13">
        <f>'Final Tables'!H20-Exercise!H20</f>
        <v>30721.620787687702</v>
      </c>
      <c r="I20" s="13">
        <f>'Final Tables'!I20-Exercise!I20</f>
        <v>0</v>
      </c>
      <c r="J20" s="13">
        <f>'Final Tables'!J20-Exercise!J20</f>
        <v>0</v>
      </c>
      <c r="K20" s="13">
        <f>'Final Tables'!K20-Exercise!K20</f>
        <v>0</v>
      </c>
      <c r="L20" s="13">
        <f>'Final Tables'!L20-Exercise!L20</f>
        <v>0</v>
      </c>
      <c r="M20" s="13">
        <f>'Final Tables'!M20-Exercise!M20</f>
        <v>1.0091363090819301</v>
      </c>
      <c r="N20" s="13"/>
      <c r="O20" s="13"/>
      <c r="P20" s="13"/>
      <c r="Q20" s="13"/>
      <c r="R20" s="9"/>
    </row>
    <row r="21" spans="1:18" x14ac:dyDescent="0.25">
      <c r="A21" s="1">
        <v>34151</v>
      </c>
      <c r="B21" s="13">
        <f>'Final Tables'!B21-Exercise!B21</f>
        <v>0</v>
      </c>
      <c r="C21" s="13">
        <f>'Final Tables'!C21-Exercise!C21</f>
        <v>0</v>
      </c>
      <c r="D21" s="13">
        <f>'Final Tables'!D21-Exercise!D21</f>
        <v>0</v>
      </c>
      <c r="E21" s="13">
        <f>'Final Tables'!E21-Exercise!E21</f>
        <v>0</v>
      </c>
      <c r="F21" s="13">
        <f>'Final Tables'!F21-Exercise!F21</f>
        <v>0</v>
      </c>
      <c r="G21" s="13">
        <f>'Final Tables'!G21-Exercise!G21</f>
        <v>32555.3462519963</v>
      </c>
      <c r="H21" s="13">
        <f>'Final Tables'!H21-Exercise!H21</f>
        <v>31808.421190259101</v>
      </c>
      <c r="I21" s="13">
        <f>'Final Tables'!I21-Exercise!I21</f>
        <v>0</v>
      </c>
      <c r="J21" s="13">
        <f>'Final Tables'!J21-Exercise!J21</f>
        <v>0</v>
      </c>
      <c r="K21" s="13">
        <f>'Final Tables'!K21-Exercise!K21</f>
        <v>0</v>
      </c>
      <c r="L21" s="13">
        <f>'Final Tables'!L21-Exercise!L21</f>
        <v>0</v>
      </c>
      <c r="M21" s="13">
        <f>'Final Tables'!M21-Exercise!M21</f>
        <v>1.03942262434028</v>
      </c>
      <c r="N21" s="13"/>
      <c r="O21" s="13"/>
      <c r="P21" s="13"/>
      <c r="Q21" s="13"/>
      <c r="R21" s="9"/>
    </row>
    <row r="22" spans="1:18" x14ac:dyDescent="0.25">
      <c r="A22" s="1">
        <v>34182</v>
      </c>
      <c r="B22" s="13">
        <f>'Final Tables'!B22-Exercise!B22</f>
        <v>0</v>
      </c>
      <c r="C22" s="13">
        <f>'Final Tables'!C22-Exercise!C22</f>
        <v>0</v>
      </c>
      <c r="D22" s="13">
        <f>'Final Tables'!D22-Exercise!D22</f>
        <v>0</v>
      </c>
      <c r="E22" s="13">
        <f>'Final Tables'!E22-Exercise!E22</f>
        <v>0</v>
      </c>
      <c r="F22" s="13">
        <f>'Final Tables'!F22-Exercise!F22</f>
        <v>0</v>
      </c>
      <c r="G22" s="13">
        <f>'Final Tables'!G22-Exercise!G22</f>
        <v>31726.466716824001</v>
      </c>
      <c r="H22" s="13">
        <f>'Final Tables'!H22-Exercise!H22</f>
        <v>30998.558835650201</v>
      </c>
      <c r="I22" s="13">
        <f>'Final Tables'!I22-Exercise!I22</f>
        <v>0</v>
      </c>
      <c r="J22" s="13">
        <f>'Final Tables'!J22-Exercise!J22</f>
        <v>0</v>
      </c>
      <c r="K22" s="13">
        <f>'Final Tables'!K22-Exercise!K22</f>
        <v>0</v>
      </c>
      <c r="L22" s="13">
        <f>'Final Tables'!L22-Exercise!L22</f>
        <v>0</v>
      </c>
      <c r="M22" s="13">
        <f>'Final Tables'!M22-Exercise!M22</f>
        <v>1.0167238600489601</v>
      </c>
      <c r="N22" s="13"/>
      <c r="O22" s="13"/>
      <c r="P22" s="13"/>
      <c r="Q22" s="13"/>
      <c r="R22" s="9"/>
    </row>
    <row r="23" spans="1:18" x14ac:dyDescent="0.25">
      <c r="A23" s="1">
        <v>34213</v>
      </c>
      <c r="B23" s="13">
        <f>'Final Tables'!B23-Exercise!B23</f>
        <v>0</v>
      </c>
      <c r="C23" s="13">
        <f>'Final Tables'!C23-Exercise!C23</f>
        <v>0</v>
      </c>
      <c r="D23" s="13">
        <f>'Final Tables'!D23-Exercise!D23</f>
        <v>0</v>
      </c>
      <c r="E23" s="13">
        <f>'Final Tables'!E23-Exercise!E23</f>
        <v>0</v>
      </c>
      <c r="F23" s="13">
        <f>'Final Tables'!F23-Exercise!F23</f>
        <v>0</v>
      </c>
      <c r="G23" s="13">
        <f>'Final Tables'!G23-Exercise!G23</f>
        <v>30488.759513242199</v>
      </c>
      <c r="H23" s="13">
        <f>'Final Tables'!H23-Exercise!H23</f>
        <v>29789.248643185801</v>
      </c>
      <c r="I23" s="13">
        <f>'Final Tables'!I23-Exercise!I23</f>
        <v>0</v>
      </c>
      <c r="J23" s="13">
        <f>'Final Tables'!J23-Exercise!J23</f>
        <v>0</v>
      </c>
      <c r="K23" s="13">
        <f>'Final Tables'!K23-Exercise!K23</f>
        <v>0</v>
      </c>
      <c r="L23" s="13">
        <f>'Final Tables'!L23-Exercise!L23</f>
        <v>0</v>
      </c>
      <c r="M23" s="13">
        <f>'Final Tables'!M23-Exercise!M23</f>
        <v>0.97590752809599501</v>
      </c>
      <c r="N23" s="13"/>
      <c r="O23" s="13"/>
      <c r="P23" s="13"/>
      <c r="Q23" s="13"/>
      <c r="R23" s="9"/>
    </row>
    <row r="24" spans="1:18" x14ac:dyDescent="0.25">
      <c r="A24" s="1">
        <v>34243</v>
      </c>
      <c r="B24" s="13">
        <f>'Final Tables'!B24-Exercise!B24</f>
        <v>0</v>
      </c>
      <c r="C24" s="13">
        <f>'Final Tables'!C24-Exercise!C24</f>
        <v>0</v>
      </c>
      <c r="D24" s="13">
        <f>'Final Tables'!D24-Exercise!D24</f>
        <v>0</v>
      </c>
      <c r="E24" s="13">
        <f>'Final Tables'!E24-Exercise!E24</f>
        <v>0</v>
      </c>
      <c r="F24" s="13">
        <f>'Final Tables'!F24-Exercise!F24</f>
        <v>0</v>
      </c>
      <c r="G24" s="13">
        <f>'Final Tables'!G24-Exercise!G24</f>
        <v>31073.476765412201</v>
      </c>
      <c r="H24" s="13">
        <f>'Final Tables'!H24-Exercise!H24</f>
        <v>30360.5505881957</v>
      </c>
      <c r="I24" s="13">
        <f>'Final Tables'!I24-Exercise!I24</f>
        <v>0</v>
      </c>
      <c r="J24" s="13">
        <f>'Final Tables'!J24-Exercise!J24</f>
        <v>0</v>
      </c>
      <c r="K24" s="13">
        <f>'Final Tables'!K24-Exercise!K24</f>
        <v>0</v>
      </c>
      <c r="L24" s="13">
        <f>'Final Tables'!L24-Exercise!L24</f>
        <v>0</v>
      </c>
      <c r="M24" s="13">
        <f>'Final Tables'!M24-Exercise!M24</f>
        <v>0.99310137627078898</v>
      </c>
      <c r="N24" s="13"/>
      <c r="O24" s="13"/>
      <c r="P24" s="13"/>
      <c r="Q24" s="13"/>
      <c r="R24" s="9"/>
    </row>
    <row r="25" spans="1:18" x14ac:dyDescent="0.25">
      <c r="A25" s="1">
        <v>34274</v>
      </c>
      <c r="B25" s="13">
        <f>'Final Tables'!B25-Exercise!B25</f>
        <v>0</v>
      </c>
      <c r="C25" s="13">
        <f>'Final Tables'!C25-Exercise!C25</f>
        <v>0</v>
      </c>
      <c r="D25" s="13">
        <f>'Final Tables'!D25-Exercise!D25</f>
        <v>0</v>
      </c>
      <c r="E25" s="13">
        <f>'Final Tables'!E25-Exercise!E25</f>
        <v>0</v>
      </c>
      <c r="F25" s="13">
        <f>'Final Tables'!F25-Exercise!F25</f>
        <v>0</v>
      </c>
      <c r="G25" s="13">
        <f>'Final Tables'!G25-Exercise!G25</f>
        <v>31086.483237217901</v>
      </c>
      <c r="H25" s="13">
        <f>'Final Tables'!H25-Exercise!H25</f>
        <v>30373.258649421401</v>
      </c>
      <c r="I25" s="13">
        <f>'Final Tables'!I25-Exercise!I25</f>
        <v>0</v>
      </c>
      <c r="J25" s="13">
        <f>'Final Tables'!J25-Exercise!J25</f>
        <v>0</v>
      </c>
      <c r="K25" s="13">
        <f>'Final Tables'!K25-Exercise!K25</f>
        <v>0</v>
      </c>
      <c r="L25" s="13">
        <f>'Final Tables'!L25-Exercise!L25</f>
        <v>0</v>
      </c>
      <c r="M25" s="13">
        <f>'Final Tables'!M25-Exercise!M25</f>
        <v>0.99140136492605302</v>
      </c>
      <c r="N25" s="13"/>
      <c r="O25" s="13"/>
      <c r="P25" s="13"/>
      <c r="Q25" s="13"/>
      <c r="R25" s="9"/>
    </row>
    <row r="26" spans="1:18" x14ac:dyDescent="0.25">
      <c r="A26" s="1">
        <v>34304</v>
      </c>
      <c r="B26" s="13">
        <f>'Final Tables'!B26-Exercise!B26</f>
        <v>0</v>
      </c>
      <c r="C26" s="13">
        <f>'Final Tables'!C26-Exercise!C26</f>
        <v>0</v>
      </c>
      <c r="D26" s="13">
        <f>'Final Tables'!D26-Exercise!D26</f>
        <v>0</v>
      </c>
      <c r="E26" s="13">
        <f>'Final Tables'!E26-Exercise!E26</f>
        <v>0</v>
      </c>
      <c r="F26" s="13">
        <f>'Final Tables'!F26-Exercise!F26</f>
        <v>0</v>
      </c>
      <c r="G26" s="13">
        <f>'Final Tables'!G26-Exercise!G26</f>
        <v>34650.533967774703</v>
      </c>
      <c r="H26" s="13">
        <f>'Final Tables'!H26-Exercise!H26</f>
        <v>33855.538515329703</v>
      </c>
      <c r="I26" s="13">
        <f>'Final Tables'!I26-Exercise!I26</f>
        <v>0</v>
      </c>
      <c r="J26" s="13">
        <f>'Final Tables'!J26-Exercise!J26</f>
        <v>0</v>
      </c>
      <c r="K26" s="13">
        <f>'Final Tables'!K26-Exercise!K26</f>
        <v>0</v>
      </c>
      <c r="L26" s="13">
        <f>'Final Tables'!L26-Exercise!L26</f>
        <v>0</v>
      </c>
      <c r="M26" s="13">
        <f>'Final Tables'!M26-Exercise!M26</f>
        <v>1.1022229467789699</v>
      </c>
      <c r="N26" s="13"/>
      <c r="O26" s="13"/>
      <c r="P26" s="13"/>
      <c r="Q26" s="13"/>
      <c r="R26" s="9"/>
    </row>
    <row r="27" spans="1:18" x14ac:dyDescent="0.25">
      <c r="A27" s="1">
        <v>34335</v>
      </c>
      <c r="B27" s="13">
        <f>'Final Tables'!B27-Exercise!B27</f>
        <v>0</v>
      </c>
      <c r="C27" s="13">
        <f>'Final Tables'!C27-Exercise!C27</f>
        <v>0</v>
      </c>
      <c r="D27" s="13">
        <f>'Final Tables'!D27-Exercise!D27</f>
        <v>0</v>
      </c>
      <c r="E27" s="13">
        <f>'Final Tables'!E27-Exercise!E27</f>
        <v>0</v>
      </c>
      <c r="F27" s="13">
        <f>'Final Tables'!F27-Exercise!F27</f>
        <v>0</v>
      </c>
      <c r="G27" s="13">
        <f>'Final Tables'!G27-Exercise!G27</f>
        <v>30361.329990074901</v>
      </c>
      <c r="H27" s="13">
        <f>'Final Tables'!H27-Exercise!H27</f>
        <v>29664.742765914401</v>
      </c>
      <c r="I27" s="13">
        <f>'Final Tables'!I27-Exercise!I27</f>
        <v>0</v>
      </c>
      <c r="J27" s="13">
        <f>'Final Tables'!J27-Exercise!J27</f>
        <v>0</v>
      </c>
      <c r="K27" s="13">
        <f>'Final Tables'!K27-Exercise!K27</f>
        <v>0</v>
      </c>
      <c r="L27" s="13">
        <f>'Final Tables'!L27-Exercise!L27</f>
        <v>0</v>
      </c>
      <c r="M27" s="13">
        <f>'Final Tables'!M27-Exercise!M27</f>
        <v>0.96286340936053405</v>
      </c>
      <c r="N27" s="13"/>
      <c r="O27" s="13"/>
      <c r="P27" s="13"/>
      <c r="Q27" s="13"/>
      <c r="R27" s="9"/>
    </row>
    <row r="28" spans="1:18" x14ac:dyDescent="0.25">
      <c r="A28" s="1">
        <v>34366</v>
      </c>
      <c r="B28" s="13">
        <f>'Final Tables'!B28-Exercise!B28</f>
        <v>0</v>
      </c>
      <c r="C28" s="13">
        <f>'Final Tables'!C28-Exercise!C28</f>
        <v>0</v>
      </c>
      <c r="D28" s="13">
        <f>'Final Tables'!D28-Exercise!D28</f>
        <v>0</v>
      </c>
      <c r="E28" s="13">
        <f>'Final Tables'!E28-Exercise!E28</f>
        <v>0</v>
      </c>
      <c r="F28" s="13">
        <f>'Final Tables'!F28-Exercise!F28</f>
        <v>0</v>
      </c>
      <c r="G28" s="13">
        <f>'Final Tables'!G28-Exercise!G28</f>
        <v>28768.589285714301</v>
      </c>
      <c r="H28" s="13">
        <f>'Final Tables'!H28-Exercise!H28</f>
        <v>28108.544690826599</v>
      </c>
      <c r="I28" s="13">
        <f>'Final Tables'!I28-Exercise!I28</f>
        <v>0</v>
      </c>
      <c r="J28" s="13">
        <f>'Final Tables'!J28-Exercise!J28</f>
        <v>0</v>
      </c>
      <c r="K28" s="13">
        <f>'Final Tables'!K28-Exercise!K28</f>
        <v>0</v>
      </c>
      <c r="L28" s="13">
        <f>'Final Tables'!L28-Exercise!L28</f>
        <v>0</v>
      </c>
      <c r="M28" s="13">
        <f>'Final Tables'!M28-Exercise!M28</f>
        <v>0.90933753602487999</v>
      </c>
      <c r="N28" s="13"/>
      <c r="O28" s="13"/>
      <c r="P28" s="13"/>
      <c r="Q28" s="13"/>
      <c r="R28" s="9"/>
    </row>
    <row r="29" spans="1:18" x14ac:dyDescent="0.25">
      <c r="A29" s="1">
        <v>34394</v>
      </c>
      <c r="B29" s="13">
        <f>'Final Tables'!B29-Exercise!B29</f>
        <v>0</v>
      </c>
      <c r="C29" s="13">
        <f>'Final Tables'!C29-Exercise!C29</f>
        <v>0</v>
      </c>
      <c r="D29" s="13">
        <f>'Final Tables'!D29-Exercise!D29</f>
        <v>0</v>
      </c>
      <c r="E29" s="13">
        <f>'Final Tables'!E29-Exercise!E29</f>
        <v>0</v>
      </c>
      <c r="F29" s="13">
        <f>'Final Tables'!F29-Exercise!F29</f>
        <v>0</v>
      </c>
      <c r="G29" s="13">
        <f>'Final Tables'!G29-Exercise!G29</f>
        <v>31669.0400085287</v>
      </c>
      <c r="H29" s="13">
        <f>'Final Tables'!H29-Exercise!H29</f>
        <v>30942.449681998802</v>
      </c>
      <c r="I29" s="13">
        <f>'Final Tables'!I29-Exercise!I29</f>
        <v>0</v>
      </c>
      <c r="J29" s="13">
        <f>'Final Tables'!J29-Exercise!J29</f>
        <v>0</v>
      </c>
      <c r="K29" s="13">
        <f>'Final Tables'!K29-Exercise!K29</f>
        <v>0</v>
      </c>
      <c r="L29" s="13">
        <f>'Final Tables'!L29-Exercise!L29</f>
        <v>0</v>
      </c>
      <c r="M29" s="13">
        <f>'Final Tables'!M29-Exercise!M29</f>
        <v>0.99763619713513996</v>
      </c>
      <c r="N29" s="13"/>
      <c r="O29" s="13"/>
      <c r="P29" s="13"/>
      <c r="Q29" s="13"/>
      <c r="R29" s="9"/>
    </row>
    <row r="30" spans="1:18" x14ac:dyDescent="0.25">
      <c r="A30" s="1">
        <v>34425</v>
      </c>
      <c r="B30" s="13">
        <f>'Final Tables'!B30-Exercise!B30</f>
        <v>0</v>
      </c>
      <c r="C30" s="13">
        <f>'Final Tables'!C30-Exercise!C30</f>
        <v>0</v>
      </c>
      <c r="D30" s="13">
        <f>'Final Tables'!D30-Exercise!D30</f>
        <v>0</v>
      </c>
      <c r="E30" s="13">
        <f>'Final Tables'!E30-Exercise!E30</f>
        <v>0</v>
      </c>
      <c r="F30" s="13">
        <f>'Final Tables'!F30-Exercise!F30</f>
        <v>0</v>
      </c>
      <c r="G30" s="13">
        <f>'Final Tables'!G30-Exercise!G30</f>
        <v>31094.2362566829</v>
      </c>
      <c r="H30" s="13">
        <f>'Final Tables'!H30-Exercise!H30</f>
        <v>30380.833789514501</v>
      </c>
      <c r="I30" s="13">
        <f>'Final Tables'!I30-Exercise!I30</f>
        <v>0</v>
      </c>
      <c r="J30" s="13">
        <f>'Final Tables'!J30-Exercise!J30</f>
        <v>0</v>
      </c>
      <c r="K30" s="13">
        <f>'Final Tables'!K30-Exercise!K30</f>
        <v>0</v>
      </c>
      <c r="L30" s="13">
        <f>'Final Tables'!L30-Exercise!L30</f>
        <v>0</v>
      </c>
      <c r="M30" s="13">
        <f>'Final Tables'!M30-Exercise!M30</f>
        <v>0.97621746025683898</v>
      </c>
      <c r="N30" s="13"/>
      <c r="O30" s="13"/>
      <c r="P30" s="13"/>
      <c r="Q30" s="13"/>
      <c r="R30" s="9"/>
    </row>
    <row r="31" spans="1:18" x14ac:dyDescent="0.25">
      <c r="A31" s="1">
        <v>34455</v>
      </c>
      <c r="B31" s="13">
        <f>'Final Tables'!B31-Exercise!B31</f>
        <v>0</v>
      </c>
      <c r="C31" s="13">
        <f>'Final Tables'!C31-Exercise!C31</f>
        <v>0</v>
      </c>
      <c r="D31" s="13">
        <f>'Final Tables'!D31-Exercise!D31</f>
        <v>0</v>
      </c>
      <c r="E31" s="13">
        <f>'Final Tables'!E31-Exercise!E31</f>
        <v>0</v>
      </c>
      <c r="F31" s="13">
        <f>'Final Tables'!F31-Exercise!F31</f>
        <v>0</v>
      </c>
      <c r="G31" s="13">
        <f>'Final Tables'!G31-Exercise!G31</f>
        <v>32742.852003283198</v>
      </c>
      <c r="H31" s="13">
        <f>'Final Tables'!H31-Exercise!H31</f>
        <v>31991.624952441802</v>
      </c>
      <c r="I31" s="13">
        <f>'Final Tables'!I31-Exercise!I31</f>
        <v>0</v>
      </c>
      <c r="J31" s="13">
        <f>'Final Tables'!J31-Exercise!J31</f>
        <v>0</v>
      </c>
      <c r="K31" s="13">
        <f>'Final Tables'!K31-Exercise!K31</f>
        <v>0</v>
      </c>
      <c r="L31" s="13">
        <f>'Final Tables'!L31-Exercise!L31</f>
        <v>0</v>
      </c>
      <c r="M31" s="13">
        <f>'Final Tables'!M31-Exercise!M31</f>
        <v>1.0248598111304099</v>
      </c>
      <c r="N31" s="13"/>
      <c r="O31" s="13"/>
      <c r="P31" s="13"/>
      <c r="Q31" s="13"/>
      <c r="R31" s="9"/>
    </row>
    <row r="32" spans="1:18" x14ac:dyDescent="0.25">
      <c r="A32" s="1">
        <v>34486</v>
      </c>
      <c r="B32" s="13">
        <f>'Final Tables'!B32-Exercise!B32</f>
        <v>0</v>
      </c>
      <c r="C32" s="13">
        <f>'Final Tables'!C32-Exercise!C32</f>
        <v>0</v>
      </c>
      <c r="D32" s="13">
        <f>'Final Tables'!D32-Exercise!D32</f>
        <v>0</v>
      </c>
      <c r="E32" s="13">
        <f>'Final Tables'!E32-Exercise!E32</f>
        <v>0</v>
      </c>
      <c r="F32" s="13">
        <f>'Final Tables'!F32-Exercise!F32</f>
        <v>0</v>
      </c>
      <c r="G32" s="13">
        <f>'Final Tables'!G32-Exercise!G32</f>
        <v>32395.427087791901</v>
      </c>
      <c r="H32" s="13">
        <f>'Final Tables'!H32-Exercise!H32</f>
        <v>31652.171089521798</v>
      </c>
      <c r="I32" s="13">
        <f>'Final Tables'!I32-Exercise!I32</f>
        <v>0</v>
      </c>
      <c r="J32" s="13">
        <f>'Final Tables'!J32-Exercise!J32</f>
        <v>0</v>
      </c>
      <c r="K32" s="13">
        <f>'Final Tables'!K32-Exercise!K32</f>
        <v>0</v>
      </c>
      <c r="L32" s="13">
        <f>'Final Tables'!L32-Exercise!L32</f>
        <v>0</v>
      </c>
      <c r="M32" s="13">
        <f>'Final Tables'!M32-Exercise!M32</f>
        <v>1.0114182417326201</v>
      </c>
      <c r="N32" s="13"/>
      <c r="O32" s="13"/>
      <c r="P32" s="13"/>
      <c r="Q32" s="13"/>
      <c r="R32" s="9"/>
    </row>
    <row r="33" spans="1:18" x14ac:dyDescent="0.25">
      <c r="A33" s="1">
        <v>34516</v>
      </c>
      <c r="B33" s="13">
        <f>'Final Tables'!B33-Exercise!B33</f>
        <v>0</v>
      </c>
      <c r="C33" s="13">
        <f>'Final Tables'!C33-Exercise!C33</f>
        <v>0</v>
      </c>
      <c r="D33" s="13">
        <f>'Final Tables'!D33-Exercise!D33</f>
        <v>0</v>
      </c>
      <c r="E33" s="13">
        <f>'Final Tables'!E33-Exercise!E33</f>
        <v>0</v>
      </c>
      <c r="F33" s="13">
        <f>'Final Tables'!F33-Exercise!F33</f>
        <v>0</v>
      </c>
      <c r="G33" s="13">
        <f>'Final Tables'!G33-Exercise!G33</f>
        <v>33128.587725940502</v>
      </c>
      <c r="H33" s="13">
        <f>'Final Tables'!H33-Exercise!H33</f>
        <v>32368.510648555701</v>
      </c>
      <c r="I33" s="13">
        <f>'Final Tables'!I33-Exercise!I33</f>
        <v>0</v>
      </c>
      <c r="J33" s="13">
        <f>'Final Tables'!J33-Exercise!J33</f>
        <v>0</v>
      </c>
      <c r="K33" s="13">
        <f>'Final Tables'!K33-Exercise!K33</f>
        <v>0</v>
      </c>
      <c r="L33" s="13">
        <f>'Final Tables'!L33-Exercise!L33</f>
        <v>0</v>
      </c>
      <c r="M33" s="13">
        <f>'Final Tables'!M33-Exercise!M33</f>
        <v>1.03429101444992</v>
      </c>
      <c r="N33" s="13"/>
      <c r="O33" s="13"/>
      <c r="P33" s="13"/>
      <c r="Q33" s="13"/>
      <c r="R33" s="9"/>
    </row>
    <row r="34" spans="1:18" x14ac:dyDescent="0.25">
      <c r="A34" s="1">
        <v>34547</v>
      </c>
      <c r="B34" s="13">
        <f>'Final Tables'!B34-Exercise!B34</f>
        <v>0</v>
      </c>
      <c r="C34" s="13">
        <f>'Final Tables'!C34-Exercise!C34</f>
        <v>0</v>
      </c>
      <c r="D34" s="13">
        <f>'Final Tables'!D34-Exercise!D34</f>
        <v>0</v>
      </c>
      <c r="E34" s="13">
        <f>'Final Tables'!E34-Exercise!E34</f>
        <v>0</v>
      </c>
      <c r="F34" s="13">
        <f>'Final Tables'!F34-Exercise!F34</f>
        <v>0</v>
      </c>
      <c r="G34" s="13">
        <f>'Final Tables'!G34-Exercise!G34</f>
        <v>32853.683214029501</v>
      </c>
      <c r="H34" s="13">
        <f>'Final Tables'!H34-Exercise!H34</f>
        <v>32099.913336326801</v>
      </c>
      <c r="I34" s="13">
        <f>'Final Tables'!I34-Exercise!I34</f>
        <v>0</v>
      </c>
      <c r="J34" s="13">
        <f>'Final Tables'!J34-Exercise!J34</f>
        <v>0</v>
      </c>
      <c r="K34" s="13">
        <f>'Final Tables'!K34-Exercise!K34</f>
        <v>0</v>
      </c>
      <c r="L34" s="13">
        <f>'Final Tables'!L34-Exercise!L34</f>
        <v>0</v>
      </c>
      <c r="M34" s="13">
        <f>'Final Tables'!M34-Exercise!M34</f>
        <v>1.02191610895414</v>
      </c>
      <c r="N34" s="13"/>
      <c r="O34" s="13"/>
      <c r="P34" s="13"/>
      <c r="Q34" s="13"/>
      <c r="R34" s="9"/>
    </row>
    <row r="35" spans="1:18" x14ac:dyDescent="0.25">
      <c r="A35" s="1">
        <v>34578</v>
      </c>
      <c r="B35" s="13">
        <f>'Final Tables'!B35-Exercise!B35</f>
        <v>0</v>
      </c>
      <c r="C35" s="13">
        <f>'Final Tables'!C35-Exercise!C35</f>
        <v>0</v>
      </c>
      <c r="D35" s="13">
        <f>'Final Tables'!D35-Exercise!D35</f>
        <v>0</v>
      </c>
      <c r="E35" s="13">
        <f>'Final Tables'!E35-Exercise!E35</f>
        <v>0</v>
      </c>
      <c r="F35" s="13">
        <f>'Final Tables'!F35-Exercise!F35</f>
        <v>0</v>
      </c>
      <c r="G35" s="13">
        <f>'Final Tables'!G35-Exercise!G35</f>
        <v>31652.326432529098</v>
      </c>
      <c r="H35" s="13">
        <f>'Final Tables'!H35-Exercise!H35</f>
        <v>30926.119569553499</v>
      </c>
      <c r="I35" s="13">
        <f>'Final Tables'!I35-Exercise!I35</f>
        <v>0</v>
      </c>
      <c r="J35" s="13">
        <f>'Final Tables'!J35-Exercise!J35</f>
        <v>0</v>
      </c>
      <c r="K35" s="13">
        <f>'Final Tables'!K35-Exercise!K35</f>
        <v>0</v>
      </c>
      <c r="L35" s="13">
        <f>'Final Tables'!L35-Exercise!L35</f>
        <v>0</v>
      </c>
      <c r="M35" s="13">
        <f>'Final Tables'!M35-Exercise!M35</f>
        <v>0.97532561383154703</v>
      </c>
      <c r="N35" s="13"/>
      <c r="O35" s="13"/>
      <c r="P35" s="13"/>
      <c r="Q35" s="13"/>
      <c r="R35" s="9"/>
    </row>
    <row r="36" spans="1:18" x14ac:dyDescent="0.25">
      <c r="A36" s="1">
        <v>34608</v>
      </c>
      <c r="B36" s="13">
        <f>'Final Tables'!B36-Exercise!B36</f>
        <v>0</v>
      </c>
      <c r="C36" s="13">
        <f>'Final Tables'!C36-Exercise!C36</f>
        <v>0</v>
      </c>
      <c r="D36" s="13">
        <f>'Final Tables'!D36-Exercise!D36</f>
        <v>0</v>
      </c>
      <c r="E36" s="13">
        <f>'Final Tables'!E36-Exercise!E36</f>
        <v>0</v>
      </c>
      <c r="F36" s="13">
        <f>'Final Tables'!F36-Exercise!F36</f>
        <v>0</v>
      </c>
      <c r="G36" s="13">
        <f>'Final Tables'!G36-Exercise!G36</f>
        <v>31962.147197247199</v>
      </c>
      <c r="H36" s="13">
        <f>'Final Tables'!H36-Exercise!H36</f>
        <v>31228.832042686499</v>
      </c>
      <c r="I36" s="13">
        <f>'Final Tables'!I36-Exercise!I36</f>
        <v>0</v>
      </c>
      <c r="J36" s="13">
        <f>'Final Tables'!J36-Exercise!J36</f>
        <v>0</v>
      </c>
      <c r="K36" s="13">
        <f>'Final Tables'!K36-Exercise!K36</f>
        <v>0</v>
      </c>
      <c r="L36" s="13">
        <f>'Final Tables'!L36-Exercise!L36</f>
        <v>0</v>
      </c>
      <c r="M36" s="13">
        <f>'Final Tables'!M36-Exercise!M36</f>
        <v>0.99108801716207795</v>
      </c>
      <c r="N36" s="13"/>
      <c r="O36" s="13"/>
      <c r="P36" s="13"/>
      <c r="Q36" s="13"/>
      <c r="R36" s="9"/>
    </row>
    <row r="37" spans="1:18" x14ac:dyDescent="0.25">
      <c r="A37" s="1">
        <v>34639</v>
      </c>
      <c r="B37" s="13">
        <f>'Final Tables'!B37-Exercise!B37</f>
        <v>0</v>
      </c>
      <c r="C37" s="13">
        <f>'Final Tables'!C37-Exercise!C37</f>
        <v>0</v>
      </c>
      <c r="D37" s="13">
        <f>'Final Tables'!D37-Exercise!D37</f>
        <v>0</v>
      </c>
      <c r="E37" s="13">
        <f>'Final Tables'!E37-Exercise!E37</f>
        <v>0</v>
      </c>
      <c r="F37" s="13">
        <f>'Final Tables'!F37-Exercise!F37</f>
        <v>0</v>
      </c>
      <c r="G37" s="13">
        <f>'Final Tables'!G37-Exercise!G37</f>
        <v>32007.6601942489</v>
      </c>
      <c r="H37" s="13">
        <f>'Final Tables'!H37-Exercise!H37</f>
        <v>31273.3008241596</v>
      </c>
      <c r="I37" s="13">
        <f>'Final Tables'!I37-Exercise!I37</f>
        <v>0</v>
      </c>
      <c r="J37" s="13">
        <f>'Final Tables'!J37-Exercise!J37</f>
        <v>0</v>
      </c>
      <c r="K37" s="13">
        <f>'Final Tables'!K37-Exercise!K37</f>
        <v>0</v>
      </c>
      <c r="L37" s="13">
        <f>'Final Tables'!L37-Exercise!L37</f>
        <v>0</v>
      </c>
      <c r="M37" s="13">
        <f>'Final Tables'!M37-Exercise!M37</f>
        <v>0.99112363872622</v>
      </c>
      <c r="N37" s="13"/>
      <c r="O37" s="13"/>
      <c r="P37" s="13"/>
      <c r="Q37" s="13"/>
      <c r="R37" s="9"/>
    </row>
    <row r="38" spans="1:18" x14ac:dyDescent="0.25">
      <c r="A38" s="1">
        <v>34669</v>
      </c>
      <c r="B38" s="13">
        <f>'Final Tables'!B38-Exercise!B38</f>
        <v>0</v>
      </c>
      <c r="C38" s="13">
        <f>'Final Tables'!C38-Exercise!C38</f>
        <v>0</v>
      </c>
      <c r="D38" s="13">
        <f>'Final Tables'!D38-Exercise!D38</f>
        <v>0</v>
      </c>
      <c r="E38" s="13">
        <f>'Final Tables'!E38-Exercise!E38</f>
        <v>0</v>
      </c>
      <c r="F38" s="13">
        <f>'Final Tables'!F38-Exercise!F38</f>
        <v>0</v>
      </c>
      <c r="G38" s="13">
        <f>'Final Tables'!G38-Exercise!G38</f>
        <v>35654.259589253801</v>
      </c>
      <c r="H38" s="13">
        <f>'Final Tables'!H38-Exercise!H38</f>
        <v>34836.235420849604</v>
      </c>
      <c r="I38" s="13">
        <f>'Final Tables'!I38-Exercise!I38</f>
        <v>0</v>
      </c>
      <c r="J38" s="13">
        <f>'Final Tables'!J38-Exercise!J38</f>
        <v>0</v>
      </c>
      <c r="K38" s="13">
        <f>'Final Tables'!K38-Exercise!K38</f>
        <v>0</v>
      </c>
      <c r="L38" s="13">
        <f>'Final Tables'!L38-Exercise!L38</f>
        <v>0</v>
      </c>
      <c r="M38" s="13">
        <f>'Final Tables'!M38-Exercise!M38</f>
        <v>1.1027983582629699</v>
      </c>
      <c r="N38" s="13"/>
      <c r="O38" s="13"/>
      <c r="P38" s="13"/>
      <c r="Q38" s="13"/>
      <c r="R38" s="9"/>
    </row>
    <row r="39" spans="1:18" x14ac:dyDescent="0.25">
      <c r="A39" s="1">
        <v>34700</v>
      </c>
      <c r="B39" s="13">
        <f>'Final Tables'!B39-Exercise!B39</f>
        <v>0</v>
      </c>
      <c r="C39" s="13">
        <f>'Final Tables'!C39-Exercise!C39</f>
        <v>0</v>
      </c>
      <c r="D39" s="13">
        <f>'Final Tables'!D39-Exercise!D39</f>
        <v>0</v>
      </c>
      <c r="E39" s="13">
        <f>'Final Tables'!E39-Exercise!E39</f>
        <v>0</v>
      </c>
      <c r="F39" s="13">
        <f>'Final Tables'!F39-Exercise!F39</f>
        <v>0</v>
      </c>
      <c r="G39" s="13">
        <f>'Final Tables'!G39-Exercise!G39</f>
        <v>31547.582906407199</v>
      </c>
      <c r="H39" s="13">
        <f>'Final Tables'!H39-Exercise!H39</f>
        <v>30823.779199094901</v>
      </c>
      <c r="I39" s="13">
        <f>'Final Tables'!I39-Exercise!I39</f>
        <v>0</v>
      </c>
      <c r="J39" s="13">
        <f>'Final Tables'!J39-Exercise!J39</f>
        <v>0</v>
      </c>
      <c r="K39" s="13">
        <f>'Final Tables'!K39-Exercise!K39</f>
        <v>0</v>
      </c>
      <c r="L39" s="13">
        <f>'Final Tables'!L39-Exercise!L39</f>
        <v>0</v>
      </c>
      <c r="M39" s="13">
        <f>'Final Tables'!M39-Exercise!M39</f>
        <v>0.96756374860201499</v>
      </c>
      <c r="N39" s="13"/>
      <c r="O39" s="13"/>
      <c r="P39" s="13"/>
      <c r="Q39" s="13"/>
      <c r="R39" s="9"/>
    </row>
    <row r="40" spans="1:18" x14ac:dyDescent="0.25">
      <c r="A40" s="1">
        <v>34731</v>
      </c>
      <c r="B40" s="13">
        <f>'Final Tables'!B40-Exercise!B40</f>
        <v>0</v>
      </c>
      <c r="C40" s="13">
        <f>'Final Tables'!C40-Exercise!C40</f>
        <v>0</v>
      </c>
      <c r="D40" s="13">
        <f>'Final Tables'!D40-Exercise!D40</f>
        <v>0</v>
      </c>
      <c r="E40" s="13">
        <f>'Final Tables'!E40-Exercise!E40</f>
        <v>0</v>
      </c>
      <c r="F40" s="13">
        <f>'Final Tables'!F40-Exercise!F40</f>
        <v>0</v>
      </c>
      <c r="G40" s="13">
        <f>'Final Tables'!G40-Exercise!G40</f>
        <v>29392.1071428572</v>
      </c>
      <c r="H40" s="13">
        <f>'Final Tables'!H40-Exercise!H40</f>
        <v>28717.7570292895</v>
      </c>
      <c r="I40" s="13">
        <f>'Final Tables'!I40-Exercise!I40</f>
        <v>0</v>
      </c>
      <c r="J40" s="13">
        <f>'Final Tables'!J40-Exercise!J40</f>
        <v>0</v>
      </c>
      <c r="K40" s="13">
        <f>'Final Tables'!K40-Exercise!K40</f>
        <v>0</v>
      </c>
      <c r="L40" s="13">
        <f>'Final Tables'!L40-Exercise!L40</f>
        <v>0</v>
      </c>
      <c r="M40" s="13">
        <f>'Final Tables'!M40-Exercise!M40</f>
        <v>0.90730850198631097</v>
      </c>
      <c r="N40" s="13"/>
      <c r="O40" s="13"/>
      <c r="P40" s="13"/>
      <c r="Q40" s="13"/>
      <c r="R40" s="9"/>
    </row>
    <row r="41" spans="1:18" x14ac:dyDescent="0.25">
      <c r="A41" s="1">
        <v>34759</v>
      </c>
      <c r="B41" s="13">
        <f>'Final Tables'!B41-Exercise!B41</f>
        <v>0</v>
      </c>
      <c r="C41" s="13">
        <f>'Final Tables'!C41-Exercise!C41</f>
        <v>0</v>
      </c>
      <c r="D41" s="13">
        <f>'Final Tables'!D41-Exercise!D41</f>
        <v>0</v>
      </c>
      <c r="E41" s="13">
        <f>'Final Tables'!E41-Exercise!E41</f>
        <v>0</v>
      </c>
      <c r="F41" s="13">
        <f>'Final Tables'!F41-Exercise!F41</f>
        <v>0</v>
      </c>
      <c r="G41" s="13">
        <f>'Final Tables'!G41-Exercise!G41</f>
        <v>32367.6525251114</v>
      </c>
      <c r="H41" s="13">
        <f>'Final Tables'!H41-Exercise!H41</f>
        <v>31625.033765247099</v>
      </c>
      <c r="I41" s="13">
        <f>'Final Tables'!I41-Exercise!I41</f>
        <v>0</v>
      </c>
      <c r="J41" s="13">
        <f>'Final Tables'!J41-Exercise!J41</f>
        <v>0</v>
      </c>
      <c r="K41" s="13">
        <f>'Final Tables'!K41-Exercise!K41</f>
        <v>0</v>
      </c>
      <c r="L41" s="13">
        <f>'Final Tables'!L41-Exercise!L41</f>
        <v>0</v>
      </c>
      <c r="M41" s="13">
        <f>'Final Tables'!M41-Exercise!M41</f>
        <v>0.99822935049494899</v>
      </c>
      <c r="N41" s="13"/>
      <c r="O41" s="13"/>
      <c r="P41" s="13"/>
      <c r="Q41" s="13"/>
      <c r="R41" s="9"/>
    </row>
    <row r="42" spans="1:18" x14ac:dyDescent="0.25">
      <c r="A42" s="1">
        <v>34790</v>
      </c>
      <c r="B42" s="13">
        <f>'Final Tables'!B42-Exercise!B42</f>
        <v>0</v>
      </c>
      <c r="C42" s="13">
        <f>'Final Tables'!C42-Exercise!C42</f>
        <v>0</v>
      </c>
      <c r="D42" s="13">
        <f>'Final Tables'!D42-Exercise!D42</f>
        <v>0</v>
      </c>
      <c r="E42" s="13">
        <f>'Final Tables'!E42-Exercise!E42</f>
        <v>0</v>
      </c>
      <c r="F42" s="13">
        <f>'Final Tables'!F42-Exercise!F42</f>
        <v>0</v>
      </c>
      <c r="G42" s="13">
        <f>'Final Tables'!G42-Exercise!G42</f>
        <v>31495.608403833401</v>
      </c>
      <c r="H42" s="13">
        <f>'Final Tables'!H42-Exercise!H42</f>
        <v>30772.997159910799</v>
      </c>
      <c r="I42" s="13">
        <f>'Final Tables'!I42-Exercise!I42</f>
        <v>0</v>
      </c>
      <c r="J42" s="13">
        <f>'Final Tables'!J42-Exercise!J42</f>
        <v>0</v>
      </c>
      <c r="K42" s="13">
        <f>'Final Tables'!K42-Exercise!K42</f>
        <v>0</v>
      </c>
      <c r="L42" s="13">
        <f>'Final Tables'!L42-Exercise!L42</f>
        <v>0</v>
      </c>
      <c r="M42" s="13">
        <f>'Final Tables'!M42-Exercise!M42</f>
        <v>0.97134279379036603</v>
      </c>
      <c r="N42" s="13"/>
      <c r="O42" s="13"/>
      <c r="P42" s="13"/>
      <c r="Q42" s="13"/>
      <c r="R42" s="9"/>
    </row>
    <row r="43" spans="1:18" x14ac:dyDescent="0.25">
      <c r="A43" s="1">
        <v>34820</v>
      </c>
      <c r="B43" s="13">
        <f>'Final Tables'!B43-Exercise!B43</f>
        <v>0</v>
      </c>
      <c r="C43" s="13">
        <f>'Final Tables'!C43-Exercise!C43</f>
        <v>0</v>
      </c>
      <c r="D43" s="13">
        <f>'Final Tables'!D43-Exercise!D43</f>
        <v>0</v>
      </c>
      <c r="E43" s="13">
        <f>'Final Tables'!E43-Exercise!E43</f>
        <v>0</v>
      </c>
      <c r="F43" s="13">
        <f>'Final Tables'!F43-Exercise!F43</f>
        <v>0</v>
      </c>
      <c r="G43" s="13">
        <f>'Final Tables'!G43-Exercise!G43</f>
        <v>33422.852901452497</v>
      </c>
      <c r="H43" s="13">
        <f>'Final Tables'!H43-Exercise!H43</f>
        <v>32656.024428070101</v>
      </c>
      <c r="I43" s="13">
        <f>'Final Tables'!I43-Exercise!I43</f>
        <v>0</v>
      </c>
      <c r="J43" s="13">
        <f>'Final Tables'!J43-Exercise!J43</f>
        <v>0</v>
      </c>
      <c r="K43" s="13">
        <f>'Final Tables'!K43-Exercise!K43</f>
        <v>0</v>
      </c>
      <c r="L43" s="13">
        <f>'Final Tables'!L43-Exercise!L43</f>
        <v>0</v>
      </c>
      <c r="M43" s="13">
        <f>'Final Tables'!M43-Exercise!M43</f>
        <v>1.02875242730076</v>
      </c>
      <c r="N43" s="13"/>
      <c r="O43" s="13"/>
      <c r="P43" s="13"/>
      <c r="Q43" s="13"/>
      <c r="R43" s="9"/>
    </row>
    <row r="44" spans="1:18" x14ac:dyDescent="0.25">
      <c r="A44" s="1">
        <v>34851</v>
      </c>
      <c r="B44" s="13">
        <f>'Final Tables'!B44-Exercise!B44</f>
        <v>0</v>
      </c>
      <c r="C44" s="13">
        <f>'Final Tables'!C44-Exercise!C44</f>
        <v>0</v>
      </c>
      <c r="D44" s="13">
        <f>'Final Tables'!D44-Exercise!D44</f>
        <v>0</v>
      </c>
      <c r="E44" s="13">
        <f>'Final Tables'!E44-Exercise!E44</f>
        <v>0</v>
      </c>
      <c r="F44" s="13">
        <f>'Final Tables'!F44-Exercise!F44</f>
        <v>0</v>
      </c>
      <c r="G44" s="13">
        <f>'Final Tables'!G44-Exercise!G44</f>
        <v>32844.504452586603</v>
      </c>
      <c r="H44" s="13">
        <f>'Final Tables'!H44-Exercise!H44</f>
        <v>32090.945165393499</v>
      </c>
      <c r="I44" s="13">
        <f>'Final Tables'!I44-Exercise!I44</f>
        <v>0</v>
      </c>
      <c r="J44" s="13">
        <f>'Final Tables'!J44-Exercise!J44</f>
        <v>0</v>
      </c>
      <c r="K44" s="13">
        <f>'Final Tables'!K44-Exercise!K44</f>
        <v>0</v>
      </c>
      <c r="L44" s="13">
        <f>'Final Tables'!L44-Exercise!L44</f>
        <v>0</v>
      </c>
      <c r="M44" s="13">
        <f>'Final Tables'!M44-Exercise!M44</f>
        <v>1.0100643945460801</v>
      </c>
      <c r="N44" s="13"/>
      <c r="O44" s="13"/>
      <c r="P44" s="13"/>
      <c r="Q44" s="13"/>
      <c r="R44" s="9"/>
    </row>
    <row r="45" spans="1:18" x14ac:dyDescent="0.25">
      <c r="A45" s="1">
        <v>34881</v>
      </c>
      <c r="B45" s="13">
        <f>'Final Tables'!B45-Exercise!B45</f>
        <v>0</v>
      </c>
      <c r="C45" s="13">
        <f>'Final Tables'!C45-Exercise!C45</f>
        <v>0</v>
      </c>
      <c r="D45" s="13">
        <f>'Final Tables'!D45-Exercise!D45</f>
        <v>0</v>
      </c>
      <c r="E45" s="13">
        <f>'Final Tables'!E45-Exercise!E45</f>
        <v>0</v>
      </c>
      <c r="F45" s="13">
        <f>'Final Tables'!F45-Exercise!F45</f>
        <v>0</v>
      </c>
      <c r="G45" s="13">
        <f>'Final Tables'!G45-Exercise!G45</f>
        <v>33642.252529414298</v>
      </c>
      <c r="H45" s="13">
        <f>'Final Tables'!H45-Exercise!H45</f>
        <v>32870.390318120102</v>
      </c>
      <c r="I45" s="13">
        <f>'Final Tables'!I45-Exercise!I45</f>
        <v>0</v>
      </c>
      <c r="J45" s="13">
        <f>'Final Tables'!J45-Exercise!J45</f>
        <v>0</v>
      </c>
      <c r="K45" s="13">
        <f>'Final Tables'!K45-Exercise!K45</f>
        <v>0</v>
      </c>
      <c r="L45" s="13">
        <f>'Final Tables'!L45-Exercise!L45</f>
        <v>0</v>
      </c>
      <c r="M45" s="13">
        <f>'Final Tables'!M45-Exercise!M45</f>
        <v>1.0339432022585899</v>
      </c>
      <c r="N45" s="13">
        <f>'Final Tables'!N45-Exercise!P45</f>
        <v>1.03637557600442</v>
      </c>
      <c r="O45" s="13">
        <f>'Final Tables'!O45-Exercise!Q45</f>
        <v>32461.448637294601</v>
      </c>
      <c r="P45" s="13"/>
      <c r="Q45" s="13"/>
      <c r="R45" s="13">
        <f>'Final Tables'!R45-Exercise!W45</f>
        <v>1.0326094924022999</v>
      </c>
    </row>
    <row r="46" spans="1:18" x14ac:dyDescent="0.25">
      <c r="A46" s="1">
        <v>34912</v>
      </c>
      <c r="B46" s="13">
        <f>'Final Tables'!B46-Exercise!B46</f>
        <v>0</v>
      </c>
      <c r="C46" s="13">
        <f>'Final Tables'!C46-Exercise!C46</f>
        <v>0</v>
      </c>
      <c r="D46" s="13">
        <f>'Final Tables'!D46-Exercise!D46</f>
        <v>0</v>
      </c>
      <c r="E46" s="13">
        <f>'Final Tables'!E46-Exercise!E46</f>
        <v>0</v>
      </c>
      <c r="F46" s="13">
        <f>'Final Tables'!F46-Exercise!F46</f>
        <v>0</v>
      </c>
      <c r="G46" s="13">
        <f>'Final Tables'!G46-Exercise!G46</f>
        <v>33290.537902037897</v>
      </c>
      <c r="H46" s="13">
        <f>'Final Tables'!H46-Exercise!H46</f>
        <v>32526.7451631964</v>
      </c>
      <c r="I46" s="13">
        <f>'Final Tables'!I46-Exercise!I46</f>
        <v>0</v>
      </c>
      <c r="J46" s="13">
        <f>'Final Tables'!J46-Exercise!J46</f>
        <v>0</v>
      </c>
      <c r="K46" s="13">
        <f>'Final Tables'!K46-Exercise!K46</f>
        <v>0</v>
      </c>
      <c r="L46" s="13">
        <f>'Final Tables'!L46-Exercise!L46</f>
        <v>0</v>
      </c>
      <c r="M46" s="13">
        <f>'Final Tables'!M46-Exercise!M46</f>
        <v>1.0223847662813199</v>
      </c>
      <c r="N46" s="13">
        <f>'Final Tables'!N46-Exercise!P46</f>
        <v>1.0214850276687399</v>
      </c>
      <c r="O46" s="13">
        <f>'Final Tables'!O46-Exercise!Q46</f>
        <v>32590.333681164699</v>
      </c>
      <c r="P46" s="13"/>
      <c r="Q46" s="13"/>
      <c r="R46" s="13">
        <f>'Final Tables'!R46-Exercise!W46</f>
        <v>1.02113099931939</v>
      </c>
    </row>
    <row r="47" spans="1:18" x14ac:dyDescent="0.25">
      <c r="A47" s="1">
        <v>34943</v>
      </c>
      <c r="B47" s="13">
        <f>'Final Tables'!B47-Exercise!B47</f>
        <v>0</v>
      </c>
      <c r="C47" s="13">
        <f>'Final Tables'!C47-Exercise!C47</f>
        <v>0</v>
      </c>
      <c r="D47" s="13">
        <f>'Final Tables'!D47-Exercise!D47</f>
        <v>0</v>
      </c>
      <c r="E47" s="13">
        <f>'Final Tables'!E47-Exercise!E47</f>
        <v>0</v>
      </c>
      <c r="F47" s="13">
        <f>'Final Tables'!F47-Exercise!F47</f>
        <v>0</v>
      </c>
      <c r="G47" s="13">
        <f>'Final Tables'!G47-Exercise!G47</f>
        <v>31796.621599481801</v>
      </c>
      <c r="H47" s="13">
        <f>'Final Tables'!H47-Exercise!H47</f>
        <v>31067.104138128601</v>
      </c>
      <c r="I47" s="13">
        <f>'Final Tables'!I47-Exercise!I47</f>
        <v>0</v>
      </c>
      <c r="J47" s="13">
        <f>'Final Tables'!J47-Exercise!J47</f>
        <v>0</v>
      </c>
      <c r="K47" s="13">
        <f>'Final Tables'!K47-Exercise!K47</f>
        <v>0</v>
      </c>
      <c r="L47" s="13">
        <f>'Final Tables'!L47-Exercise!L47</f>
        <v>0</v>
      </c>
      <c r="M47" s="13">
        <f>'Final Tables'!M47-Exercise!M47</f>
        <v>0.97533247404785695</v>
      </c>
      <c r="N47" s="13">
        <f>'Final Tables'!N47-Exercise!P47</f>
        <v>0.97397267835172996</v>
      </c>
      <c r="O47" s="13">
        <f>'Final Tables'!O47-Exercise!Q47</f>
        <v>32646.317813854599</v>
      </c>
      <c r="P47" s="13"/>
      <c r="Q47" s="13"/>
      <c r="R47" s="13">
        <f>'Final Tables'!R47-Exercise!W47</f>
        <v>0.98562417309876604</v>
      </c>
    </row>
    <row r="48" spans="1:18" x14ac:dyDescent="0.25">
      <c r="A48" s="1">
        <v>34973</v>
      </c>
      <c r="B48" s="13">
        <f>'Final Tables'!B48-Exercise!B48</f>
        <v>0</v>
      </c>
      <c r="C48" s="13">
        <f>'Final Tables'!C48-Exercise!C48</f>
        <v>0</v>
      </c>
      <c r="D48" s="13">
        <f>'Final Tables'!D48-Exercise!D48</f>
        <v>0</v>
      </c>
      <c r="E48" s="13">
        <f>'Final Tables'!E48-Exercise!E48</f>
        <v>0</v>
      </c>
      <c r="F48" s="13">
        <f>'Final Tables'!F48-Exercise!F48</f>
        <v>0</v>
      </c>
      <c r="G48" s="13">
        <f>'Final Tables'!G48-Exercise!G48</f>
        <v>32351.543667996499</v>
      </c>
      <c r="H48" s="13">
        <f>'Final Tables'!H48-Exercise!H48</f>
        <v>31609.294497477102</v>
      </c>
      <c r="I48" s="13">
        <f>'Final Tables'!I48-Exercise!I48</f>
        <v>0</v>
      </c>
      <c r="J48" s="13">
        <f>'Final Tables'!J48-Exercise!J48</f>
        <v>0</v>
      </c>
      <c r="K48" s="13">
        <f>'Final Tables'!K48-Exercise!K48</f>
        <v>0</v>
      </c>
      <c r="L48" s="13">
        <f>'Final Tables'!L48-Exercise!L48</f>
        <v>0</v>
      </c>
      <c r="M48" s="13">
        <f>'Final Tables'!M48-Exercise!M48</f>
        <v>0.99049067833628401</v>
      </c>
      <c r="N48" s="13">
        <f>'Final Tables'!N48-Exercise!P48</f>
        <v>0.99301400303147602</v>
      </c>
      <c r="O48" s="13">
        <f>'Final Tables'!O48-Exercise!Q48</f>
        <v>32579.141451413099</v>
      </c>
      <c r="P48" s="13"/>
      <c r="Q48" s="13"/>
      <c r="R48" s="13">
        <f>'Final Tables'!R48-Exercise!W48</f>
        <v>0.97700548823453903</v>
      </c>
    </row>
    <row r="49" spans="1:18" x14ac:dyDescent="0.25">
      <c r="A49" s="1">
        <v>35004</v>
      </c>
      <c r="B49" s="13">
        <f>'Final Tables'!B49-Exercise!B49</f>
        <v>0</v>
      </c>
      <c r="C49" s="13">
        <f>'Final Tables'!C49-Exercise!C49</f>
        <v>0</v>
      </c>
      <c r="D49" s="13">
        <f>'Final Tables'!D49-Exercise!D49</f>
        <v>0</v>
      </c>
      <c r="E49" s="13">
        <f>'Final Tables'!E49-Exercise!E49</f>
        <v>0</v>
      </c>
      <c r="F49" s="13">
        <f>'Final Tables'!F49-Exercise!F49</f>
        <v>0</v>
      </c>
      <c r="G49" s="13">
        <f>'Final Tables'!G49-Exercise!G49</f>
        <v>32366.553270736</v>
      </c>
      <c r="H49" s="13">
        <f>'Final Tables'!H49-Exercise!H49</f>
        <v>31623.959731326599</v>
      </c>
      <c r="I49" s="13">
        <f>'Final Tables'!I49-Exercise!I49</f>
        <v>0</v>
      </c>
      <c r="J49" s="13">
        <f>'Final Tables'!J49-Exercise!J49</f>
        <v>0</v>
      </c>
      <c r="K49" s="13">
        <f>'Final Tables'!K49-Exercise!K49</f>
        <v>0</v>
      </c>
      <c r="L49" s="13">
        <f>'Final Tables'!L49-Exercise!L49</f>
        <v>0</v>
      </c>
      <c r="M49" s="13">
        <f>'Final Tables'!M49-Exercise!M49</f>
        <v>0.98837344099514002</v>
      </c>
      <c r="N49" s="13">
        <f>'Final Tables'!N49-Exercise!P49</f>
        <v>0.99187877020761195</v>
      </c>
      <c r="O49" s="13">
        <f>'Final Tables'!O49-Exercise!Q49</f>
        <v>32631.5616816371</v>
      </c>
      <c r="P49" s="13"/>
      <c r="Q49" s="13"/>
      <c r="R49" s="13">
        <f>'Final Tables'!R49-Exercise!W49</f>
        <v>0.99621343033341203</v>
      </c>
    </row>
    <row r="50" spans="1:18" x14ac:dyDescent="0.25">
      <c r="A50" s="1">
        <v>35034</v>
      </c>
      <c r="B50" s="13">
        <f>'Final Tables'!B50-Exercise!B50</f>
        <v>0</v>
      </c>
      <c r="C50" s="13">
        <f>'Final Tables'!C50-Exercise!C50</f>
        <v>0</v>
      </c>
      <c r="D50" s="13">
        <f>'Final Tables'!D50-Exercise!D50</f>
        <v>0</v>
      </c>
      <c r="E50" s="13">
        <f>'Final Tables'!E50-Exercise!E50</f>
        <v>0</v>
      </c>
      <c r="F50" s="13">
        <f>'Final Tables'!F50-Exercise!F50</f>
        <v>0</v>
      </c>
      <c r="G50" s="13">
        <f>'Final Tables'!G50-Exercise!G50</f>
        <v>36335.157951036002</v>
      </c>
      <c r="H50" s="13">
        <f>'Final Tables'!H50-Exercise!H50</f>
        <v>35501.511769369499</v>
      </c>
      <c r="I50" s="13">
        <f>'Final Tables'!I50-Exercise!I50</f>
        <v>0</v>
      </c>
      <c r="J50" s="13">
        <f>'Final Tables'!J50-Exercise!J50</f>
        <v>0</v>
      </c>
      <c r="K50" s="13">
        <f>'Final Tables'!K50-Exercise!K50</f>
        <v>0</v>
      </c>
      <c r="L50" s="13">
        <f>'Final Tables'!L50-Exercise!L50</f>
        <v>0</v>
      </c>
      <c r="M50" s="13">
        <f>'Final Tables'!M50-Exercise!M50</f>
        <v>1.10614363599453</v>
      </c>
      <c r="N50" s="13">
        <f>'Final Tables'!N50-Exercise!P50</f>
        <v>1.1029192245294199</v>
      </c>
      <c r="O50" s="13">
        <f>'Final Tables'!O50-Exercise!Q50</f>
        <v>32944.532240372399</v>
      </c>
      <c r="P50" s="13"/>
      <c r="Q50" s="13"/>
      <c r="R50" s="13">
        <f>'Final Tables'!R50-Exercise!W50</f>
        <v>1.1082263889380199</v>
      </c>
    </row>
    <row r="51" spans="1:18" x14ac:dyDescent="0.25">
      <c r="A51" s="1">
        <v>35065</v>
      </c>
      <c r="B51" s="13">
        <f>'Final Tables'!B51-Exercise!B51</f>
        <v>0</v>
      </c>
      <c r="C51" s="13">
        <f>'Final Tables'!C51-Exercise!C51</f>
        <v>0</v>
      </c>
      <c r="D51" s="13">
        <f>'Final Tables'!D51-Exercise!D51</f>
        <v>0</v>
      </c>
      <c r="E51" s="13">
        <f>'Final Tables'!E51-Exercise!E51</f>
        <v>0</v>
      </c>
      <c r="F51" s="13">
        <f>'Final Tables'!F51-Exercise!F51</f>
        <v>0</v>
      </c>
      <c r="G51" s="13">
        <f>'Final Tables'!G51-Exercise!G51</f>
        <v>31967.1888336185</v>
      </c>
      <c r="H51" s="13">
        <f>'Final Tables'!H51-Exercise!H51</f>
        <v>31233.7580075939</v>
      </c>
      <c r="I51" s="13">
        <f>'Final Tables'!I51-Exercise!I51</f>
        <v>0</v>
      </c>
      <c r="J51" s="13">
        <f>'Final Tables'!J51-Exercise!J51</f>
        <v>0</v>
      </c>
      <c r="K51" s="13">
        <f>'Final Tables'!K51-Exercise!K51</f>
        <v>0</v>
      </c>
      <c r="L51" s="13">
        <f>'Final Tables'!L51-Exercise!L51</f>
        <v>0</v>
      </c>
      <c r="M51" s="13">
        <f>'Final Tables'!M51-Exercise!M51</f>
        <v>0.97034671865604405</v>
      </c>
      <c r="N51" s="13">
        <f>'Final Tables'!N51-Exercise!P51</f>
        <v>0.966704308446098</v>
      </c>
      <c r="O51" s="13">
        <f>'Final Tables'!O51-Exercise!Q51</f>
        <v>33068.218021085697</v>
      </c>
      <c r="P51" s="13">
        <f>'Final Tables'!P51-Exercise!U51</f>
        <v>32943.141692044199</v>
      </c>
      <c r="Q51" s="13">
        <f>'Final Tables'!Q51-Exercise!V51</f>
        <v>1.0037967334813001</v>
      </c>
      <c r="R51" s="13">
        <f>'Final Tables'!R51-Exercise!W51</f>
        <v>0.95962231710718904</v>
      </c>
    </row>
    <row r="52" spans="1:18" x14ac:dyDescent="0.25">
      <c r="A52" s="1">
        <v>35096</v>
      </c>
      <c r="B52" s="13">
        <f>'Final Tables'!B52-Exercise!B52</f>
        <v>0</v>
      </c>
      <c r="C52" s="13">
        <f>'Final Tables'!C52-Exercise!C52</f>
        <v>0</v>
      </c>
      <c r="D52" s="13">
        <f>'Final Tables'!D52-Exercise!D52</f>
        <v>0</v>
      </c>
      <c r="E52" s="13">
        <f>'Final Tables'!E52-Exercise!E52</f>
        <v>0</v>
      </c>
      <c r="F52" s="13">
        <f>'Final Tables'!F52-Exercise!F52</f>
        <v>0</v>
      </c>
      <c r="G52" s="13">
        <f>'Final Tables'!G52-Exercise!G52</f>
        <v>29905.585896562301</v>
      </c>
      <c r="H52" s="13">
        <f>'Final Tables'!H52-Exercise!H52</f>
        <v>29219.4549176695</v>
      </c>
      <c r="I52" s="13">
        <f>'Final Tables'!I52-Exercise!I52</f>
        <v>0</v>
      </c>
      <c r="J52" s="13">
        <f>'Final Tables'!J52-Exercise!J52</f>
        <v>0</v>
      </c>
      <c r="K52" s="13">
        <f>'Final Tables'!K52-Exercise!K52</f>
        <v>0</v>
      </c>
      <c r="L52" s="13">
        <f>'Final Tables'!L52-Exercise!L52</f>
        <v>0</v>
      </c>
      <c r="M52" s="13">
        <f>'Final Tables'!M52-Exercise!M52</f>
        <v>0.90561112688317602</v>
      </c>
      <c r="N52" s="13">
        <f>'Final Tables'!N52-Exercise!P52</f>
        <v>0.90706398894211204</v>
      </c>
      <c r="O52" s="13">
        <f>'Final Tables'!O52-Exercise!Q52</f>
        <v>32969.6540278713</v>
      </c>
      <c r="P52" s="13">
        <f>'Final Tables'!P52-Exercise!U52</f>
        <v>33020.275039542503</v>
      </c>
      <c r="Q52" s="13">
        <f>'Final Tables'!Q52-Exercise!V52</f>
        <v>0.99846697183441102</v>
      </c>
      <c r="R52" s="13">
        <f>'Final Tables'!R52-Exercise!W52</f>
        <v>0.93352511294117402</v>
      </c>
    </row>
    <row r="53" spans="1:18" x14ac:dyDescent="0.25">
      <c r="A53" s="1">
        <v>35125</v>
      </c>
      <c r="B53" s="13">
        <f>'Final Tables'!B53-Exercise!B53</f>
        <v>0</v>
      </c>
      <c r="C53" s="13">
        <f>'Final Tables'!C53-Exercise!C53</f>
        <v>0</v>
      </c>
      <c r="D53" s="13">
        <f>'Final Tables'!D53-Exercise!D53</f>
        <v>0</v>
      </c>
      <c r="E53" s="13">
        <f>'Final Tables'!E53-Exercise!E53</f>
        <v>0</v>
      </c>
      <c r="F53" s="13">
        <f>'Final Tables'!F53-Exercise!F53</f>
        <v>0</v>
      </c>
      <c r="G53" s="13">
        <f>'Final Tables'!G53-Exercise!G53</f>
        <v>32999.067790652298</v>
      </c>
      <c r="H53" s="13">
        <f>'Final Tables'!H53-Exercise!H53</f>
        <v>32241.962319986498</v>
      </c>
      <c r="I53" s="13">
        <f>'Final Tables'!I53-Exercise!I53</f>
        <v>0</v>
      </c>
      <c r="J53" s="13">
        <f>'Final Tables'!J53-Exercise!J53</f>
        <v>0</v>
      </c>
      <c r="K53" s="13">
        <f>'Final Tables'!K53-Exercise!K53</f>
        <v>0</v>
      </c>
      <c r="L53" s="13">
        <f>'Final Tables'!L53-Exercise!L53</f>
        <v>0</v>
      </c>
      <c r="M53" s="13">
        <f>'Final Tables'!M53-Exercise!M53</f>
        <v>0.99718228472132098</v>
      </c>
      <c r="N53" s="13">
        <f>'Final Tables'!N53-Exercise!P53</f>
        <v>0.998297930444487</v>
      </c>
      <c r="O53" s="13">
        <f>'Final Tables'!O53-Exercise!Q53</f>
        <v>33055.330261938601</v>
      </c>
      <c r="P53" s="13">
        <f>'Final Tables'!P53-Exercise!U53</f>
        <v>33089.2821807773</v>
      </c>
      <c r="Q53" s="13">
        <f>'Final Tables'!Q53-Exercise!V53</f>
        <v>0.99897393002806101</v>
      </c>
      <c r="R53" s="13">
        <f>'Final Tables'!R53-Exercise!W53</f>
        <v>1.00014127034957</v>
      </c>
    </row>
    <row r="54" spans="1:18" x14ac:dyDescent="0.25">
      <c r="A54" s="1">
        <v>35156</v>
      </c>
      <c r="B54" s="13">
        <f>'Final Tables'!B54-Exercise!B54</f>
        <v>0</v>
      </c>
      <c r="C54" s="13">
        <f>'Final Tables'!C54-Exercise!C54</f>
        <v>0</v>
      </c>
      <c r="D54" s="13">
        <f>'Final Tables'!D54-Exercise!D54</f>
        <v>0</v>
      </c>
      <c r="E54" s="13">
        <f>'Final Tables'!E54-Exercise!E54</f>
        <v>0</v>
      </c>
      <c r="F54" s="13">
        <f>'Final Tables'!F54-Exercise!F54</f>
        <v>0</v>
      </c>
      <c r="G54" s="13">
        <f>'Final Tables'!G54-Exercise!G54</f>
        <v>32358.174008179401</v>
      </c>
      <c r="H54" s="13">
        <f>'Final Tables'!H54-Exercise!H54</f>
        <v>31615.772716186399</v>
      </c>
      <c r="I54" s="13">
        <f>'Final Tables'!I54-Exercise!I54</f>
        <v>0</v>
      </c>
      <c r="J54" s="13">
        <f>'Final Tables'!J54-Exercise!J54</f>
        <v>0</v>
      </c>
      <c r="K54" s="13">
        <f>'Final Tables'!K54-Exercise!K54</f>
        <v>0</v>
      </c>
      <c r="L54" s="13">
        <f>'Final Tables'!L54-Exercise!L54</f>
        <v>0</v>
      </c>
      <c r="M54" s="13">
        <f>'Final Tables'!M54-Exercise!M54</f>
        <v>0.97591114568998305</v>
      </c>
      <c r="N54" s="13">
        <f>'Final Tables'!N54-Exercise!P54</f>
        <v>0.97465097232027098</v>
      </c>
      <c r="O54" s="13">
        <f>'Final Tables'!O54-Exercise!Q54</f>
        <v>33199.755530071503</v>
      </c>
      <c r="P54" s="13">
        <f>'Final Tables'!P54-Exercise!U54</f>
        <v>33153.877101675404</v>
      </c>
      <c r="Q54" s="13">
        <f>'Final Tables'!Q54-Exercise!V54</f>
        <v>1.00138380281303</v>
      </c>
      <c r="R54" s="13">
        <f>'Final Tables'!R54-Exercise!W54</f>
        <v>0.96862159032683504</v>
      </c>
    </row>
    <row r="55" spans="1:18" x14ac:dyDescent="0.25">
      <c r="A55" s="1">
        <v>35186</v>
      </c>
      <c r="B55" s="13">
        <f>'Final Tables'!B55-Exercise!B55</f>
        <v>0</v>
      </c>
      <c r="C55" s="13">
        <f>'Final Tables'!C55-Exercise!C55</f>
        <v>0</v>
      </c>
      <c r="D55" s="13">
        <f>'Final Tables'!D55-Exercise!D55</f>
        <v>0</v>
      </c>
      <c r="E55" s="13">
        <f>'Final Tables'!E55-Exercise!E55</f>
        <v>0</v>
      </c>
      <c r="F55" s="13">
        <f>'Final Tables'!F55-Exercise!F55</f>
        <v>0</v>
      </c>
      <c r="G55" s="13">
        <f>'Final Tables'!G55-Exercise!G55</f>
        <v>34096.180958759898</v>
      </c>
      <c r="H55" s="13">
        <f>'Final Tables'!H55-Exercise!H55</f>
        <v>33313.904159413403</v>
      </c>
      <c r="I55" s="13">
        <f>'Final Tables'!I55-Exercise!I55</f>
        <v>0</v>
      </c>
      <c r="J55" s="13">
        <f>'Final Tables'!J55-Exercise!J55</f>
        <v>0</v>
      </c>
      <c r="K55" s="13">
        <f>'Final Tables'!K55-Exercise!K55</f>
        <v>0</v>
      </c>
      <c r="L55" s="13">
        <f>'Final Tables'!L55-Exercise!L55</f>
        <v>0</v>
      </c>
      <c r="M55" s="13">
        <f>'Final Tables'!M55-Exercise!M55</f>
        <v>1.02619473757255</v>
      </c>
      <c r="N55" s="13">
        <f>'Final Tables'!N55-Exercise!P55</f>
        <v>1.0278746657722</v>
      </c>
      <c r="O55" s="13">
        <f>'Final Tables'!O55-Exercise!Q55</f>
        <v>33171.5354937218</v>
      </c>
      <c r="P55" s="13">
        <f>'Final Tables'!P55-Exercise!U55</f>
        <v>33223.882832445299</v>
      </c>
      <c r="Q55" s="13">
        <f>'Final Tables'!Q55-Exercise!V55</f>
        <v>0.99842440635287799</v>
      </c>
      <c r="R55" s="13">
        <f>'Final Tables'!R55-Exercise!W55</f>
        <v>1.0364910604306301</v>
      </c>
    </row>
    <row r="56" spans="1:18" x14ac:dyDescent="0.25">
      <c r="A56" s="1">
        <v>35217</v>
      </c>
      <c r="B56" s="13">
        <f>'Final Tables'!B56-Exercise!B56</f>
        <v>0</v>
      </c>
      <c r="C56" s="13">
        <f>'Final Tables'!C56-Exercise!C56</f>
        <v>0</v>
      </c>
      <c r="D56" s="13">
        <f>'Final Tables'!D56-Exercise!D56</f>
        <v>0</v>
      </c>
      <c r="E56" s="13">
        <f>'Final Tables'!E56-Exercise!E56</f>
        <v>0</v>
      </c>
      <c r="F56" s="13">
        <f>'Final Tables'!F56-Exercise!F56</f>
        <v>0</v>
      </c>
      <c r="G56" s="13">
        <f>'Final Tables'!G56-Exercise!G56</f>
        <v>33424.807044684399</v>
      </c>
      <c r="H56" s="13">
        <f>'Final Tables'!H56-Exercise!H56</f>
        <v>32657.933736928499</v>
      </c>
      <c r="I56" s="13">
        <f>'Final Tables'!I56-Exercise!I56</f>
        <v>0</v>
      </c>
      <c r="J56" s="13">
        <f>'Final Tables'!J56-Exercise!J56</f>
        <v>0</v>
      </c>
      <c r="K56" s="13">
        <f>'Final Tables'!K56-Exercise!K56</f>
        <v>0</v>
      </c>
      <c r="L56" s="13">
        <f>'Final Tables'!L56-Exercise!L56</f>
        <v>0</v>
      </c>
      <c r="M56" s="13">
        <f>'Final Tables'!M56-Exercise!M56</f>
        <v>1.0033600308756101</v>
      </c>
      <c r="N56" s="13">
        <f>'Final Tables'!N56-Exercise!P56</f>
        <v>1.0052138967642501</v>
      </c>
      <c r="O56" s="13">
        <f>'Final Tables'!O56-Exercise!Q56</f>
        <v>33251.437482388399</v>
      </c>
      <c r="P56" s="13">
        <f>'Final Tables'!P56-Exercise!U56</f>
        <v>33312.9365855055</v>
      </c>
      <c r="Q56" s="13">
        <f>'Final Tables'!Q56-Exercise!V56</f>
        <v>0.99815389727173198</v>
      </c>
      <c r="R56" s="13">
        <f>'Final Tables'!R56-Exercise!W56</f>
        <v>1.0060316946513299</v>
      </c>
    </row>
    <row r="57" spans="1:18" x14ac:dyDescent="0.25">
      <c r="A57" s="1">
        <v>35247</v>
      </c>
      <c r="B57" s="13">
        <f>'Final Tables'!B57-Exercise!B57</f>
        <v>0</v>
      </c>
      <c r="C57" s="13">
        <f>'Final Tables'!C57-Exercise!C57</f>
        <v>0</v>
      </c>
      <c r="D57" s="13">
        <f>'Final Tables'!D57-Exercise!D57</f>
        <v>0</v>
      </c>
      <c r="E57" s="13">
        <f>'Final Tables'!E57-Exercise!E57</f>
        <v>0</v>
      </c>
      <c r="F57" s="13">
        <f>'Final Tables'!F57-Exercise!F57</f>
        <v>0</v>
      </c>
      <c r="G57" s="13">
        <f>'Final Tables'!G57-Exercise!G57</f>
        <v>34680.063113671902</v>
      </c>
      <c r="H57" s="13">
        <f>'Final Tables'!H57-Exercise!H57</f>
        <v>33884.3901670005</v>
      </c>
      <c r="I57" s="13">
        <f>'Final Tables'!I57-Exercise!I57</f>
        <v>0</v>
      </c>
      <c r="J57" s="13">
        <f>'Final Tables'!J57-Exercise!J57</f>
        <v>0</v>
      </c>
      <c r="K57" s="13">
        <f>'Final Tables'!K57-Exercise!K57</f>
        <v>0</v>
      </c>
      <c r="L57" s="13">
        <f>'Final Tables'!L57-Exercise!L57</f>
        <v>0</v>
      </c>
      <c r="M57" s="13">
        <f>'Final Tables'!M57-Exercise!M57</f>
        <v>1.03784748663693</v>
      </c>
      <c r="N57" s="13">
        <f>'Final Tables'!N57-Exercise!P57</f>
        <v>1.036221079757</v>
      </c>
      <c r="O57" s="13">
        <f>'Final Tables'!O57-Exercise!Q57</f>
        <v>33467.822447507599</v>
      </c>
      <c r="P57" s="13">
        <f>'Final Tables'!P57-Exercise!U57</f>
        <v>33417.8612247411</v>
      </c>
      <c r="Q57" s="13">
        <f>'Final Tables'!Q57-Exercise!V57</f>
        <v>1.00149504549171</v>
      </c>
      <c r="R57" s="13">
        <f>'Final Tables'!R57-Exercise!W57</f>
        <v>1.0286298146225501</v>
      </c>
    </row>
    <row r="58" spans="1:18" x14ac:dyDescent="0.25">
      <c r="A58" s="1">
        <v>35278</v>
      </c>
      <c r="B58" s="13">
        <f>'Final Tables'!B58-Exercise!B58</f>
        <v>0</v>
      </c>
      <c r="C58" s="13">
        <f>'Final Tables'!C58-Exercise!C58</f>
        <v>0</v>
      </c>
      <c r="D58" s="13">
        <f>'Final Tables'!D58-Exercise!D58</f>
        <v>0</v>
      </c>
      <c r="E58" s="13">
        <f>'Final Tables'!E58-Exercise!E58</f>
        <v>0</v>
      </c>
      <c r="F58" s="13">
        <f>'Final Tables'!F58-Exercise!F58</f>
        <v>0</v>
      </c>
      <c r="G58" s="13">
        <f>'Final Tables'!G58-Exercise!G58</f>
        <v>34341.361190644697</v>
      </c>
      <c r="H58" s="13">
        <f>'Final Tables'!H58-Exercise!H58</f>
        <v>33553.459162851403</v>
      </c>
      <c r="I58" s="13">
        <f>'Final Tables'!I58-Exercise!I58</f>
        <v>0</v>
      </c>
      <c r="J58" s="13">
        <f>'Final Tables'!J58-Exercise!J58</f>
        <v>0</v>
      </c>
      <c r="K58" s="13">
        <f>'Final Tables'!K58-Exercise!K58</f>
        <v>0</v>
      </c>
      <c r="L58" s="13">
        <f>'Final Tables'!L58-Exercise!L58</f>
        <v>0</v>
      </c>
      <c r="M58" s="13">
        <f>'Final Tables'!M58-Exercise!M58</f>
        <v>1.0243959498120301</v>
      </c>
      <c r="N58" s="13">
        <f>'Final Tables'!N58-Exercise!P58</f>
        <v>1.0213981365556699</v>
      </c>
      <c r="O58" s="13">
        <f>'Final Tables'!O58-Exercise!Q58</f>
        <v>33621.914865098297</v>
      </c>
      <c r="P58" s="13">
        <f>'Final Tables'!P58-Exercise!U58</f>
        <v>33527.987609523501</v>
      </c>
      <c r="Q58" s="13">
        <f>'Final Tables'!Q58-Exercise!V58</f>
        <v>1.00280145819274</v>
      </c>
      <c r="R58" s="13">
        <f>'Final Tables'!R58-Exercise!W58</f>
        <v>1.0362586467722901</v>
      </c>
    </row>
    <row r="59" spans="1:18" x14ac:dyDescent="0.25">
      <c r="A59" s="1">
        <v>35309</v>
      </c>
      <c r="B59" s="13">
        <f>'Final Tables'!B59-Exercise!B59</f>
        <v>0</v>
      </c>
      <c r="C59" s="13">
        <f>'Final Tables'!C59-Exercise!C59</f>
        <v>0</v>
      </c>
      <c r="D59" s="13">
        <f>'Final Tables'!D59-Exercise!D59</f>
        <v>0</v>
      </c>
      <c r="E59" s="13">
        <f>'Final Tables'!E59-Exercise!E59</f>
        <v>0</v>
      </c>
      <c r="F59" s="13">
        <f>'Final Tables'!F59-Exercise!F59</f>
        <v>0</v>
      </c>
      <c r="G59" s="13">
        <f>'Final Tables'!G59-Exercise!G59</f>
        <v>32588.0730819907</v>
      </c>
      <c r="H59" s="13">
        <f>'Final Tables'!H59-Exercise!H59</f>
        <v>31840.397160799301</v>
      </c>
      <c r="I59" s="13">
        <f>'Final Tables'!I59-Exercise!I59</f>
        <v>0</v>
      </c>
      <c r="J59" s="13">
        <f>'Final Tables'!J59-Exercise!J59</f>
        <v>0</v>
      </c>
      <c r="K59" s="13">
        <f>'Final Tables'!K59-Exercise!K59</f>
        <v>0</v>
      </c>
      <c r="L59" s="13">
        <f>'Final Tables'!L59-Exercise!L59</f>
        <v>0</v>
      </c>
      <c r="M59" s="13">
        <f>'Final Tables'!M59-Exercise!M59</f>
        <v>0.97005491196925497</v>
      </c>
      <c r="N59" s="13">
        <f>'Final Tables'!N59-Exercise!P59</f>
        <v>0.97371830040971497</v>
      </c>
      <c r="O59" s="13">
        <f>'Final Tables'!O59-Exercise!Q59</f>
        <v>33467.660069938604</v>
      </c>
      <c r="P59" s="13">
        <f>'Final Tables'!P59-Exercise!U59</f>
        <v>33633.800056490298</v>
      </c>
      <c r="Q59" s="13">
        <f>'Final Tables'!Q59-Exercise!V59</f>
        <v>0.99506032662760002</v>
      </c>
      <c r="R59" s="13">
        <f>'Final Tables'!R59-Exercise!W59</f>
        <v>0.96254114965555604</v>
      </c>
    </row>
    <row r="60" spans="1:18" x14ac:dyDescent="0.25">
      <c r="A60" s="1">
        <v>35339</v>
      </c>
      <c r="B60" s="13">
        <f>'Final Tables'!B60-Exercise!B60</f>
        <v>0</v>
      </c>
      <c r="C60" s="13">
        <f>'Final Tables'!C60-Exercise!C60</f>
        <v>0</v>
      </c>
      <c r="D60" s="13">
        <f>'Final Tables'!D60-Exercise!D60</f>
        <v>0</v>
      </c>
      <c r="E60" s="13">
        <f>'Final Tables'!E60-Exercise!E60</f>
        <v>0</v>
      </c>
      <c r="F60" s="13">
        <f>'Final Tables'!F60-Exercise!F60</f>
        <v>0</v>
      </c>
      <c r="G60" s="13">
        <f>'Final Tables'!G60-Exercise!G60</f>
        <v>33535.622844073398</v>
      </c>
      <c r="H60" s="13">
        <f>'Final Tables'!H60-Exercise!H60</f>
        <v>32766.207063042599</v>
      </c>
      <c r="I60" s="13">
        <f>'Final Tables'!I60-Exercise!I60</f>
        <v>0</v>
      </c>
      <c r="J60" s="13">
        <f>'Final Tables'!J60-Exercise!J60</f>
        <v>0</v>
      </c>
      <c r="K60" s="13">
        <f>'Final Tables'!K60-Exercise!K60</f>
        <v>0</v>
      </c>
      <c r="L60" s="13">
        <f>'Final Tables'!L60-Exercise!L60</f>
        <v>0</v>
      </c>
      <c r="M60" s="13">
        <f>'Final Tables'!M60-Exercise!M60</f>
        <v>0.99418674551395003</v>
      </c>
      <c r="N60" s="13">
        <f>'Final Tables'!N60-Exercise!P60</f>
        <v>0.99320262233362699</v>
      </c>
      <c r="O60" s="13">
        <f>'Final Tables'!O60-Exercise!Q60</f>
        <v>33765.137233808498</v>
      </c>
      <c r="P60" s="13">
        <f>'Final Tables'!P60-Exercise!U60</f>
        <v>33735.844568745299</v>
      </c>
      <c r="Q60" s="13">
        <f>'Final Tables'!Q60-Exercise!V60</f>
        <v>1.0008682949971399</v>
      </c>
      <c r="R60" s="13">
        <f>'Final Tables'!R60-Exercise!W60</f>
        <v>0.99285839615758797</v>
      </c>
    </row>
    <row r="61" spans="1:18" x14ac:dyDescent="0.25">
      <c r="A61" s="1">
        <v>35370</v>
      </c>
      <c r="B61" s="13">
        <f>'Final Tables'!B61-Exercise!B61</f>
        <v>0</v>
      </c>
      <c r="C61" s="13">
        <f>'Final Tables'!C61-Exercise!C61</f>
        <v>0</v>
      </c>
      <c r="D61" s="13">
        <f>'Final Tables'!D61-Exercise!D61</f>
        <v>0</v>
      </c>
      <c r="E61" s="13">
        <f>'Final Tables'!E61-Exercise!E61</f>
        <v>0</v>
      </c>
      <c r="F61" s="13">
        <f>'Final Tables'!F61-Exercise!F61</f>
        <v>0</v>
      </c>
      <c r="G61" s="13">
        <f>'Final Tables'!G61-Exercise!G61</f>
        <v>33642.539153878803</v>
      </c>
      <c r="H61" s="13">
        <f>'Final Tables'!H61-Exercise!H61</f>
        <v>32870.6703664913</v>
      </c>
      <c r="I61" s="13">
        <f>'Final Tables'!I61-Exercise!I61</f>
        <v>0</v>
      </c>
      <c r="J61" s="13">
        <f>'Final Tables'!J61-Exercise!J61</f>
        <v>0</v>
      </c>
      <c r="K61" s="13">
        <f>'Final Tables'!K61-Exercise!K61</f>
        <v>0</v>
      </c>
      <c r="L61" s="13">
        <f>'Final Tables'!L61-Exercise!L61</f>
        <v>0</v>
      </c>
      <c r="M61" s="13">
        <f>'Final Tables'!M61-Exercise!M61</f>
        <v>0.99449266399042602</v>
      </c>
      <c r="N61" s="13">
        <f>'Final Tables'!N61-Exercise!P61</f>
        <v>0.99274446417845397</v>
      </c>
      <c r="O61" s="13">
        <f>'Final Tables'!O61-Exercise!Q61</f>
        <v>33888.417783039098</v>
      </c>
      <c r="P61" s="13">
        <f>'Final Tables'!P61-Exercise!U61</f>
        <v>33830.3557200293</v>
      </c>
      <c r="Q61" s="13">
        <f>'Final Tables'!Q61-Exercise!V61</f>
        <v>1.00171627113502</v>
      </c>
      <c r="R61" s="13">
        <f>'Final Tables'!R61-Exercise!W61</f>
        <v>1.0046205230932701</v>
      </c>
    </row>
    <row r="62" spans="1:18" x14ac:dyDescent="0.25">
      <c r="A62" s="1">
        <v>35400</v>
      </c>
      <c r="B62" s="13">
        <f>'Final Tables'!B62-Exercise!B62</f>
        <v>0</v>
      </c>
      <c r="C62" s="13">
        <f>'Final Tables'!C62-Exercise!C62</f>
        <v>0</v>
      </c>
      <c r="D62" s="13">
        <f>'Final Tables'!D62-Exercise!D62</f>
        <v>0</v>
      </c>
      <c r="E62" s="13">
        <f>'Final Tables'!E62-Exercise!E62</f>
        <v>0</v>
      </c>
      <c r="F62" s="13">
        <f>'Final Tables'!F62-Exercise!F62</f>
        <v>0</v>
      </c>
      <c r="G62" s="13">
        <f>'Final Tables'!G62-Exercise!G62</f>
        <v>37057.407544302499</v>
      </c>
      <c r="H62" s="13">
        <f>'Final Tables'!H62-Exercise!H62</f>
        <v>36207.190618222201</v>
      </c>
      <c r="I62" s="13">
        <f>'Final Tables'!I62-Exercise!I62</f>
        <v>0</v>
      </c>
      <c r="J62" s="13">
        <f>'Final Tables'!J62-Exercise!J62</f>
        <v>0</v>
      </c>
      <c r="K62" s="13">
        <f>'Final Tables'!K62-Exercise!K62</f>
        <v>0</v>
      </c>
      <c r="L62" s="13">
        <f>'Final Tables'!L62-Exercise!L62</f>
        <v>0</v>
      </c>
      <c r="M62" s="13">
        <f>'Final Tables'!M62-Exercise!M62</f>
        <v>1.10127549130252</v>
      </c>
      <c r="N62" s="13">
        <f>'Final Tables'!N62-Exercise!P62</f>
        <v>1.10330759583865</v>
      </c>
      <c r="O62" s="13">
        <f>'Final Tables'!O62-Exercise!Q62</f>
        <v>33587.5577074537</v>
      </c>
      <c r="P62" s="13">
        <f>'Final Tables'!P62-Exercise!U62</f>
        <v>33911.471306469801</v>
      </c>
      <c r="Q62" s="13">
        <f>'Final Tables'!Q62-Exercise!V62</f>
        <v>0.990448258759144</v>
      </c>
      <c r="R62" s="13">
        <f>'Final Tables'!R62-Exercise!W62</f>
        <v>1.0855210229206</v>
      </c>
    </row>
    <row r="63" spans="1:18" x14ac:dyDescent="0.25">
      <c r="A63" s="1">
        <v>35431</v>
      </c>
      <c r="B63" s="13">
        <f>'Final Tables'!B63-Exercise!B63</f>
        <v>0</v>
      </c>
      <c r="C63" s="13">
        <f>'Final Tables'!C63-Exercise!C63</f>
        <v>0</v>
      </c>
      <c r="D63" s="13">
        <f>'Final Tables'!D63-Exercise!D63</f>
        <v>0</v>
      </c>
      <c r="E63" s="13">
        <f>'Final Tables'!E63-Exercise!E63</f>
        <v>0</v>
      </c>
      <c r="F63" s="13">
        <f>'Final Tables'!F63-Exercise!F63</f>
        <v>0</v>
      </c>
      <c r="G63" s="13">
        <f>'Final Tables'!G63-Exercise!G63</f>
        <v>32899.214801549097</v>
      </c>
      <c r="H63" s="13">
        <f>'Final Tables'!H63-Exercise!H63</f>
        <v>32144.400281791099</v>
      </c>
      <c r="I63" s="13">
        <f>'Final Tables'!I63-Exercise!I63</f>
        <v>0</v>
      </c>
      <c r="J63" s="13">
        <f>'Final Tables'!J63-Exercise!J63</f>
        <v>0</v>
      </c>
      <c r="K63" s="13">
        <f>'Final Tables'!K63-Exercise!K63</f>
        <v>0</v>
      </c>
      <c r="L63" s="13">
        <f>'Final Tables'!L63-Exercise!L63</f>
        <v>0</v>
      </c>
      <c r="M63" s="13">
        <f>'Final Tables'!M63-Exercise!M63</f>
        <v>0.96813227503055299</v>
      </c>
      <c r="N63" s="13">
        <f>'Final Tables'!N63-Exercise!P63</f>
        <v>0.96680038977893001</v>
      </c>
      <c r="O63" s="13">
        <f>'Final Tables'!O63-Exercise!Q63</f>
        <v>34028.963113132202</v>
      </c>
      <c r="P63" s="13">
        <f>'Final Tables'!P63-Exercise!U63</f>
        <v>33977.0174654035</v>
      </c>
      <c r="Q63" s="13">
        <f>'Final Tables'!Q63-Exercise!V63</f>
        <v>1.0015288466029</v>
      </c>
      <c r="R63" s="13">
        <f>'Final Tables'!R63-Exercise!W63</f>
        <v>0.97490481533941797</v>
      </c>
    </row>
    <row r="64" spans="1:18" x14ac:dyDescent="0.25">
      <c r="A64" s="1">
        <v>35462</v>
      </c>
      <c r="B64" s="13">
        <f>'Final Tables'!B64-Exercise!B64</f>
        <v>0</v>
      </c>
      <c r="C64" s="13">
        <f>'Final Tables'!C64-Exercise!C64</f>
        <v>0</v>
      </c>
      <c r="D64" s="13">
        <f>'Final Tables'!D64-Exercise!D64</f>
        <v>0</v>
      </c>
      <c r="E64" s="13">
        <f>'Final Tables'!E64-Exercise!E64</f>
        <v>0</v>
      </c>
      <c r="F64" s="13">
        <f>'Final Tables'!F64-Exercise!F64</f>
        <v>0</v>
      </c>
      <c r="G64" s="13">
        <f>'Final Tables'!G64-Exercise!G64</f>
        <v>30810.660714285699</v>
      </c>
      <c r="H64" s="13">
        <f>'Final Tables'!H64-Exercise!H64</f>
        <v>30103.7643883167</v>
      </c>
      <c r="I64" s="13">
        <f>'Final Tables'!I64-Exercise!I64</f>
        <v>0</v>
      </c>
      <c r="J64" s="13">
        <f>'Final Tables'!J64-Exercise!J64</f>
        <v>0</v>
      </c>
      <c r="K64" s="13">
        <f>'Final Tables'!K64-Exercise!K64</f>
        <v>0</v>
      </c>
      <c r="L64" s="13">
        <f>'Final Tables'!L64-Exercise!L64</f>
        <v>0</v>
      </c>
      <c r="M64" s="13">
        <f>'Final Tables'!M64-Exercise!M64</f>
        <v>0.90542354938657399</v>
      </c>
      <c r="N64" s="13">
        <f>'Final Tables'!N64-Exercise!P64</f>
        <v>0.90696040253703503</v>
      </c>
      <c r="O64" s="13">
        <f>'Final Tables'!O64-Exercise!Q64</f>
        <v>33971.3405658056</v>
      </c>
      <c r="P64" s="13">
        <f>'Final Tables'!P64-Exercise!U64</f>
        <v>34021.913792698499</v>
      </c>
      <c r="Q64" s="13">
        <f>'Final Tables'!Q64-Exercise!V64</f>
        <v>0.99851351022752199</v>
      </c>
      <c r="R64" s="13">
        <f>'Final Tables'!R64-Exercise!W64</f>
        <v>0.898934204284494</v>
      </c>
    </row>
    <row r="65" spans="1:18" x14ac:dyDescent="0.25">
      <c r="A65" s="1">
        <v>35490</v>
      </c>
      <c r="B65" s="13">
        <f>'Final Tables'!B65-Exercise!B65</f>
        <v>0</v>
      </c>
      <c r="C65" s="13">
        <f>'Final Tables'!C65-Exercise!C65</f>
        <v>0</v>
      </c>
      <c r="D65" s="13">
        <f>'Final Tables'!D65-Exercise!D65</f>
        <v>0</v>
      </c>
      <c r="E65" s="13">
        <f>'Final Tables'!E65-Exercise!E65</f>
        <v>0</v>
      </c>
      <c r="F65" s="13">
        <f>'Final Tables'!F65-Exercise!F65</f>
        <v>0</v>
      </c>
      <c r="G65" s="13">
        <f>'Final Tables'!G65-Exercise!G65</f>
        <v>34096.535978392902</v>
      </c>
      <c r="H65" s="13">
        <f>'Final Tables'!H65-Exercise!H65</f>
        <v>33314.251033746397</v>
      </c>
      <c r="I65" s="13">
        <f>'Final Tables'!I65-Exercise!I65</f>
        <v>0</v>
      </c>
      <c r="J65" s="13">
        <f>'Final Tables'!J65-Exercise!J65</f>
        <v>0</v>
      </c>
      <c r="K65" s="13">
        <f>'Final Tables'!K65-Exercise!K65</f>
        <v>0</v>
      </c>
      <c r="L65" s="13">
        <f>'Final Tables'!L65-Exercise!L65</f>
        <v>0</v>
      </c>
      <c r="M65" s="13">
        <f>'Final Tables'!M65-Exercise!M65</f>
        <v>1.0011776442560101</v>
      </c>
      <c r="N65" s="13">
        <f>'Final Tables'!N65-Exercise!P65</f>
        <v>0.99823797050972796</v>
      </c>
      <c r="O65" s="13">
        <f>'Final Tables'!O65-Exercise!Q65</f>
        <v>34156.721128311998</v>
      </c>
      <c r="P65" s="13">
        <f>'Final Tables'!P65-Exercise!U65</f>
        <v>34049.115144602401</v>
      </c>
      <c r="Q65" s="13">
        <f>'Final Tables'!Q65-Exercise!V65</f>
        <v>1.0031603165971399</v>
      </c>
      <c r="R65" s="13">
        <f>'Final Tables'!R65-Exercise!W65</f>
        <v>1.00846916396341</v>
      </c>
    </row>
    <row r="66" spans="1:18" x14ac:dyDescent="0.25">
      <c r="A66" s="1">
        <v>35521</v>
      </c>
      <c r="B66" s="13">
        <f>'Final Tables'!B66-Exercise!B66</f>
        <v>0</v>
      </c>
      <c r="C66" s="13">
        <f>'Final Tables'!C66-Exercise!C66</f>
        <v>0</v>
      </c>
      <c r="D66" s="13">
        <f>'Final Tables'!D66-Exercise!D66</f>
        <v>0</v>
      </c>
      <c r="E66" s="13">
        <f>'Final Tables'!E66-Exercise!E66</f>
        <v>0</v>
      </c>
      <c r="F66" s="13">
        <f>'Final Tables'!F66-Exercise!F66</f>
        <v>0</v>
      </c>
      <c r="G66" s="13">
        <f>'Final Tables'!G66-Exercise!G66</f>
        <v>33187.833675978</v>
      </c>
      <c r="H66" s="13">
        <f>'Final Tables'!H66-Exercise!H66</f>
        <v>32426.397304652801</v>
      </c>
      <c r="I66" s="13">
        <f>'Final Tables'!I66-Exercise!I66</f>
        <v>0</v>
      </c>
      <c r="J66" s="13">
        <f>'Final Tables'!J66-Exercise!J66</f>
        <v>0</v>
      </c>
      <c r="K66" s="13">
        <f>'Final Tables'!K66-Exercise!K66</f>
        <v>0</v>
      </c>
      <c r="L66" s="13">
        <f>'Final Tables'!L66-Exercise!L66</f>
        <v>0</v>
      </c>
      <c r="M66" s="13">
        <f>'Final Tables'!M66-Exercise!M66</f>
        <v>0.97395528147510102</v>
      </c>
      <c r="N66" s="13">
        <f>'Final Tables'!N66-Exercise!P66</f>
        <v>0.97505123803368698</v>
      </c>
      <c r="O66" s="13">
        <f>'Final Tables'!O66-Exercise!Q66</f>
        <v>34037.015062824197</v>
      </c>
      <c r="P66" s="13">
        <f>'Final Tables'!P66-Exercise!U66</f>
        <v>34069.508840105002</v>
      </c>
      <c r="Q66" s="13">
        <f>'Final Tables'!Q66-Exercise!V66</f>
        <v>0.99904625049238904</v>
      </c>
      <c r="R66" s="13">
        <f>'Final Tables'!R66-Exercise!W66</f>
        <v>0.95886786604994201</v>
      </c>
    </row>
    <row r="67" spans="1:18" x14ac:dyDescent="0.25">
      <c r="A67" s="1">
        <v>35551</v>
      </c>
      <c r="B67" s="13">
        <f>'Final Tables'!B67-Exercise!B67</f>
        <v>0</v>
      </c>
      <c r="C67" s="13">
        <f>'Final Tables'!C67-Exercise!C67</f>
        <v>0</v>
      </c>
      <c r="D67" s="13">
        <f>'Final Tables'!D67-Exercise!D67</f>
        <v>0</v>
      </c>
      <c r="E67" s="13">
        <f>'Final Tables'!E67-Exercise!E67</f>
        <v>0</v>
      </c>
      <c r="F67" s="13">
        <f>'Final Tables'!F67-Exercise!F67</f>
        <v>0</v>
      </c>
      <c r="G67" s="13">
        <f>'Final Tables'!G67-Exercise!G67</f>
        <v>35012.595281825503</v>
      </c>
      <c r="H67" s="13">
        <f>'Final Tables'!H67-Exercise!H67</f>
        <v>34209.292970431597</v>
      </c>
      <c r="I67" s="13">
        <f>'Final Tables'!I67-Exercise!I67</f>
        <v>0</v>
      </c>
      <c r="J67" s="13">
        <f>'Final Tables'!J67-Exercise!J67</f>
        <v>0</v>
      </c>
      <c r="K67" s="13">
        <f>'Final Tables'!K67-Exercise!K67</f>
        <v>0</v>
      </c>
      <c r="L67" s="13">
        <f>'Final Tables'!L67-Exercise!L67</f>
        <v>0</v>
      </c>
      <c r="M67" s="13">
        <f>'Final Tables'!M67-Exercise!M67</f>
        <v>1.0267413335056701</v>
      </c>
      <c r="N67" s="13">
        <f>'Final Tables'!N67-Exercise!P67</f>
        <v>1.0286956007906201</v>
      </c>
      <c r="O67" s="13">
        <f>'Final Tables'!O67-Exercise!Q67</f>
        <v>34035.914273295297</v>
      </c>
      <c r="P67" s="13">
        <f>'Final Tables'!P67-Exercise!U67</f>
        <v>34097.9232705951</v>
      </c>
      <c r="Q67" s="13">
        <f>'Final Tables'!Q67-Exercise!V67</f>
        <v>0.99818144357919603</v>
      </c>
      <c r="R67" s="13">
        <f>'Final Tables'!R67-Exercise!W67</f>
        <v>1.04366228316278</v>
      </c>
    </row>
    <row r="68" spans="1:18" x14ac:dyDescent="0.25">
      <c r="A68" s="1">
        <v>35582</v>
      </c>
      <c r="B68" s="13">
        <f>'Final Tables'!B68-Exercise!B68</f>
        <v>0</v>
      </c>
      <c r="C68" s="13">
        <f>'Final Tables'!C68-Exercise!C68</f>
        <v>0</v>
      </c>
      <c r="D68" s="13">
        <f>'Final Tables'!D68-Exercise!D68</f>
        <v>0</v>
      </c>
      <c r="E68" s="13">
        <f>'Final Tables'!E68-Exercise!E68</f>
        <v>0</v>
      </c>
      <c r="F68" s="13">
        <f>'Final Tables'!F68-Exercise!F68</f>
        <v>0</v>
      </c>
      <c r="G68" s="13">
        <f>'Final Tables'!G68-Exercise!G68</f>
        <v>33959.819127162897</v>
      </c>
      <c r="H68" s="13">
        <f>'Final Tables'!H68-Exercise!H68</f>
        <v>33180.670909791799</v>
      </c>
      <c r="I68" s="13">
        <f>'Final Tables'!I68-Exercise!I68</f>
        <v>0</v>
      </c>
      <c r="J68" s="13">
        <f>'Final Tables'!J68-Exercise!J68</f>
        <v>0</v>
      </c>
      <c r="K68" s="13">
        <f>'Final Tables'!K68-Exercise!K68</f>
        <v>0</v>
      </c>
      <c r="L68" s="13">
        <f>'Final Tables'!L68-Exercise!L68</f>
        <v>0</v>
      </c>
      <c r="M68" s="13">
        <f>'Final Tables'!M68-Exercise!M68</f>
        <v>1.0024458393487099</v>
      </c>
      <c r="N68" s="13">
        <f>'Final Tables'!N68-Exercise!P68</f>
        <v>1.00324289253034</v>
      </c>
      <c r="O68" s="13">
        <f>'Final Tables'!O68-Exercise!Q68</f>
        <v>33850.047062392601</v>
      </c>
      <c r="P68" s="13">
        <f>'Final Tables'!P68-Exercise!U68</f>
        <v>34140.976943918497</v>
      </c>
      <c r="Q68" s="13">
        <f>'Final Tables'!Q68-Exercise!V68</f>
        <v>0.99147857186383803</v>
      </c>
      <c r="R68" s="13">
        <f>'Final Tables'!R68-Exercise!W68</f>
        <v>0.991726833883675</v>
      </c>
    </row>
    <row r="69" spans="1:18" x14ac:dyDescent="0.25">
      <c r="A69" s="1">
        <v>35612</v>
      </c>
      <c r="B69" s="13">
        <f>'Final Tables'!B69-Exercise!B69</f>
        <v>0</v>
      </c>
      <c r="C69" s="13">
        <f>'Final Tables'!C69-Exercise!C69</f>
        <v>0</v>
      </c>
      <c r="D69" s="13">
        <f>'Final Tables'!D69-Exercise!D69</f>
        <v>0</v>
      </c>
      <c r="E69" s="13">
        <f>'Final Tables'!E69-Exercise!E69</f>
        <v>0</v>
      </c>
      <c r="F69" s="13">
        <f>'Final Tables'!F69-Exercise!F69</f>
        <v>0</v>
      </c>
      <c r="G69" s="13">
        <f>'Final Tables'!G69-Exercise!G69</f>
        <v>35408.271870565099</v>
      </c>
      <c r="H69" s="13">
        <f>'Final Tables'!H69-Exercise!H69</f>
        <v>34595.891456969897</v>
      </c>
      <c r="I69" s="13">
        <f>'Final Tables'!I69-Exercise!I69</f>
        <v>0</v>
      </c>
      <c r="J69" s="13">
        <f>'Final Tables'!J69-Exercise!J69</f>
        <v>0</v>
      </c>
      <c r="K69" s="13">
        <f>'Final Tables'!K69-Exercise!K69</f>
        <v>0</v>
      </c>
      <c r="L69" s="13">
        <f>'Final Tables'!L69-Exercise!L69</f>
        <v>0</v>
      </c>
      <c r="M69" s="13">
        <f>'Final Tables'!M69-Exercise!M69</f>
        <v>1.0356443662786301</v>
      </c>
      <c r="N69" s="13">
        <f>'Final Tables'!N69-Exercise!P69</f>
        <v>1.0363237971824599</v>
      </c>
      <c r="O69" s="13">
        <f>'Final Tables'!O69-Exercise!Q69</f>
        <v>34167.189798046202</v>
      </c>
      <c r="P69" s="13">
        <f>'Final Tables'!P69-Exercise!U69</f>
        <v>34194.703008791003</v>
      </c>
      <c r="Q69" s="13">
        <f>'Final Tables'!Q69-Exercise!V69</f>
        <v>0.99919539553428005</v>
      </c>
      <c r="R69" s="13">
        <f>'Final Tables'!R69-Exercise!W69</f>
        <v>1.0359646259823201</v>
      </c>
    </row>
    <row r="70" spans="1:18" x14ac:dyDescent="0.25">
      <c r="A70" s="1">
        <v>35643</v>
      </c>
      <c r="B70" s="13">
        <f>'Final Tables'!B70-Exercise!B70</f>
        <v>0</v>
      </c>
      <c r="C70" s="13">
        <f>'Final Tables'!C70-Exercise!C70</f>
        <v>0</v>
      </c>
      <c r="D70" s="13">
        <f>'Final Tables'!D70-Exercise!D70</f>
        <v>0</v>
      </c>
      <c r="E70" s="13">
        <f>'Final Tables'!E70-Exercise!E70</f>
        <v>0</v>
      </c>
      <c r="F70" s="13">
        <f>'Final Tables'!F70-Exercise!F70</f>
        <v>0</v>
      </c>
      <c r="G70" s="13">
        <f>'Final Tables'!G70-Exercise!G70</f>
        <v>35022.474485207</v>
      </c>
      <c r="H70" s="13">
        <f>'Final Tables'!H70-Exercise!H70</f>
        <v>34218.945512897299</v>
      </c>
      <c r="I70" s="13">
        <f>'Final Tables'!I70-Exercise!I70</f>
        <v>0</v>
      </c>
      <c r="J70" s="13">
        <f>'Final Tables'!J70-Exercise!J70</f>
        <v>0</v>
      </c>
      <c r="K70" s="13">
        <f>'Final Tables'!K70-Exercise!K70</f>
        <v>0</v>
      </c>
      <c r="L70" s="13">
        <f>'Final Tables'!L70-Exercise!L70</f>
        <v>0</v>
      </c>
      <c r="M70" s="13">
        <f>'Final Tables'!M70-Exercise!M70</f>
        <v>1.0228890540970199</v>
      </c>
      <c r="N70" s="13">
        <f>'Final Tables'!N70-Exercise!P70</f>
        <v>1.0206533694920401</v>
      </c>
      <c r="O70" s="13">
        <f>'Final Tables'!O70-Exercise!Q70</f>
        <v>34313.779322197399</v>
      </c>
      <c r="P70" s="13">
        <f>'Final Tables'!P70-Exercise!U70</f>
        <v>34246.403759602297</v>
      </c>
      <c r="Q70" s="13">
        <f>'Final Tables'!Q70-Exercise!V70</f>
        <v>1.0019673762847601</v>
      </c>
      <c r="R70" s="13">
        <f>'Final Tables'!R70-Exercise!W70</f>
        <v>1.02556467678963</v>
      </c>
    </row>
    <row r="71" spans="1:18" x14ac:dyDescent="0.25">
      <c r="A71" s="1">
        <v>35674</v>
      </c>
      <c r="B71" s="13">
        <f>'Final Tables'!B71-Exercise!B71</f>
        <v>0</v>
      </c>
      <c r="C71" s="13">
        <f>'Final Tables'!C71-Exercise!C71</f>
        <v>0</v>
      </c>
      <c r="D71" s="13">
        <f>'Final Tables'!D71-Exercise!D71</f>
        <v>0</v>
      </c>
      <c r="E71" s="13">
        <f>'Final Tables'!E71-Exercise!E71</f>
        <v>0</v>
      </c>
      <c r="F71" s="13">
        <f>'Final Tables'!F71-Exercise!F71</f>
        <v>0</v>
      </c>
      <c r="G71" s="13">
        <f>'Final Tables'!G71-Exercise!G71</f>
        <v>33343.0613795553</v>
      </c>
      <c r="H71" s="13">
        <f>'Final Tables'!H71-Exercise!H71</f>
        <v>32578.063582061299</v>
      </c>
      <c r="I71" s="13">
        <f>'Final Tables'!I71-Exercise!I71</f>
        <v>0</v>
      </c>
      <c r="J71" s="13">
        <f>'Final Tables'!J71-Exercise!J71</f>
        <v>0</v>
      </c>
      <c r="K71" s="13">
        <f>'Final Tables'!K71-Exercise!K71</f>
        <v>0</v>
      </c>
      <c r="L71" s="13">
        <f>'Final Tables'!L71-Exercise!L71</f>
        <v>0</v>
      </c>
      <c r="M71" s="13">
        <f>'Final Tables'!M71-Exercise!M71</f>
        <v>0.97313220484214802</v>
      </c>
      <c r="N71" s="13">
        <f>'Final Tables'!N71-Exercise!P71</f>
        <v>0.97341506286968504</v>
      </c>
      <c r="O71" s="13">
        <f>'Final Tables'!O71-Exercise!Q71</f>
        <v>34253.693672314897</v>
      </c>
      <c r="P71" s="13">
        <f>'Final Tables'!P71-Exercise!U71</f>
        <v>34271.489285887699</v>
      </c>
      <c r="Q71" s="13">
        <f>'Final Tables'!Q71-Exercise!V71</f>
        <v>0.99948074583440705</v>
      </c>
      <c r="R71" s="13">
        <f>'Final Tables'!R71-Exercise!W71</f>
        <v>0.96453831566501502</v>
      </c>
    </row>
    <row r="72" spans="1:18" x14ac:dyDescent="0.25">
      <c r="A72" s="1">
        <v>35704</v>
      </c>
      <c r="B72" s="13">
        <f>'Final Tables'!B72-Exercise!B72</f>
        <v>0</v>
      </c>
      <c r="C72" s="13">
        <f>'Final Tables'!C72-Exercise!C72</f>
        <v>0</v>
      </c>
      <c r="D72" s="13">
        <f>'Final Tables'!D72-Exercise!D72</f>
        <v>0</v>
      </c>
      <c r="E72" s="13">
        <f>'Final Tables'!E72-Exercise!E72</f>
        <v>0</v>
      </c>
      <c r="F72" s="13">
        <f>'Final Tables'!F72-Exercise!F72</f>
        <v>0</v>
      </c>
      <c r="G72" s="13">
        <f>'Final Tables'!G72-Exercise!G72</f>
        <v>34115.023010944598</v>
      </c>
      <c r="H72" s="13">
        <f>'Final Tables'!H72-Exercise!H72</f>
        <v>33332.313913907899</v>
      </c>
      <c r="I72" s="13">
        <f>'Final Tables'!I72-Exercise!I72</f>
        <v>0</v>
      </c>
      <c r="J72" s="13">
        <f>'Final Tables'!J72-Exercise!J72</f>
        <v>0</v>
      </c>
      <c r="K72" s="13">
        <f>'Final Tables'!K72-Exercise!K72</f>
        <v>0</v>
      </c>
      <c r="L72" s="13">
        <f>'Final Tables'!L72-Exercise!L72</f>
        <v>0</v>
      </c>
      <c r="M72" s="13">
        <f>'Final Tables'!M72-Exercise!M72</f>
        <v>0.99590525199737601</v>
      </c>
      <c r="N72" s="13">
        <f>'Final Tables'!N72-Exercise!P72</f>
        <v>0.993607541952507</v>
      </c>
      <c r="O72" s="13">
        <f>'Final Tables'!O72-Exercise!Q72</f>
        <v>34334.504893054902</v>
      </c>
      <c r="P72" s="13">
        <f>'Final Tables'!P72-Exercise!U72</f>
        <v>34260.897998100903</v>
      </c>
      <c r="Q72" s="13">
        <f>'Final Tables'!Q72-Exercise!V72</f>
        <v>1.0021484228159501</v>
      </c>
      <c r="R72" s="13">
        <f>'Final Tables'!R72-Exercise!W72</f>
        <v>1.0019366846020401</v>
      </c>
    </row>
    <row r="73" spans="1:18" x14ac:dyDescent="0.25">
      <c r="A73" s="1">
        <v>35735</v>
      </c>
      <c r="B73" s="13">
        <f>'Final Tables'!B73-Exercise!B73</f>
        <v>0</v>
      </c>
      <c r="C73" s="13">
        <f>'Final Tables'!C73-Exercise!C73</f>
        <v>0</v>
      </c>
      <c r="D73" s="13">
        <f>'Final Tables'!D73-Exercise!D73</f>
        <v>0</v>
      </c>
      <c r="E73" s="13">
        <f>'Final Tables'!E73-Exercise!E73</f>
        <v>0</v>
      </c>
      <c r="F73" s="13">
        <f>'Final Tables'!F73-Exercise!F73</f>
        <v>0</v>
      </c>
      <c r="G73" s="13">
        <f>'Final Tables'!G73-Exercise!G73</f>
        <v>34100.257527830501</v>
      </c>
      <c r="H73" s="13">
        <f>'Final Tables'!H73-Exercise!H73</f>
        <v>33317.887198789103</v>
      </c>
      <c r="I73" s="13">
        <f>'Final Tables'!I73-Exercise!I73</f>
        <v>0</v>
      </c>
      <c r="J73" s="13">
        <f>'Final Tables'!J73-Exercise!J73</f>
        <v>0</v>
      </c>
      <c r="K73" s="13">
        <f>'Final Tables'!K73-Exercise!K73</f>
        <v>0</v>
      </c>
      <c r="L73" s="13">
        <f>'Final Tables'!L73-Exercise!L73</f>
        <v>0</v>
      </c>
      <c r="M73" s="13">
        <f>'Final Tables'!M73-Exercise!M73</f>
        <v>0.99658514326083603</v>
      </c>
      <c r="N73" s="13">
        <f>'Final Tables'!N73-Exercise!P73</f>
        <v>0.993629381652545</v>
      </c>
      <c r="O73" s="13">
        <f>'Final Tables'!O73-Exercise!Q73</f>
        <v>34318.890078629702</v>
      </c>
      <c r="P73" s="13">
        <f>'Final Tables'!P73-Exercise!U73</f>
        <v>34218.710615371601</v>
      </c>
      <c r="Q73" s="13">
        <f>'Final Tables'!Q73-Exercise!V73</f>
        <v>1.0029276223871799</v>
      </c>
      <c r="R73" s="13">
        <f>'Final Tables'!R73-Exercise!W73</f>
        <v>0.99443775488681696</v>
      </c>
    </row>
    <row r="74" spans="1:18" x14ac:dyDescent="0.25">
      <c r="A74" s="1">
        <v>35765</v>
      </c>
      <c r="B74" s="13">
        <f>'Final Tables'!B74-Exercise!B74</f>
        <v>0</v>
      </c>
      <c r="C74" s="13">
        <f>'Final Tables'!C74-Exercise!C74</f>
        <v>0</v>
      </c>
      <c r="D74" s="13">
        <f>'Final Tables'!D74-Exercise!D74</f>
        <v>0</v>
      </c>
      <c r="E74" s="13">
        <f>'Final Tables'!E74-Exercise!E74</f>
        <v>0</v>
      </c>
      <c r="F74" s="13">
        <f>'Final Tables'!F74-Exercise!F74</f>
        <v>0</v>
      </c>
      <c r="G74" s="13">
        <f>'Final Tables'!G74-Exercise!G74</f>
        <v>37605.494569028298</v>
      </c>
      <c r="H74" s="13">
        <f>'Final Tables'!H74-Exercise!H74</f>
        <v>36742.702751819197</v>
      </c>
      <c r="I74" s="13">
        <f>'Final Tables'!I74-Exercise!I74</f>
        <v>0</v>
      </c>
      <c r="J74" s="13">
        <f>'Final Tables'!J74-Exercise!J74</f>
        <v>0</v>
      </c>
      <c r="K74" s="13">
        <f>'Final Tables'!K74-Exercise!K74</f>
        <v>0</v>
      </c>
      <c r="L74" s="13">
        <f>'Final Tables'!L74-Exercise!L74</f>
        <v>0</v>
      </c>
      <c r="M74" s="13">
        <f>'Final Tables'!M74-Exercise!M74</f>
        <v>1.1003849223856601</v>
      </c>
      <c r="N74" s="13">
        <f>'Final Tables'!N74-Exercise!P74</f>
        <v>1.1037642376403001</v>
      </c>
      <c r="O74" s="13">
        <f>'Final Tables'!O74-Exercise!Q74</f>
        <v>34070.223772989601</v>
      </c>
      <c r="P74" s="13">
        <f>'Final Tables'!P74-Exercise!U74</f>
        <v>34172.089020146399</v>
      </c>
      <c r="Q74" s="13">
        <f>'Final Tables'!Q74-Exercise!V74</f>
        <v>0.99701905121759604</v>
      </c>
      <c r="R74" s="13">
        <f>'Final Tables'!R74-Exercise!W74</f>
        <v>1.0956781572299099</v>
      </c>
    </row>
    <row r="75" spans="1:18" x14ac:dyDescent="0.25">
      <c r="A75" s="1">
        <v>35796</v>
      </c>
      <c r="B75" s="13">
        <f>'Final Tables'!B75-Exercise!B75</f>
        <v>0</v>
      </c>
      <c r="C75" s="13">
        <f>'Final Tables'!C75-Exercise!C75</f>
        <v>0</v>
      </c>
      <c r="D75" s="13">
        <f>'Final Tables'!D75-Exercise!D75</f>
        <v>0</v>
      </c>
      <c r="E75" s="13">
        <f>'Final Tables'!E75-Exercise!E75</f>
        <v>0</v>
      </c>
      <c r="F75" s="13">
        <f>'Final Tables'!F75-Exercise!F75</f>
        <v>0</v>
      </c>
      <c r="G75" s="13">
        <f>'Final Tables'!G75-Exercise!G75</f>
        <v>32960.452289405002</v>
      </c>
      <c r="H75" s="13">
        <f>'Final Tables'!H75-Exercise!H75</f>
        <v>32204.232783380201</v>
      </c>
      <c r="I75" s="13">
        <f>'Final Tables'!I75-Exercise!I75</f>
        <v>0</v>
      </c>
      <c r="J75" s="13">
        <f>'Final Tables'!J75-Exercise!J75</f>
        <v>0</v>
      </c>
      <c r="K75" s="13">
        <f>'Final Tables'!K75-Exercise!K75</f>
        <v>0</v>
      </c>
      <c r="L75" s="13">
        <f>'Final Tables'!L75-Exercise!L75</f>
        <v>0</v>
      </c>
      <c r="M75" s="13">
        <f>'Final Tables'!M75-Exercise!M75</f>
        <v>0.96505539101597604</v>
      </c>
      <c r="N75" s="13">
        <f>'Final Tables'!N75-Exercise!P75</f>
        <v>0.96631291002583997</v>
      </c>
      <c r="O75" s="13">
        <f>'Final Tables'!O75-Exercise!Q75</f>
        <v>34109.502157560601</v>
      </c>
      <c r="P75" s="13">
        <f>'Final Tables'!P75-Exercise!U75</f>
        <v>34147.883476793402</v>
      </c>
      <c r="Q75" s="13">
        <f>'Final Tables'!Q75-Exercise!V75</f>
        <v>0.99887602640851902</v>
      </c>
      <c r="R75" s="13">
        <f>'Final Tables'!R75-Exercise!W75</f>
        <v>0.98037197510336105</v>
      </c>
    </row>
    <row r="76" spans="1:18" x14ac:dyDescent="0.25">
      <c r="A76" s="1">
        <v>35827</v>
      </c>
      <c r="B76" s="13">
        <f>'Final Tables'!B76-Exercise!B76</f>
        <v>0</v>
      </c>
      <c r="C76" s="13">
        <f>'Final Tables'!C76-Exercise!C76</f>
        <v>0</v>
      </c>
      <c r="D76" s="13">
        <f>'Final Tables'!D76-Exercise!D76</f>
        <v>0</v>
      </c>
      <c r="E76" s="13">
        <f>'Final Tables'!E76-Exercise!E76</f>
        <v>0</v>
      </c>
      <c r="F76" s="13">
        <f>'Final Tables'!F76-Exercise!F76</f>
        <v>0</v>
      </c>
      <c r="G76" s="13">
        <f>'Final Tables'!G76-Exercise!G76</f>
        <v>30934.758928571398</v>
      </c>
      <c r="H76" s="13">
        <f>'Final Tables'!H76-Exercise!H76</f>
        <v>30225.015387719501</v>
      </c>
      <c r="I76" s="13">
        <f>'Final Tables'!I76-Exercise!I76</f>
        <v>0</v>
      </c>
      <c r="J76" s="13">
        <f>'Final Tables'!J76-Exercise!J76</f>
        <v>0</v>
      </c>
      <c r="K76" s="13">
        <f>'Final Tables'!K76-Exercise!K76</f>
        <v>0</v>
      </c>
      <c r="L76" s="13">
        <f>'Final Tables'!L76-Exercise!L76</f>
        <v>0</v>
      </c>
      <c r="M76" s="13">
        <f>'Final Tables'!M76-Exercise!M76</f>
        <v>0.90515115644279598</v>
      </c>
      <c r="N76" s="13">
        <f>'Final Tables'!N76-Exercise!P76</f>
        <v>0.90791979235190601</v>
      </c>
      <c r="O76" s="13">
        <f>'Final Tables'!O76-Exercise!Q76</f>
        <v>34072.127504167504</v>
      </c>
      <c r="P76" s="13">
        <f>'Final Tables'!P76-Exercise!U76</f>
        <v>34168.886232139303</v>
      </c>
      <c r="Q76" s="13">
        <f>'Final Tables'!Q76-Exercise!V76</f>
        <v>0.99716822119063497</v>
      </c>
      <c r="R76" s="13">
        <f>'Final Tables'!R76-Exercise!W76</f>
        <v>0.899885103924013</v>
      </c>
    </row>
    <row r="77" spans="1:18" x14ac:dyDescent="0.25">
      <c r="A77" s="1">
        <v>35855</v>
      </c>
      <c r="B77" s="13">
        <f>'Final Tables'!B77-Exercise!B77</f>
        <v>0</v>
      </c>
      <c r="C77" s="13">
        <f>'Final Tables'!C77-Exercise!C77</f>
        <v>0</v>
      </c>
      <c r="D77" s="13">
        <f>'Final Tables'!D77-Exercise!D77</f>
        <v>0</v>
      </c>
      <c r="E77" s="13">
        <f>'Final Tables'!E77-Exercise!E77</f>
        <v>0</v>
      </c>
      <c r="F77" s="13">
        <f>'Final Tables'!F77-Exercise!F77</f>
        <v>0</v>
      </c>
      <c r="G77" s="13">
        <f>'Final Tables'!G77-Exercise!G77</f>
        <v>34230.675506134998</v>
      </c>
      <c r="H77" s="13">
        <f>'Final Tables'!H77-Exercise!H77</f>
        <v>33445.312966359801</v>
      </c>
      <c r="I77" s="13">
        <f>'Final Tables'!I77-Exercise!I77</f>
        <v>0</v>
      </c>
      <c r="J77" s="13">
        <f>'Final Tables'!J77-Exercise!J77</f>
        <v>0</v>
      </c>
      <c r="K77" s="13">
        <f>'Final Tables'!K77-Exercise!K77</f>
        <v>0</v>
      </c>
      <c r="L77" s="13">
        <f>'Final Tables'!L77-Exercise!L77</f>
        <v>0</v>
      </c>
      <c r="M77" s="13">
        <f>'Final Tables'!M77-Exercise!M77</f>
        <v>0.99951558196670598</v>
      </c>
      <c r="N77" s="13">
        <f>'Final Tables'!N77-Exercise!P77</f>
        <v>0.99784718256727201</v>
      </c>
      <c r="O77" s="13">
        <f>'Final Tables'!O77-Exercise!Q77</f>
        <v>34304.5268896446</v>
      </c>
      <c r="P77" s="13">
        <f>'Final Tables'!P77-Exercise!U77</f>
        <v>34240.373222718699</v>
      </c>
      <c r="Q77" s="13">
        <f>'Final Tables'!Q77-Exercise!V77</f>
        <v>1.00187362639153</v>
      </c>
      <c r="R77" s="13">
        <f>'Final Tables'!R77-Exercise!W77</f>
        <v>0.97339922825404002</v>
      </c>
    </row>
    <row r="78" spans="1:18" x14ac:dyDescent="0.25">
      <c r="A78" s="1">
        <v>35886</v>
      </c>
      <c r="B78" s="13">
        <f>'Final Tables'!B78-Exercise!B78</f>
        <v>0</v>
      </c>
      <c r="C78" s="13">
        <f>'Final Tables'!C78-Exercise!C78</f>
        <v>0</v>
      </c>
      <c r="D78" s="13">
        <f>'Final Tables'!D78-Exercise!D78</f>
        <v>0</v>
      </c>
      <c r="E78" s="13">
        <f>'Final Tables'!E78-Exercise!E78</f>
        <v>0</v>
      </c>
      <c r="F78" s="13">
        <f>'Final Tables'!F78-Exercise!F78</f>
        <v>0</v>
      </c>
      <c r="G78" s="13">
        <f>'Final Tables'!G78-Exercise!G78</f>
        <v>33490.697450057698</v>
      </c>
      <c r="H78" s="13">
        <f>'Final Tables'!H78-Exercise!H78</f>
        <v>32722.3124030402</v>
      </c>
      <c r="I78" s="13">
        <f>'Final Tables'!I78-Exercise!I78</f>
        <v>0</v>
      </c>
      <c r="J78" s="13">
        <f>'Final Tables'!J78-Exercise!J78</f>
        <v>0</v>
      </c>
      <c r="K78" s="13">
        <f>'Final Tables'!K78-Exercise!K78</f>
        <v>0</v>
      </c>
      <c r="L78" s="13">
        <f>'Final Tables'!L78-Exercise!L78</f>
        <v>0</v>
      </c>
      <c r="M78" s="13">
        <f>'Final Tables'!M78-Exercise!M78</f>
        <v>0.97474206105296302</v>
      </c>
      <c r="N78" s="13">
        <f>'Final Tables'!N78-Exercise!P78</f>
        <v>0.97518963900244404</v>
      </c>
      <c r="O78" s="13">
        <f>'Final Tables'!O78-Exercise!Q78</f>
        <v>34342.7535636213</v>
      </c>
      <c r="P78" s="13">
        <f>'Final Tables'!P78-Exercise!U78</f>
        <v>34353.699415166098</v>
      </c>
      <c r="Q78" s="13">
        <f>'Final Tables'!Q78-Exercise!V78</f>
        <v>0.99968137779246002</v>
      </c>
      <c r="R78" s="13">
        <f>'Final Tables'!R78-Exercise!W78</f>
        <v>0.98786487627297503</v>
      </c>
    </row>
    <row r="79" spans="1:18" x14ac:dyDescent="0.25">
      <c r="A79" s="1">
        <v>35916</v>
      </c>
      <c r="B79" s="13">
        <f>'Final Tables'!B79-Exercise!B79</f>
        <v>0</v>
      </c>
      <c r="C79" s="13">
        <f>'Final Tables'!C79-Exercise!C79</f>
        <v>0</v>
      </c>
      <c r="D79" s="13">
        <f>'Final Tables'!D79-Exercise!D79</f>
        <v>0</v>
      </c>
      <c r="E79" s="13">
        <f>'Final Tables'!E79-Exercise!E79</f>
        <v>0</v>
      </c>
      <c r="F79" s="13">
        <f>'Final Tables'!F79-Exercise!F79</f>
        <v>0</v>
      </c>
      <c r="G79" s="13">
        <f>'Final Tables'!G79-Exercise!G79</f>
        <v>35550.931589342901</v>
      </c>
      <c r="H79" s="13">
        <f>'Final Tables'!H79-Exercise!H79</f>
        <v>34735.278099847099</v>
      </c>
      <c r="I79" s="13">
        <f>'Final Tables'!I79-Exercise!I79</f>
        <v>0</v>
      </c>
      <c r="J79" s="13">
        <f>'Final Tables'!J79-Exercise!J79</f>
        <v>0</v>
      </c>
      <c r="K79" s="13">
        <f>'Final Tables'!K79-Exercise!K79</f>
        <v>0</v>
      </c>
      <c r="L79" s="13">
        <f>'Final Tables'!L79-Exercise!L79</f>
        <v>0</v>
      </c>
      <c r="M79" s="13">
        <f>'Final Tables'!M79-Exercise!M79</f>
        <v>1.03057090657545</v>
      </c>
      <c r="N79" s="13">
        <f>'Final Tables'!N79-Exercise!P79</f>
        <v>1.02996267606147</v>
      </c>
      <c r="O79" s="13">
        <f>'Final Tables'!O79-Exercise!Q79</f>
        <v>34516.718339045103</v>
      </c>
      <c r="P79" s="13">
        <f>'Final Tables'!P79-Exercise!U79</f>
        <v>34494.690768496497</v>
      </c>
      <c r="Q79" s="13">
        <f>'Final Tables'!Q79-Exercise!V79</f>
        <v>1.0006385785770999</v>
      </c>
      <c r="R79" s="13">
        <f>'Final Tables'!R79-Exercise!W79</f>
        <v>1.03491877904255</v>
      </c>
    </row>
    <row r="80" spans="1:18" x14ac:dyDescent="0.25">
      <c r="A80" s="1">
        <v>35947</v>
      </c>
      <c r="B80" s="13">
        <f>'Final Tables'!B80-Exercise!B80</f>
        <v>0</v>
      </c>
      <c r="C80" s="13">
        <f>'Final Tables'!C80-Exercise!C80</f>
        <v>0</v>
      </c>
      <c r="D80" s="13">
        <f>'Final Tables'!D80-Exercise!D80</f>
        <v>0</v>
      </c>
      <c r="E80" s="13">
        <f>'Final Tables'!E80-Exercise!E80</f>
        <v>0</v>
      </c>
      <c r="F80" s="13">
        <f>'Final Tables'!F80-Exercise!F80</f>
        <v>0</v>
      </c>
      <c r="G80" s="13">
        <f>'Final Tables'!G80-Exercise!G80</f>
        <v>34667.135853055697</v>
      </c>
      <c r="H80" s="13">
        <f>'Final Tables'!H80-Exercise!H80</f>
        <v>33871.759499603097</v>
      </c>
      <c r="I80" s="13">
        <f>'Final Tables'!I80-Exercise!I80</f>
        <v>0</v>
      </c>
      <c r="J80" s="13">
        <f>'Final Tables'!J80-Exercise!J80</f>
        <v>0</v>
      </c>
      <c r="K80" s="13">
        <f>'Final Tables'!K80-Exercise!K80</f>
        <v>0</v>
      </c>
      <c r="L80" s="13">
        <f>'Final Tables'!L80-Exercise!L80</f>
        <v>0</v>
      </c>
      <c r="M80" s="13">
        <f>'Final Tables'!M80-Exercise!M80</f>
        <v>1.0009528215079799</v>
      </c>
      <c r="N80" s="13">
        <f>'Final Tables'!N80-Exercise!P80</f>
        <v>1.0016084094438</v>
      </c>
      <c r="O80" s="13">
        <f>'Final Tables'!O80-Exercise!Q80</f>
        <v>34611.466443564197</v>
      </c>
      <c r="P80" s="13">
        <f>'Final Tables'!P80-Exercise!U80</f>
        <v>34636.372684021699</v>
      </c>
      <c r="Q80" s="13">
        <f>'Final Tables'!Q80-Exercise!V80</f>
        <v>0.99928092237935195</v>
      </c>
      <c r="R80" s="13">
        <f>'Final Tables'!R80-Exercise!W80</f>
        <v>0.99247456203599804</v>
      </c>
    </row>
    <row r="81" spans="1:18" x14ac:dyDescent="0.25">
      <c r="A81" s="1">
        <v>35977</v>
      </c>
      <c r="B81" s="13">
        <f>'Final Tables'!B81-Exercise!B81</f>
        <v>0</v>
      </c>
      <c r="C81" s="13">
        <f>'Final Tables'!C81-Exercise!C81</f>
        <v>0</v>
      </c>
      <c r="D81" s="13">
        <f>'Final Tables'!D81-Exercise!D81</f>
        <v>0</v>
      </c>
      <c r="E81" s="13">
        <f>'Final Tables'!E81-Exercise!E81</f>
        <v>0</v>
      </c>
      <c r="F81" s="13">
        <f>'Final Tables'!F81-Exercise!F81</f>
        <v>0</v>
      </c>
      <c r="G81" s="13">
        <f>'Final Tables'!G81-Exercise!G81</f>
        <v>36087.488368601902</v>
      </c>
      <c r="H81" s="13">
        <f>'Final Tables'!H81-Exercise!H81</f>
        <v>35259.524529144699</v>
      </c>
      <c r="I81" s="13">
        <f>'Final Tables'!I81-Exercise!I81</f>
        <v>0</v>
      </c>
      <c r="J81" s="13">
        <f>'Final Tables'!J81-Exercise!J81</f>
        <v>0</v>
      </c>
      <c r="K81" s="13">
        <f>'Final Tables'!K81-Exercise!K81</f>
        <v>0</v>
      </c>
      <c r="L81" s="13">
        <f>'Final Tables'!L81-Exercise!L81</f>
        <v>0</v>
      </c>
      <c r="M81" s="13">
        <f>'Final Tables'!M81-Exercise!M81</f>
        <v>1.0380867251408701</v>
      </c>
      <c r="N81" s="13">
        <f>'Final Tables'!N81-Exercise!P81</f>
        <v>1.0360151868731899</v>
      </c>
      <c r="O81" s="13">
        <f>'Final Tables'!O81-Exercise!Q81</f>
        <v>34832.972359717998</v>
      </c>
      <c r="P81" s="13">
        <f>'Final Tables'!P81-Exercise!U81</f>
        <v>34769.685217759703</v>
      </c>
      <c r="Q81" s="13">
        <f>'Final Tables'!Q81-Exercise!V81</f>
        <v>1.0018201816197601</v>
      </c>
      <c r="R81" s="13">
        <f>'Final Tables'!R81-Exercise!W81</f>
        <v>1.0446998213130501</v>
      </c>
    </row>
    <row r="82" spans="1:18" x14ac:dyDescent="0.25">
      <c r="A82" s="1">
        <v>36008</v>
      </c>
      <c r="B82" s="13">
        <f>'Final Tables'!B82-Exercise!B82</f>
        <v>0</v>
      </c>
      <c r="C82" s="13">
        <f>'Final Tables'!C82-Exercise!C82</f>
        <v>0</v>
      </c>
      <c r="D82" s="13">
        <f>'Final Tables'!D82-Exercise!D82</f>
        <v>0</v>
      </c>
      <c r="E82" s="13">
        <f>'Final Tables'!E82-Exercise!E82</f>
        <v>0</v>
      </c>
      <c r="F82" s="13">
        <f>'Final Tables'!F82-Exercise!F82</f>
        <v>0</v>
      </c>
      <c r="G82" s="13">
        <f>'Final Tables'!G82-Exercise!G82</f>
        <v>35517.065409036797</v>
      </c>
      <c r="H82" s="13">
        <f>'Final Tables'!H82-Exercise!H82</f>
        <v>34702.188919380496</v>
      </c>
      <c r="I82" s="13">
        <f>'Final Tables'!I82-Exercise!I82</f>
        <v>0</v>
      </c>
      <c r="J82" s="13">
        <f>'Final Tables'!J82-Exercise!J82</f>
        <v>0</v>
      </c>
      <c r="K82" s="13">
        <f>'Final Tables'!K82-Exercise!K82</f>
        <v>0</v>
      </c>
      <c r="L82" s="13">
        <f>'Final Tables'!L82-Exercise!L82</f>
        <v>0</v>
      </c>
      <c r="M82" s="13">
        <f>'Final Tables'!M82-Exercise!M82</f>
        <v>1.01811308790664</v>
      </c>
      <c r="N82" s="13">
        <f>'Final Tables'!N82-Exercise!P82</f>
        <v>1.0192121615534899</v>
      </c>
      <c r="O82" s="13">
        <f>'Final Tables'!O82-Exercise!Q82</f>
        <v>34847.568297165402</v>
      </c>
      <c r="P82" s="13">
        <f>'Final Tables'!P82-Exercise!U82</f>
        <v>34894.376822211998</v>
      </c>
      <c r="Q82" s="13">
        <f>'Final Tables'!Q82-Exercise!V82</f>
        <v>0.99865856538189102</v>
      </c>
      <c r="R82" s="13">
        <f>'Final Tables'!R82-Exercise!W82</f>
        <v>1.0155084480565799</v>
      </c>
    </row>
    <row r="83" spans="1:18" x14ac:dyDescent="0.25">
      <c r="A83" s="1">
        <v>36039</v>
      </c>
      <c r="B83" s="13">
        <f>'Final Tables'!B83-Exercise!B83</f>
        <v>0</v>
      </c>
      <c r="C83" s="13">
        <f>'Final Tables'!C83-Exercise!C83</f>
        <v>0</v>
      </c>
      <c r="D83" s="13">
        <f>'Final Tables'!D83-Exercise!D83</f>
        <v>0</v>
      </c>
      <c r="E83" s="13">
        <f>'Final Tables'!E83-Exercise!E83</f>
        <v>0</v>
      </c>
      <c r="F83" s="13">
        <f>'Final Tables'!F83-Exercise!F83</f>
        <v>0</v>
      </c>
      <c r="G83" s="13">
        <f>'Final Tables'!G83-Exercise!G83</f>
        <v>34135.821088254801</v>
      </c>
      <c r="H83" s="13">
        <f>'Final Tables'!H83-Exercise!H83</f>
        <v>33352.634815977501</v>
      </c>
      <c r="I83" s="13">
        <f>'Final Tables'!I83-Exercise!I83</f>
        <v>0</v>
      </c>
      <c r="J83" s="13">
        <f>'Final Tables'!J83-Exercise!J83</f>
        <v>0</v>
      </c>
      <c r="K83" s="13">
        <f>'Final Tables'!K83-Exercise!K83</f>
        <v>0</v>
      </c>
      <c r="L83" s="13">
        <f>'Final Tables'!L83-Exercise!L83</f>
        <v>0</v>
      </c>
      <c r="M83" s="13">
        <f>'Final Tables'!M83-Exercise!M83</f>
        <v>0.97515775085439205</v>
      </c>
      <c r="N83" s="13">
        <f>'Final Tables'!N83-Exercise!P83</f>
        <v>0.97332317666819801</v>
      </c>
      <c r="O83" s="13">
        <f>'Final Tables'!O83-Exercise!Q83</f>
        <v>35071.415031033997</v>
      </c>
      <c r="P83" s="13">
        <f>'Final Tables'!P83-Exercise!U83</f>
        <v>35015.319924491203</v>
      </c>
      <c r="Q83" s="13">
        <f>'Final Tables'!Q83-Exercise!V83</f>
        <v>1.00160201610792</v>
      </c>
      <c r="R83" s="13">
        <f>'Final Tables'!R83-Exercise!W83</f>
        <v>0.970505466342928</v>
      </c>
    </row>
    <row r="84" spans="1:18" x14ac:dyDescent="0.25">
      <c r="A84" s="1">
        <v>36069</v>
      </c>
      <c r="B84" s="13">
        <f>'Final Tables'!B84-Exercise!B84</f>
        <v>0</v>
      </c>
      <c r="C84" s="13">
        <f>'Final Tables'!C84-Exercise!C84</f>
        <v>0</v>
      </c>
      <c r="D84" s="13">
        <f>'Final Tables'!D84-Exercise!D84</f>
        <v>0</v>
      </c>
      <c r="E84" s="13">
        <f>'Final Tables'!E84-Exercise!E84</f>
        <v>0</v>
      </c>
      <c r="F84" s="13">
        <f>'Final Tables'!F84-Exercise!F84</f>
        <v>0</v>
      </c>
      <c r="G84" s="13">
        <f>'Final Tables'!G84-Exercise!G84</f>
        <v>34913.043676525602</v>
      </c>
      <c r="H84" s="13">
        <f>'Final Tables'!H84-Exercise!H84</f>
        <v>34112.025401319101</v>
      </c>
      <c r="I84" s="13">
        <f>'Final Tables'!I84-Exercise!I84</f>
        <v>0</v>
      </c>
      <c r="J84" s="13">
        <f>'Final Tables'!J84-Exercise!J84</f>
        <v>0</v>
      </c>
      <c r="K84" s="13">
        <f>'Final Tables'!K84-Exercise!K84</f>
        <v>0</v>
      </c>
      <c r="L84" s="13">
        <f>'Final Tables'!L84-Exercise!L84</f>
        <v>0</v>
      </c>
      <c r="M84" s="13">
        <f>'Final Tables'!M84-Exercise!M84</f>
        <v>0.99394216047061201</v>
      </c>
      <c r="N84" s="13">
        <f>'Final Tables'!N84-Exercise!P84</f>
        <v>0.99384856679528899</v>
      </c>
      <c r="O84" s="13">
        <f>'Final Tables'!O84-Exercise!Q84</f>
        <v>35129.138223848597</v>
      </c>
      <c r="P84" s="13">
        <f>'Final Tables'!P84-Exercise!U84</f>
        <v>35133.442259162897</v>
      </c>
      <c r="Q84" s="13">
        <f>'Final Tables'!Q84-Exercise!V84</f>
        <v>0.99987749463082698</v>
      </c>
      <c r="R84" s="13">
        <f>'Final Tables'!R84-Exercise!W84</f>
        <v>1.0083082532310199</v>
      </c>
    </row>
    <row r="85" spans="1:18" x14ac:dyDescent="0.25">
      <c r="A85" s="1">
        <v>36100</v>
      </c>
      <c r="B85" s="13">
        <f>'Final Tables'!B85-Exercise!B85</f>
        <v>0</v>
      </c>
      <c r="C85" s="13">
        <f>'Final Tables'!C85-Exercise!C85</f>
        <v>0</v>
      </c>
      <c r="D85" s="13">
        <f>'Final Tables'!D85-Exercise!D85</f>
        <v>0</v>
      </c>
      <c r="E85" s="13">
        <f>'Final Tables'!E85-Exercise!E85</f>
        <v>0</v>
      </c>
      <c r="F85" s="13">
        <f>'Final Tables'!F85-Exercise!F85</f>
        <v>0</v>
      </c>
      <c r="G85" s="13">
        <f>'Final Tables'!G85-Exercise!G85</f>
        <v>34958.280297210898</v>
      </c>
      <c r="H85" s="13">
        <f>'Final Tables'!H85-Exercise!H85</f>
        <v>34156.224147443398</v>
      </c>
      <c r="I85" s="13">
        <f>'Final Tables'!I85-Exercise!I85</f>
        <v>0</v>
      </c>
      <c r="J85" s="13">
        <f>'Final Tables'!J85-Exercise!J85</f>
        <v>0</v>
      </c>
      <c r="K85" s="13">
        <f>'Final Tables'!K85-Exercise!K85</f>
        <v>0</v>
      </c>
      <c r="L85" s="13">
        <f>'Final Tables'!L85-Exercise!L85</f>
        <v>0</v>
      </c>
      <c r="M85" s="13">
        <f>'Final Tables'!M85-Exercise!M85</f>
        <v>0.99181132918627402</v>
      </c>
      <c r="N85" s="13">
        <f>'Final Tables'!N85-Exercise!P85</f>
        <v>0.99471463274620597</v>
      </c>
      <c r="O85" s="13">
        <f>'Final Tables'!O85-Exercise!Q85</f>
        <v>35144.029399364699</v>
      </c>
      <c r="P85" s="13">
        <f>'Final Tables'!P85-Exercise!U85</f>
        <v>35249.658092650199</v>
      </c>
      <c r="Q85" s="13">
        <f>'Final Tables'!Q85-Exercise!V85</f>
        <v>0.99700341225983302</v>
      </c>
      <c r="R85" s="13">
        <f>'Final Tables'!R85-Exercise!W85</f>
        <v>0.98329646857809505</v>
      </c>
    </row>
    <row r="86" spans="1:18" x14ac:dyDescent="0.25">
      <c r="A86" s="1">
        <v>36130</v>
      </c>
      <c r="B86" s="13">
        <f>'Final Tables'!B86-Exercise!B86</f>
        <v>0</v>
      </c>
      <c r="C86" s="13">
        <f>'Final Tables'!C86-Exercise!C86</f>
        <v>0</v>
      </c>
      <c r="D86" s="13">
        <f>'Final Tables'!D86-Exercise!D86</f>
        <v>0</v>
      </c>
      <c r="E86" s="13">
        <f>'Final Tables'!E86-Exercise!E86</f>
        <v>0</v>
      </c>
      <c r="F86" s="13">
        <f>'Final Tables'!F86-Exercise!F86</f>
        <v>0</v>
      </c>
      <c r="G86" s="13">
        <f>'Final Tables'!G86-Exercise!G86</f>
        <v>39253.604593766897</v>
      </c>
      <c r="H86" s="13">
        <f>'Final Tables'!H86-Exercise!H86</f>
        <v>38352.9997957819</v>
      </c>
      <c r="I86" s="13">
        <f>'Final Tables'!I86-Exercise!I86</f>
        <v>0</v>
      </c>
      <c r="J86" s="13">
        <f>'Final Tables'!J86-Exercise!J86</f>
        <v>0</v>
      </c>
      <c r="K86" s="13">
        <f>'Final Tables'!K86-Exercise!K86</f>
        <v>0</v>
      </c>
      <c r="L86" s="13">
        <f>'Final Tables'!L86-Exercise!L86</f>
        <v>0</v>
      </c>
      <c r="M86" s="13">
        <f>'Final Tables'!M86-Exercise!M86</f>
        <v>1.10795515030562</v>
      </c>
      <c r="N86" s="13">
        <f>'Final Tables'!N86-Exercise!P86</f>
        <v>1.10433841954509</v>
      </c>
      <c r="O86" s="13">
        <f>'Final Tables'!O86-Exercise!Q86</f>
        <v>35544.905346982901</v>
      </c>
      <c r="P86" s="13">
        <f>'Final Tables'!P86-Exercise!U86</f>
        <v>35376.200403766801</v>
      </c>
      <c r="Q86" s="13">
        <f>'Final Tables'!Q86-Exercise!V86</f>
        <v>1.0047688825054899</v>
      </c>
      <c r="R86" s="13">
        <f>'Final Tables'!R86-Exercise!W86</f>
        <v>1.10395567569941</v>
      </c>
    </row>
    <row r="87" spans="1:18" x14ac:dyDescent="0.25">
      <c r="A87" s="1">
        <v>36161</v>
      </c>
      <c r="B87" s="13">
        <f>'Final Tables'!B87-Exercise!B87</f>
        <v>0</v>
      </c>
      <c r="C87" s="13">
        <f>'Final Tables'!C87-Exercise!C87</f>
        <v>0</v>
      </c>
      <c r="D87" s="13">
        <f>'Final Tables'!D87-Exercise!D87</f>
        <v>0</v>
      </c>
      <c r="E87" s="13">
        <f>'Final Tables'!E87-Exercise!E87</f>
        <v>0</v>
      </c>
      <c r="F87" s="13">
        <f>'Final Tables'!F87-Exercise!F87</f>
        <v>0</v>
      </c>
      <c r="G87" s="13">
        <f>'Final Tables'!G87-Exercise!G87</f>
        <v>34135.741378267201</v>
      </c>
      <c r="H87" s="13">
        <f>'Final Tables'!H87-Exercise!H87</f>
        <v>33352.556934795197</v>
      </c>
      <c r="I87" s="13">
        <f>'Final Tables'!I87-Exercise!I87</f>
        <v>0</v>
      </c>
      <c r="J87" s="13">
        <f>'Final Tables'!J87-Exercise!J87</f>
        <v>0</v>
      </c>
      <c r="K87" s="13">
        <f>'Final Tables'!K87-Exercise!K87</f>
        <v>0</v>
      </c>
      <c r="L87" s="13">
        <f>'Final Tables'!L87-Exercise!L87</f>
        <v>0</v>
      </c>
      <c r="M87" s="13">
        <f>'Final Tables'!M87-Exercise!M87</f>
        <v>0.96331268833056405</v>
      </c>
      <c r="N87" s="13">
        <f>'Final Tables'!N87-Exercise!P87</f>
        <v>0.96575368387401905</v>
      </c>
      <c r="O87" s="13">
        <f>'Final Tables'!O87-Exercise!Q87</f>
        <v>35346.219173956801</v>
      </c>
      <c r="P87" s="13">
        <f>'Final Tables'!P87-Exercise!U87</f>
        <v>35510.0765776306</v>
      </c>
      <c r="Q87" s="13">
        <f>'Final Tables'!Q87-Exercise!V87</f>
        <v>0.99538560827049605</v>
      </c>
      <c r="R87" s="13">
        <f>'Final Tables'!R87-Exercise!W87</f>
        <v>0.97040081801089395</v>
      </c>
    </row>
    <row r="88" spans="1:18" x14ac:dyDescent="0.25">
      <c r="A88" s="1">
        <v>36192</v>
      </c>
      <c r="B88" s="13">
        <f>'Final Tables'!B88-Exercise!B88</f>
        <v>0</v>
      </c>
      <c r="C88" s="13">
        <f>'Final Tables'!C88-Exercise!C88</f>
        <v>0</v>
      </c>
      <c r="D88" s="13">
        <f>'Final Tables'!D88-Exercise!D88</f>
        <v>0</v>
      </c>
      <c r="E88" s="13">
        <f>'Final Tables'!E88-Exercise!E88</f>
        <v>0</v>
      </c>
      <c r="F88" s="13">
        <f>'Final Tables'!F88-Exercise!F88</f>
        <v>0</v>
      </c>
      <c r="G88" s="13">
        <f>'Final Tables'!G88-Exercise!G88</f>
        <v>32462.276785714301</v>
      </c>
      <c r="H88" s="13">
        <f>'Final Tables'!H88-Exercise!H88</f>
        <v>31717.487038905299</v>
      </c>
      <c r="I88" s="13">
        <f>'Final Tables'!I88-Exercise!I88</f>
        <v>0</v>
      </c>
      <c r="J88" s="13">
        <f>'Final Tables'!J88-Exercise!J88</f>
        <v>0</v>
      </c>
      <c r="K88" s="13">
        <f>'Final Tables'!K88-Exercise!K88</f>
        <v>0</v>
      </c>
      <c r="L88" s="13">
        <f>'Final Tables'!L88-Exercise!L88</f>
        <v>0</v>
      </c>
      <c r="M88" s="13">
        <f>'Final Tables'!M88-Exercise!M88</f>
        <v>0.91041708665049104</v>
      </c>
      <c r="N88" s="13">
        <f>'Final Tables'!N88-Exercise!P88</f>
        <v>0.90936209878181895</v>
      </c>
      <c r="O88" s="13">
        <f>'Final Tables'!O88-Exercise!Q88</f>
        <v>35697.855484851098</v>
      </c>
      <c r="P88" s="13">
        <f>'Final Tables'!P88-Exercise!U88</f>
        <v>35646.7941385179</v>
      </c>
      <c r="Q88" s="13">
        <f>'Final Tables'!Q88-Exercise!V88</f>
        <v>1.0014324246420201</v>
      </c>
      <c r="R88" s="13">
        <f>'Final Tables'!R88-Exercise!W88</f>
        <v>0.90131464658020999</v>
      </c>
    </row>
    <row r="89" spans="1:18" x14ac:dyDescent="0.25">
      <c r="A89" s="1">
        <v>36220</v>
      </c>
      <c r="B89" s="13">
        <f>'Final Tables'!B89-Exercise!B89</f>
        <v>0</v>
      </c>
      <c r="C89" s="13">
        <f>'Final Tables'!C89-Exercise!C89</f>
        <v>0</v>
      </c>
      <c r="D89" s="13">
        <f>'Final Tables'!D89-Exercise!D89</f>
        <v>0</v>
      </c>
      <c r="E89" s="13">
        <f>'Final Tables'!E89-Exercise!E89</f>
        <v>0</v>
      </c>
      <c r="F89" s="13">
        <f>'Final Tables'!F89-Exercise!F89</f>
        <v>0</v>
      </c>
      <c r="G89" s="13">
        <f>'Final Tables'!G89-Exercise!G89</f>
        <v>35569.940485434898</v>
      </c>
      <c r="H89" s="13">
        <f>'Final Tables'!H89-Exercise!H89</f>
        <v>34753.850870309201</v>
      </c>
      <c r="I89" s="13">
        <f>'Final Tables'!I89-Exercise!I89</f>
        <v>0</v>
      </c>
      <c r="J89" s="13">
        <f>'Final Tables'!J89-Exercise!J89</f>
        <v>0</v>
      </c>
      <c r="K89" s="13">
        <f>'Final Tables'!K89-Exercise!K89</f>
        <v>0</v>
      </c>
      <c r="L89" s="13">
        <f>'Final Tables'!L89-Exercise!L89</f>
        <v>0</v>
      </c>
      <c r="M89" s="13">
        <f>'Final Tables'!M89-Exercise!M89</f>
        <v>0.99405468983744705</v>
      </c>
      <c r="N89" s="13">
        <f>'Final Tables'!N89-Exercise!P89</f>
        <v>0.99750781281626799</v>
      </c>
      <c r="O89" s="13">
        <f>'Final Tables'!O89-Exercise!Q89</f>
        <v>35658.808911992499</v>
      </c>
      <c r="P89" s="13">
        <f>'Final Tables'!P89-Exercise!U89</f>
        <v>35773.681625620397</v>
      </c>
      <c r="Q89" s="13">
        <f>'Final Tables'!Q89-Exercise!V89</f>
        <v>0.99678890434509704</v>
      </c>
      <c r="R89" s="13">
        <f>'Final Tables'!R89-Exercise!W89</f>
        <v>0.99560251963604396</v>
      </c>
    </row>
    <row r="90" spans="1:18" x14ac:dyDescent="0.25">
      <c r="A90" s="1">
        <v>36251</v>
      </c>
      <c r="B90" s="13">
        <f>'Final Tables'!B90-Exercise!B90</f>
        <v>0</v>
      </c>
      <c r="C90" s="13">
        <f>'Final Tables'!C90-Exercise!C90</f>
        <v>0</v>
      </c>
      <c r="D90" s="13">
        <f>'Final Tables'!D90-Exercise!D90</f>
        <v>0</v>
      </c>
      <c r="E90" s="13">
        <f>'Final Tables'!E90-Exercise!E90</f>
        <v>0</v>
      </c>
      <c r="F90" s="13">
        <f>'Final Tables'!F90-Exercise!F90</f>
        <v>0</v>
      </c>
      <c r="G90" s="13">
        <f>'Final Tables'!G90-Exercise!G90</f>
        <v>35082.435342514102</v>
      </c>
      <c r="H90" s="13">
        <f>'Final Tables'!H90-Exercise!H90</f>
        <v>34277.530673976202</v>
      </c>
      <c r="I90" s="13">
        <f>'Final Tables'!I90-Exercise!I90</f>
        <v>0</v>
      </c>
      <c r="J90" s="13">
        <f>'Final Tables'!J90-Exercise!J90</f>
        <v>0</v>
      </c>
      <c r="K90" s="13">
        <f>'Final Tables'!K90-Exercise!K90</f>
        <v>0</v>
      </c>
      <c r="L90" s="13">
        <f>'Final Tables'!L90-Exercise!L90</f>
        <v>0</v>
      </c>
      <c r="M90" s="13">
        <f>'Final Tables'!M90-Exercise!M90</f>
        <v>0.97751766187898603</v>
      </c>
      <c r="N90" s="13">
        <f>'Final Tables'!N90-Exercise!P90</f>
        <v>0.97479367094607094</v>
      </c>
      <c r="O90" s="13">
        <f>'Final Tables'!O90-Exercise!Q90</f>
        <v>35989.601069593999</v>
      </c>
      <c r="P90" s="13">
        <f>'Final Tables'!P90-Exercise!U90</f>
        <v>35882.736387693003</v>
      </c>
      <c r="Q90" s="13">
        <f>'Final Tables'!Q90-Exercise!V90</f>
        <v>1.00297816422768</v>
      </c>
      <c r="R90" s="13">
        <f>'Final Tables'!R90-Exercise!W90</f>
        <v>0.97586522095884498</v>
      </c>
    </row>
    <row r="91" spans="1:18" x14ac:dyDescent="0.25">
      <c r="A91" s="1">
        <v>36281</v>
      </c>
      <c r="B91" s="13">
        <f>'Final Tables'!B91-Exercise!B91</f>
        <v>0</v>
      </c>
      <c r="C91" s="13">
        <f>'Final Tables'!C91-Exercise!C91</f>
        <v>0</v>
      </c>
      <c r="D91" s="13">
        <f>'Final Tables'!D91-Exercise!D91</f>
        <v>0</v>
      </c>
      <c r="E91" s="13">
        <f>'Final Tables'!E91-Exercise!E91</f>
        <v>0</v>
      </c>
      <c r="F91" s="13">
        <f>'Final Tables'!F91-Exercise!F91</f>
        <v>0</v>
      </c>
      <c r="G91" s="13">
        <f>'Final Tables'!G91-Exercise!G91</f>
        <v>37190.145211141004</v>
      </c>
      <c r="H91" s="13">
        <f>'Final Tables'!H91-Exercise!H91</f>
        <v>36336.882853160503</v>
      </c>
      <c r="I91" s="13">
        <f>'Final Tables'!I91-Exercise!I91</f>
        <v>0</v>
      </c>
      <c r="J91" s="13">
        <f>'Final Tables'!J91-Exercise!J91</f>
        <v>0</v>
      </c>
      <c r="K91" s="13">
        <f>'Final Tables'!K91-Exercise!K91</f>
        <v>0</v>
      </c>
      <c r="L91" s="13">
        <f>'Final Tables'!L91-Exercise!L91</f>
        <v>0</v>
      </c>
      <c r="M91" s="13">
        <f>'Final Tables'!M91-Exercise!M91</f>
        <v>1.0339069967355501</v>
      </c>
      <c r="N91" s="13">
        <f>'Final Tables'!N91-Exercise!P91</f>
        <v>1.0311655658099801</v>
      </c>
      <c r="O91" s="13">
        <f>'Final Tables'!O91-Exercise!Q91</f>
        <v>36066.124048593498</v>
      </c>
      <c r="P91" s="13">
        <f>'Final Tables'!P91-Exercise!U91</f>
        <v>35966.959130046103</v>
      </c>
      <c r="Q91" s="13">
        <f>'Final Tables'!Q91-Exercise!V91</f>
        <v>1.0027571115531</v>
      </c>
      <c r="R91" s="13">
        <f>'Final Tables'!R91-Exercise!W91</f>
        <v>1.0274184148558401</v>
      </c>
    </row>
    <row r="92" spans="1:18" x14ac:dyDescent="0.25">
      <c r="A92" s="1">
        <v>36312</v>
      </c>
      <c r="B92" s="13">
        <f>'Final Tables'!B92-Exercise!B92</f>
        <v>0</v>
      </c>
      <c r="C92" s="13">
        <f>'Final Tables'!C92-Exercise!C92</f>
        <v>0</v>
      </c>
      <c r="D92" s="13">
        <f>'Final Tables'!D92-Exercise!D92</f>
        <v>0</v>
      </c>
      <c r="E92" s="13">
        <f>'Final Tables'!E92-Exercise!E92</f>
        <v>0</v>
      </c>
      <c r="F92" s="13">
        <f>'Final Tables'!F92-Exercise!F92</f>
        <v>0</v>
      </c>
      <c r="G92" s="13">
        <f>'Final Tables'!G92-Exercise!G92</f>
        <v>35894.913552008897</v>
      </c>
      <c r="H92" s="13">
        <f>'Final Tables'!H92-Exercise!H92</f>
        <v>35071.368002428302</v>
      </c>
      <c r="I92" s="13">
        <f>'Final Tables'!I92-Exercise!I92</f>
        <v>0</v>
      </c>
      <c r="J92" s="13">
        <f>'Final Tables'!J92-Exercise!J92</f>
        <v>0</v>
      </c>
      <c r="K92" s="13">
        <f>'Final Tables'!K92-Exercise!K92</f>
        <v>0</v>
      </c>
      <c r="L92" s="13">
        <f>'Final Tables'!L92-Exercise!L92</f>
        <v>0</v>
      </c>
      <c r="M92" s="13">
        <f>'Final Tables'!M92-Exercise!M92</f>
        <v>0.99705745385197897</v>
      </c>
      <c r="N92" s="13">
        <f>'Final Tables'!N92-Exercise!P92</f>
        <v>1.0007594928399099</v>
      </c>
      <c r="O92" s="13">
        <f>'Final Tables'!O92-Exercise!Q92</f>
        <v>35867.672311703798</v>
      </c>
      <c r="P92" s="13">
        <f>'Final Tables'!P92-Exercise!U92</f>
        <v>36032.408794930103</v>
      </c>
      <c r="Q92" s="13">
        <f>'Final Tables'!Q92-Exercise!V92</f>
        <v>0.99542810240181701</v>
      </c>
      <c r="R92" s="13">
        <f>'Final Tables'!R92-Exercise!W92</f>
        <v>0.99786235607826701</v>
      </c>
    </row>
    <row r="93" spans="1:18" x14ac:dyDescent="0.25">
      <c r="A93" s="1">
        <v>36342</v>
      </c>
      <c r="B93" s="13">
        <f>'Final Tables'!B93-Exercise!B93</f>
        <v>0</v>
      </c>
      <c r="C93" s="13">
        <f>'Final Tables'!C93-Exercise!C93</f>
        <v>0</v>
      </c>
      <c r="D93" s="13">
        <f>'Final Tables'!D93-Exercise!D93</f>
        <v>0</v>
      </c>
      <c r="E93" s="13">
        <f>'Final Tables'!E93-Exercise!E93</f>
        <v>0</v>
      </c>
      <c r="F93" s="13">
        <f>'Final Tables'!F93-Exercise!F93</f>
        <v>0</v>
      </c>
      <c r="G93" s="13">
        <f>'Final Tables'!G93-Exercise!G93</f>
        <v>37436.331890068497</v>
      </c>
      <c r="H93" s="13">
        <f>'Final Tables'!H93-Exercise!H93</f>
        <v>36577.421212486901</v>
      </c>
      <c r="I93" s="13">
        <f>'Final Tables'!I93-Exercise!I93</f>
        <v>0</v>
      </c>
      <c r="J93" s="13">
        <f>'Final Tables'!J93-Exercise!J93</f>
        <v>0</v>
      </c>
      <c r="K93" s="13">
        <f>'Final Tables'!K93-Exercise!K93</f>
        <v>0</v>
      </c>
      <c r="L93" s="13">
        <f>'Final Tables'!L93-Exercise!L93</f>
        <v>0</v>
      </c>
      <c r="M93" s="13">
        <f>'Final Tables'!M93-Exercise!M93</f>
        <v>1.03752015181288</v>
      </c>
      <c r="N93" s="13">
        <f>'Final Tables'!N93-Exercise!P93</f>
        <v>1.0354516841433301</v>
      </c>
      <c r="O93" s="13">
        <f>'Final Tables'!O93-Exercise!Q93</f>
        <v>36154.590758178398</v>
      </c>
      <c r="P93" s="13">
        <f>'Final Tables'!P93-Exercise!U93</f>
        <v>36084.631059837498</v>
      </c>
      <c r="Q93" s="13">
        <f>'Final Tables'!Q93-Exercise!V93</f>
        <v>1.00193876717833</v>
      </c>
      <c r="R93" s="13">
        <f>'Final Tables'!R93-Exercise!W93</f>
        <v>1.05051666202053</v>
      </c>
    </row>
    <row r="94" spans="1:18" x14ac:dyDescent="0.25">
      <c r="A94" s="1">
        <v>36373</v>
      </c>
      <c r="B94" s="13">
        <f>'Final Tables'!B94-Exercise!B94</f>
        <v>0</v>
      </c>
      <c r="C94" s="13">
        <f>'Final Tables'!C94-Exercise!C94</f>
        <v>0</v>
      </c>
      <c r="D94" s="13">
        <f>'Final Tables'!D94-Exercise!D94</f>
        <v>0</v>
      </c>
      <c r="E94" s="13">
        <f>'Final Tables'!E94-Exercise!E94</f>
        <v>0</v>
      </c>
      <c r="F94" s="13">
        <f>'Final Tables'!F94-Exercise!F94</f>
        <v>0</v>
      </c>
      <c r="G94" s="13">
        <f>'Final Tables'!G94-Exercise!G94</f>
        <v>36696.590767609501</v>
      </c>
      <c r="H94" s="13">
        <f>'Final Tables'!H94-Exercise!H94</f>
        <v>35854.652146761196</v>
      </c>
      <c r="I94" s="13">
        <f>'Final Tables'!I94-Exercise!I94</f>
        <v>0</v>
      </c>
      <c r="J94" s="13">
        <f>'Final Tables'!J94-Exercise!J94</f>
        <v>0</v>
      </c>
      <c r="K94" s="13">
        <f>'Final Tables'!K94-Exercise!K94</f>
        <v>0</v>
      </c>
      <c r="L94" s="13">
        <f>'Final Tables'!L94-Exercise!L94</f>
        <v>0</v>
      </c>
      <c r="M94" s="13">
        <f>'Final Tables'!M94-Exercise!M94</f>
        <v>1.0158683847682399</v>
      </c>
      <c r="N94" s="13">
        <f>'Final Tables'!N94-Exercise!P94</f>
        <v>1.0176775781501</v>
      </c>
      <c r="O94" s="13">
        <f>'Final Tables'!O94-Exercise!Q94</f>
        <v>36059.152285064098</v>
      </c>
      <c r="P94" s="13">
        <f>'Final Tables'!P94-Exercise!U94</f>
        <v>36127.767311153999</v>
      </c>
      <c r="Q94" s="13">
        <f>'Final Tables'!Q94-Exercise!V94</f>
        <v>0.99810076760351696</v>
      </c>
      <c r="R94" s="13">
        <f>'Final Tables'!R94-Exercise!W94</f>
        <v>1.00127145847949</v>
      </c>
    </row>
    <row r="95" spans="1:18" x14ac:dyDescent="0.25">
      <c r="A95" s="1">
        <v>36404</v>
      </c>
      <c r="B95" s="13">
        <f>'Final Tables'!B95-Exercise!B95</f>
        <v>0</v>
      </c>
      <c r="C95" s="13">
        <f>'Final Tables'!C95-Exercise!C95</f>
        <v>0</v>
      </c>
      <c r="D95" s="13">
        <f>'Final Tables'!D95-Exercise!D95</f>
        <v>0</v>
      </c>
      <c r="E95" s="13">
        <f>'Final Tables'!E95-Exercise!E95</f>
        <v>0</v>
      </c>
      <c r="F95" s="13">
        <f>'Final Tables'!F95-Exercise!F95</f>
        <v>0</v>
      </c>
      <c r="G95" s="13">
        <f>'Final Tables'!G95-Exercise!G95</f>
        <v>35578.516505982603</v>
      </c>
      <c r="H95" s="13">
        <f>'Final Tables'!H95-Exercise!H95</f>
        <v>34762.230129175201</v>
      </c>
      <c r="I95" s="13">
        <f>'Final Tables'!I95-Exercise!I95</f>
        <v>0</v>
      </c>
      <c r="J95" s="13">
        <f>'Final Tables'!J95-Exercise!J95</f>
        <v>0</v>
      </c>
      <c r="K95" s="13">
        <f>'Final Tables'!K95-Exercise!K95</f>
        <v>0</v>
      </c>
      <c r="L95" s="13">
        <f>'Final Tables'!L95-Exercise!L95</f>
        <v>0</v>
      </c>
      <c r="M95" s="13">
        <f>'Final Tables'!M95-Exercise!M95</f>
        <v>0.97388437292496699</v>
      </c>
      <c r="N95" s="13">
        <f>'Final Tables'!N95-Exercise!P95</f>
        <v>0.97305353204713996</v>
      </c>
      <c r="O95" s="13">
        <f>'Final Tables'!O95-Exercise!Q95</f>
        <v>36563.781266104997</v>
      </c>
      <c r="P95" s="13">
        <f>'Final Tables'!P95-Exercise!U95</f>
        <v>36172.703678492799</v>
      </c>
      <c r="Q95" s="13">
        <f>'Final Tables'!Q95-Exercise!V95</f>
        <v>1.0108114005269899</v>
      </c>
      <c r="R95" s="13">
        <f>'Final Tables'!R95-Exercise!W95</f>
        <v>0.97730592303717101</v>
      </c>
    </row>
    <row r="96" spans="1:18" x14ac:dyDescent="0.25">
      <c r="A96" s="1">
        <v>36434</v>
      </c>
      <c r="B96" s="13">
        <f>'Final Tables'!B96-Exercise!B96</f>
        <v>0</v>
      </c>
      <c r="C96" s="13">
        <f>'Final Tables'!C96-Exercise!C96</f>
        <v>0</v>
      </c>
      <c r="D96" s="13">
        <f>'Final Tables'!D96-Exercise!D96</f>
        <v>0</v>
      </c>
      <c r="E96" s="13">
        <f>'Final Tables'!E96-Exercise!E96</f>
        <v>0</v>
      </c>
      <c r="F96" s="13">
        <f>'Final Tables'!F96-Exercise!F96</f>
        <v>0</v>
      </c>
      <c r="G96" s="13">
        <f>'Final Tables'!G96-Exercise!G96</f>
        <v>35990.8149038966</v>
      </c>
      <c r="H96" s="13">
        <f>'Final Tables'!H96-Exercise!H96</f>
        <v>35165.069066761898</v>
      </c>
      <c r="I96" s="13">
        <f>'Final Tables'!I96-Exercise!I96</f>
        <v>0</v>
      </c>
      <c r="J96" s="13">
        <f>'Final Tables'!J96-Exercise!J96</f>
        <v>0</v>
      </c>
      <c r="K96" s="13">
        <f>'Final Tables'!K96-Exercise!K96</f>
        <v>0</v>
      </c>
      <c r="L96" s="13">
        <f>'Final Tables'!L96-Exercise!L96</f>
        <v>0</v>
      </c>
      <c r="M96" s="13">
        <f>'Final Tables'!M96-Exercise!M96</f>
        <v>0.99386873038734103</v>
      </c>
      <c r="N96" s="13">
        <f>'Final Tables'!N96-Exercise!P96</f>
        <v>0.99352668611836603</v>
      </c>
      <c r="O96" s="13">
        <f>'Final Tables'!O96-Exercise!Q96</f>
        <v>36225.312723616997</v>
      </c>
      <c r="P96" s="13">
        <f>'Final Tables'!P96-Exercise!U96</f>
        <v>36219.026677100097</v>
      </c>
      <c r="Q96" s="13">
        <f>'Final Tables'!Q96-Exercise!V96</f>
        <v>1.0001735564727601</v>
      </c>
      <c r="R96" s="13">
        <f>'Final Tables'!R96-Exercise!W96</f>
        <v>0.99830746185451102</v>
      </c>
    </row>
    <row r="97" spans="1:18" x14ac:dyDescent="0.25">
      <c r="A97" s="1">
        <v>36465</v>
      </c>
      <c r="B97" s="13">
        <f>'Final Tables'!B97-Exercise!B97</f>
        <v>0</v>
      </c>
      <c r="C97" s="13">
        <f>'Final Tables'!C97-Exercise!C97</f>
        <v>0</v>
      </c>
      <c r="D97" s="13">
        <f>'Final Tables'!D97-Exercise!D97</f>
        <v>0</v>
      </c>
      <c r="E97" s="13">
        <f>'Final Tables'!E97-Exercise!E97</f>
        <v>0</v>
      </c>
      <c r="F97" s="13">
        <f>'Final Tables'!F97-Exercise!F97</f>
        <v>0</v>
      </c>
      <c r="G97" s="13">
        <f>'Final Tables'!G97-Exercise!G97</f>
        <v>36162.774854372299</v>
      </c>
      <c r="H97" s="13">
        <f>'Final Tables'!H97-Exercise!H97</f>
        <v>35333.083699143499</v>
      </c>
      <c r="I97" s="13">
        <f>'Final Tables'!I97-Exercise!I97</f>
        <v>0</v>
      </c>
      <c r="J97" s="13">
        <f>'Final Tables'!J97-Exercise!J97</f>
        <v>0</v>
      </c>
      <c r="K97" s="13">
        <f>'Final Tables'!K97-Exercise!K97</f>
        <v>0</v>
      </c>
      <c r="L97" s="13">
        <f>'Final Tables'!L97-Exercise!L97</f>
        <v>0</v>
      </c>
      <c r="M97" s="13">
        <f>'Final Tables'!M97-Exercise!M97</f>
        <v>0.99702343059163101</v>
      </c>
      <c r="N97" s="13">
        <f>'Final Tables'!N97-Exercise!P97</f>
        <v>0.99576620596049603</v>
      </c>
      <c r="O97" s="13">
        <f>'Final Tables'!O97-Exercise!Q97</f>
        <v>36316.531569265702</v>
      </c>
      <c r="P97" s="13">
        <f>'Final Tables'!P97-Exercise!U97</f>
        <v>36275.5722225149</v>
      </c>
      <c r="Q97" s="13">
        <f>'Final Tables'!Q97-Exercise!V97</f>
        <v>1.00112911648918</v>
      </c>
      <c r="R97" s="13">
        <f>'Final Tables'!R97-Exercise!W97</f>
        <v>0.98668563465804904</v>
      </c>
    </row>
    <row r="98" spans="1:18" x14ac:dyDescent="0.25">
      <c r="A98" s="1">
        <v>36495</v>
      </c>
      <c r="B98" s="13">
        <f>'Final Tables'!B98-Exercise!B98</f>
        <v>0</v>
      </c>
      <c r="C98" s="13">
        <f>'Final Tables'!C98-Exercise!C98</f>
        <v>0</v>
      </c>
      <c r="D98" s="13">
        <f>'Final Tables'!D98-Exercise!D98</f>
        <v>0</v>
      </c>
      <c r="E98" s="13">
        <f>'Final Tables'!E98-Exercise!E98</f>
        <v>0</v>
      </c>
      <c r="F98" s="13">
        <f>'Final Tables'!F98-Exercise!F98</f>
        <v>0</v>
      </c>
      <c r="G98" s="13">
        <f>'Final Tables'!G98-Exercise!G98</f>
        <v>41589.367606552099</v>
      </c>
      <c r="H98" s="13">
        <f>'Final Tables'!H98-Exercise!H98</f>
        <v>39167.951772688401</v>
      </c>
      <c r="I98" s="13">
        <f>'Final Tables'!I98-Exercise!I98</f>
        <v>0</v>
      </c>
      <c r="J98" s="13">
        <f>'Final Tables'!J98-Exercise!J98</f>
        <v>0</v>
      </c>
      <c r="K98" s="13">
        <f>'Final Tables'!K98-Exercise!K98</f>
        <v>0</v>
      </c>
      <c r="L98" s="13">
        <f>'Final Tables'!L98-Exercise!L98</f>
        <v>0</v>
      </c>
      <c r="M98" s="13">
        <f>'Final Tables'!M98-Exercise!M98</f>
        <v>1.10331786795025</v>
      </c>
      <c r="N98" s="13">
        <f>'Final Tables'!N98-Exercise!P98</f>
        <v>1.10484327563333</v>
      </c>
      <c r="O98" s="13">
        <f>'Final Tables'!O98-Exercise!Q98</f>
        <v>37642.775698401099</v>
      </c>
      <c r="P98" s="13">
        <f>'Final Tables'!P98-Exercise!U98</f>
        <v>36336.060149019999</v>
      </c>
      <c r="Q98" s="13">
        <f>'Final Tables'!Q98-Exercise!V98</f>
        <v>1.03596194920478</v>
      </c>
      <c r="R98" s="13">
        <f>'Final Tables'!R98-Exercise!W98</f>
        <v>1.1141048772814399</v>
      </c>
    </row>
    <row r="99" spans="1:18" x14ac:dyDescent="0.25">
      <c r="A99" s="1">
        <v>36526</v>
      </c>
      <c r="B99" s="13">
        <f>'Final Tables'!B99-Exercise!B99</f>
        <v>0</v>
      </c>
      <c r="C99" s="13">
        <f>'Final Tables'!C99-Exercise!C99</f>
        <v>0</v>
      </c>
      <c r="D99" s="13">
        <f>'Final Tables'!D99-Exercise!D99</f>
        <v>0</v>
      </c>
      <c r="E99" s="13">
        <f>'Final Tables'!E99-Exercise!E99</f>
        <v>0</v>
      </c>
      <c r="F99" s="13">
        <f>'Final Tables'!F99-Exercise!F99</f>
        <v>0</v>
      </c>
      <c r="G99" s="13">
        <f>'Final Tables'!G99-Exercise!G99</f>
        <v>34314.696121141802</v>
      </c>
      <c r="H99" s="13">
        <f>'Final Tables'!H99-Exercise!H99</f>
        <v>34377.222776938397</v>
      </c>
      <c r="I99" s="13">
        <f>'Final Tables'!I99-Exercise!I99</f>
        <v>0</v>
      </c>
      <c r="J99" s="13">
        <f>'Final Tables'!J99-Exercise!J99</f>
        <v>0</v>
      </c>
      <c r="K99" s="13">
        <f>'Final Tables'!K99-Exercise!K99</f>
        <v>0</v>
      </c>
      <c r="L99" s="13">
        <f>'Final Tables'!L99-Exercise!L99</f>
        <v>0</v>
      </c>
      <c r="M99" s="13">
        <f>'Final Tables'!M99-Exercise!M99</f>
        <v>0.96638272615797305</v>
      </c>
      <c r="N99" s="13">
        <f>'Final Tables'!N99-Exercise!P99</f>
        <v>0.96599517150094005</v>
      </c>
      <c r="O99" s="13">
        <f>'Final Tables'!O99-Exercise!Q99</f>
        <v>35522.637310727398</v>
      </c>
      <c r="P99" s="13">
        <f>'Final Tables'!P99-Exercise!U99</f>
        <v>36408.017860359803</v>
      </c>
      <c r="Q99" s="13">
        <f>'Final Tables'!Q99-Exercise!V99</f>
        <v>0.97568171513680801</v>
      </c>
      <c r="R99" s="13">
        <f>'Final Tables'!R99-Exercise!W99</f>
        <v>0.96248484314184102</v>
      </c>
    </row>
    <row r="100" spans="1:18" x14ac:dyDescent="0.25">
      <c r="A100" s="1">
        <v>36557</v>
      </c>
      <c r="B100" s="13">
        <f>'Final Tables'!B100-Exercise!B100</f>
        <v>0</v>
      </c>
      <c r="C100" s="13">
        <f>'Final Tables'!C100-Exercise!C100</f>
        <v>0</v>
      </c>
      <c r="D100" s="13">
        <f>'Final Tables'!D100-Exercise!D100</f>
        <v>0</v>
      </c>
      <c r="E100" s="13">
        <f>'Final Tables'!E100-Exercise!E100</f>
        <v>0</v>
      </c>
      <c r="F100" s="13">
        <f>'Final Tables'!F100-Exercise!F100</f>
        <v>0</v>
      </c>
      <c r="G100" s="13">
        <f>'Final Tables'!G100-Exercise!G100</f>
        <v>32794.449275965497</v>
      </c>
      <c r="H100" s="13">
        <f>'Final Tables'!H100-Exercise!H100</f>
        <v>32042.038416609699</v>
      </c>
      <c r="I100" s="13">
        <f>'Final Tables'!I100-Exercise!I100</f>
        <v>0</v>
      </c>
      <c r="J100" s="13">
        <f>'Final Tables'!J100-Exercise!J100</f>
        <v>0</v>
      </c>
      <c r="K100" s="13">
        <f>'Final Tables'!K100-Exercise!K100</f>
        <v>0</v>
      </c>
      <c r="L100" s="13">
        <f>'Final Tables'!L100-Exercise!L100</f>
        <v>0</v>
      </c>
      <c r="M100" s="13">
        <f>'Final Tables'!M100-Exercise!M100</f>
        <v>0.91030226494545496</v>
      </c>
      <c r="N100" s="13">
        <f>'Final Tables'!N100-Exercise!P100</f>
        <v>0.91121262805923497</v>
      </c>
      <c r="O100" s="13">
        <f>'Final Tables'!O100-Exercise!Q100</f>
        <v>35989.897710058503</v>
      </c>
      <c r="P100" s="13">
        <f>'Final Tables'!P100-Exercise!U100</f>
        <v>36498.210691319997</v>
      </c>
      <c r="Q100" s="13">
        <f>'Final Tables'!Q100-Exercise!V100</f>
        <v>0.98607293421695597</v>
      </c>
      <c r="R100" s="13">
        <f>'Final Tables'!R100-Exercise!W100</f>
        <v>0.93101125960231301</v>
      </c>
    </row>
    <row r="101" spans="1:18" x14ac:dyDescent="0.25">
      <c r="A101" s="1">
        <v>36586</v>
      </c>
      <c r="B101" s="13">
        <f>'Final Tables'!B101-Exercise!B101</f>
        <v>0</v>
      </c>
      <c r="C101" s="13">
        <f>'Final Tables'!C101-Exercise!C101</f>
        <v>0</v>
      </c>
      <c r="D101" s="13">
        <f>'Final Tables'!D101-Exercise!D101</f>
        <v>0</v>
      </c>
      <c r="E101" s="13">
        <f>'Final Tables'!E101-Exercise!E101</f>
        <v>0</v>
      </c>
      <c r="F101" s="13">
        <f>'Final Tables'!F101-Exercise!F101</f>
        <v>0</v>
      </c>
      <c r="G101" s="13">
        <f>'Final Tables'!G101-Exercise!G101</f>
        <v>36466.494960385498</v>
      </c>
      <c r="H101" s="13">
        <f>'Final Tables'!H101-Exercise!H101</f>
        <v>35629.835482437004</v>
      </c>
      <c r="I101" s="13">
        <f>'Final Tables'!I101-Exercise!I101</f>
        <v>0</v>
      </c>
      <c r="J101" s="13">
        <f>'Final Tables'!J101-Exercise!J101</f>
        <v>0</v>
      </c>
      <c r="K101" s="13">
        <f>'Final Tables'!K101-Exercise!K101</f>
        <v>0</v>
      </c>
      <c r="L101" s="13">
        <f>'Final Tables'!L101-Exercise!L101</f>
        <v>0</v>
      </c>
      <c r="M101" s="13">
        <f>'Final Tables'!M101-Exercise!M101</f>
        <v>0.99626597447235299</v>
      </c>
      <c r="N101" s="13">
        <f>'Final Tables'!N101-Exercise!P101</f>
        <v>0.99706011642206505</v>
      </c>
      <c r="O101" s="13">
        <f>'Final Tables'!O101-Exercise!Q101</f>
        <v>36574.018316212401</v>
      </c>
      <c r="P101" s="13">
        <f>'Final Tables'!P101-Exercise!U101</f>
        <v>36600.357594200497</v>
      </c>
      <c r="Q101" s="13">
        <f>'Final Tables'!Q101-Exercise!V101</f>
        <v>0.99928035462713005</v>
      </c>
      <c r="R101" s="13">
        <f>'Final Tables'!R101-Exercise!W101</f>
        <v>0.99685519061050398</v>
      </c>
    </row>
    <row r="102" spans="1:18" x14ac:dyDescent="0.25">
      <c r="A102" s="1">
        <v>36617</v>
      </c>
      <c r="B102" s="13">
        <f>'Final Tables'!B102-Exercise!B102</f>
        <v>0</v>
      </c>
      <c r="C102" s="13">
        <f>'Final Tables'!C102-Exercise!C102</f>
        <v>0</v>
      </c>
      <c r="D102" s="13">
        <f>'Final Tables'!D102-Exercise!D102</f>
        <v>0</v>
      </c>
      <c r="E102" s="13">
        <f>'Final Tables'!E102-Exercise!E102</f>
        <v>0</v>
      </c>
      <c r="F102" s="13">
        <f>'Final Tables'!F102-Exercise!F102</f>
        <v>0</v>
      </c>
      <c r="G102" s="13">
        <f>'Final Tables'!G102-Exercise!G102</f>
        <v>35982.385280436298</v>
      </c>
      <c r="H102" s="13">
        <f>'Final Tables'!H102-Exercise!H102</f>
        <v>35156.832846160003</v>
      </c>
      <c r="I102" s="13">
        <f>'Final Tables'!I102-Exercise!I102</f>
        <v>0</v>
      </c>
      <c r="J102" s="13">
        <f>'Final Tables'!J102-Exercise!J102</f>
        <v>0</v>
      </c>
      <c r="K102" s="13">
        <f>'Final Tables'!K102-Exercise!K102</f>
        <v>0</v>
      </c>
      <c r="L102" s="13">
        <f>'Final Tables'!L102-Exercise!L102</f>
        <v>0</v>
      </c>
      <c r="M102" s="13">
        <f>'Final Tables'!M102-Exercise!M102</f>
        <v>0.97664562972614699</v>
      </c>
      <c r="N102" s="13">
        <f>'Final Tables'!N102-Exercise!P102</f>
        <v>0.97372316459905395</v>
      </c>
      <c r="O102" s="13">
        <f>'Final Tables'!O102-Exercise!Q102</f>
        <v>36953.403789312797</v>
      </c>
      <c r="P102" s="13">
        <f>'Final Tables'!P102-Exercise!U102</f>
        <v>36712.592711930498</v>
      </c>
      <c r="Q102" s="13">
        <f>'Final Tables'!Q102-Exercise!V102</f>
        <v>1.00655935905349</v>
      </c>
      <c r="R102" s="13">
        <f>'Final Tables'!R102-Exercise!W102</f>
        <v>0.98288645362905203</v>
      </c>
    </row>
    <row r="103" spans="1:18" x14ac:dyDescent="0.25">
      <c r="A103" s="1">
        <v>36647</v>
      </c>
      <c r="B103" s="13">
        <f>'Final Tables'!B103-Exercise!B103</f>
        <v>0</v>
      </c>
      <c r="C103" s="13">
        <f>'Final Tables'!C103-Exercise!C103</f>
        <v>0</v>
      </c>
      <c r="D103" s="13">
        <f>'Final Tables'!D103-Exercise!D103</f>
        <v>0</v>
      </c>
      <c r="E103" s="13">
        <f>'Final Tables'!E103-Exercise!E103</f>
        <v>0</v>
      </c>
      <c r="F103" s="13">
        <f>'Final Tables'!F103-Exercise!F103</f>
        <v>0</v>
      </c>
      <c r="G103" s="13">
        <f>'Final Tables'!G103-Exercise!G103</f>
        <v>37904.6864224171</v>
      </c>
      <c r="H103" s="13">
        <f>'Final Tables'!H103-Exercise!H103</f>
        <v>37035.030175266598</v>
      </c>
      <c r="I103" s="13">
        <f>'Final Tables'!I103-Exercise!I103</f>
        <v>0</v>
      </c>
      <c r="J103" s="13">
        <f>'Final Tables'!J103-Exercise!J103</f>
        <v>0</v>
      </c>
      <c r="K103" s="13">
        <f>'Final Tables'!K103-Exercise!K103</f>
        <v>0</v>
      </c>
      <c r="L103" s="13">
        <f>'Final Tables'!L103-Exercise!L103</f>
        <v>0</v>
      </c>
      <c r="M103" s="13">
        <f>'Final Tables'!M103-Exercise!M103</f>
        <v>1.02913682188209</v>
      </c>
      <c r="N103" s="13">
        <f>'Final Tables'!N103-Exercise!P103</f>
        <v>1.03255514123171</v>
      </c>
      <c r="O103" s="13">
        <f>'Final Tables'!O103-Exercise!Q103</f>
        <v>36709.600203241098</v>
      </c>
      <c r="P103" s="13">
        <f>'Final Tables'!P103-Exercise!U103</f>
        <v>36829.283241630801</v>
      </c>
      <c r="Q103" s="13">
        <f>'Final Tables'!Q103-Exercise!V103</f>
        <v>0.99675032941573904</v>
      </c>
      <c r="R103" s="13">
        <f>'Final Tables'!R103-Exercise!W103</f>
        <v>1.0249907324427301</v>
      </c>
    </row>
    <row r="104" spans="1:18" x14ac:dyDescent="0.25">
      <c r="A104" s="1">
        <v>36678</v>
      </c>
      <c r="B104" s="13">
        <f>'Final Tables'!B104-Exercise!B104</f>
        <v>0</v>
      </c>
      <c r="C104" s="13">
        <f>'Final Tables'!C104-Exercise!C104</f>
        <v>0</v>
      </c>
      <c r="D104" s="13">
        <f>'Final Tables'!D104-Exercise!D104</f>
        <v>0</v>
      </c>
      <c r="E104" s="13">
        <f>'Final Tables'!E104-Exercise!E104</f>
        <v>0</v>
      </c>
      <c r="F104" s="13">
        <f>'Final Tables'!F104-Exercise!F104</f>
        <v>0</v>
      </c>
      <c r="G104" s="13">
        <f>'Final Tables'!G104-Exercise!G104</f>
        <v>37224.765194614898</v>
      </c>
      <c r="H104" s="13">
        <f>'Final Tables'!H104-Exercise!H104</f>
        <v>36370.708542109198</v>
      </c>
      <c r="I104" s="13">
        <f>'Final Tables'!I104-Exercise!I104</f>
        <v>0</v>
      </c>
      <c r="J104" s="13">
        <f>'Final Tables'!J104-Exercise!J104</f>
        <v>0</v>
      </c>
      <c r="K104" s="13">
        <f>'Final Tables'!K104-Exercise!K104</f>
        <v>0</v>
      </c>
      <c r="L104" s="13">
        <f>'Final Tables'!L104-Exercise!L104</f>
        <v>0</v>
      </c>
      <c r="M104" s="13">
        <f>'Final Tables'!M104-Exercise!M104</f>
        <v>1.0029970426028401</v>
      </c>
      <c r="N104" s="13">
        <f>'Final Tables'!N104-Exercise!P104</f>
        <v>0.99995493257566903</v>
      </c>
      <c r="O104" s="13">
        <f>'Final Tables'!O104-Exercise!Q104</f>
        <v>37226.442894513202</v>
      </c>
      <c r="P104" s="13">
        <f>'Final Tables'!P104-Exercise!U104</f>
        <v>36945.273288010401</v>
      </c>
      <c r="Q104" s="13">
        <f>'Final Tables'!Q104-Exercise!V104</f>
        <v>1.0076104351512301</v>
      </c>
      <c r="R104" s="13">
        <f>'Final Tables'!R104-Exercise!W104</f>
        <v>1.0065157207250299</v>
      </c>
    </row>
    <row r="105" spans="1:18" x14ac:dyDescent="0.25">
      <c r="A105" s="1">
        <v>36708</v>
      </c>
      <c r="B105" s="13">
        <f>'Final Tables'!B105-Exercise!B105</f>
        <v>0</v>
      </c>
      <c r="C105" s="13">
        <f>'Final Tables'!C105-Exercise!C105</f>
        <v>0</v>
      </c>
      <c r="D105" s="13">
        <f>'Final Tables'!D105-Exercise!D105</f>
        <v>0</v>
      </c>
      <c r="E105" s="13">
        <f>'Final Tables'!E105-Exercise!E105</f>
        <v>0</v>
      </c>
      <c r="F105" s="13">
        <f>'Final Tables'!F105-Exercise!F105</f>
        <v>0</v>
      </c>
      <c r="G105" s="13">
        <f>'Final Tables'!G105-Exercise!G105</f>
        <v>38299.175313915599</v>
      </c>
      <c r="H105" s="13">
        <f>'Final Tables'!H105-Exercise!H105</f>
        <v>37420.468214184497</v>
      </c>
      <c r="I105" s="13">
        <f>'Final Tables'!I105-Exercise!I105</f>
        <v>0</v>
      </c>
      <c r="J105" s="13">
        <f>'Final Tables'!J105-Exercise!J105</f>
        <v>0</v>
      </c>
      <c r="K105" s="13">
        <f>'Final Tables'!K105-Exercise!K105</f>
        <v>0</v>
      </c>
      <c r="L105" s="13">
        <f>'Final Tables'!L105-Exercise!L105</f>
        <v>0</v>
      </c>
      <c r="M105" s="13">
        <f>'Final Tables'!M105-Exercise!M105</f>
        <v>1.0332367096353401</v>
      </c>
      <c r="N105" s="13">
        <f>'Final Tables'!N105-Exercise!P105</f>
        <v>1.0346934883127601</v>
      </c>
      <c r="O105" s="13">
        <f>'Final Tables'!O105-Exercise!Q105</f>
        <v>37014.995983369598</v>
      </c>
      <c r="P105" s="13">
        <f>'Final Tables'!P105-Exercise!U105</f>
        <v>37065.618438589197</v>
      </c>
      <c r="Q105" s="13">
        <f>'Final Tables'!Q105-Exercise!V105</f>
        <v>0.99863424765720699</v>
      </c>
      <c r="R105" s="13">
        <f>'Final Tables'!R105-Exercise!W105</f>
        <v>1.03093351724649</v>
      </c>
    </row>
    <row r="106" spans="1:18" x14ac:dyDescent="0.25">
      <c r="A106" s="1">
        <v>36739</v>
      </c>
      <c r="B106" s="13">
        <f>'Final Tables'!B106-Exercise!B106</f>
        <v>0</v>
      </c>
      <c r="C106" s="13">
        <f>'Final Tables'!C106-Exercise!C106</f>
        <v>0</v>
      </c>
      <c r="D106" s="13">
        <f>'Final Tables'!D106-Exercise!D106</f>
        <v>0</v>
      </c>
      <c r="E106" s="13">
        <f>'Final Tables'!E106-Exercise!E106</f>
        <v>0</v>
      </c>
      <c r="F106" s="13">
        <f>'Final Tables'!F106-Exercise!F106</f>
        <v>0</v>
      </c>
      <c r="G106" s="13">
        <f>'Final Tables'!G106-Exercise!G106</f>
        <v>37781.0942481495</v>
      </c>
      <c r="H106" s="13">
        <f>'Final Tables'!H106-Exercise!H106</f>
        <v>36914.273605685303</v>
      </c>
      <c r="I106" s="13">
        <f>'Final Tables'!I106-Exercise!I106</f>
        <v>0</v>
      </c>
      <c r="J106" s="13">
        <f>'Final Tables'!J106-Exercise!J106</f>
        <v>0</v>
      </c>
      <c r="K106" s="13">
        <f>'Final Tables'!K106-Exercise!K106</f>
        <v>0</v>
      </c>
      <c r="L106" s="13">
        <f>'Final Tables'!L106-Exercise!L106</f>
        <v>0</v>
      </c>
      <c r="M106" s="13">
        <f>'Final Tables'!M106-Exercise!M106</f>
        <v>1.01583100150642</v>
      </c>
      <c r="N106" s="13">
        <f>'Final Tables'!N106-Exercise!P106</f>
        <v>1.0165526025587801</v>
      </c>
      <c r="O106" s="13">
        <f>'Final Tables'!O106-Exercise!Q106</f>
        <v>37165.901846151603</v>
      </c>
      <c r="P106" s="13">
        <f>'Final Tables'!P106-Exercise!U106</f>
        <v>37191.600927433101</v>
      </c>
      <c r="Q106" s="13">
        <f>'Final Tables'!Q106-Exercise!V106</f>
        <v>0.99930900846856296</v>
      </c>
      <c r="R106" s="13">
        <f>'Final Tables'!R106-Exercise!W106</f>
        <v>1.01620028369931</v>
      </c>
    </row>
    <row r="107" spans="1:18" x14ac:dyDescent="0.25">
      <c r="A107" s="1">
        <v>36770</v>
      </c>
      <c r="B107" s="13">
        <f>'Final Tables'!B107-Exercise!B107</f>
        <v>0</v>
      </c>
      <c r="C107" s="13">
        <f>'Final Tables'!C107-Exercise!C107</f>
        <v>0</v>
      </c>
      <c r="D107" s="13">
        <f>'Final Tables'!D107-Exercise!D107</f>
        <v>0</v>
      </c>
      <c r="E107" s="13">
        <f>'Final Tables'!E107-Exercise!E107</f>
        <v>0</v>
      </c>
      <c r="F107" s="13">
        <f>'Final Tables'!F107-Exercise!F107</f>
        <v>0</v>
      </c>
      <c r="G107" s="13">
        <f>'Final Tables'!G107-Exercise!G107</f>
        <v>36333.349379051702</v>
      </c>
      <c r="H107" s="13">
        <f>'Final Tables'!H107-Exercise!H107</f>
        <v>35499.744691882799</v>
      </c>
      <c r="I107" s="13">
        <f>'Final Tables'!I107-Exercise!I107</f>
        <v>0</v>
      </c>
      <c r="J107" s="13">
        <f>'Final Tables'!J107-Exercise!J107</f>
        <v>0</v>
      </c>
      <c r="K107" s="13">
        <f>'Final Tables'!K107-Exercise!K107</f>
        <v>0</v>
      </c>
      <c r="L107" s="13">
        <f>'Final Tables'!L107-Exercise!L107</f>
        <v>0</v>
      </c>
      <c r="M107" s="13">
        <f>'Final Tables'!M107-Exercise!M107</f>
        <v>0.97337342928515902</v>
      </c>
      <c r="N107" s="13">
        <f>'Final Tables'!N107-Exercise!P107</f>
        <v>0.97283450401827898</v>
      </c>
      <c r="O107" s="13">
        <f>'Final Tables'!O107-Exercise!Q107</f>
        <v>37347.9242656149</v>
      </c>
      <c r="P107" s="13">
        <f>'Final Tables'!P107-Exercise!U107</f>
        <v>37327.975943398902</v>
      </c>
      <c r="Q107" s="13">
        <f>'Final Tables'!Q107-Exercise!V107</f>
        <v>1.0005344067475299</v>
      </c>
      <c r="R107" s="13">
        <f>'Final Tables'!R107-Exercise!W107</f>
        <v>0.98447238294983896</v>
      </c>
    </row>
    <row r="108" spans="1:18" x14ac:dyDescent="0.25">
      <c r="A108" s="1">
        <v>36800</v>
      </c>
      <c r="B108" s="13">
        <f>'Final Tables'!B108-Exercise!B108</f>
        <v>0</v>
      </c>
      <c r="C108" s="13">
        <f>'Final Tables'!C108-Exercise!C108</f>
        <v>0</v>
      </c>
      <c r="D108" s="13">
        <f>'Final Tables'!D108-Exercise!D108</f>
        <v>0</v>
      </c>
      <c r="E108" s="13">
        <f>'Final Tables'!E108-Exercise!E108</f>
        <v>0</v>
      </c>
      <c r="F108" s="13">
        <f>'Final Tables'!F108-Exercise!F108</f>
        <v>0</v>
      </c>
      <c r="G108" s="13">
        <f>'Final Tables'!G108-Exercise!G108</f>
        <v>37213.930878417297</v>
      </c>
      <c r="H108" s="13">
        <f>'Final Tables'!H108-Exercise!H108</f>
        <v>36360.122800208199</v>
      </c>
      <c r="I108" s="13">
        <f>'Final Tables'!I108-Exercise!I108</f>
        <v>0</v>
      </c>
      <c r="J108" s="13">
        <f>'Final Tables'!J108-Exercise!J108</f>
        <v>0</v>
      </c>
      <c r="K108" s="13">
        <f>'Final Tables'!K108-Exercise!K108</f>
        <v>0</v>
      </c>
      <c r="L108" s="13">
        <f>'Final Tables'!L108-Exercise!L108</f>
        <v>0</v>
      </c>
      <c r="M108" s="13">
        <f>'Final Tables'!M108-Exercise!M108</f>
        <v>0.99297505369932904</v>
      </c>
      <c r="N108" s="13">
        <f>'Final Tables'!N108-Exercise!P108</f>
        <v>0.99290659855858798</v>
      </c>
      <c r="O108" s="13">
        <f>'Final Tables'!O108-Exercise!Q108</f>
        <v>37479.7900753617</v>
      </c>
      <c r="P108" s="13">
        <f>'Final Tables'!P108-Exercise!U108</f>
        <v>37479.5945345527</v>
      </c>
      <c r="Q108" s="13">
        <f>'Final Tables'!Q108-Exercise!V108</f>
        <v>1.0000052172605201</v>
      </c>
      <c r="R108" s="13">
        <f>'Final Tables'!R108-Exercise!W108</f>
        <v>0.97689981524387404</v>
      </c>
    </row>
    <row r="109" spans="1:18" x14ac:dyDescent="0.25">
      <c r="A109" s="1">
        <v>36831</v>
      </c>
      <c r="B109" s="13">
        <f>'Final Tables'!B109-Exercise!B109</f>
        <v>0</v>
      </c>
      <c r="C109" s="13">
        <f>'Final Tables'!C109-Exercise!C109</f>
        <v>0</v>
      </c>
      <c r="D109" s="13">
        <f>'Final Tables'!D109-Exercise!D109</f>
        <v>0</v>
      </c>
      <c r="E109" s="13">
        <f>'Final Tables'!E109-Exercise!E109</f>
        <v>0</v>
      </c>
      <c r="F109" s="13">
        <f>'Final Tables'!F109-Exercise!F109</f>
        <v>0</v>
      </c>
      <c r="G109" s="13">
        <f>'Final Tables'!G109-Exercise!G109</f>
        <v>37465.2711032523</v>
      </c>
      <c r="H109" s="13">
        <f>'Final Tables'!H109-Exercise!H109</f>
        <v>36605.696466410998</v>
      </c>
      <c r="I109" s="13">
        <f>'Final Tables'!I109-Exercise!I109</f>
        <v>0</v>
      </c>
      <c r="J109" s="13">
        <f>'Final Tables'!J109-Exercise!J109</f>
        <v>0</v>
      </c>
      <c r="K109" s="13">
        <f>'Final Tables'!K109-Exercise!K109</f>
        <v>0</v>
      </c>
      <c r="L109" s="13">
        <f>'Final Tables'!L109-Exercise!L109</f>
        <v>0</v>
      </c>
      <c r="M109" s="13">
        <f>'Final Tables'!M109-Exercise!M109</f>
        <v>0.99546866896206299</v>
      </c>
      <c r="N109" s="13">
        <f>'Final Tables'!N109-Exercise!P109</f>
        <v>0.99672875545623296</v>
      </c>
      <c r="O109" s="13">
        <f>'Final Tables'!O109-Exercise!Q109</f>
        <v>37588.2314001298</v>
      </c>
      <c r="P109" s="13">
        <f>'Final Tables'!P109-Exercise!U109</f>
        <v>37639.483997435404</v>
      </c>
      <c r="Q109" s="13">
        <f>'Final Tables'!Q109-Exercise!V109</f>
        <v>0.99863832890724402</v>
      </c>
      <c r="R109" s="13">
        <f>'Final Tables'!R109-Exercise!W109</f>
        <v>1.00108461075053</v>
      </c>
    </row>
    <row r="110" spans="1:18" x14ac:dyDescent="0.25">
      <c r="A110" s="1">
        <v>36861</v>
      </c>
      <c r="B110" s="13">
        <f>'Final Tables'!B110-Exercise!B110</f>
        <v>0</v>
      </c>
      <c r="C110" s="13">
        <f>'Final Tables'!C110-Exercise!C110</f>
        <v>0</v>
      </c>
      <c r="D110" s="13">
        <f>'Final Tables'!D110-Exercise!D110</f>
        <v>0</v>
      </c>
      <c r="E110" s="13">
        <f>'Final Tables'!E110-Exercise!E110</f>
        <v>0</v>
      </c>
      <c r="F110" s="13">
        <f>'Final Tables'!F110-Exercise!F110</f>
        <v>0</v>
      </c>
      <c r="G110" s="13">
        <f>'Final Tables'!G110-Exercise!G110</f>
        <v>42049.660195759403</v>
      </c>
      <c r="H110" s="13">
        <f>'Final Tables'!H110-Exercise!H110</f>
        <v>41084.904828249797</v>
      </c>
      <c r="I110" s="13">
        <f>'Final Tables'!I110-Exercise!I110</f>
        <v>0</v>
      </c>
      <c r="J110" s="13">
        <f>'Final Tables'!J110-Exercise!J110</f>
        <v>0</v>
      </c>
      <c r="K110" s="13">
        <f>'Final Tables'!K110-Exercise!K110</f>
        <v>0</v>
      </c>
      <c r="L110" s="13">
        <f>'Final Tables'!L110-Exercise!L110</f>
        <v>0</v>
      </c>
      <c r="M110" s="13">
        <f>'Final Tables'!M110-Exercise!M110</f>
        <v>1.1074066184672</v>
      </c>
      <c r="N110" s="13">
        <f>'Final Tables'!N110-Exercise!P110</f>
        <v>1.1047138836296799</v>
      </c>
      <c r="O110" s="13">
        <f>'Final Tables'!O110-Exercise!Q110</f>
        <v>38063.846955194997</v>
      </c>
      <c r="P110" s="13">
        <f>'Final Tables'!P110-Exercise!U110</f>
        <v>37799.4360547701</v>
      </c>
      <c r="Q110" s="13">
        <f>'Final Tables'!Q110-Exercise!V110</f>
        <v>1.0069951017269601</v>
      </c>
      <c r="R110" s="13">
        <f>'Final Tables'!R110-Exercise!W110</f>
        <v>1.1100296838029799</v>
      </c>
    </row>
    <row r="111" spans="1:18" x14ac:dyDescent="0.25">
      <c r="A111" s="1">
        <v>36892</v>
      </c>
      <c r="B111" s="13">
        <f>'Final Tables'!B111-Exercise!B111</f>
        <v>0</v>
      </c>
      <c r="C111" s="13">
        <f>'Final Tables'!C111-Exercise!C111</f>
        <v>0</v>
      </c>
      <c r="D111" s="13">
        <f>'Final Tables'!D111-Exercise!D111</f>
        <v>0</v>
      </c>
      <c r="E111" s="13">
        <f>'Final Tables'!E111-Exercise!E111</f>
        <v>0</v>
      </c>
      <c r="F111" s="13">
        <f>'Final Tables'!F111-Exercise!F111</f>
        <v>0</v>
      </c>
      <c r="G111" s="13">
        <f>'Final Tables'!G111-Exercise!G111</f>
        <v>36600.129351244002</v>
      </c>
      <c r="H111" s="13">
        <f>'Final Tables'!H111-Exercise!H111</f>
        <v>35760.403867642599</v>
      </c>
      <c r="I111" s="13">
        <f>'Final Tables'!I111-Exercise!I111</f>
        <v>0</v>
      </c>
      <c r="J111" s="13">
        <f>'Final Tables'!J111-Exercise!J111</f>
        <v>0</v>
      </c>
      <c r="K111" s="13">
        <f>'Final Tables'!K111-Exercise!K111</f>
        <v>0</v>
      </c>
      <c r="L111" s="13">
        <f>'Final Tables'!L111-Exercise!L111</f>
        <v>0</v>
      </c>
      <c r="M111" s="13">
        <f>'Final Tables'!M111-Exercise!M111</f>
        <v>0.96430306021425405</v>
      </c>
      <c r="N111" s="13">
        <f>'Final Tables'!N111-Exercise!P111</f>
        <v>0.96735493627533897</v>
      </c>
      <c r="O111" s="13">
        <f>'Final Tables'!O111-Exercise!Q111</f>
        <v>37835.263954063797</v>
      </c>
      <c r="P111" s="13">
        <f>'Final Tables'!P111-Exercise!U111</f>
        <v>37958.953528312501</v>
      </c>
      <c r="Q111" s="13">
        <f>'Final Tables'!Q111-Exercise!V111</f>
        <v>0.99674149145980895</v>
      </c>
      <c r="R111" s="13">
        <f>'Final Tables'!R111-Exercise!W111</f>
        <v>0.96026817849377499</v>
      </c>
    </row>
    <row r="112" spans="1:18" x14ac:dyDescent="0.25">
      <c r="A112" s="1">
        <v>36923</v>
      </c>
      <c r="B112" s="13">
        <f>'Final Tables'!B112-Exercise!B112</f>
        <v>0</v>
      </c>
      <c r="C112" s="13">
        <f>'Final Tables'!C112-Exercise!C112</f>
        <v>0</v>
      </c>
      <c r="D112" s="13">
        <f>'Final Tables'!D112-Exercise!D112</f>
        <v>0</v>
      </c>
      <c r="E112" s="13">
        <f>'Final Tables'!E112-Exercise!E112</f>
        <v>0</v>
      </c>
      <c r="F112" s="13">
        <f>'Final Tables'!F112-Exercise!F112</f>
        <v>0</v>
      </c>
      <c r="G112" s="13">
        <f>'Final Tables'!G112-Exercise!G112</f>
        <v>34893.794642857203</v>
      </c>
      <c r="H112" s="13">
        <f>'Final Tables'!H112-Exercise!H112</f>
        <v>34093.218002813999</v>
      </c>
      <c r="I112" s="13">
        <f>'Final Tables'!I112-Exercise!I112</f>
        <v>0</v>
      </c>
      <c r="J112" s="13">
        <f>'Final Tables'!J112-Exercise!J112</f>
        <v>0</v>
      </c>
      <c r="K112" s="13">
        <f>'Final Tables'!K112-Exercise!K112</f>
        <v>0</v>
      </c>
      <c r="L112" s="13">
        <f>'Final Tables'!L112-Exercise!L112</f>
        <v>0</v>
      </c>
      <c r="M112" s="13">
        <f>'Final Tables'!M112-Exercise!M112</f>
        <v>0.91581371588674498</v>
      </c>
      <c r="N112" s="13">
        <f>'Final Tables'!N112-Exercise!P112</f>
        <v>0.91251927635916197</v>
      </c>
      <c r="O112" s="13">
        <f>'Final Tables'!O112-Exercise!Q112</f>
        <v>38238.967161416098</v>
      </c>
      <c r="P112" s="13">
        <f>'Final Tables'!P112-Exercise!U112</f>
        <v>38104.6661162776</v>
      </c>
      <c r="Q112" s="13">
        <f>'Final Tables'!Q112-Exercise!V112</f>
        <v>1.0035245301645901</v>
      </c>
      <c r="R112" s="13">
        <f>'Final Tables'!R112-Exercise!W112</f>
        <v>0.90444388453297497</v>
      </c>
    </row>
    <row r="113" spans="1:18" x14ac:dyDescent="0.25">
      <c r="A113" s="1">
        <v>36951</v>
      </c>
      <c r="B113" s="13">
        <f>'Final Tables'!B113-Exercise!B113</f>
        <v>0</v>
      </c>
      <c r="C113" s="13">
        <f>'Final Tables'!C113-Exercise!C113</f>
        <v>0</v>
      </c>
      <c r="D113" s="13">
        <f>'Final Tables'!D113-Exercise!D113</f>
        <v>0</v>
      </c>
      <c r="E113" s="13">
        <f>'Final Tables'!E113-Exercise!E113</f>
        <v>0</v>
      </c>
      <c r="F113" s="13">
        <f>'Final Tables'!F113-Exercise!F113</f>
        <v>0</v>
      </c>
      <c r="G113" s="13">
        <f>'Final Tables'!G113-Exercise!G113</f>
        <v>38095.913837255401</v>
      </c>
      <c r="H113" s="13">
        <f>'Final Tables'!H113-Exercise!H113</f>
        <v>37221.870213987597</v>
      </c>
      <c r="I113" s="13">
        <f>'Final Tables'!I113-Exercise!I113</f>
        <v>0</v>
      </c>
      <c r="J113" s="13">
        <f>'Final Tables'!J113-Exercise!J113</f>
        <v>0</v>
      </c>
      <c r="K113" s="13">
        <f>'Final Tables'!K113-Exercise!K113</f>
        <v>0</v>
      </c>
      <c r="L113" s="13">
        <f>'Final Tables'!L113-Exercise!L113</f>
        <v>0</v>
      </c>
      <c r="M113" s="13">
        <f>'Final Tables'!M113-Exercise!M113</f>
        <v>0.99644463721453302</v>
      </c>
      <c r="N113" s="13">
        <f>'Final Tables'!N113-Exercise!P113</f>
        <v>0.996981022953911</v>
      </c>
      <c r="O113" s="13">
        <f>'Final Tables'!O113-Exercise!Q113</f>
        <v>38211.272792718497</v>
      </c>
      <c r="P113" s="13">
        <f>'Final Tables'!P113-Exercise!U113</f>
        <v>38233.937225488902</v>
      </c>
      <c r="Q113" s="13">
        <f>'Final Tables'!Q113-Exercise!V113</f>
        <v>0.99940721687550005</v>
      </c>
      <c r="R113" s="13">
        <f>'Final Tables'!R113-Exercise!W113</f>
        <v>1.0028715925762699</v>
      </c>
    </row>
    <row r="114" spans="1:18" x14ac:dyDescent="0.25">
      <c r="A114" s="1">
        <v>36982</v>
      </c>
      <c r="B114" s="13">
        <f>'Final Tables'!B114-Exercise!B114</f>
        <v>0</v>
      </c>
      <c r="C114" s="13">
        <f>'Final Tables'!C114-Exercise!C114</f>
        <v>0</v>
      </c>
      <c r="D114" s="13">
        <f>'Final Tables'!D114-Exercise!D114</f>
        <v>0</v>
      </c>
      <c r="E114" s="13">
        <f>'Final Tables'!E114-Exercise!E114</f>
        <v>0</v>
      </c>
      <c r="F114" s="13">
        <f>'Final Tables'!F114-Exercise!F114</f>
        <v>0</v>
      </c>
      <c r="G114" s="13">
        <f>'Final Tables'!G114-Exercise!G114</f>
        <v>37233.231039931299</v>
      </c>
      <c r="H114" s="13">
        <f>'Final Tables'!H114-Exercise!H114</f>
        <v>36378.980153520402</v>
      </c>
      <c r="I114" s="13">
        <f>'Final Tables'!I114-Exercise!I114</f>
        <v>0</v>
      </c>
      <c r="J114" s="13">
        <f>'Final Tables'!J114-Exercise!J114</f>
        <v>0</v>
      </c>
      <c r="K114" s="13">
        <f>'Final Tables'!K114-Exercise!K114</f>
        <v>0</v>
      </c>
      <c r="L114" s="13">
        <f>'Final Tables'!L114-Exercise!L114</f>
        <v>0</v>
      </c>
      <c r="M114" s="13">
        <f>'Final Tables'!M114-Exercise!M114</f>
        <v>0.97100873302091495</v>
      </c>
      <c r="N114" s="13">
        <f>'Final Tables'!N114-Exercise!P114</f>
        <v>0.97254927563555904</v>
      </c>
      <c r="O114" s="13">
        <f>'Final Tables'!O114-Exercise!Q114</f>
        <v>38284.158934362902</v>
      </c>
      <c r="P114" s="13">
        <f>'Final Tables'!P114-Exercise!U114</f>
        <v>38345.064823706503</v>
      </c>
      <c r="Q114" s="13">
        <f>'Final Tables'!Q114-Exercise!V114</f>
        <v>0.99841163681366396</v>
      </c>
      <c r="R114" s="13">
        <f>'Final Tables'!R114-Exercise!W114</f>
        <v>0.96964386924745105</v>
      </c>
    </row>
    <row r="115" spans="1:18" x14ac:dyDescent="0.25">
      <c r="A115" s="1">
        <v>37012</v>
      </c>
      <c r="B115" s="13">
        <f>'Final Tables'!B115-Exercise!B115</f>
        <v>0</v>
      </c>
      <c r="C115" s="13">
        <f>'Final Tables'!C115-Exercise!C115</f>
        <v>0</v>
      </c>
      <c r="D115" s="13">
        <f>'Final Tables'!D115-Exercise!D115</f>
        <v>0</v>
      </c>
      <c r="E115" s="13">
        <f>'Final Tables'!E115-Exercise!E115</f>
        <v>0</v>
      </c>
      <c r="F115" s="13">
        <f>'Final Tables'!F115-Exercise!F115</f>
        <v>0</v>
      </c>
      <c r="G115" s="13">
        <f>'Final Tables'!G115-Exercise!G115</f>
        <v>39806.796320075598</v>
      </c>
      <c r="H115" s="13">
        <f>'Final Tables'!H115-Exercise!H115</f>
        <v>38893.499512577699</v>
      </c>
      <c r="I115" s="13">
        <f>'Final Tables'!I115-Exercise!I115</f>
        <v>0</v>
      </c>
      <c r="J115" s="13">
        <f>'Final Tables'!J115-Exercise!J115</f>
        <v>0</v>
      </c>
      <c r="K115" s="13">
        <f>'Final Tables'!K115-Exercise!K115</f>
        <v>0</v>
      </c>
      <c r="L115" s="13">
        <f>'Final Tables'!L115-Exercise!L115</f>
        <v>0</v>
      </c>
      <c r="M115" s="13">
        <f>'Final Tables'!M115-Exercise!M115</f>
        <v>1.0353876673953299</v>
      </c>
      <c r="N115" s="13">
        <f>'Final Tables'!N115-Exercise!P115</f>
        <v>1.0335673501209</v>
      </c>
      <c r="O115" s="13">
        <f>'Final Tables'!O115-Exercise!Q115</f>
        <v>38513.983936720797</v>
      </c>
      <c r="P115" s="13">
        <f>'Final Tables'!P115-Exercise!U115</f>
        <v>38443.615431776998</v>
      </c>
      <c r="Q115" s="13">
        <f>'Final Tables'!Q115-Exercise!V115</f>
        <v>1.00183043410859</v>
      </c>
      <c r="R115" s="13">
        <f>'Final Tables'!R115-Exercise!W115</f>
        <v>1.0332091342557701</v>
      </c>
    </row>
    <row r="116" spans="1:18" x14ac:dyDescent="0.25">
      <c r="A116" s="1">
        <v>37043</v>
      </c>
      <c r="B116" s="13">
        <f>'Final Tables'!B116-Exercise!B116</f>
        <v>0</v>
      </c>
      <c r="C116" s="13">
        <f>'Final Tables'!C116-Exercise!C116</f>
        <v>0</v>
      </c>
      <c r="D116" s="13">
        <f>'Final Tables'!D116-Exercise!D116</f>
        <v>0</v>
      </c>
      <c r="E116" s="13">
        <f>'Final Tables'!E116-Exercise!E116</f>
        <v>0</v>
      </c>
      <c r="F116" s="13">
        <f>'Final Tables'!F116-Exercise!F116</f>
        <v>0</v>
      </c>
      <c r="G116" s="13">
        <f>'Final Tables'!G116-Exercise!G116</f>
        <v>38544.893001503799</v>
      </c>
      <c r="H116" s="13">
        <f>'Final Tables'!H116-Exercise!H116</f>
        <v>37660.548342351503</v>
      </c>
      <c r="I116" s="13">
        <f>'Final Tables'!I116-Exercise!I116</f>
        <v>0</v>
      </c>
      <c r="J116" s="13">
        <f>'Final Tables'!J116-Exercise!J116</f>
        <v>0</v>
      </c>
      <c r="K116" s="13">
        <f>'Final Tables'!K116-Exercise!K116</f>
        <v>0</v>
      </c>
      <c r="L116" s="13">
        <f>'Final Tables'!L116-Exercise!L116</f>
        <v>0</v>
      </c>
      <c r="M116" s="13">
        <f>'Final Tables'!M116-Exercise!M116</f>
        <v>1.00006712912956</v>
      </c>
      <c r="N116" s="13">
        <f>'Final Tables'!N116-Exercise!P116</f>
        <v>0.99942500854665295</v>
      </c>
      <c r="O116" s="13">
        <f>'Final Tables'!O116-Exercise!Q116</f>
        <v>38567.068736407797</v>
      </c>
      <c r="P116" s="13">
        <f>'Final Tables'!P116-Exercise!U116</f>
        <v>38536.323259337099</v>
      </c>
      <c r="Q116" s="13">
        <f>'Final Tables'!Q116-Exercise!V116</f>
        <v>1.0007978310972701</v>
      </c>
      <c r="R116" s="13">
        <f>'Final Tables'!R116-Exercise!W116</f>
        <v>1.0113809858506999</v>
      </c>
    </row>
    <row r="117" spans="1:18" x14ac:dyDescent="0.25">
      <c r="A117" s="1">
        <v>37073</v>
      </c>
      <c r="B117" s="13">
        <f>'Final Tables'!B117-Exercise!B117</f>
        <v>0</v>
      </c>
      <c r="C117" s="13">
        <f>'Final Tables'!C117-Exercise!C117</f>
        <v>0</v>
      </c>
      <c r="D117" s="13">
        <f>'Final Tables'!D117-Exercise!D117</f>
        <v>0</v>
      </c>
      <c r="E117" s="13">
        <f>'Final Tables'!E117-Exercise!E117</f>
        <v>0</v>
      </c>
      <c r="F117" s="13">
        <f>'Final Tables'!F117-Exercise!F117</f>
        <v>0</v>
      </c>
      <c r="G117" s="13">
        <f>'Final Tables'!G117-Exercise!G117</f>
        <v>39824.008294044499</v>
      </c>
      <c r="H117" s="13">
        <f>'Final Tables'!H117-Exercise!H117</f>
        <v>38910.316588129099</v>
      </c>
      <c r="I117" s="13">
        <f>'Final Tables'!I117-Exercise!I117</f>
        <v>0</v>
      </c>
      <c r="J117" s="13">
        <f>'Final Tables'!J117-Exercise!J117</f>
        <v>0</v>
      </c>
      <c r="K117" s="13">
        <f>'Final Tables'!K117-Exercise!K117</f>
        <v>0</v>
      </c>
      <c r="L117" s="13">
        <f>'Final Tables'!L117-Exercise!L117</f>
        <v>0</v>
      </c>
      <c r="M117" s="13">
        <f>'Final Tables'!M117-Exercise!M117</f>
        <v>1.03049464526321</v>
      </c>
      <c r="N117" s="13">
        <f>'Final Tables'!N117-Exercise!P117</f>
        <v>1.033828839351</v>
      </c>
      <c r="O117" s="13">
        <f>'Final Tables'!O117-Exercise!Q117</f>
        <v>38520.891252215901</v>
      </c>
      <c r="P117" s="13">
        <f>'Final Tables'!P117-Exercise!U117</f>
        <v>38636.704977391601</v>
      </c>
      <c r="Q117" s="13">
        <f>'Final Tables'!Q117-Exercise!V117</f>
        <v>0.99700249477165503</v>
      </c>
      <c r="R117" s="13">
        <f>'Final Tables'!R117-Exercise!W117</f>
        <v>1.01716234298567</v>
      </c>
    </row>
    <row r="118" spans="1:18" x14ac:dyDescent="0.25">
      <c r="A118" s="1">
        <v>37104</v>
      </c>
      <c r="B118" s="13">
        <f>'Final Tables'!B118-Exercise!B118</f>
        <v>0</v>
      </c>
      <c r="C118" s="13">
        <f>'Final Tables'!C118-Exercise!C118</f>
        <v>0</v>
      </c>
      <c r="D118" s="13">
        <f>'Final Tables'!D118-Exercise!D118</f>
        <v>0</v>
      </c>
      <c r="E118" s="13">
        <f>'Final Tables'!E118-Exercise!E118</f>
        <v>0</v>
      </c>
      <c r="F118" s="13">
        <f>'Final Tables'!F118-Exercise!F118</f>
        <v>0</v>
      </c>
      <c r="G118" s="13">
        <f>'Final Tables'!G118-Exercise!G118</f>
        <v>39353.113518308099</v>
      </c>
      <c r="H118" s="13">
        <f>'Final Tables'!H118-Exercise!H118</f>
        <v>38450.225663370496</v>
      </c>
      <c r="I118" s="13">
        <f>'Final Tables'!I118-Exercise!I118</f>
        <v>0</v>
      </c>
      <c r="J118" s="13">
        <f>'Final Tables'!J118-Exercise!J118</f>
        <v>0</v>
      </c>
      <c r="K118" s="13">
        <f>'Final Tables'!K118-Exercise!K118</f>
        <v>0</v>
      </c>
      <c r="L118" s="13">
        <f>'Final Tables'!L118-Exercise!L118</f>
        <v>0</v>
      </c>
      <c r="M118" s="13">
        <f>'Final Tables'!M118-Exercise!M118</f>
        <v>1.0154577179576501</v>
      </c>
      <c r="N118" s="13">
        <f>'Final Tables'!N118-Exercise!P118</f>
        <v>1.01565972413954</v>
      </c>
      <c r="O118" s="13">
        <f>'Final Tables'!O118-Exercise!Q118</f>
        <v>38746.3562677429</v>
      </c>
      <c r="P118" s="13">
        <f>'Final Tables'!P118-Exercise!U118</f>
        <v>38744.1755060348</v>
      </c>
      <c r="Q118" s="13">
        <f>'Final Tables'!Q118-Exercise!V118</f>
        <v>1.0000562861818501</v>
      </c>
      <c r="R118" s="13">
        <f>'Final Tables'!R118-Exercise!W118</f>
        <v>1.02417372425383</v>
      </c>
    </row>
    <row r="119" spans="1:18" x14ac:dyDescent="0.25">
      <c r="A119" s="1">
        <v>37135</v>
      </c>
      <c r="B119" s="13">
        <f>'Final Tables'!B119-Exercise!B119</f>
        <v>0</v>
      </c>
      <c r="C119" s="13">
        <f>'Final Tables'!C119-Exercise!C119</f>
        <v>0</v>
      </c>
      <c r="D119" s="13">
        <f>'Final Tables'!D119-Exercise!D119</f>
        <v>0</v>
      </c>
      <c r="E119" s="13">
        <f>'Final Tables'!E119-Exercise!E119</f>
        <v>0</v>
      </c>
      <c r="F119" s="13">
        <f>'Final Tables'!F119-Exercise!F119</f>
        <v>0</v>
      </c>
      <c r="G119" s="13">
        <f>'Final Tables'!G119-Exercise!G119</f>
        <v>37790.255507503498</v>
      </c>
      <c r="H119" s="13">
        <f>'Final Tables'!H119-Exercise!H119</f>
        <v>36923.224676084203</v>
      </c>
      <c r="I119" s="13">
        <f>'Final Tables'!I119-Exercise!I119</f>
        <v>0</v>
      </c>
      <c r="J119" s="13">
        <f>'Final Tables'!J119-Exercise!J119</f>
        <v>0</v>
      </c>
      <c r="K119" s="13">
        <f>'Final Tables'!K119-Exercise!K119</f>
        <v>0</v>
      </c>
      <c r="L119" s="13">
        <f>'Final Tables'!L119-Exercise!L119</f>
        <v>0</v>
      </c>
      <c r="M119" s="13">
        <f>'Final Tables'!M119-Exercise!M119</f>
        <v>0.97251713209452495</v>
      </c>
      <c r="N119" s="13">
        <f>'Final Tables'!N119-Exercise!P119</f>
        <v>0.97272026352954999</v>
      </c>
      <c r="O119" s="13">
        <f>'Final Tables'!O119-Exercise!Q119</f>
        <v>38850.075324204903</v>
      </c>
      <c r="P119" s="13">
        <f>'Final Tables'!P119-Exercise!U119</f>
        <v>38849.9824690854</v>
      </c>
      <c r="Q119" s="13">
        <f>'Final Tables'!Q119-Exercise!V119</f>
        <v>1.0000023900942401</v>
      </c>
      <c r="R119" s="13">
        <f>'Final Tables'!R119-Exercise!W119</f>
        <v>0.97351162602344499</v>
      </c>
    </row>
    <row r="120" spans="1:18" x14ac:dyDescent="0.25">
      <c r="A120" s="1">
        <v>37165</v>
      </c>
      <c r="B120" s="13">
        <f>'Final Tables'!B120-Exercise!B120</f>
        <v>0</v>
      </c>
      <c r="C120" s="13">
        <f>'Final Tables'!C120-Exercise!C120</f>
        <v>0</v>
      </c>
      <c r="D120" s="13">
        <f>'Final Tables'!D120-Exercise!D120</f>
        <v>0</v>
      </c>
      <c r="E120" s="13">
        <f>'Final Tables'!E120-Exercise!E120</f>
        <v>0</v>
      </c>
      <c r="F120" s="13">
        <f>'Final Tables'!F120-Exercise!F120</f>
        <v>0</v>
      </c>
      <c r="G120" s="13">
        <f>'Final Tables'!G120-Exercise!G120</f>
        <v>38658.206645766499</v>
      </c>
      <c r="H120" s="13">
        <f>'Final Tables'!H120-Exercise!H120</f>
        <v>37771.262204689599</v>
      </c>
      <c r="I120" s="13">
        <f>'Final Tables'!I120-Exercise!I120</f>
        <v>0</v>
      </c>
      <c r="J120" s="13">
        <f>'Final Tables'!J120-Exercise!J120</f>
        <v>0</v>
      </c>
      <c r="K120" s="13">
        <f>'Final Tables'!K120-Exercise!K120</f>
        <v>0</v>
      </c>
      <c r="L120" s="13">
        <f>'Final Tables'!L120-Exercise!L120</f>
        <v>0</v>
      </c>
      <c r="M120" s="13">
        <f>'Final Tables'!M120-Exercise!M120</f>
        <v>0.99271444844055701</v>
      </c>
      <c r="N120" s="13">
        <f>'Final Tables'!N120-Exercise!P120</f>
        <v>0.99228554011523395</v>
      </c>
      <c r="O120" s="13">
        <f>'Final Tables'!O120-Exercise!Q120</f>
        <v>38958.752378148303</v>
      </c>
      <c r="P120" s="13">
        <f>'Final Tables'!P120-Exercise!U120</f>
        <v>38938.175221024299</v>
      </c>
      <c r="Q120" s="13">
        <f>'Final Tables'!Q120-Exercise!V120</f>
        <v>1.00052845715053</v>
      </c>
      <c r="R120" s="13">
        <f>'Final Tables'!R120-Exercise!W120</f>
        <v>0.98501614290719197</v>
      </c>
    </row>
    <row r="121" spans="1:18" x14ac:dyDescent="0.25">
      <c r="A121" s="1">
        <v>37196</v>
      </c>
      <c r="B121" s="13">
        <f>'Final Tables'!B121-Exercise!B121</f>
        <v>0</v>
      </c>
      <c r="C121" s="13">
        <f>'Final Tables'!C121-Exercise!C121</f>
        <v>0</v>
      </c>
      <c r="D121" s="13">
        <f>'Final Tables'!D121-Exercise!D121</f>
        <v>0</v>
      </c>
      <c r="E121" s="13">
        <f>'Final Tables'!E121-Exercise!E121</f>
        <v>0</v>
      </c>
      <c r="F121" s="13">
        <f>'Final Tables'!F121-Exercise!F121</f>
        <v>0</v>
      </c>
      <c r="G121" s="13">
        <f>'Final Tables'!G121-Exercise!G121</f>
        <v>38895.801386062303</v>
      </c>
      <c r="H121" s="13">
        <f>'Final Tables'!H121-Exercise!H121</f>
        <v>38003.405752278399</v>
      </c>
      <c r="I121" s="13">
        <f>'Final Tables'!I121-Exercise!I121</f>
        <v>0</v>
      </c>
      <c r="J121" s="13">
        <f>'Final Tables'!J121-Exercise!J121</f>
        <v>0</v>
      </c>
      <c r="K121" s="13">
        <f>'Final Tables'!K121-Exercise!K121</f>
        <v>0</v>
      </c>
      <c r="L121" s="13">
        <f>'Final Tables'!L121-Exercise!L121</f>
        <v>0</v>
      </c>
      <c r="M121" s="13">
        <f>'Final Tables'!M121-Exercise!M121</f>
        <v>0.99757426059916798</v>
      </c>
      <c r="N121" s="13">
        <f>'Final Tables'!N121-Exercise!P121</f>
        <v>0.99775085620942905</v>
      </c>
      <c r="O121" s="13">
        <f>'Final Tables'!O121-Exercise!Q121</f>
        <v>38983.480839928299</v>
      </c>
      <c r="P121" s="13">
        <f>'Final Tables'!P121-Exercise!U121</f>
        <v>38992.734837540898</v>
      </c>
      <c r="Q121" s="13">
        <f>'Final Tables'!Q121-Exercise!V121</f>
        <v>0.99976267379933204</v>
      </c>
      <c r="R121" s="13">
        <f>'Final Tables'!R121-Exercise!W121</f>
        <v>1.00429718322896</v>
      </c>
    </row>
    <row r="122" spans="1:18" x14ac:dyDescent="0.25">
      <c r="A122" s="1">
        <v>37226</v>
      </c>
      <c r="B122" s="13">
        <f>'Final Tables'!B122-Exercise!B122</f>
        <v>0</v>
      </c>
      <c r="C122" s="13">
        <f>'Final Tables'!C122-Exercise!C122</f>
        <v>0</v>
      </c>
      <c r="D122" s="13">
        <f>'Final Tables'!D122-Exercise!D122</f>
        <v>0</v>
      </c>
      <c r="E122" s="13">
        <f>'Final Tables'!E122-Exercise!E122</f>
        <v>0</v>
      </c>
      <c r="F122" s="13">
        <f>'Final Tables'!F122-Exercise!F122</f>
        <v>0</v>
      </c>
      <c r="G122" s="13">
        <f>'Final Tables'!G122-Exercise!G122</f>
        <v>43215.039063589502</v>
      </c>
      <c r="H122" s="13">
        <f>'Final Tables'!H122-Exercise!H122</f>
        <v>42223.546131193703</v>
      </c>
      <c r="I122" s="13">
        <f>'Final Tables'!I122-Exercise!I122</f>
        <v>0</v>
      </c>
      <c r="J122" s="13">
        <f>'Final Tables'!J122-Exercise!J122</f>
        <v>0</v>
      </c>
      <c r="K122" s="13">
        <f>'Final Tables'!K122-Exercise!K122</f>
        <v>0</v>
      </c>
      <c r="L122" s="13">
        <f>'Final Tables'!L122-Exercise!L122</f>
        <v>0</v>
      </c>
      <c r="M122" s="13">
        <f>'Final Tables'!M122-Exercise!M122</f>
        <v>1.1083394810493701</v>
      </c>
      <c r="N122" s="13">
        <f>'Final Tables'!N122-Exercise!P122</f>
        <v>1.1036961434562</v>
      </c>
      <c r="O122" s="13">
        <f>'Final Tables'!O122-Exercise!Q122</f>
        <v>39154.833800779998</v>
      </c>
      <c r="P122" s="13">
        <f>'Final Tables'!P122-Exercise!U122</f>
        <v>38998.948206871297</v>
      </c>
      <c r="Q122" s="13">
        <f>'Final Tables'!Q122-Exercise!V122</f>
        <v>1.0039971743104901</v>
      </c>
      <c r="R122" s="13">
        <f>'Final Tables'!R122-Exercise!W122</f>
        <v>1.0996854237481699</v>
      </c>
    </row>
    <row r="123" spans="1:18" x14ac:dyDescent="0.25">
      <c r="A123" s="1">
        <v>37257</v>
      </c>
      <c r="B123" s="13">
        <f>'Final Tables'!B123-Exercise!B123</f>
        <v>0</v>
      </c>
      <c r="C123" s="13">
        <f>'Final Tables'!C123-Exercise!C123</f>
        <v>0</v>
      </c>
      <c r="D123" s="13">
        <f>'Final Tables'!D123-Exercise!D123</f>
        <v>0</v>
      </c>
      <c r="E123" s="13">
        <f>'Final Tables'!E123-Exercise!E123</f>
        <v>0</v>
      </c>
      <c r="F123" s="13">
        <f>'Final Tables'!F123-Exercise!F123</f>
        <v>0</v>
      </c>
      <c r="G123" s="13">
        <f>'Final Tables'!G123-Exercise!G123</f>
        <v>37675.057497717797</v>
      </c>
      <c r="H123" s="13">
        <f>'Final Tables'!H123-Exercise!H123</f>
        <v>36810.669681670202</v>
      </c>
      <c r="I123" s="13">
        <f>'Final Tables'!I123-Exercise!I123</f>
        <v>0</v>
      </c>
      <c r="J123" s="13">
        <f>'Final Tables'!J123-Exercise!J123</f>
        <v>0</v>
      </c>
      <c r="K123" s="13">
        <f>'Final Tables'!K123-Exercise!K123</f>
        <v>0</v>
      </c>
      <c r="L123" s="13">
        <f>'Final Tables'!L123-Exercise!L123</f>
        <v>0</v>
      </c>
      <c r="M123" s="13">
        <f>'Final Tables'!M123-Exercise!M123</f>
        <v>0.96746663734190896</v>
      </c>
      <c r="N123" s="13">
        <f>'Final Tables'!N123-Exercise!P123</f>
        <v>0.96954914331476805</v>
      </c>
      <c r="O123" s="13">
        <f>'Final Tables'!O123-Exercise!Q123</f>
        <v>38858.326839330199</v>
      </c>
      <c r="P123" s="13">
        <f>'Final Tables'!P123-Exercise!U123</f>
        <v>38953.764518982003</v>
      </c>
      <c r="Q123" s="13">
        <f>'Final Tables'!Q123-Exercise!V123</f>
        <v>0.99754997544318702</v>
      </c>
      <c r="R123" s="13">
        <f>'Final Tables'!R123-Exercise!W123</f>
        <v>0.96921311500938401</v>
      </c>
    </row>
    <row r="124" spans="1:18" x14ac:dyDescent="0.25">
      <c r="A124" s="1">
        <v>37288</v>
      </c>
      <c r="B124" s="13">
        <f>'Final Tables'!B124-Exercise!B124</f>
        <v>0</v>
      </c>
      <c r="C124" s="13">
        <f>'Final Tables'!C124-Exercise!C124</f>
        <v>0</v>
      </c>
      <c r="D124" s="13">
        <f>'Final Tables'!D124-Exercise!D124</f>
        <v>0</v>
      </c>
      <c r="E124" s="13">
        <f>'Final Tables'!E124-Exercise!E124</f>
        <v>0</v>
      </c>
      <c r="F124" s="13">
        <f>'Final Tables'!F124-Exercise!F124</f>
        <v>0</v>
      </c>
      <c r="G124" s="13">
        <f>'Final Tables'!G124-Exercise!G124</f>
        <v>35529.419642857203</v>
      </c>
      <c r="H124" s="13">
        <f>'Final Tables'!H124-Exercise!H124</f>
        <v>34714.259707072299</v>
      </c>
      <c r="I124" s="13">
        <f>'Final Tables'!I124-Exercise!I124</f>
        <v>0</v>
      </c>
      <c r="J124" s="13">
        <f>'Final Tables'!J124-Exercise!J124</f>
        <v>0</v>
      </c>
      <c r="K124" s="13">
        <f>'Final Tables'!K124-Exercise!K124</f>
        <v>0</v>
      </c>
      <c r="L124" s="13">
        <f>'Final Tables'!L124-Exercise!L124</f>
        <v>0</v>
      </c>
      <c r="M124" s="13">
        <f>'Final Tables'!M124-Exercise!M124</f>
        <v>0.91414060191875601</v>
      </c>
      <c r="N124" s="13">
        <f>'Final Tables'!N124-Exercise!P124</f>
        <v>0.91346122124393303</v>
      </c>
      <c r="O124" s="13">
        <f>'Final Tables'!O124-Exercise!Q124</f>
        <v>38895.378168844298</v>
      </c>
      <c r="P124" s="13">
        <f>'Final Tables'!P124-Exercise!U124</f>
        <v>38878.604278426297</v>
      </c>
      <c r="Q124" s="13">
        <f>'Final Tables'!Q124-Exercise!V124</f>
        <v>1.0004314427106999</v>
      </c>
      <c r="R124" s="13">
        <f>'Final Tables'!R124-Exercise!W124</f>
        <v>0.90537749362230502</v>
      </c>
    </row>
    <row r="125" spans="1:18" x14ac:dyDescent="0.25">
      <c r="A125" s="1">
        <v>37316</v>
      </c>
      <c r="B125" s="13">
        <f>'Final Tables'!B125-Exercise!B125</f>
        <v>0</v>
      </c>
      <c r="C125" s="13">
        <f>'Final Tables'!C125-Exercise!C125</f>
        <v>0</v>
      </c>
      <c r="D125" s="13">
        <f>'Final Tables'!D125-Exercise!D125</f>
        <v>0</v>
      </c>
      <c r="E125" s="13">
        <f>'Final Tables'!E125-Exercise!E125</f>
        <v>0</v>
      </c>
      <c r="F125" s="13">
        <f>'Final Tables'!F125-Exercise!F125</f>
        <v>0</v>
      </c>
      <c r="G125" s="13">
        <f>'Final Tables'!G125-Exercise!G125</f>
        <v>38755.894711671303</v>
      </c>
      <c r="H125" s="13">
        <f>'Final Tables'!H125-Exercise!H125</f>
        <v>37866.708990034997</v>
      </c>
      <c r="I125" s="13">
        <f>'Final Tables'!I125-Exercise!I125</f>
        <v>0</v>
      </c>
      <c r="J125" s="13">
        <f>'Final Tables'!J125-Exercise!J125</f>
        <v>0</v>
      </c>
      <c r="K125" s="13">
        <f>'Final Tables'!K125-Exercise!K125</f>
        <v>0</v>
      </c>
      <c r="L125" s="13">
        <f>'Final Tables'!L125-Exercise!L125</f>
        <v>0</v>
      </c>
      <c r="M125" s="13">
        <f>'Final Tables'!M125-Exercise!M125</f>
        <v>0.99894825495607598</v>
      </c>
      <c r="N125" s="13">
        <f>'Final Tables'!N125-Exercise!P125</f>
        <v>0.99678306577263398</v>
      </c>
      <c r="O125" s="13">
        <f>'Final Tables'!O125-Exercise!Q125</f>
        <v>38880.972242069998</v>
      </c>
      <c r="P125" s="13">
        <f>'Final Tables'!P125-Exercise!U125</f>
        <v>38805.743716300203</v>
      </c>
      <c r="Q125" s="13">
        <f>'Final Tables'!Q125-Exercise!V125</f>
        <v>1.00193859255268</v>
      </c>
      <c r="R125" s="13">
        <f>'Final Tables'!R125-Exercise!W125</f>
        <v>1.01553530488305</v>
      </c>
    </row>
    <row r="126" spans="1:18" x14ac:dyDescent="0.25">
      <c r="A126" s="1">
        <v>37347</v>
      </c>
      <c r="B126" s="13">
        <f>'Final Tables'!B126-Exercise!B126</f>
        <v>0</v>
      </c>
      <c r="C126" s="13">
        <f>'Final Tables'!C126-Exercise!C126</f>
        <v>0</v>
      </c>
      <c r="D126" s="13">
        <f>'Final Tables'!D126-Exercise!D126</f>
        <v>0</v>
      </c>
      <c r="E126" s="13">
        <f>'Final Tables'!E126-Exercise!E126</f>
        <v>0</v>
      </c>
      <c r="F126" s="13">
        <f>'Final Tables'!F126-Exercise!F126</f>
        <v>0</v>
      </c>
      <c r="G126" s="13">
        <f>'Final Tables'!G126-Exercise!G126</f>
        <v>37481.178235874002</v>
      </c>
      <c r="H126" s="13">
        <f>'Final Tables'!H126-Exercise!H126</f>
        <v>36621.238637900999</v>
      </c>
      <c r="I126" s="13">
        <f>'Final Tables'!I126-Exercise!I126</f>
        <v>0</v>
      </c>
      <c r="J126" s="13">
        <f>'Final Tables'!J126-Exercise!J126</f>
        <v>0</v>
      </c>
      <c r="K126" s="13">
        <f>'Final Tables'!K126-Exercise!K126</f>
        <v>0</v>
      </c>
      <c r="L126" s="13">
        <f>'Final Tables'!L126-Exercise!L126</f>
        <v>0</v>
      </c>
      <c r="M126" s="13">
        <f>'Final Tables'!M126-Exercise!M126</f>
        <v>0.96732602696263803</v>
      </c>
      <c r="N126" s="13">
        <f>'Final Tables'!N126-Exercise!P126</f>
        <v>0.97168924174333504</v>
      </c>
      <c r="O126" s="13">
        <f>'Final Tables'!O126-Exercise!Q126</f>
        <v>38573.215206775298</v>
      </c>
      <c r="P126" s="13">
        <f>'Final Tables'!P126-Exercise!U126</f>
        <v>38750.651486151502</v>
      </c>
      <c r="Q126" s="13">
        <f>'Final Tables'!Q126-Exercise!V126</f>
        <v>0.99542107622527198</v>
      </c>
      <c r="R126" s="13">
        <f>'Final Tables'!R126-Exercise!W126</f>
        <v>0.94959675525223497</v>
      </c>
    </row>
    <row r="127" spans="1:18" x14ac:dyDescent="0.25">
      <c r="A127" s="1">
        <v>37377</v>
      </c>
      <c r="B127" s="13">
        <f>'Final Tables'!B127-Exercise!B127</f>
        <v>0</v>
      </c>
      <c r="C127" s="13">
        <f>'Final Tables'!C127-Exercise!C127</f>
        <v>0</v>
      </c>
      <c r="D127" s="13">
        <f>'Final Tables'!D127-Exercise!D127</f>
        <v>0</v>
      </c>
      <c r="E127" s="13">
        <f>'Final Tables'!E127-Exercise!E127</f>
        <v>0</v>
      </c>
      <c r="F127" s="13">
        <f>'Final Tables'!F127-Exercise!F127</f>
        <v>0</v>
      </c>
      <c r="G127" s="13">
        <f>'Final Tables'!G127-Exercise!G127</f>
        <v>40054.236196972597</v>
      </c>
      <c r="H127" s="13">
        <f>'Final Tables'!H127-Exercise!H127</f>
        <v>39135.262317454202</v>
      </c>
      <c r="I127" s="13">
        <f>'Final Tables'!I127-Exercise!I127</f>
        <v>0</v>
      </c>
      <c r="J127" s="13">
        <f>'Final Tables'!J127-Exercise!J127</f>
        <v>0</v>
      </c>
      <c r="K127" s="13">
        <f>'Final Tables'!K127-Exercise!K127</f>
        <v>0</v>
      </c>
      <c r="L127" s="13">
        <f>'Final Tables'!L127-Exercise!L127</f>
        <v>0</v>
      </c>
      <c r="M127" s="13">
        <f>'Final Tables'!M127-Exercise!M127</f>
        <v>1.0345182076483801</v>
      </c>
      <c r="N127" s="13">
        <f>'Final Tables'!N127-Exercise!P127</f>
        <v>1.0344720422736799</v>
      </c>
      <c r="O127" s="13">
        <f>'Final Tables'!O127-Exercise!Q127</f>
        <v>38719.496090911103</v>
      </c>
      <c r="P127" s="13">
        <f>'Final Tables'!P127-Exercise!U127</f>
        <v>38714.889608906698</v>
      </c>
      <c r="Q127" s="13">
        <f>'Final Tables'!Q127-Exercise!V127</f>
        <v>1.0001189847640299</v>
      </c>
      <c r="R127" s="13">
        <f>'Final Tables'!R127-Exercise!W127</f>
        <v>1.04314374095073</v>
      </c>
    </row>
    <row r="128" spans="1:18" x14ac:dyDescent="0.25">
      <c r="A128" s="1">
        <v>37408</v>
      </c>
      <c r="B128" s="13">
        <f>'Final Tables'!B128-Exercise!B128</f>
        <v>0</v>
      </c>
      <c r="C128" s="13">
        <f>'Final Tables'!C128-Exercise!C128</f>
        <v>0</v>
      </c>
      <c r="D128" s="13">
        <f>'Final Tables'!D128-Exercise!D128</f>
        <v>0</v>
      </c>
      <c r="E128" s="13">
        <f>'Final Tables'!E128-Exercise!E128</f>
        <v>0</v>
      </c>
      <c r="F128" s="13">
        <f>'Final Tables'!F128-Exercise!F128</f>
        <v>0</v>
      </c>
      <c r="G128" s="13">
        <f>'Final Tables'!G128-Exercise!G128</f>
        <v>38683.528779593304</v>
      </c>
      <c r="H128" s="13">
        <f>'Final Tables'!H128-Exercise!H128</f>
        <v>37796.003366769801</v>
      </c>
      <c r="I128" s="13">
        <f>'Final Tables'!I128-Exercise!I128</f>
        <v>0</v>
      </c>
      <c r="J128" s="13">
        <f>'Final Tables'!J128-Exercise!J128</f>
        <v>0</v>
      </c>
      <c r="K128" s="13">
        <f>'Final Tables'!K128-Exercise!K128</f>
        <v>0</v>
      </c>
      <c r="L128" s="13">
        <f>'Final Tables'!L128-Exercise!L128</f>
        <v>0</v>
      </c>
      <c r="M128" s="13">
        <f>'Final Tables'!M128-Exercise!M128</f>
        <v>0.99933819351101105</v>
      </c>
      <c r="N128" s="13">
        <f>'Final Tables'!N128-Exercise!P128</f>
        <v>0.99883660531487795</v>
      </c>
      <c r="O128" s="13">
        <f>'Final Tables'!O128-Exercise!Q128</f>
        <v>38728.585410021602</v>
      </c>
      <c r="P128" s="13">
        <f>'Final Tables'!P128-Exercise!U128</f>
        <v>38701.2776153878</v>
      </c>
      <c r="Q128" s="13">
        <f>'Final Tables'!Q128-Exercise!V128</f>
        <v>1.0007056044739699</v>
      </c>
      <c r="R128" s="13">
        <f>'Final Tables'!R128-Exercise!W128</f>
        <v>0.999649214917671</v>
      </c>
    </row>
    <row r="129" spans="1:18" x14ac:dyDescent="0.25">
      <c r="A129" s="1">
        <v>37438</v>
      </c>
      <c r="B129" s="13">
        <f>'Final Tables'!B129-Exercise!B129</f>
        <v>0</v>
      </c>
      <c r="C129" s="13">
        <f>'Final Tables'!C129-Exercise!C129</f>
        <v>0</v>
      </c>
      <c r="D129" s="13">
        <f>'Final Tables'!D129-Exercise!D129</f>
        <v>0</v>
      </c>
      <c r="E129" s="13">
        <f>'Final Tables'!E129-Exercise!E129</f>
        <v>0</v>
      </c>
      <c r="F129" s="13">
        <f>'Final Tables'!F129-Exercise!F129</f>
        <v>0</v>
      </c>
      <c r="G129" s="13">
        <f>'Final Tables'!G129-Exercise!G129</f>
        <v>40066.523854646803</v>
      </c>
      <c r="H129" s="13">
        <f>'Final Tables'!H129-Exercise!H129</f>
        <v>39147.268056472101</v>
      </c>
      <c r="I129" s="13">
        <f>'Final Tables'!I129-Exercise!I129</f>
        <v>0</v>
      </c>
      <c r="J129" s="13">
        <f>'Final Tables'!J129-Exercise!J129</f>
        <v>0</v>
      </c>
      <c r="K129" s="13">
        <f>'Final Tables'!K129-Exercise!K129</f>
        <v>0</v>
      </c>
      <c r="L129" s="13">
        <f>'Final Tables'!L129-Exercise!L129</f>
        <v>0</v>
      </c>
      <c r="M129" s="13">
        <f>'Final Tables'!M129-Exercise!M129</f>
        <v>1.03493698061544</v>
      </c>
      <c r="N129" s="13">
        <f>'Final Tables'!N129-Exercise!P129</f>
        <v>1.03245966827004</v>
      </c>
      <c r="O129" s="13">
        <f>'Final Tables'!O129-Exercise!Q129</f>
        <v>38806.865862161299</v>
      </c>
      <c r="P129" s="13">
        <f>'Final Tables'!P129-Exercise!U129</f>
        <v>38704.002950996597</v>
      </c>
      <c r="Q129" s="13">
        <f>'Final Tables'!Q129-Exercise!V129</f>
        <v>1.00265768146243</v>
      </c>
      <c r="R129" s="13">
        <f>'Final Tables'!R129-Exercise!W129</f>
        <v>1.0248959589076401</v>
      </c>
    </row>
    <row r="130" spans="1:18" x14ac:dyDescent="0.25">
      <c r="A130" s="1">
        <v>37469</v>
      </c>
      <c r="B130" s="13">
        <f>'Final Tables'!B130-Exercise!B130</f>
        <v>0</v>
      </c>
      <c r="C130" s="13">
        <f>'Final Tables'!C130-Exercise!C130</f>
        <v>0</v>
      </c>
      <c r="D130" s="13">
        <f>'Final Tables'!D130-Exercise!D130</f>
        <v>0</v>
      </c>
      <c r="E130" s="13">
        <f>'Final Tables'!E130-Exercise!E130</f>
        <v>0</v>
      </c>
      <c r="F130" s="13">
        <f>'Final Tables'!F130-Exercise!F130</f>
        <v>0</v>
      </c>
      <c r="G130" s="13">
        <f>'Final Tables'!G130-Exercise!G130</f>
        <v>39345.554261018799</v>
      </c>
      <c r="H130" s="13">
        <f>'Final Tables'!H130-Exercise!H130</f>
        <v>38442.839839921398</v>
      </c>
      <c r="I130" s="13">
        <f>'Final Tables'!I130-Exercise!I130</f>
        <v>0</v>
      </c>
      <c r="J130" s="13">
        <f>'Final Tables'!J130-Exercise!J130</f>
        <v>0</v>
      </c>
      <c r="K130" s="13">
        <f>'Final Tables'!K130-Exercise!K130</f>
        <v>0</v>
      </c>
      <c r="L130" s="13">
        <f>'Final Tables'!L130-Exercise!L130</f>
        <v>0</v>
      </c>
      <c r="M130" s="13">
        <f>'Final Tables'!M130-Exercise!M130</f>
        <v>1.0157931986431099</v>
      </c>
      <c r="N130" s="13">
        <f>'Final Tables'!N130-Exercise!P130</f>
        <v>1.0151244512005499</v>
      </c>
      <c r="O130" s="13">
        <f>'Final Tables'!O130-Exercise!Q130</f>
        <v>38759.340506955697</v>
      </c>
      <c r="P130" s="13">
        <f>'Final Tables'!P130-Exercise!U130</f>
        <v>38725.119636793403</v>
      </c>
      <c r="Q130" s="13">
        <f>'Final Tables'!Q130-Exercise!V130</f>
        <v>1.0008836866221</v>
      </c>
      <c r="R130" s="13">
        <f>'Final Tables'!R130-Exercise!W130</f>
        <v>1.0298936844097299</v>
      </c>
    </row>
    <row r="131" spans="1:18" x14ac:dyDescent="0.25">
      <c r="A131" s="1">
        <v>37500</v>
      </c>
      <c r="B131" s="13">
        <f>'Final Tables'!B131-Exercise!B131</f>
        <v>0</v>
      </c>
      <c r="C131" s="13">
        <f>'Final Tables'!C131-Exercise!C131</f>
        <v>0</v>
      </c>
      <c r="D131" s="13">
        <f>'Final Tables'!D131-Exercise!D131</f>
        <v>0</v>
      </c>
      <c r="E131" s="13">
        <f>'Final Tables'!E131-Exercise!E131</f>
        <v>0</v>
      </c>
      <c r="F131" s="13">
        <f>'Final Tables'!F131-Exercise!F131</f>
        <v>0</v>
      </c>
      <c r="G131" s="13">
        <f>'Final Tables'!G131-Exercise!G131</f>
        <v>37498.438349886099</v>
      </c>
      <c r="H131" s="13">
        <f>'Final Tables'!H131-Exercise!H131</f>
        <v>36638.102749006903</v>
      </c>
      <c r="I131" s="13">
        <f>'Final Tables'!I131-Exercise!I131</f>
        <v>0</v>
      </c>
      <c r="J131" s="13">
        <f>'Final Tables'!J131-Exercise!J131</f>
        <v>0</v>
      </c>
      <c r="K131" s="13">
        <f>'Final Tables'!K131-Exercise!K131</f>
        <v>0</v>
      </c>
      <c r="L131" s="13">
        <f>'Final Tables'!L131-Exercise!L131</f>
        <v>0</v>
      </c>
      <c r="M131" s="13">
        <f>'Final Tables'!M131-Exercise!M131</f>
        <v>0.96918148734478204</v>
      </c>
      <c r="N131" s="13">
        <f>'Final Tables'!N131-Exercise!P131</f>
        <v>0.973148463144905</v>
      </c>
      <c r="O131" s="13">
        <f>'Final Tables'!O131-Exercise!Q131</f>
        <v>38533.111616600698</v>
      </c>
      <c r="P131" s="13">
        <f>'Final Tables'!P131-Exercise!U131</f>
        <v>38775.787392735299</v>
      </c>
      <c r="Q131" s="13">
        <f>'Final Tables'!Q131-Exercise!V131</f>
        <v>0.99374156419631998</v>
      </c>
      <c r="R131" s="13">
        <f>'Final Tables'!R131-Exercise!W131</f>
        <v>0.96197785345812803</v>
      </c>
    </row>
    <row r="132" spans="1:18" x14ac:dyDescent="0.25">
      <c r="A132" s="1">
        <v>37530</v>
      </c>
      <c r="B132" s="13">
        <f>'Final Tables'!B132-Exercise!B132</f>
        <v>0</v>
      </c>
      <c r="C132" s="13">
        <f>'Final Tables'!C132-Exercise!C132</f>
        <v>0</v>
      </c>
      <c r="D132" s="13">
        <f>'Final Tables'!D132-Exercise!D132</f>
        <v>0</v>
      </c>
      <c r="E132" s="13">
        <f>'Final Tables'!E132-Exercise!E132</f>
        <v>0</v>
      </c>
      <c r="F132" s="13">
        <f>'Final Tables'!F132-Exercise!F132</f>
        <v>0</v>
      </c>
      <c r="G132" s="13">
        <f>'Final Tables'!G132-Exercise!G132</f>
        <v>38474.334512764297</v>
      </c>
      <c r="H132" s="13">
        <f>'Final Tables'!H132-Exercise!H132</f>
        <v>37591.6086938218</v>
      </c>
      <c r="I132" s="13">
        <f>'Final Tables'!I132-Exercise!I132</f>
        <v>0</v>
      </c>
      <c r="J132" s="13">
        <f>'Final Tables'!J132-Exercise!J132</f>
        <v>0</v>
      </c>
      <c r="K132" s="13">
        <f>'Final Tables'!K132-Exercise!K132</f>
        <v>0</v>
      </c>
      <c r="L132" s="13">
        <f>'Final Tables'!L132-Exercise!L132</f>
        <v>0</v>
      </c>
      <c r="M132" s="13">
        <f>'Final Tables'!M132-Exercise!M132</f>
        <v>0.99021779765000595</v>
      </c>
      <c r="N132" s="13">
        <f>'Final Tables'!N132-Exercise!P132</f>
        <v>0.99217081395939499</v>
      </c>
      <c r="O132" s="13">
        <f>'Final Tables'!O132-Exercise!Q132</f>
        <v>38777.934173680304</v>
      </c>
      <c r="P132" s="13">
        <f>'Final Tables'!P132-Exercise!U132</f>
        <v>38855.1149373874</v>
      </c>
      <c r="Q132" s="13">
        <f>'Final Tables'!Q132-Exercise!V132</f>
        <v>0.99801362667871496</v>
      </c>
      <c r="R132" s="13">
        <f>'Final Tables'!R132-Exercise!W132</f>
        <v>0.99182694538959104</v>
      </c>
    </row>
    <row r="133" spans="1:18" x14ac:dyDescent="0.25">
      <c r="A133" s="1">
        <v>37561</v>
      </c>
      <c r="B133" s="13">
        <f>'Final Tables'!B133-Exercise!B133</f>
        <v>0</v>
      </c>
      <c r="C133" s="13">
        <f>'Final Tables'!C133-Exercise!C133</f>
        <v>0</v>
      </c>
      <c r="D133" s="13">
        <f>'Final Tables'!D133-Exercise!D133</f>
        <v>0</v>
      </c>
      <c r="E133" s="13">
        <f>'Final Tables'!E133-Exercise!E133</f>
        <v>0</v>
      </c>
      <c r="F133" s="13">
        <f>'Final Tables'!F133-Exercise!F133</f>
        <v>0</v>
      </c>
      <c r="G133" s="13">
        <f>'Final Tables'!G133-Exercise!G133</f>
        <v>39034.041389847698</v>
      </c>
      <c r="H133" s="13">
        <f>'Final Tables'!H133-Exercise!H133</f>
        <v>38138.474082736699</v>
      </c>
      <c r="I133" s="13">
        <f>'Final Tables'!I133-Exercise!I133</f>
        <v>0</v>
      </c>
      <c r="J133" s="13">
        <f>'Final Tables'!J133-Exercise!J133</f>
        <v>0</v>
      </c>
      <c r="K133" s="13">
        <f>'Final Tables'!K133-Exercise!K133</f>
        <v>0</v>
      </c>
      <c r="L133" s="13">
        <f>'Final Tables'!L133-Exercise!L133</f>
        <v>0</v>
      </c>
      <c r="M133" s="13">
        <f>'Final Tables'!M133-Exercise!M133</f>
        <v>1.0020803947138199</v>
      </c>
      <c r="N133" s="13">
        <f>'Final Tables'!N133-Exercise!P133</f>
        <v>0.99861737900435299</v>
      </c>
      <c r="O133" s="13">
        <f>'Final Tables'!O133-Exercise!Q133</f>
        <v>39088.085397397801</v>
      </c>
      <c r="P133" s="13">
        <f>'Final Tables'!P133-Exercise!U133</f>
        <v>38958.763462140101</v>
      </c>
      <c r="Q133" s="13">
        <f>'Final Tables'!Q133-Exercise!V133</f>
        <v>1.0033194568760699</v>
      </c>
      <c r="R133" s="13">
        <f>'Final Tables'!R133-Exercise!W133</f>
        <v>1.01056369475261</v>
      </c>
    </row>
    <row r="134" spans="1:18" x14ac:dyDescent="0.25">
      <c r="A134" s="1">
        <v>37591</v>
      </c>
      <c r="B134" s="13">
        <f>'Final Tables'!B134-Exercise!B134</f>
        <v>0</v>
      </c>
      <c r="C134" s="13">
        <f>'Final Tables'!C134-Exercise!C134</f>
        <v>0</v>
      </c>
      <c r="D134" s="13">
        <f>'Final Tables'!D134-Exercise!D134</f>
        <v>0</v>
      </c>
      <c r="E134" s="13">
        <f>'Final Tables'!E134-Exercise!E134</f>
        <v>0</v>
      </c>
      <c r="F134" s="13">
        <f>'Final Tables'!F134-Exercise!F134</f>
        <v>0</v>
      </c>
      <c r="G134" s="13">
        <f>'Final Tables'!G134-Exercise!G134</f>
        <v>42727.821057458503</v>
      </c>
      <c r="H134" s="13">
        <f>'Final Tables'!H134-Exercise!H134</f>
        <v>41747.506483802703</v>
      </c>
      <c r="I134" s="13">
        <f>'Final Tables'!I134-Exercise!I134</f>
        <v>0</v>
      </c>
      <c r="J134" s="13">
        <f>'Final Tables'!J134-Exercise!J134</f>
        <v>0</v>
      </c>
      <c r="K134" s="13">
        <f>'Final Tables'!K134-Exercise!K134</f>
        <v>0</v>
      </c>
      <c r="L134" s="13">
        <f>'Final Tables'!L134-Exercise!L134</f>
        <v>0</v>
      </c>
      <c r="M134" s="13">
        <f>'Final Tables'!M134-Exercise!M134</f>
        <v>1.09971756100141</v>
      </c>
      <c r="N134" s="13">
        <f>'Final Tables'!N134-Exercise!P134</f>
        <v>1.1022163957728699</v>
      </c>
      <c r="O134" s="13">
        <f>'Final Tables'!O134-Exercise!Q134</f>
        <v>38765.365150912803</v>
      </c>
      <c r="P134" s="13">
        <f>'Final Tables'!P134-Exercise!U134</f>
        <v>39080.449396664</v>
      </c>
      <c r="Q134" s="13">
        <f>'Final Tables'!Q134-Exercise!V134</f>
        <v>0.99193754804216605</v>
      </c>
      <c r="R134" s="13">
        <f>'Final Tables'!R134-Exercise!W134</f>
        <v>1.0844474142406</v>
      </c>
    </row>
    <row r="135" spans="1:18" x14ac:dyDescent="0.25">
      <c r="A135" s="1">
        <v>37622</v>
      </c>
      <c r="B135" s="13">
        <f>'Final Tables'!B135-Exercise!B135</f>
        <v>0</v>
      </c>
      <c r="C135" s="13">
        <f>'Final Tables'!C135-Exercise!C135</f>
        <v>0</v>
      </c>
      <c r="D135" s="13">
        <f>'Final Tables'!D135-Exercise!D135</f>
        <v>0</v>
      </c>
      <c r="E135" s="13">
        <f>'Final Tables'!E135-Exercise!E135</f>
        <v>0</v>
      </c>
      <c r="F135" s="13">
        <f>'Final Tables'!F135-Exercise!F135</f>
        <v>0</v>
      </c>
      <c r="G135" s="13">
        <f>'Final Tables'!G135-Exercise!G135</f>
        <v>38281.099917690903</v>
      </c>
      <c r="H135" s="13">
        <f>'Final Tables'!H135-Exercise!H135</f>
        <v>37402.8075260798</v>
      </c>
      <c r="I135" s="13">
        <f>'Final Tables'!I135-Exercise!I135</f>
        <v>0</v>
      </c>
      <c r="J135" s="13">
        <f>'Final Tables'!J135-Exercise!J135</f>
        <v>0</v>
      </c>
      <c r="K135" s="13">
        <f>'Final Tables'!K135-Exercise!K135</f>
        <v>0</v>
      </c>
      <c r="L135" s="13">
        <f>'Final Tables'!L135-Exercise!L135</f>
        <v>0</v>
      </c>
      <c r="M135" s="13">
        <f>'Final Tables'!M135-Exercise!M135</f>
        <v>0.97538523372844199</v>
      </c>
      <c r="N135" s="13">
        <f>'Final Tables'!N135-Exercise!P135</f>
        <v>0.971524470895757</v>
      </c>
      <c r="O135" s="13">
        <f>'Final Tables'!O135-Exercise!Q135</f>
        <v>39403.124743111497</v>
      </c>
      <c r="P135" s="13">
        <f>'Final Tables'!P135-Exercise!U135</f>
        <v>39191.909212862003</v>
      </c>
      <c r="Q135" s="13">
        <f>'Final Tables'!Q135-Exercise!V135</f>
        <v>1.0053892636131201</v>
      </c>
      <c r="R135" s="13">
        <f>'Final Tables'!R135-Exercise!W135</f>
        <v>0.97966849714751203</v>
      </c>
    </row>
    <row r="136" spans="1:18" x14ac:dyDescent="0.25">
      <c r="A136" s="1">
        <v>37653</v>
      </c>
      <c r="B136" s="13">
        <f>'Final Tables'!B136-Exercise!B136</f>
        <v>0</v>
      </c>
      <c r="C136" s="13">
        <f>'Final Tables'!C136-Exercise!C136</f>
        <v>0</v>
      </c>
      <c r="D136" s="13">
        <f>'Final Tables'!D136-Exercise!D136</f>
        <v>0</v>
      </c>
      <c r="E136" s="13">
        <f>'Final Tables'!E136-Exercise!E136</f>
        <v>0</v>
      </c>
      <c r="F136" s="13">
        <f>'Final Tables'!F136-Exercise!F136</f>
        <v>0</v>
      </c>
      <c r="G136" s="13">
        <f>'Final Tables'!G136-Exercise!G136</f>
        <v>35898.6875</v>
      </c>
      <c r="H136" s="13">
        <f>'Final Tables'!H136-Exercise!H136</f>
        <v>35075.055363831903</v>
      </c>
      <c r="I136" s="13">
        <f>'Final Tables'!I136-Exercise!I136</f>
        <v>0</v>
      </c>
      <c r="J136" s="13">
        <f>'Final Tables'!J136-Exercise!J136</f>
        <v>0</v>
      </c>
      <c r="K136" s="13">
        <f>'Final Tables'!K136-Exercise!K136</f>
        <v>0</v>
      </c>
      <c r="L136" s="13">
        <f>'Final Tables'!L136-Exercise!L136</f>
        <v>0</v>
      </c>
      <c r="M136" s="13">
        <f>'Final Tables'!M136-Exercise!M136</f>
        <v>0.91410221295114802</v>
      </c>
      <c r="N136" s="13">
        <f>'Final Tables'!N136-Exercise!P136</f>
        <v>0.91396214093000705</v>
      </c>
      <c r="O136" s="13">
        <f>'Final Tables'!O136-Exercise!Q136</f>
        <v>39278.090297559902</v>
      </c>
      <c r="P136" s="13">
        <f>'Final Tables'!P136-Exercise!U136</f>
        <v>39279.692127118898</v>
      </c>
      <c r="Q136" s="13">
        <f>'Final Tables'!Q136-Exercise!V136</f>
        <v>0.99995921990544601</v>
      </c>
      <c r="R136" s="13">
        <f>'Final Tables'!R136-Exercise!W136</f>
        <v>0.90587398039080302</v>
      </c>
    </row>
    <row r="137" spans="1:18" x14ac:dyDescent="0.25">
      <c r="A137" s="1">
        <v>37681</v>
      </c>
      <c r="B137" s="13">
        <f>'Final Tables'!B137-Exercise!B137</f>
        <v>0</v>
      </c>
      <c r="C137" s="13">
        <f>'Final Tables'!C137-Exercise!C137</f>
        <v>0</v>
      </c>
      <c r="D137" s="13">
        <f>'Final Tables'!D137-Exercise!D137</f>
        <v>0</v>
      </c>
      <c r="E137" s="13">
        <f>'Final Tables'!E137-Exercise!E137</f>
        <v>0</v>
      </c>
      <c r="F137" s="13">
        <f>'Final Tables'!F137-Exercise!F137</f>
        <v>0</v>
      </c>
      <c r="G137" s="13">
        <f>'Final Tables'!G137-Exercise!G137</f>
        <v>39196.0487976691</v>
      </c>
      <c r="H137" s="13">
        <f>'Final Tables'!H137-Exercise!H137</f>
        <v>38296.764516020303</v>
      </c>
      <c r="I137" s="13">
        <f>'Final Tables'!I137-Exercise!I137</f>
        <v>0</v>
      </c>
      <c r="J137" s="13">
        <f>'Final Tables'!J137-Exercise!J137</f>
        <v>0</v>
      </c>
      <c r="K137" s="13">
        <f>'Final Tables'!K137-Exercise!K137</f>
        <v>0</v>
      </c>
      <c r="L137" s="13">
        <f>'Final Tables'!L137-Exercise!L137</f>
        <v>0</v>
      </c>
      <c r="M137" s="13">
        <f>'Final Tables'!M137-Exercise!M137</f>
        <v>0.99614457124659594</v>
      </c>
      <c r="N137" s="13">
        <f>'Final Tables'!N137-Exercise!P137</f>
        <v>0.99650506523537496</v>
      </c>
      <c r="O137" s="13">
        <f>'Final Tables'!O137-Exercise!Q137</f>
        <v>39333.5168732042</v>
      </c>
      <c r="P137" s="13">
        <f>'Final Tables'!P137-Exercise!U137</f>
        <v>39351.143975104802</v>
      </c>
      <c r="Q137" s="13">
        <f>'Final Tables'!Q137-Exercise!V137</f>
        <v>0.99955205617626397</v>
      </c>
      <c r="R137" s="13">
        <f>'Final Tables'!R137-Exercise!W137</f>
        <v>0.98442760978687105</v>
      </c>
    </row>
    <row r="138" spans="1:18" x14ac:dyDescent="0.25">
      <c r="A138" s="1">
        <v>37712</v>
      </c>
      <c r="B138" s="13">
        <f>'Final Tables'!B138-Exercise!B138</f>
        <v>0</v>
      </c>
      <c r="C138" s="13">
        <f>'Final Tables'!C138-Exercise!C138</f>
        <v>0</v>
      </c>
      <c r="D138" s="13">
        <f>'Final Tables'!D138-Exercise!D138</f>
        <v>0</v>
      </c>
      <c r="E138" s="13">
        <f>'Final Tables'!E138-Exercise!E138</f>
        <v>0</v>
      </c>
      <c r="F138" s="13">
        <f>'Final Tables'!F138-Exercise!F138</f>
        <v>0</v>
      </c>
      <c r="G138" s="13">
        <f>'Final Tables'!G138-Exercise!G138</f>
        <v>38261.051467402802</v>
      </c>
      <c r="H138" s="13">
        <f>'Final Tables'!H138-Exercise!H138</f>
        <v>37383.219052161003</v>
      </c>
      <c r="I138" s="13">
        <f>'Final Tables'!I138-Exercise!I138</f>
        <v>0</v>
      </c>
      <c r="J138" s="13">
        <f>'Final Tables'!J138-Exercise!J138</f>
        <v>0</v>
      </c>
      <c r="K138" s="13">
        <f>'Final Tables'!K138-Exercise!K138</f>
        <v>0</v>
      </c>
      <c r="L138" s="13">
        <f>'Final Tables'!L138-Exercise!L138</f>
        <v>0</v>
      </c>
      <c r="M138" s="13">
        <f>'Final Tables'!M138-Exercise!M138</f>
        <v>0.97041451250047805</v>
      </c>
      <c r="N138" s="13">
        <f>'Final Tables'!N138-Exercise!P138</f>
        <v>0.97101959602775001</v>
      </c>
      <c r="O138" s="13">
        <f>'Final Tables'!O138-Exercise!Q138</f>
        <v>39402.965320083298</v>
      </c>
      <c r="P138" s="13">
        <f>'Final Tables'!P138-Exercise!U138</f>
        <v>39425.462345740001</v>
      </c>
      <c r="Q138" s="13">
        <f>'Final Tables'!Q138-Exercise!V138</f>
        <v>0.99942937826678102</v>
      </c>
      <c r="R138" s="13">
        <f>'Final Tables'!R138-Exercise!W138</f>
        <v>0.97652548957750995</v>
      </c>
    </row>
    <row r="139" spans="1:18" x14ac:dyDescent="0.25">
      <c r="A139" s="1">
        <v>37742</v>
      </c>
      <c r="B139" s="13">
        <f>'Final Tables'!B139-Exercise!B139</f>
        <v>0</v>
      </c>
      <c r="C139" s="13">
        <f>'Final Tables'!C139-Exercise!C139</f>
        <v>0</v>
      </c>
      <c r="D139" s="13">
        <f>'Final Tables'!D139-Exercise!D139</f>
        <v>0</v>
      </c>
      <c r="E139" s="13">
        <f>'Final Tables'!E139-Exercise!E139</f>
        <v>0</v>
      </c>
      <c r="F139" s="13">
        <f>'Final Tables'!F139-Exercise!F139</f>
        <v>0</v>
      </c>
      <c r="G139" s="13">
        <f>'Final Tables'!G139-Exercise!G139</f>
        <v>40443.578897693398</v>
      </c>
      <c r="H139" s="13">
        <f>'Final Tables'!H139-Exercise!H139</f>
        <v>39515.672235874903</v>
      </c>
      <c r="I139" s="13">
        <f>'Final Tables'!I139-Exercise!I139</f>
        <v>0</v>
      </c>
      <c r="J139" s="13">
        <f>'Final Tables'!J139-Exercise!J139</f>
        <v>0</v>
      </c>
      <c r="K139" s="13">
        <f>'Final Tables'!K139-Exercise!K139</f>
        <v>0</v>
      </c>
      <c r="L139" s="13">
        <f>'Final Tables'!L139-Exercise!L139</f>
        <v>0</v>
      </c>
      <c r="M139" s="13">
        <f>'Final Tables'!M139-Exercise!M139</f>
        <v>1.03440351309694</v>
      </c>
      <c r="N139" s="13">
        <f>'Final Tables'!N139-Exercise!P139</f>
        <v>1.0353010870688399</v>
      </c>
      <c r="O139" s="13">
        <f>'Final Tables'!O139-Exercise!Q139</f>
        <v>39064.557550304198</v>
      </c>
      <c r="P139" s="13">
        <f>'Final Tables'!P139-Exercise!U139</f>
        <v>39516.939433217303</v>
      </c>
      <c r="Q139" s="13">
        <f>'Final Tables'!Q139-Exercise!V139</f>
        <v>0.988552203449926</v>
      </c>
      <c r="R139" s="13">
        <f>'Final Tables'!R139-Exercise!W139</f>
        <v>1.0503638738813901</v>
      </c>
    </row>
    <row r="140" spans="1:18" x14ac:dyDescent="0.25">
      <c r="A140" s="1">
        <v>37773</v>
      </c>
      <c r="B140" s="13">
        <f>'Final Tables'!B140-Exercise!B140</f>
        <v>0</v>
      </c>
      <c r="C140" s="13">
        <f>'Final Tables'!C140-Exercise!C140</f>
        <v>0</v>
      </c>
      <c r="D140" s="13">
        <f>'Final Tables'!D140-Exercise!D140</f>
        <v>0</v>
      </c>
      <c r="E140" s="13">
        <f>'Final Tables'!E140-Exercise!E140</f>
        <v>0</v>
      </c>
      <c r="F140" s="13">
        <f>'Final Tables'!F140-Exercise!F140</f>
        <v>0</v>
      </c>
      <c r="G140" s="13">
        <f>'Final Tables'!G140-Exercise!G140</f>
        <v>39421.513004659297</v>
      </c>
      <c r="H140" s="13">
        <f>'Final Tables'!H140-Exercise!H140</f>
        <v>38517.055844017697</v>
      </c>
      <c r="I140" s="13">
        <f>'Final Tables'!I140-Exercise!I140</f>
        <v>0</v>
      </c>
      <c r="J140" s="13">
        <f>'Final Tables'!J140-Exercise!J140</f>
        <v>0</v>
      </c>
      <c r="K140" s="13">
        <f>'Final Tables'!K140-Exercise!K140</f>
        <v>0</v>
      </c>
      <c r="L140" s="13">
        <f>'Final Tables'!L140-Exercise!L140</f>
        <v>0</v>
      </c>
      <c r="M140" s="13">
        <f>'Final Tables'!M140-Exercise!M140</f>
        <v>0.99478761749107303</v>
      </c>
      <c r="N140" s="13">
        <f>'Final Tables'!N140-Exercise!P140</f>
        <v>0.99876395255783401</v>
      </c>
      <c r="O140" s="13">
        <f>'Final Tables'!O140-Exercise!Q140</f>
        <v>39470.300168223803</v>
      </c>
      <c r="P140" s="13">
        <f>'Final Tables'!P140-Exercise!U140</f>
        <v>39617.311301907299</v>
      </c>
      <c r="Q140" s="13">
        <f>'Final Tables'!Q140-Exercise!V140</f>
        <v>0.99628921981698204</v>
      </c>
      <c r="R140" s="13">
        <f>'Final Tables'!R140-Exercise!W140</f>
        <v>0.98729930691970402</v>
      </c>
    </row>
    <row r="141" spans="1:18" x14ac:dyDescent="0.25">
      <c r="A141" s="1">
        <v>37803</v>
      </c>
      <c r="B141" s="13">
        <f>'Final Tables'!B141-Exercise!B141</f>
        <v>0</v>
      </c>
      <c r="C141" s="13">
        <f>'Final Tables'!C141-Exercise!C141</f>
        <v>0</v>
      </c>
      <c r="D141" s="13">
        <f>'Final Tables'!D141-Exercise!D141</f>
        <v>0</v>
      </c>
      <c r="E141" s="13">
        <f>'Final Tables'!E141-Exercise!E141</f>
        <v>0</v>
      </c>
      <c r="F141" s="13">
        <f>'Final Tables'!F141-Exercise!F141</f>
        <v>0</v>
      </c>
      <c r="G141" s="13">
        <f>'Final Tables'!G141-Exercise!G141</f>
        <v>41090.2411389798</v>
      </c>
      <c r="H141" s="13">
        <f>'Final Tables'!H141-Exercise!H141</f>
        <v>40147.497951364399</v>
      </c>
      <c r="I141" s="13">
        <f>'Final Tables'!I141-Exercise!I141</f>
        <v>0</v>
      </c>
      <c r="J141" s="13">
        <f>'Final Tables'!J141-Exercise!J141</f>
        <v>0</v>
      </c>
      <c r="K141" s="13">
        <f>'Final Tables'!K141-Exercise!K141</f>
        <v>0</v>
      </c>
      <c r="L141" s="13">
        <f>'Final Tables'!L141-Exercise!L141</f>
        <v>0</v>
      </c>
      <c r="M141" s="13">
        <f>'Final Tables'!M141-Exercise!M141</f>
        <v>1.0345627156789401</v>
      </c>
      <c r="N141" s="13">
        <f>'Final Tables'!N141-Exercise!P141</f>
        <v>1.03110225729208</v>
      </c>
      <c r="O141" s="13">
        <f>'Final Tables'!O141-Exercise!Q141</f>
        <v>39850.791566388798</v>
      </c>
      <c r="P141" s="13">
        <f>'Final Tables'!P141-Exercise!U141</f>
        <v>39706.268257602896</v>
      </c>
      <c r="Q141" s="13">
        <f>'Final Tables'!Q141-Exercise!V141</f>
        <v>1.00363981091973</v>
      </c>
      <c r="R141" s="13">
        <f>'Final Tables'!R141-Exercise!W141</f>
        <v>1.0307448957838199</v>
      </c>
    </row>
    <row r="142" spans="1:18" x14ac:dyDescent="0.25">
      <c r="A142" s="1">
        <v>37834</v>
      </c>
      <c r="B142" s="13">
        <f>'Final Tables'!B142-Exercise!B142</f>
        <v>0</v>
      </c>
      <c r="C142" s="13">
        <f>'Final Tables'!C142-Exercise!C142</f>
        <v>0</v>
      </c>
      <c r="D142" s="13">
        <f>'Final Tables'!D142-Exercise!D142</f>
        <v>0</v>
      </c>
      <c r="E142" s="13">
        <f>'Final Tables'!E142-Exercise!E142</f>
        <v>0</v>
      </c>
      <c r="F142" s="13">
        <f>'Final Tables'!F142-Exercise!F142</f>
        <v>0</v>
      </c>
      <c r="G142" s="13">
        <f>'Final Tables'!G142-Exercise!G142</f>
        <v>40475.236205659698</v>
      </c>
      <c r="H142" s="13">
        <f>'Final Tables'!H142-Exercise!H142</f>
        <v>39546.603222685699</v>
      </c>
      <c r="I142" s="13">
        <f>'Final Tables'!I142-Exercise!I142</f>
        <v>0</v>
      </c>
      <c r="J142" s="13">
        <f>'Final Tables'!J142-Exercise!J142</f>
        <v>0</v>
      </c>
      <c r="K142" s="13">
        <f>'Final Tables'!K142-Exercise!K142</f>
        <v>0</v>
      </c>
      <c r="L142" s="13">
        <f>'Final Tables'!L142-Exercise!L142</f>
        <v>0</v>
      </c>
      <c r="M142" s="13">
        <f>'Final Tables'!M142-Exercise!M142</f>
        <v>1.0174264067167</v>
      </c>
      <c r="N142" s="13">
        <f>'Final Tables'!N142-Exercise!P142</f>
        <v>1.01473547375424</v>
      </c>
      <c r="O142" s="13">
        <f>'Final Tables'!O142-Exercise!Q142</f>
        <v>39887.475359378703</v>
      </c>
      <c r="P142" s="13">
        <f>'Final Tables'!P142-Exercise!U142</f>
        <v>39773.480496301003</v>
      </c>
      <c r="Q142" s="13">
        <f>'Final Tables'!Q142-Exercise!V142</f>
        <v>1.0028661022785901</v>
      </c>
      <c r="R142" s="13">
        <f>'Final Tables'!R142-Exercise!W142</f>
        <v>1.0196183045823499</v>
      </c>
    </row>
    <row r="143" spans="1:18" x14ac:dyDescent="0.25">
      <c r="A143" s="1">
        <v>37865</v>
      </c>
      <c r="B143" s="13">
        <f>'Final Tables'!B143-Exercise!B143</f>
        <v>0</v>
      </c>
      <c r="C143" s="13">
        <f>'Final Tables'!C143-Exercise!C143</f>
        <v>0</v>
      </c>
      <c r="D143" s="13">
        <f>'Final Tables'!D143-Exercise!D143</f>
        <v>0</v>
      </c>
      <c r="E143" s="13">
        <f>'Final Tables'!E143-Exercise!E143</f>
        <v>0</v>
      </c>
      <c r="F143" s="13">
        <f>'Final Tables'!F143-Exercise!F143</f>
        <v>0</v>
      </c>
      <c r="G143" s="13">
        <f>'Final Tables'!G143-Exercise!G143</f>
        <v>38749.362411980001</v>
      </c>
      <c r="H143" s="13">
        <f>'Final Tables'!H143-Exercise!H143</f>
        <v>37860.326562451199</v>
      </c>
      <c r="I143" s="13">
        <f>'Final Tables'!I143-Exercise!I143</f>
        <v>0</v>
      </c>
      <c r="J143" s="13">
        <f>'Final Tables'!J143-Exercise!J143</f>
        <v>0</v>
      </c>
      <c r="K143" s="13">
        <f>'Final Tables'!K143-Exercise!K143</f>
        <v>0</v>
      </c>
      <c r="L143" s="13">
        <f>'Final Tables'!L143-Exercise!L143</f>
        <v>0</v>
      </c>
      <c r="M143" s="13">
        <f>'Final Tables'!M143-Exercise!M143</f>
        <v>0.97339544025779201</v>
      </c>
      <c r="N143" s="13">
        <f>'Final Tables'!N143-Exercise!P143</f>
        <v>0.97377555384640502</v>
      </c>
      <c r="O143" s="13">
        <f>'Final Tables'!O143-Exercise!Q143</f>
        <v>39792.909422423203</v>
      </c>
      <c r="P143" s="13">
        <f>'Final Tables'!P143-Exercise!U143</f>
        <v>39805.066745530501</v>
      </c>
      <c r="Q143" s="13">
        <f>'Final Tables'!Q143-Exercise!V143</f>
        <v>0.99969457850215404</v>
      </c>
      <c r="R143" s="13">
        <f>'Final Tables'!R143-Exercise!W143</f>
        <v>0.96489551925961903</v>
      </c>
    </row>
    <row r="144" spans="1:18" x14ac:dyDescent="0.25">
      <c r="A144" s="1">
        <v>37895</v>
      </c>
      <c r="B144" s="13">
        <f>'Final Tables'!B144-Exercise!B144</f>
        <v>0</v>
      </c>
      <c r="C144" s="13">
        <f>'Final Tables'!C144-Exercise!C144</f>
        <v>0</v>
      </c>
      <c r="D144" s="13">
        <f>'Final Tables'!D144-Exercise!D144</f>
        <v>0</v>
      </c>
      <c r="E144" s="13">
        <f>'Final Tables'!E144-Exercise!E144</f>
        <v>0</v>
      </c>
      <c r="F144" s="13">
        <f>'Final Tables'!F144-Exercise!F144</f>
        <v>0</v>
      </c>
      <c r="G144" s="13">
        <f>'Final Tables'!G144-Exercise!G144</f>
        <v>39496.908127086499</v>
      </c>
      <c r="H144" s="13">
        <f>'Final Tables'!H144-Exercise!H144</f>
        <v>38590.721158196699</v>
      </c>
      <c r="I144" s="13">
        <f>'Final Tables'!I144-Exercise!I144</f>
        <v>0</v>
      </c>
      <c r="J144" s="13">
        <f>'Final Tables'!J144-Exercise!J144</f>
        <v>0</v>
      </c>
      <c r="K144" s="13">
        <f>'Final Tables'!K144-Exercise!K144</f>
        <v>0</v>
      </c>
      <c r="L144" s="13">
        <f>'Final Tables'!L144-Exercise!L144</f>
        <v>0</v>
      </c>
      <c r="M144" s="13">
        <f>'Final Tables'!M144-Exercise!M144</f>
        <v>0.99199907006544596</v>
      </c>
      <c r="N144" s="13">
        <f>'Final Tables'!N144-Exercise!P144</f>
        <v>0.99214777114167996</v>
      </c>
      <c r="O144" s="13">
        <f>'Final Tables'!O144-Exercise!Q144</f>
        <v>39809.5014431538</v>
      </c>
      <c r="P144" s="13">
        <f>'Final Tables'!P144-Exercise!U144</f>
        <v>39818.079588393899</v>
      </c>
      <c r="Q144" s="13">
        <f>'Final Tables'!Q144-Exercise!V144</f>
        <v>0.99978456657556503</v>
      </c>
      <c r="R144" s="13">
        <f>'Final Tables'!R144-Exercise!W144</f>
        <v>1.0004646769282599</v>
      </c>
    </row>
    <row r="145" spans="1:18" x14ac:dyDescent="0.25">
      <c r="A145" s="1">
        <v>37926</v>
      </c>
      <c r="B145" s="13">
        <f>'Final Tables'!B145-Exercise!B145</f>
        <v>0</v>
      </c>
      <c r="C145" s="13">
        <f>'Final Tables'!C145-Exercise!C145</f>
        <v>0</v>
      </c>
      <c r="D145" s="13">
        <f>'Final Tables'!D145-Exercise!D145</f>
        <v>0</v>
      </c>
      <c r="E145" s="13">
        <f>'Final Tables'!E145-Exercise!E145</f>
        <v>0</v>
      </c>
      <c r="F145" s="13">
        <f>'Final Tables'!F145-Exercise!F145</f>
        <v>0</v>
      </c>
      <c r="G145" s="13">
        <f>'Final Tables'!G145-Exercise!G145</f>
        <v>39734.673614311898</v>
      </c>
      <c r="H145" s="13">
        <f>'Final Tables'!H145-Exercise!H145</f>
        <v>38823.031535227601</v>
      </c>
      <c r="I145" s="13">
        <f>'Final Tables'!I145-Exercise!I145</f>
        <v>0</v>
      </c>
      <c r="J145" s="13">
        <f>'Final Tables'!J145-Exercise!J145</f>
        <v>0</v>
      </c>
      <c r="K145" s="13">
        <f>'Final Tables'!K145-Exercise!K145</f>
        <v>0</v>
      </c>
      <c r="L145" s="13">
        <f>'Final Tables'!L145-Exercise!L145</f>
        <v>0</v>
      </c>
      <c r="M145" s="13">
        <f>'Final Tables'!M145-Exercise!M145</f>
        <v>0.99759336052089098</v>
      </c>
      <c r="N145" s="13">
        <f>'Final Tables'!N145-Exercise!P145</f>
        <v>0.99907449312650698</v>
      </c>
      <c r="O145" s="13">
        <f>'Final Tables'!O145-Exercise!Q145</f>
        <v>39771.482394637103</v>
      </c>
      <c r="P145" s="13">
        <f>'Final Tables'!P145-Exercise!U145</f>
        <v>39838.287971286103</v>
      </c>
      <c r="Q145" s="13">
        <f>'Final Tables'!Q145-Exercise!V145</f>
        <v>0.99832308113498502</v>
      </c>
      <c r="R145" s="13">
        <f>'Final Tables'!R145-Exercise!W145</f>
        <v>0.999887296264378</v>
      </c>
    </row>
    <row r="146" spans="1:18" x14ac:dyDescent="0.25">
      <c r="A146" s="1">
        <v>37956</v>
      </c>
      <c r="B146" s="13">
        <f>'Final Tables'!B146-Exercise!B146</f>
        <v>0</v>
      </c>
      <c r="C146" s="13">
        <f>'Final Tables'!C146-Exercise!C146</f>
        <v>0</v>
      </c>
      <c r="D146" s="13">
        <f>'Final Tables'!D146-Exercise!D146</f>
        <v>0</v>
      </c>
      <c r="E146" s="13">
        <f>'Final Tables'!E146-Exercise!E146</f>
        <v>0</v>
      </c>
      <c r="F146" s="13">
        <f>'Final Tables'!F146-Exercise!F146</f>
        <v>0</v>
      </c>
      <c r="G146" s="13">
        <f>'Final Tables'!G146-Exercise!G146</f>
        <v>43584.2947369143</v>
      </c>
      <c r="H146" s="13">
        <f>'Final Tables'!H146-Exercise!H146</f>
        <v>42584.329883671497</v>
      </c>
      <c r="I146" s="13">
        <f>'Final Tables'!I146-Exercise!I146</f>
        <v>0</v>
      </c>
      <c r="J146" s="13">
        <f>'Final Tables'!J146-Exercise!J146</f>
        <v>0</v>
      </c>
      <c r="K146" s="13">
        <f>'Final Tables'!K146-Exercise!K146</f>
        <v>0</v>
      </c>
      <c r="L146" s="13">
        <f>'Final Tables'!L146-Exercise!L146</f>
        <v>0</v>
      </c>
      <c r="M146" s="13">
        <f>'Final Tables'!M146-Exercise!M146</f>
        <v>1.0994878297932</v>
      </c>
      <c r="N146" s="13">
        <f>'Final Tables'!N146-Exercise!P146</f>
        <v>1.1005952009516999</v>
      </c>
      <c r="O146" s="13">
        <f>'Final Tables'!O146-Exercise!Q146</f>
        <v>39600.658533879003</v>
      </c>
      <c r="P146" s="13">
        <f>'Final Tables'!P146-Exercise!U146</f>
        <v>39893.762086086099</v>
      </c>
      <c r="Q146" s="13">
        <f>'Final Tables'!Q146-Exercise!V146</f>
        <v>0.99265289767421205</v>
      </c>
      <c r="R146" s="13">
        <f>'Final Tables'!R146-Exercise!W146</f>
        <v>1.0925323366273301</v>
      </c>
    </row>
    <row r="147" spans="1:18" x14ac:dyDescent="0.25">
      <c r="A147" s="1">
        <v>37987</v>
      </c>
      <c r="B147" s="13">
        <f>'Final Tables'!B147-Exercise!B147</f>
        <v>0</v>
      </c>
      <c r="C147" s="13">
        <f>'Final Tables'!C147-Exercise!C147</f>
        <v>0</v>
      </c>
      <c r="D147" s="13">
        <f>'Final Tables'!D147-Exercise!D147</f>
        <v>0</v>
      </c>
      <c r="E147" s="13">
        <f>'Final Tables'!E147-Exercise!E147</f>
        <v>0</v>
      </c>
      <c r="F147" s="13">
        <f>'Final Tables'!F147-Exercise!F147</f>
        <v>0</v>
      </c>
      <c r="G147" s="13">
        <f>'Final Tables'!G147-Exercise!G147</f>
        <v>39404.693828523697</v>
      </c>
      <c r="H147" s="13">
        <f>'Final Tables'!H147-Exercise!H147</f>
        <v>38500.622554245601</v>
      </c>
      <c r="I147" s="13">
        <f>'Final Tables'!I147-Exercise!I147</f>
        <v>0</v>
      </c>
      <c r="J147" s="13">
        <f>'Final Tables'!J147-Exercise!J147</f>
        <v>0</v>
      </c>
      <c r="K147" s="13">
        <f>'Final Tables'!K147-Exercise!K147</f>
        <v>0</v>
      </c>
      <c r="L147" s="13">
        <f>'Final Tables'!L147-Exercise!L147</f>
        <v>0</v>
      </c>
      <c r="M147" s="13">
        <f>'Final Tables'!M147-Exercise!M147</f>
        <v>0.97404445375622495</v>
      </c>
      <c r="N147" s="13">
        <f>'Final Tables'!N147-Exercise!P147</f>
        <v>0.97335742614644005</v>
      </c>
      <c r="O147" s="13">
        <f>'Final Tables'!O147-Exercise!Q147</f>
        <v>40483.272403364201</v>
      </c>
      <c r="P147" s="13">
        <f>'Final Tables'!P147-Exercise!U147</f>
        <v>39998.513232483798</v>
      </c>
      <c r="Q147" s="13">
        <f>'Final Tables'!Q147-Exercise!V147</f>
        <v>1.01211942974137</v>
      </c>
      <c r="R147" s="13">
        <f>'Final Tables'!R147-Exercise!W147</f>
        <v>0.98751898319064202</v>
      </c>
    </row>
    <row r="148" spans="1:18" x14ac:dyDescent="0.25">
      <c r="A148" s="1">
        <v>38018</v>
      </c>
      <c r="B148" s="13">
        <f>'Final Tables'!B148-Exercise!B148</f>
        <v>0</v>
      </c>
      <c r="C148" s="13">
        <f>'Final Tables'!C148-Exercise!C148</f>
        <v>0</v>
      </c>
      <c r="D148" s="13">
        <f>'Final Tables'!D148-Exercise!D148</f>
        <v>0</v>
      </c>
      <c r="E148" s="13">
        <f>'Final Tables'!E148-Exercise!E148</f>
        <v>0</v>
      </c>
      <c r="F148" s="13">
        <f>'Final Tables'!F148-Exercise!F148</f>
        <v>0</v>
      </c>
      <c r="G148" s="13">
        <f>'Final Tables'!G148-Exercise!G148</f>
        <v>36480.127883703899</v>
      </c>
      <c r="H148" s="13">
        <f>'Final Tables'!H148-Exercise!H148</f>
        <v>35643.155622349201</v>
      </c>
      <c r="I148" s="13">
        <f>'Final Tables'!I148-Exercise!I148</f>
        <v>0</v>
      </c>
      <c r="J148" s="13">
        <f>'Final Tables'!J148-Exercise!J148</f>
        <v>0</v>
      </c>
      <c r="K148" s="13">
        <f>'Final Tables'!K148-Exercise!K148</f>
        <v>0</v>
      </c>
      <c r="L148" s="13">
        <f>'Final Tables'!L148-Exercise!L148</f>
        <v>0</v>
      </c>
      <c r="M148" s="13">
        <f>'Final Tables'!M148-Exercise!M148</f>
        <v>0.91241130312444796</v>
      </c>
      <c r="N148" s="13">
        <f>'Final Tables'!N148-Exercise!P148</f>
        <v>0.91467287930292995</v>
      </c>
      <c r="O148" s="13">
        <f>'Final Tables'!O148-Exercise!Q148</f>
        <v>39883.250842099202</v>
      </c>
      <c r="P148" s="13">
        <f>'Final Tables'!P148-Exercise!U148</f>
        <v>40144.519382953098</v>
      </c>
      <c r="Q148" s="13">
        <f>'Final Tables'!Q148-Exercise!V148</f>
        <v>0.99349180050303698</v>
      </c>
      <c r="R148" s="13">
        <f>'Final Tables'!R148-Exercise!W148</f>
        <v>0.93232119285396997</v>
      </c>
    </row>
    <row r="149" spans="1:18" x14ac:dyDescent="0.25">
      <c r="A149" s="1">
        <v>38047</v>
      </c>
      <c r="B149" s="13">
        <f>'Final Tables'!B149-Exercise!B149</f>
        <v>0</v>
      </c>
      <c r="C149" s="13">
        <f>'Final Tables'!C149-Exercise!C149</f>
        <v>0</v>
      </c>
      <c r="D149" s="13">
        <f>'Final Tables'!D149-Exercise!D149</f>
        <v>0</v>
      </c>
      <c r="E149" s="13">
        <f>'Final Tables'!E149-Exercise!E149</f>
        <v>0</v>
      </c>
      <c r="F149" s="13">
        <f>'Final Tables'!F149-Exercise!F149</f>
        <v>0</v>
      </c>
      <c r="G149" s="13">
        <f>'Final Tables'!G149-Exercise!G149</f>
        <v>40238.986630052597</v>
      </c>
      <c r="H149" s="13">
        <f>'Final Tables'!H149-Exercise!H149</f>
        <v>39315.773977351797</v>
      </c>
      <c r="I149" s="13">
        <f>'Final Tables'!I149-Exercise!I149</f>
        <v>0</v>
      </c>
      <c r="J149" s="13">
        <f>'Final Tables'!J149-Exercise!J149</f>
        <v>0</v>
      </c>
      <c r="K149" s="13">
        <f>'Final Tables'!K149-Exercise!K149</f>
        <v>0</v>
      </c>
      <c r="L149" s="13">
        <f>'Final Tables'!L149-Exercise!L149</f>
        <v>0</v>
      </c>
      <c r="M149" s="13">
        <f>'Final Tables'!M149-Exercise!M149</f>
        <v>0.99872747808123297</v>
      </c>
      <c r="N149" s="13">
        <f>'Final Tables'!N149-Exercise!P149</f>
        <v>0.99553601457431296</v>
      </c>
      <c r="O149" s="13">
        <f>'Final Tables'!O149-Exercise!Q149</f>
        <v>40419.418324367303</v>
      </c>
      <c r="P149" s="13">
        <f>'Final Tables'!P149-Exercise!U149</f>
        <v>40292.556454096099</v>
      </c>
      <c r="Q149" s="13">
        <f>'Final Tables'!Q149-Exercise!V149</f>
        <v>1.0031485187696101</v>
      </c>
      <c r="R149" s="13">
        <f>'Final Tables'!R149-Exercise!W149</f>
        <v>0.97982607473903804</v>
      </c>
    </row>
    <row r="150" spans="1:18" x14ac:dyDescent="0.25">
      <c r="A150" s="1">
        <v>38078</v>
      </c>
      <c r="B150" s="13">
        <f>'Final Tables'!B150-Exercise!B150</f>
        <v>0</v>
      </c>
      <c r="C150" s="13">
        <f>'Final Tables'!C150-Exercise!C150</f>
        <v>0</v>
      </c>
      <c r="D150" s="13">
        <f>'Final Tables'!D150-Exercise!D150</f>
        <v>0</v>
      </c>
      <c r="E150" s="13">
        <f>'Final Tables'!E150-Exercise!E150</f>
        <v>0</v>
      </c>
      <c r="F150" s="13">
        <f>'Final Tables'!F150-Exercise!F150</f>
        <v>0</v>
      </c>
      <c r="G150" s="13">
        <f>'Final Tables'!G150-Exercise!G150</f>
        <v>39259.955477216099</v>
      </c>
      <c r="H150" s="13">
        <f>'Final Tables'!H150-Exercise!H150</f>
        <v>38359.204969399798</v>
      </c>
      <c r="I150" s="13">
        <f>'Final Tables'!I150-Exercise!I150</f>
        <v>0</v>
      </c>
      <c r="J150" s="13">
        <f>'Final Tables'!J150-Exercise!J150</f>
        <v>0</v>
      </c>
      <c r="K150" s="13">
        <f>'Final Tables'!K150-Exercise!K150</f>
        <v>0</v>
      </c>
      <c r="L150" s="13">
        <f>'Final Tables'!L150-Exercise!L150</f>
        <v>0</v>
      </c>
      <c r="M150" s="13">
        <f>'Final Tables'!M150-Exercise!M150</f>
        <v>0.97115389392960705</v>
      </c>
      <c r="N150" s="13">
        <f>'Final Tables'!N150-Exercise!P150</f>
        <v>0.97086233994986604</v>
      </c>
      <c r="O150" s="13">
        <f>'Final Tables'!O150-Exercise!Q150</f>
        <v>40438.230902275398</v>
      </c>
      <c r="P150" s="13">
        <f>'Final Tables'!P150-Exercise!U150</f>
        <v>40422.586296877103</v>
      </c>
      <c r="Q150" s="13">
        <f>'Final Tables'!Q150-Exercise!V150</f>
        <v>1.00038702633432</v>
      </c>
      <c r="R150" s="13">
        <f>'Final Tables'!R150-Exercise!W150</f>
        <v>0.98562669806995196</v>
      </c>
    </row>
    <row r="151" spans="1:18" x14ac:dyDescent="0.25">
      <c r="A151" s="1">
        <v>38108</v>
      </c>
      <c r="B151" s="13">
        <f>'Final Tables'!B151-Exercise!B151</f>
        <v>0</v>
      </c>
      <c r="C151" s="13">
        <f>'Final Tables'!C151-Exercise!C151</f>
        <v>0</v>
      </c>
      <c r="D151" s="13">
        <f>'Final Tables'!D151-Exercise!D151</f>
        <v>0</v>
      </c>
      <c r="E151" s="13">
        <f>'Final Tables'!E151-Exercise!E151</f>
        <v>0</v>
      </c>
      <c r="F151" s="13">
        <f>'Final Tables'!F151-Exercise!F151</f>
        <v>0</v>
      </c>
      <c r="G151" s="13">
        <f>'Final Tables'!G151-Exercise!G151</f>
        <v>42070.881310500801</v>
      </c>
      <c r="H151" s="13">
        <f>'Final Tables'!H151-Exercise!H151</f>
        <v>41105.639061902097</v>
      </c>
      <c r="I151" s="13">
        <f>'Final Tables'!I151-Exercise!I151</f>
        <v>0</v>
      </c>
      <c r="J151" s="13">
        <f>'Final Tables'!J151-Exercise!J151</f>
        <v>0</v>
      </c>
      <c r="K151" s="13">
        <f>'Final Tables'!K151-Exercise!K151</f>
        <v>0</v>
      </c>
      <c r="L151" s="13">
        <f>'Final Tables'!L151-Exercise!L151</f>
        <v>0</v>
      </c>
      <c r="M151" s="13">
        <f>'Final Tables'!M151-Exercise!M151</f>
        <v>1.03780588417909</v>
      </c>
      <c r="N151" s="13">
        <f>'Final Tables'!N151-Exercise!P151</f>
        <v>1.0359981074716</v>
      </c>
      <c r="O151" s="13">
        <f>'Final Tables'!O151-Exercise!Q151</f>
        <v>40609.032977074203</v>
      </c>
      <c r="P151" s="13">
        <f>'Final Tables'!P151-Exercise!U151</f>
        <v>40530.095208500898</v>
      </c>
      <c r="Q151" s="13">
        <f>'Final Tables'!Q151-Exercise!V151</f>
        <v>1.0019476334355299</v>
      </c>
      <c r="R151" s="13">
        <f>'Final Tables'!R151-Exercise!W151</f>
        <v>1.0322333955517899</v>
      </c>
    </row>
    <row r="152" spans="1:18" x14ac:dyDescent="0.25">
      <c r="A152" s="1">
        <v>38139</v>
      </c>
      <c r="B152" s="13">
        <f>'Final Tables'!B152-Exercise!B152</f>
        <v>0</v>
      </c>
      <c r="C152" s="13">
        <f>'Final Tables'!C152-Exercise!C152</f>
        <v>0</v>
      </c>
      <c r="D152" s="13">
        <f>'Final Tables'!D152-Exercise!D152</f>
        <v>0</v>
      </c>
      <c r="E152" s="13">
        <f>'Final Tables'!E152-Exercise!E152</f>
        <v>0</v>
      </c>
      <c r="F152" s="13">
        <f>'Final Tables'!F152-Exercise!F152</f>
        <v>0</v>
      </c>
      <c r="G152" s="13">
        <f>'Final Tables'!G152-Exercise!G152</f>
        <v>40564.4315173676</v>
      </c>
      <c r="H152" s="13">
        <f>'Final Tables'!H152-Exercise!H152</f>
        <v>39633.752105116298</v>
      </c>
      <c r="I152" s="13">
        <f>'Final Tables'!I152-Exercise!I152</f>
        <v>0</v>
      </c>
      <c r="J152" s="13">
        <f>'Final Tables'!J152-Exercise!J152</f>
        <v>0</v>
      </c>
      <c r="K152" s="13">
        <f>'Final Tables'!K152-Exercise!K152</f>
        <v>0</v>
      </c>
      <c r="L152" s="13">
        <f>'Final Tables'!L152-Exercise!L152</f>
        <v>0</v>
      </c>
      <c r="M152" s="13">
        <f>'Final Tables'!M152-Exercise!M152</f>
        <v>0.99818450961652805</v>
      </c>
      <c r="N152" s="13">
        <f>'Final Tables'!N152-Exercise!P152</f>
        <v>0.99874287136133499</v>
      </c>
      <c r="O152" s="13">
        <f>'Final Tables'!O152-Exercise!Q152</f>
        <v>40615.490413539897</v>
      </c>
      <c r="P152" s="13">
        <f>'Final Tables'!P152-Exercise!U152</f>
        <v>40628.0889076721</v>
      </c>
      <c r="Q152" s="13">
        <f>'Final Tables'!Q152-Exercise!V152</f>
        <v>0.99968990679919001</v>
      </c>
      <c r="R152" s="13">
        <f>'Final Tables'!R152-Exercise!W152</f>
        <v>0.99585157259399404</v>
      </c>
    </row>
    <row r="153" spans="1:18" x14ac:dyDescent="0.25">
      <c r="A153" s="1">
        <v>38169</v>
      </c>
      <c r="B153" s="13">
        <f>'Final Tables'!B153-Exercise!B153</f>
        <v>0</v>
      </c>
      <c r="C153" s="13">
        <f>'Final Tables'!C153-Exercise!C153</f>
        <v>0</v>
      </c>
      <c r="D153" s="13">
        <f>'Final Tables'!D153-Exercise!D153</f>
        <v>0</v>
      </c>
      <c r="E153" s="13">
        <f>'Final Tables'!E153-Exercise!E153</f>
        <v>0</v>
      </c>
      <c r="F153" s="13">
        <f>'Final Tables'!F153-Exercise!F153</f>
        <v>0</v>
      </c>
      <c r="G153" s="13">
        <f>'Final Tables'!G153-Exercise!G153</f>
        <v>41902.354896147903</v>
      </c>
      <c r="H153" s="13">
        <f>'Final Tables'!H153-Exercise!H153</f>
        <v>40940.979189206402</v>
      </c>
      <c r="I153" s="13">
        <f>'Final Tables'!I153-Exercise!I153</f>
        <v>0</v>
      </c>
      <c r="J153" s="13">
        <f>'Final Tables'!J153-Exercise!J153</f>
        <v>0</v>
      </c>
      <c r="K153" s="13">
        <f>'Final Tables'!K153-Exercise!K153</f>
        <v>0</v>
      </c>
      <c r="L153" s="13">
        <f>'Final Tables'!L153-Exercise!L153</f>
        <v>0</v>
      </c>
      <c r="M153" s="13">
        <f>'Final Tables'!M153-Exercise!M153</f>
        <v>1.0285284559779699</v>
      </c>
      <c r="N153" s="13">
        <f>'Final Tables'!N153-Exercise!P153</f>
        <v>1.03014301120754</v>
      </c>
      <c r="O153" s="13">
        <f>'Final Tables'!O153-Exercise!Q153</f>
        <v>40676.2502295964</v>
      </c>
      <c r="P153" s="13">
        <f>'Final Tables'!P153-Exercise!U153</f>
        <v>40731.663457178402</v>
      </c>
      <c r="Q153" s="13">
        <f>'Final Tables'!Q153-Exercise!V153</f>
        <v>0.99863955402557603</v>
      </c>
      <c r="R153" s="13">
        <f>'Final Tables'!R153-Exercise!W153</f>
        <v>1.0451307522213</v>
      </c>
    </row>
    <row r="154" spans="1:18" x14ac:dyDescent="0.25">
      <c r="A154" s="1">
        <v>38200</v>
      </c>
      <c r="B154" s="13">
        <f>'Final Tables'!B154-Exercise!B154</f>
        <v>0</v>
      </c>
      <c r="C154" s="13">
        <f>'Final Tables'!C154-Exercise!C154</f>
        <v>0</v>
      </c>
      <c r="D154" s="13">
        <f>'Final Tables'!D154-Exercise!D154</f>
        <v>0</v>
      </c>
      <c r="E154" s="13">
        <f>'Final Tables'!E154-Exercise!E154</f>
        <v>0</v>
      </c>
      <c r="F154" s="13">
        <f>'Final Tables'!F154-Exercise!F154</f>
        <v>0</v>
      </c>
      <c r="G154" s="13">
        <f>'Final Tables'!G154-Exercise!G154</f>
        <v>41282.521180113501</v>
      </c>
      <c r="H154" s="13">
        <f>'Final Tables'!H154-Exercise!H154</f>
        <v>40335.366465724997</v>
      </c>
      <c r="I154" s="13">
        <f>'Final Tables'!I154-Exercise!I154</f>
        <v>0</v>
      </c>
      <c r="J154" s="13">
        <f>'Final Tables'!J154-Exercise!J154</f>
        <v>0</v>
      </c>
      <c r="K154" s="13">
        <f>'Final Tables'!K154-Exercise!K154</f>
        <v>0</v>
      </c>
      <c r="L154" s="13">
        <f>'Final Tables'!L154-Exercise!L154</f>
        <v>0</v>
      </c>
      <c r="M154" s="13">
        <f>'Final Tables'!M154-Exercise!M154</f>
        <v>1.0102680186086701</v>
      </c>
      <c r="N154" s="13">
        <f>'Final Tables'!N154-Exercise!P154</f>
        <v>1.0144737268786099</v>
      </c>
      <c r="O154" s="13">
        <f>'Final Tables'!O154-Exercise!Q154</f>
        <v>40693.534082084101</v>
      </c>
      <c r="P154" s="13">
        <f>'Final Tables'!P154-Exercise!U154</f>
        <v>40859.2025132774</v>
      </c>
      <c r="Q154" s="13">
        <f>'Final Tables'!Q154-Exercise!V154</f>
        <v>0.99594538265548804</v>
      </c>
      <c r="R154" s="13">
        <f>'Final Tables'!R154-Exercise!W154</f>
        <v>0.99811925693330705</v>
      </c>
    </row>
    <row r="155" spans="1:18" x14ac:dyDescent="0.25">
      <c r="A155" s="1">
        <v>38231</v>
      </c>
      <c r="B155" s="13">
        <f>'Final Tables'!B155-Exercise!B155</f>
        <v>0</v>
      </c>
      <c r="C155" s="13">
        <f>'Final Tables'!C155-Exercise!C155</f>
        <v>0</v>
      </c>
      <c r="D155" s="13">
        <f>'Final Tables'!D155-Exercise!D155</f>
        <v>0</v>
      </c>
      <c r="E155" s="13">
        <f>'Final Tables'!E155-Exercise!E155</f>
        <v>0</v>
      </c>
      <c r="F155" s="13">
        <f>'Final Tables'!F155-Exercise!F155</f>
        <v>0</v>
      </c>
      <c r="G155" s="13">
        <f>'Final Tables'!G155-Exercise!G155</f>
        <v>40094.779753062001</v>
      </c>
      <c r="H155" s="13">
        <f>'Final Tables'!H155-Exercise!H155</f>
        <v>39174.875673081202</v>
      </c>
      <c r="I155" s="13">
        <f>'Final Tables'!I155-Exercise!I155</f>
        <v>0</v>
      </c>
      <c r="J155" s="13">
        <f>'Final Tables'!J155-Exercise!J155</f>
        <v>0</v>
      </c>
      <c r="K155" s="13">
        <f>'Final Tables'!K155-Exercise!K155</f>
        <v>0</v>
      </c>
      <c r="L155" s="13">
        <f>'Final Tables'!L155-Exercise!L155</f>
        <v>0</v>
      </c>
      <c r="M155" s="13">
        <f>'Final Tables'!M155-Exercise!M155</f>
        <v>0.97757131540573905</v>
      </c>
      <c r="N155" s="13">
        <f>'Final Tables'!N155-Exercise!P155</f>
        <v>0.97426037332594195</v>
      </c>
      <c r="O155" s="13">
        <f>'Final Tables'!O155-Exercise!Q155</f>
        <v>41154.070154968897</v>
      </c>
      <c r="P155" s="13">
        <f>'Final Tables'!P155-Exercise!U155</f>
        <v>41016.802366877499</v>
      </c>
      <c r="Q155" s="13">
        <f>'Final Tables'!Q155-Exercise!V155</f>
        <v>1.0033466233389801</v>
      </c>
      <c r="R155" s="13">
        <f>'Final Tables'!R155-Exercise!W155</f>
        <v>0.97851803839474805</v>
      </c>
    </row>
    <row r="156" spans="1:18" x14ac:dyDescent="0.25">
      <c r="A156" s="1">
        <v>38261</v>
      </c>
      <c r="B156" s="13">
        <f>'Final Tables'!B156-Exercise!B156</f>
        <v>0</v>
      </c>
      <c r="C156" s="13">
        <f>'Final Tables'!C156-Exercise!C156</f>
        <v>0</v>
      </c>
      <c r="D156" s="13">
        <f>'Final Tables'!D156-Exercise!D156</f>
        <v>0</v>
      </c>
      <c r="E156" s="13">
        <f>'Final Tables'!E156-Exercise!E156</f>
        <v>0</v>
      </c>
      <c r="F156" s="13">
        <f>'Final Tables'!F156-Exercise!F156</f>
        <v>0</v>
      </c>
      <c r="G156" s="13">
        <f>'Final Tables'!G156-Exercise!G156</f>
        <v>40853.416430841702</v>
      </c>
      <c r="H156" s="13">
        <f>'Final Tables'!H156-Exercise!H156</f>
        <v>39916.1067689021</v>
      </c>
      <c r="I156" s="13">
        <f>'Final Tables'!I156-Exercise!I156</f>
        <v>0</v>
      </c>
      <c r="J156" s="13">
        <f>'Final Tables'!J156-Exercise!J156</f>
        <v>0</v>
      </c>
      <c r="K156" s="13">
        <f>'Final Tables'!K156-Exercise!K156</f>
        <v>0</v>
      </c>
      <c r="L156" s="13">
        <f>'Final Tables'!L156-Exercise!L156</f>
        <v>0</v>
      </c>
      <c r="M156" s="13">
        <f>'Final Tables'!M156-Exercise!M156</f>
        <v>0.99199147709249902</v>
      </c>
      <c r="N156" s="13">
        <f>'Final Tables'!N156-Exercise!P156</f>
        <v>0.99239155486892305</v>
      </c>
      <c r="O156" s="13">
        <f>'Final Tables'!O156-Exercise!Q156</f>
        <v>41166.630480080697</v>
      </c>
      <c r="P156" s="13">
        <f>'Final Tables'!P156-Exercise!U156</f>
        <v>41190.034925329703</v>
      </c>
      <c r="Q156" s="13">
        <f>'Final Tables'!Q156-Exercise!V156</f>
        <v>0.99943179350803102</v>
      </c>
      <c r="R156" s="13">
        <f>'Final Tables'!R156-Exercise!W156</f>
        <v>0.99716686843881697</v>
      </c>
    </row>
    <row r="157" spans="1:18" x14ac:dyDescent="0.25">
      <c r="A157" s="1">
        <v>38292</v>
      </c>
      <c r="B157" s="13">
        <f>'Final Tables'!B157-Exercise!B157</f>
        <v>0</v>
      </c>
      <c r="C157" s="13">
        <f>'Final Tables'!C157-Exercise!C157</f>
        <v>0</v>
      </c>
      <c r="D157" s="13">
        <f>'Final Tables'!D157-Exercise!D157</f>
        <v>0</v>
      </c>
      <c r="E157" s="13">
        <f>'Final Tables'!E157-Exercise!E157</f>
        <v>0</v>
      </c>
      <c r="F157" s="13">
        <f>'Final Tables'!F157-Exercise!F157</f>
        <v>0</v>
      </c>
      <c r="G157" s="13">
        <f>'Final Tables'!G157-Exercise!G157</f>
        <v>41395.492952770997</v>
      </c>
      <c r="H157" s="13">
        <f>'Final Tables'!H157-Exercise!H157</f>
        <v>40445.746300099599</v>
      </c>
      <c r="I157" s="13">
        <f>'Final Tables'!I157-Exercise!I157</f>
        <v>0</v>
      </c>
      <c r="J157" s="13">
        <f>'Final Tables'!J157-Exercise!J157</f>
        <v>0</v>
      </c>
      <c r="K157" s="13">
        <f>'Final Tables'!K157-Exercise!K157</f>
        <v>0</v>
      </c>
      <c r="L157" s="13">
        <f>'Final Tables'!L157-Exercise!L157</f>
        <v>0</v>
      </c>
      <c r="M157" s="13">
        <f>'Final Tables'!M157-Exercise!M157</f>
        <v>1.0010540779520201</v>
      </c>
      <c r="N157" s="13">
        <f>'Final Tables'!N157-Exercise!P157</f>
        <v>0.99925283998718795</v>
      </c>
      <c r="O157" s="13">
        <f>'Final Tables'!O157-Exercise!Q157</f>
        <v>41426.445136049602</v>
      </c>
      <c r="P157" s="13">
        <f>'Final Tables'!P157-Exercise!U157</f>
        <v>41360.474584773699</v>
      </c>
      <c r="Q157" s="13">
        <f>'Final Tables'!Q157-Exercise!V157</f>
        <v>1.0015950143691099</v>
      </c>
      <c r="R157" s="13">
        <f>'Final Tables'!R157-Exercise!W157</f>
        <v>0.99014047344134304</v>
      </c>
    </row>
    <row r="158" spans="1:18" x14ac:dyDescent="0.25">
      <c r="A158" s="1">
        <v>38322</v>
      </c>
      <c r="B158" s="13">
        <f>'Final Tables'!B158-Exercise!B158</f>
        <v>0</v>
      </c>
      <c r="C158" s="13">
        <f>'Final Tables'!C158-Exercise!C158</f>
        <v>0</v>
      </c>
      <c r="D158" s="13">
        <f>'Final Tables'!D158-Exercise!D158</f>
        <v>0</v>
      </c>
      <c r="E158" s="13">
        <f>'Final Tables'!E158-Exercise!E158</f>
        <v>0</v>
      </c>
      <c r="F158" s="13">
        <f>'Final Tables'!F158-Exercise!F158</f>
        <v>0</v>
      </c>
      <c r="G158" s="13">
        <f>'Final Tables'!G158-Exercise!G158</f>
        <v>45543.223504480397</v>
      </c>
      <c r="H158" s="13">
        <f>'Final Tables'!H158-Exercise!H158</f>
        <v>44498.314482027301</v>
      </c>
      <c r="I158" s="13">
        <f>'Final Tables'!I158-Exercise!I158</f>
        <v>0</v>
      </c>
      <c r="J158" s="13">
        <f>'Final Tables'!J158-Exercise!J158</f>
        <v>0</v>
      </c>
      <c r="K158" s="13">
        <f>'Final Tables'!K158-Exercise!K158</f>
        <v>0</v>
      </c>
      <c r="L158" s="13">
        <f>'Final Tables'!L158-Exercise!L158</f>
        <v>0</v>
      </c>
      <c r="M158" s="13">
        <f>'Final Tables'!M158-Exercise!M158</f>
        <v>1.09709808139469</v>
      </c>
      <c r="N158" s="13">
        <f>'Final Tables'!N158-Exercise!P158</f>
        <v>1.0990909803032101</v>
      </c>
      <c r="O158" s="13">
        <f>'Final Tables'!O158-Exercise!Q158</f>
        <v>41437.1733738697</v>
      </c>
      <c r="P158" s="13">
        <f>'Final Tables'!P158-Exercise!U158</f>
        <v>41519.4538981234</v>
      </c>
      <c r="Q158" s="13">
        <f>'Final Tables'!Q158-Exercise!V158</f>
        <v>0.998018265739824</v>
      </c>
      <c r="R158" s="13">
        <f>'Final Tables'!R158-Exercise!W158</f>
        <v>1.10830436201907</v>
      </c>
    </row>
    <row r="159" spans="1:18" x14ac:dyDescent="0.25">
      <c r="A159" s="1">
        <v>38353</v>
      </c>
      <c r="B159" s="13">
        <f>'Final Tables'!B159-Exercise!B159</f>
        <v>0</v>
      </c>
      <c r="C159" s="13">
        <f>'Final Tables'!C159-Exercise!C159</f>
        <v>0</v>
      </c>
      <c r="D159" s="13">
        <f>'Final Tables'!D159-Exercise!D159</f>
        <v>0</v>
      </c>
      <c r="E159" s="13">
        <f>'Final Tables'!E159-Exercise!E159</f>
        <v>0</v>
      </c>
      <c r="F159" s="13">
        <f>'Final Tables'!F159-Exercise!F159</f>
        <v>0</v>
      </c>
      <c r="G159" s="13">
        <f>'Final Tables'!G159-Exercise!G159</f>
        <v>40740.045187171301</v>
      </c>
      <c r="H159" s="13">
        <f>'Final Tables'!H159-Exercise!H159</f>
        <v>39805.3366286733</v>
      </c>
      <c r="I159" s="13">
        <f>'Final Tables'!I159-Exercise!I159</f>
        <v>0</v>
      </c>
      <c r="J159" s="13">
        <f>'Final Tables'!J159-Exercise!J159</f>
        <v>0</v>
      </c>
      <c r="K159" s="13">
        <f>'Final Tables'!K159-Exercise!K159</f>
        <v>0</v>
      </c>
      <c r="L159" s="13">
        <f>'Final Tables'!L159-Exercise!L159</f>
        <v>0</v>
      </c>
      <c r="M159" s="13">
        <f>'Final Tables'!M159-Exercise!M159</f>
        <v>0.97785532603995096</v>
      </c>
      <c r="N159" s="13">
        <f>'Final Tables'!N159-Exercise!P159</f>
        <v>0.97474702751028597</v>
      </c>
      <c r="O159" s="13">
        <f>'Final Tables'!O159-Exercise!Q159</f>
        <v>41795.505949097598</v>
      </c>
      <c r="P159" s="13">
        <f>'Final Tables'!P159-Exercise!U159</f>
        <v>41665.768167241004</v>
      </c>
      <c r="Q159" s="13">
        <f>'Final Tables'!Q159-Exercise!V159</f>
        <v>1.0031137739099401</v>
      </c>
      <c r="R159" s="13">
        <f>'Final Tables'!R159-Exercise!W159</f>
        <v>0.97120489579517599</v>
      </c>
    </row>
    <row r="160" spans="1:18" x14ac:dyDescent="0.25">
      <c r="A160" s="1">
        <v>38384</v>
      </c>
      <c r="B160" s="13">
        <f>'Final Tables'!B160-Exercise!B160</f>
        <v>0</v>
      </c>
      <c r="C160" s="13">
        <f>'Final Tables'!C160-Exercise!C160</f>
        <v>0</v>
      </c>
      <c r="D160" s="13">
        <f>'Final Tables'!D160-Exercise!D160</f>
        <v>0</v>
      </c>
      <c r="E160" s="13">
        <f>'Final Tables'!E160-Exercise!E160</f>
        <v>0</v>
      </c>
      <c r="F160" s="13">
        <f>'Final Tables'!F160-Exercise!F160</f>
        <v>0</v>
      </c>
      <c r="G160" s="13">
        <f>'Final Tables'!G160-Exercise!G160</f>
        <v>38166.758928571398</v>
      </c>
      <c r="H160" s="13">
        <f>'Final Tables'!H160-Exercise!H160</f>
        <v>37291.089889502698</v>
      </c>
      <c r="I160" s="13">
        <f>'Final Tables'!I160-Exercise!I160</f>
        <v>0</v>
      </c>
      <c r="J160" s="13">
        <f>'Final Tables'!J160-Exercise!J160</f>
        <v>0</v>
      </c>
      <c r="K160" s="13">
        <f>'Final Tables'!K160-Exercise!K160</f>
        <v>0</v>
      </c>
      <c r="L160" s="13">
        <f>'Final Tables'!L160-Exercise!L160</f>
        <v>0</v>
      </c>
      <c r="M160" s="13">
        <f>'Final Tables'!M160-Exercise!M160</f>
        <v>0.91304025708707304</v>
      </c>
      <c r="N160" s="13">
        <f>'Final Tables'!N160-Exercise!P160</f>
        <v>0.91508727836971404</v>
      </c>
      <c r="O160" s="13">
        <f>'Final Tables'!O160-Exercise!Q160</f>
        <v>41708.326441350902</v>
      </c>
      <c r="P160" s="13">
        <f>'Final Tables'!P160-Exercise!U160</f>
        <v>41800.401909604698</v>
      </c>
      <c r="Q160" s="13">
        <f>'Final Tables'!Q160-Exercise!V160</f>
        <v>0.99779725878108005</v>
      </c>
      <c r="R160" s="13">
        <f>'Final Tables'!R160-Exercise!W160</f>
        <v>0.90698916086201797</v>
      </c>
    </row>
    <row r="161" spans="1:18" x14ac:dyDescent="0.25">
      <c r="A161" s="1">
        <v>38412</v>
      </c>
      <c r="B161" s="13">
        <f>'Final Tables'!B161-Exercise!B161</f>
        <v>0</v>
      </c>
      <c r="C161" s="13">
        <f>'Final Tables'!C161-Exercise!C161</f>
        <v>0</v>
      </c>
      <c r="D161" s="13">
        <f>'Final Tables'!D161-Exercise!D161</f>
        <v>0</v>
      </c>
      <c r="E161" s="13">
        <f>'Final Tables'!E161-Exercise!E161</f>
        <v>0</v>
      </c>
      <c r="F161" s="13">
        <f>'Final Tables'!F161-Exercise!F161</f>
        <v>0</v>
      </c>
      <c r="G161" s="13">
        <f>'Final Tables'!G161-Exercise!G161</f>
        <v>41594.053997073301</v>
      </c>
      <c r="H161" s="13">
        <f>'Final Tables'!H161-Exercise!H161</f>
        <v>40639.751711077399</v>
      </c>
      <c r="I161" s="13">
        <f>'Final Tables'!I161-Exercise!I161</f>
        <v>0</v>
      </c>
      <c r="J161" s="13">
        <f>'Final Tables'!J161-Exercise!J161</f>
        <v>0</v>
      </c>
      <c r="K161" s="13">
        <f>'Final Tables'!K161-Exercise!K161</f>
        <v>0</v>
      </c>
      <c r="L161" s="13">
        <f>'Final Tables'!L161-Exercise!L161</f>
        <v>0</v>
      </c>
      <c r="M161" s="13">
        <f>'Final Tables'!M161-Exercise!M161</f>
        <v>0.99204172126410795</v>
      </c>
      <c r="N161" s="13">
        <f>'Final Tables'!N161-Exercise!P161</f>
        <v>0.99450263134815897</v>
      </c>
      <c r="O161" s="13">
        <f>'Final Tables'!O161-Exercise!Q161</f>
        <v>41823.9758105898</v>
      </c>
      <c r="P161" s="13">
        <f>'Final Tables'!P161-Exercise!U161</f>
        <v>41922.606361016202</v>
      </c>
      <c r="Q161" s="13">
        <f>'Final Tables'!Q161-Exercise!V161</f>
        <v>0.99764731826125097</v>
      </c>
      <c r="R161" s="13">
        <f>'Final Tables'!R161-Exercise!W161</f>
        <v>1.00801033815932</v>
      </c>
    </row>
    <row r="162" spans="1:18" x14ac:dyDescent="0.25">
      <c r="A162" s="1">
        <v>38443</v>
      </c>
      <c r="B162" s="13">
        <f>'Final Tables'!B162-Exercise!B162</f>
        <v>0</v>
      </c>
      <c r="C162" s="13">
        <f>'Final Tables'!C162-Exercise!C162</f>
        <v>0</v>
      </c>
      <c r="D162" s="13">
        <f>'Final Tables'!D162-Exercise!D162</f>
        <v>0</v>
      </c>
      <c r="E162" s="13">
        <f>'Final Tables'!E162-Exercise!E162</f>
        <v>0</v>
      </c>
      <c r="F162" s="13">
        <f>'Final Tables'!F162-Exercise!F162</f>
        <v>0</v>
      </c>
      <c r="G162" s="13">
        <f>'Final Tables'!G162-Exercise!G162</f>
        <v>40996.691188539597</v>
      </c>
      <c r="H162" s="13">
        <f>'Final Tables'!H162-Exercise!H162</f>
        <v>40056.094339714902</v>
      </c>
      <c r="I162" s="13">
        <f>'Final Tables'!I162-Exercise!I162</f>
        <v>0</v>
      </c>
      <c r="J162" s="13">
        <f>'Final Tables'!J162-Exercise!J162</f>
        <v>0</v>
      </c>
      <c r="K162" s="13">
        <f>'Final Tables'!K162-Exercise!K162</f>
        <v>0</v>
      </c>
      <c r="L162" s="13">
        <f>'Final Tables'!L162-Exercise!L162</f>
        <v>0</v>
      </c>
      <c r="M162" s="13">
        <f>'Final Tables'!M162-Exercise!M162</f>
        <v>0.9750929488158</v>
      </c>
      <c r="N162" s="13">
        <f>'Final Tables'!N162-Exercise!P162</f>
        <v>0.97132678043834197</v>
      </c>
      <c r="O162" s="13">
        <f>'Final Tables'!O162-Exercise!Q162</f>
        <v>42206.898866762996</v>
      </c>
      <c r="P162" s="13">
        <f>'Final Tables'!P162-Exercise!U162</f>
        <v>42036.826998320299</v>
      </c>
      <c r="Q162" s="13">
        <f>'Final Tables'!Q162-Exercise!V162</f>
        <v>1.0040457827240299</v>
      </c>
      <c r="R162" s="13">
        <f>'Final Tables'!R162-Exercise!W162</f>
        <v>0.969438672316701</v>
      </c>
    </row>
    <row r="163" spans="1:18" x14ac:dyDescent="0.25">
      <c r="A163" s="1">
        <v>38473</v>
      </c>
      <c r="B163" s="13">
        <f>'Final Tables'!B163-Exercise!B163</f>
        <v>0</v>
      </c>
      <c r="C163" s="13">
        <f>'Final Tables'!C163-Exercise!C163</f>
        <v>0</v>
      </c>
      <c r="D163" s="13">
        <f>'Final Tables'!D163-Exercise!D163</f>
        <v>0</v>
      </c>
      <c r="E163" s="13">
        <f>'Final Tables'!E163-Exercise!E163</f>
        <v>0</v>
      </c>
      <c r="F163" s="13">
        <f>'Final Tables'!F163-Exercise!F163</f>
        <v>0</v>
      </c>
      <c r="G163" s="13">
        <f>'Final Tables'!G163-Exercise!G163</f>
        <v>43667.977447433201</v>
      </c>
      <c r="H163" s="13">
        <f>'Final Tables'!H163-Exercise!H163</f>
        <v>42666.092641834897</v>
      </c>
      <c r="I163" s="13">
        <f>'Final Tables'!I163-Exercise!I163</f>
        <v>0</v>
      </c>
      <c r="J163" s="13">
        <f>'Final Tables'!J163-Exercise!J163</f>
        <v>0</v>
      </c>
      <c r="K163" s="13">
        <f>'Final Tables'!K163-Exercise!K163</f>
        <v>0</v>
      </c>
      <c r="L163" s="13">
        <f>'Final Tables'!L163-Exercise!L163</f>
        <v>0</v>
      </c>
      <c r="M163" s="13">
        <f>'Final Tables'!M163-Exercise!M163</f>
        <v>1.0358618237025701</v>
      </c>
      <c r="N163" s="13">
        <f>'Final Tables'!N163-Exercise!P163</f>
        <v>1.0360686792817499</v>
      </c>
      <c r="O163" s="13">
        <f>'Final Tables'!O163-Exercise!Q163</f>
        <v>42147.763290852301</v>
      </c>
      <c r="P163" s="13">
        <f>'Final Tables'!P163-Exercise!U163</f>
        <v>42149.265580189203</v>
      </c>
      <c r="Q163" s="13">
        <f>'Final Tables'!Q163-Exercise!V163</f>
        <v>0.99996435787631799</v>
      </c>
      <c r="R163" s="13">
        <f>'Final Tables'!R163-Exercise!W163</f>
        <v>1.0193660741500099</v>
      </c>
    </row>
    <row r="164" spans="1:18" x14ac:dyDescent="0.25">
      <c r="A164" s="1">
        <v>38504</v>
      </c>
      <c r="B164" s="13">
        <f>'Final Tables'!B164-Exercise!B164</f>
        <v>0</v>
      </c>
      <c r="C164" s="13">
        <f>'Final Tables'!C164-Exercise!C164</f>
        <v>0</v>
      </c>
      <c r="D164" s="13">
        <f>'Final Tables'!D164-Exercise!D164</f>
        <v>0</v>
      </c>
      <c r="E164" s="13">
        <f>'Final Tables'!E164-Exercise!E164</f>
        <v>0</v>
      </c>
      <c r="F164" s="13">
        <f>'Final Tables'!F164-Exercise!F164</f>
        <v>0</v>
      </c>
      <c r="G164" s="13">
        <f>'Final Tables'!G164-Exercise!G164</f>
        <v>42260.316032250201</v>
      </c>
      <c r="H164" s="13">
        <f>'Final Tables'!H164-Exercise!H164</f>
        <v>41290.727537718703</v>
      </c>
      <c r="I164" s="13">
        <f>'Final Tables'!I164-Exercise!I164</f>
        <v>0</v>
      </c>
      <c r="J164" s="13">
        <f>'Final Tables'!J164-Exercise!J164</f>
        <v>0</v>
      </c>
      <c r="K164" s="13">
        <f>'Final Tables'!K164-Exercise!K164</f>
        <v>0</v>
      </c>
      <c r="L164" s="13">
        <f>'Final Tables'!L164-Exercise!L164</f>
        <v>0</v>
      </c>
      <c r="M164" s="13">
        <f>'Final Tables'!M164-Exercise!M164</f>
        <v>0.99965139196727903</v>
      </c>
      <c r="N164" s="13">
        <f>'Final Tables'!N164-Exercise!P164</f>
        <v>0.99941402902127696</v>
      </c>
      <c r="O164" s="13">
        <f>'Final Tables'!O164-Exercise!Q164</f>
        <v>42285.093870090699</v>
      </c>
      <c r="P164" s="13">
        <f>'Final Tables'!P164-Exercise!U164</f>
        <v>42270.282044642598</v>
      </c>
      <c r="Q164" s="13">
        <f>'Final Tables'!Q164-Exercise!V164</f>
        <v>1.0003504075376699</v>
      </c>
      <c r="R164" s="13">
        <f>'Final Tables'!R164-Exercise!W164</f>
        <v>1.00378161936688</v>
      </c>
    </row>
    <row r="165" spans="1:18" x14ac:dyDescent="0.25">
      <c r="A165" s="1">
        <v>38534</v>
      </c>
      <c r="B165" s="13">
        <f>'Final Tables'!B165-Exercise!B165</f>
        <v>0</v>
      </c>
      <c r="C165" s="13">
        <f>'Final Tables'!C165-Exercise!C165</f>
        <v>0</v>
      </c>
      <c r="D165" s="13">
        <f>'Final Tables'!D165-Exercise!D165</f>
        <v>0</v>
      </c>
      <c r="E165" s="13">
        <f>'Final Tables'!E165-Exercise!E165</f>
        <v>0</v>
      </c>
      <c r="F165" s="13">
        <f>'Final Tables'!F165-Exercise!F165</f>
        <v>0</v>
      </c>
      <c r="G165" s="13">
        <f>'Final Tables'!G165-Exercise!G165</f>
        <v>43478.783362499598</v>
      </c>
      <c r="H165" s="13">
        <f>'Final Tables'!H165-Exercise!H165</f>
        <v>42481.2392818464</v>
      </c>
      <c r="I165" s="13">
        <f>'Final Tables'!I165-Exercise!I165</f>
        <v>0</v>
      </c>
      <c r="J165" s="13">
        <f>'Final Tables'!J165-Exercise!J165</f>
        <v>0</v>
      </c>
      <c r="K165" s="13">
        <f>'Final Tables'!K165-Exercise!K165</f>
        <v>0</v>
      </c>
      <c r="L165" s="13">
        <f>'Final Tables'!L165-Exercise!L165</f>
        <v>0</v>
      </c>
      <c r="M165" s="13">
        <f>'Final Tables'!M165-Exercise!M165</f>
        <v>1.0252403045571701</v>
      </c>
      <c r="N165" s="13">
        <f>'Final Tables'!N165-Exercise!P165</f>
        <v>1.0294073349375801</v>
      </c>
      <c r="O165" s="13">
        <f>'Final Tables'!O165-Exercise!Q165</f>
        <v>42236.714162461198</v>
      </c>
      <c r="P165" s="13">
        <f>'Final Tables'!P165-Exercise!U165</f>
        <v>42407.268562917103</v>
      </c>
      <c r="Q165" s="13">
        <f>'Final Tables'!Q165-Exercise!V165</f>
        <v>0.99597818000933502</v>
      </c>
      <c r="R165" s="13">
        <f>'Final Tables'!R165-Exercise!W165</f>
        <v>1.03436076565891</v>
      </c>
    </row>
    <row r="166" spans="1:18" x14ac:dyDescent="0.25">
      <c r="A166" s="1">
        <v>38565</v>
      </c>
      <c r="B166" s="13">
        <f>'Final Tables'!B166-Exercise!B166</f>
        <v>0</v>
      </c>
      <c r="C166" s="13">
        <f>'Final Tables'!C166-Exercise!C166</f>
        <v>0</v>
      </c>
      <c r="D166" s="13">
        <f>'Final Tables'!D166-Exercise!D166</f>
        <v>0</v>
      </c>
      <c r="E166" s="13">
        <f>'Final Tables'!E166-Exercise!E166</f>
        <v>0</v>
      </c>
      <c r="F166" s="13">
        <f>'Final Tables'!F166-Exercise!F166</f>
        <v>0</v>
      </c>
      <c r="G166" s="13">
        <f>'Final Tables'!G166-Exercise!G166</f>
        <v>43131.981126909202</v>
      </c>
      <c r="H166" s="13">
        <f>'Final Tables'!H166-Exercise!H166</f>
        <v>42142.393812533897</v>
      </c>
      <c r="I166" s="13">
        <f>'Final Tables'!I166-Exercise!I166</f>
        <v>0</v>
      </c>
      <c r="J166" s="13">
        <f>'Final Tables'!J166-Exercise!J166</f>
        <v>0</v>
      </c>
      <c r="K166" s="13">
        <f>'Final Tables'!K166-Exercise!K166</f>
        <v>0</v>
      </c>
      <c r="L166" s="13">
        <f>'Final Tables'!L166-Exercise!L166</f>
        <v>0</v>
      </c>
      <c r="M166" s="13">
        <f>'Final Tables'!M166-Exercise!M166</f>
        <v>1.01373431424825</v>
      </c>
      <c r="N166" s="13">
        <f>'Final Tables'!N166-Exercise!P166</f>
        <v>1.0145411940557001</v>
      </c>
      <c r="O166" s="13">
        <f>'Final Tables'!O166-Exercise!Q166</f>
        <v>42513.780001860599</v>
      </c>
      <c r="P166" s="13">
        <f>'Final Tables'!P166-Exercise!U166</f>
        <v>42550.694314981803</v>
      </c>
      <c r="Q166" s="13">
        <f>'Final Tables'!Q166-Exercise!V166</f>
        <v>0.99913246273144296</v>
      </c>
      <c r="R166" s="13">
        <f>'Final Tables'!R166-Exercise!W166</f>
        <v>1.0071087538705401</v>
      </c>
    </row>
    <row r="167" spans="1:18" x14ac:dyDescent="0.25">
      <c r="A167" s="1">
        <v>38596</v>
      </c>
      <c r="B167" s="13">
        <f>'Final Tables'!B167-Exercise!B167</f>
        <v>0</v>
      </c>
      <c r="C167" s="13">
        <f>'Final Tables'!C167-Exercise!C167</f>
        <v>0</v>
      </c>
      <c r="D167" s="13">
        <f>'Final Tables'!D167-Exercise!D167</f>
        <v>0</v>
      </c>
      <c r="E167" s="13">
        <f>'Final Tables'!E167-Exercise!E167</f>
        <v>0</v>
      </c>
      <c r="F167" s="13">
        <f>'Final Tables'!F167-Exercise!F167</f>
        <v>0</v>
      </c>
      <c r="G167" s="13">
        <f>'Final Tables'!G167-Exercise!G167</f>
        <v>41711.328476764997</v>
      </c>
      <c r="H167" s="13">
        <f>'Final Tables'!H167-Exercise!H167</f>
        <v>40754.335534453901</v>
      </c>
      <c r="I167" s="13">
        <f>'Final Tables'!I167-Exercise!I167</f>
        <v>0</v>
      </c>
      <c r="J167" s="13">
        <f>'Final Tables'!J167-Exercise!J167</f>
        <v>0</v>
      </c>
      <c r="K167" s="13">
        <f>'Final Tables'!K167-Exercise!K167</f>
        <v>0</v>
      </c>
      <c r="L167" s="13">
        <f>'Final Tables'!L167-Exercise!L167</f>
        <v>0</v>
      </c>
      <c r="M167" s="13">
        <f>'Final Tables'!M167-Exercise!M167</f>
        <v>0.97725140665353605</v>
      </c>
      <c r="N167" s="13">
        <f>'Final Tables'!N167-Exercise!P167</f>
        <v>0.97431400222513298</v>
      </c>
      <c r="O167" s="13">
        <f>'Final Tables'!O167-Exercise!Q167</f>
        <v>42810.970982152401</v>
      </c>
      <c r="P167" s="13">
        <f>'Final Tables'!P167-Exercise!U167</f>
        <v>42688.703878770801</v>
      </c>
      <c r="Q167" s="13">
        <f>'Final Tables'!Q167-Exercise!V167</f>
        <v>1.0028641559071201</v>
      </c>
      <c r="R167" s="13">
        <f>'Final Tables'!R167-Exercise!W167</f>
        <v>0.98070655808071305</v>
      </c>
    </row>
    <row r="168" spans="1:18" x14ac:dyDescent="0.25">
      <c r="A168" s="1">
        <v>38626</v>
      </c>
      <c r="B168" s="13">
        <f>'Final Tables'!B168-Exercise!B168</f>
        <v>0</v>
      </c>
      <c r="C168" s="13">
        <f>'Final Tables'!C168-Exercise!C168</f>
        <v>0</v>
      </c>
      <c r="D168" s="13">
        <f>'Final Tables'!D168-Exercise!D168</f>
        <v>0</v>
      </c>
      <c r="E168" s="13">
        <f>'Final Tables'!E168-Exercise!E168</f>
        <v>0</v>
      </c>
      <c r="F168" s="13">
        <f>'Final Tables'!F168-Exercise!F168</f>
        <v>0</v>
      </c>
      <c r="G168" s="13">
        <f>'Final Tables'!G168-Exercise!G168</f>
        <v>42574.712180720599</v>
      </c>
      <c r="H168" s="13">
        <f>'Final Tables'!H168-Exercise!H168</f>
        <v>41597.910420484899</v>
      </c>
      <c r="I168" s="13">
        <f>'Final Tables'!I168-Exercise!I168</f>
        <v>0</v>
      </c>
      <c r="J168" s="13">
        <f>'Final Tables'!J168-Exercise!J168</f>
        <v>0</v>
      </c>
      <c r="K168" s="13">
        <f>'Final Tables'!K168-Exercise!K168</f>
        <v>0</v>
      </c>
      <c r="L168" s="13">
        <f>'Final Tables'!L168-Exercise!L168</f>
        <v>0</v>
      </c>
      <c r="M168" s="13">
        <f>'Final Tables'!M168-Exercise!M168</f>
        <v>0.99451709601761296</v>
      </c>
      <c r="N168" s="13">
        <f>'Final Tables'!N168-Exercise!P168</f>
        <v>0.99239458023476701</v>
      </c>
      <c r="O168" s="13">
        <f>'Final Tables'!O168-Exercise!Q168</f>
        <v>42900.992235012804</v>
      </c>
      <c r="P168" s="13">
        <f>'Final Tables'!P168-Exercise!U168</f>
        <v>42816.980386554002</v>
      </c>
      <c r="Q168" s="13">
        <f>'Final Tables'!Q168-Exercise!V168</f>
        <v>1.0019621152099101</v>
      </c>
      <c r="R168" s="13">
        <f>'Final Tables'!R168-Exercise!W168</f>
        <v>0.988788319105117</v>
      </c>
    </row>
    <row r="169" spans="1:18" x14ac:dyDescent="0.25">
      <c r="A169" s="1">
        <v>38657</v>
      </c>
      <c r="B169" s="13">
        <f>'Final Tables'!B169-Exercise!B169</f>
        <v>0</v>
      </c>
      <c r="C169" s="13">
        <f>'Final Tables'!C169-Exercise!C169</f>
        <v>0</v>
      </c>
      <c r="D169" s="13">
        <f>'Final Tables'!D169-Exercise!D169</f>
        <v>0</v>
      </c>
      <c r="E169" s="13">
        <f>'Final Tables'!E169-Exercise!E169</f>
        <v>0</v>
      </c>
      <c r="F169" s="13">
        <f>'Final Tables'!F169-Exercise!F169</f>
        <v>0</v>
      </c>
      <c r="G169" s="13">
        <f>'Final Tables'!G169-Exercise!G169</f>
        <v>42834.001782747</v>
      </c>
      <c r="H169" s="13">
        <f>'Final Tables'!H169-Exercise!H169</f>
        <v>41851.251079425303</v>
      </c>
      <c r="I169" s="13">
        <f>'Final Tables'!I169-Exercise!I169</f>
        <v>0</v>
      </c>
      <c r="J169" s="13">
        <f>'Final Tables'!J169-Exercise!J169</f>
        <v>0</v>
      </c>
      <c r="K169" s="13">
        <f>'Final Tables'!K169-Exercise!K169</f>
        <v>0</v>
      </c>
      <c r="L169" s="13">
        <f>'Final Tables'!L169-Exercise!L169</f>
        <v>0</v>
      </c>
      <c r="M169" s="13">
        <f>'Final Tables'!M169-Exercise!M169</f>
        <v>0.99813883595383601</v>
      </c>
      <c r="N169" s="13">
        <f>'Final Tables'!N169-Exercise!P169</f>
        <v>0.99917396556449001</v>
      </c>
      <c r="O169" s="13">
        <f>'Final Tables'!O169-Exercise!Q169</f>
        <v>42869.413394440999</v>
      </c>
      <c r="P169" s="13">
        <f>'Final Tables'!P169-Exercise!U169</f>
        <v>42919.653078789801</v>
      </c>
      <c r="Q169" s="13">
        <f>'Final Tables'!Q169-Exercise!V169</f>
        <v>0.99882944803266205</v>
      </c>
      <c r="R169" s="13">
        <f>'Final Tables'!R169-Exercise!W169</f>
        <v>0.99628141880612597</v>
      </c>
    </row>
    <row r="170" spans="1:18" x14ac:dyDescent="0.25">
      <c r="A170" s="1">
        <v>38687</v>
      </c>
      <c r="B170" s="13">
        <f>'Final Tables'!B170-Exercise!B170</f>
        <v>0</v>
      </c>
      <c r="C170" s="13">
        <f>'Final Tables'!C170-Exercise!C170</f>
        <v>0</v>
      </c>
      <c r="D170" s="13">
        <f>'Final Tables'!D170-Exercise!D170</f>
        <v>0</v>
      </c>
      <c r="E170" s="13">
        <f>'Final Tables'!E170-Exercise!E170</f>
        <v>0</v>
      </c>
      <c r="F170" s="13">
        <f>'Final Tables'!F170-Exercise!F170</f>
        <v>0</v>
      </c>
      <c r="G170" s="13">
        <f>'Final Tables'!G170-Exercise!G170</f>
        <v>47271.241966135603</v>
      </c>
      <c r="H170" s="13">
        <f>'Final Tables'!H170-Exercise!H170</f>
        <v>46186.686604609196</v>
      </c>
      <c r="I170" s="13">
        <f>'Final Tables'!I170-Exercise!I170</f>
        <v>0</v>
      </c>
      <c r="J170" s="13">
        <f>'Final Tables'!J170-Exercise!J170</f>
        <v>0</v>
      </c>
      <c r="K170" s="13">
        <f>'Final Tables'!K170-Exercise!K170</f>
        <v>0</v>
      </c>
      <c r="L170" s="13">
        <f>'Final Tables'!L170-Exercise!L170</f>
        <v>0</v>
      </c>
      <c r="M170" s="13">
        <f>'Final Tables'!M170-Exercise!M170</f>
        <v>1.09958557182837</v>
      </c>
      <c r="N170" s="13">
        <f>'Final Tables'!N170-Exercise!P170</f>
        <v>1.0975391633054401</v>
      </c>
      <c r="O170" s="13">
        <f>'Final Tables'!O170-Exercise!Q170</f>
        <v>43070.2097442878</v>
      </c>
      <c r="P170" s="13">
        <f>'Final Tables'!P170-Exercise!U170</f>
        <v>42991.608499832997</v>
      </c>
      <c r="Q170" s="13">
        <f>'Final Tables'!Q170-Exercise!V170</f>
        <v>1.00182829271101</v>
      </c>
      <c r="R170" s="13">
        <f>'Final Tables'!R170-Exercise!W170</f>
        <v>1.11350746338914</v>
      </c>
    </row>
    <row r="171" spans="1:18" x14ac:dyDescent="0.25">
      <c r="A171" s="1">
        <v>38718</v>
      </c>
      <c r="B171" s="13">
        <f>'Final Tables'!B171-Exercise!B171</f>
        <v>0</v>
      </c>
      <c r="C171" s="13">
        <f>'Final Tables'!C171-Exercise!C171</f>
        <v>0</v>
      </c>
      <c r="D171" s="13">
        <f>'Final Tables'!D171-Exercise!D171</f>
        <v>0</v>
      </c>
      <c r="E171" s="13">
        <f>'Final Tables'!E171-Exercise!E171</f>
        <v>0</v>
      </c>
      <c r="F171" s="13">
        <f>'Final Tables'!F171-Exercise!F171</f>
        <v>0</v>
      </c>
      <c r="G171" s="13">
        <f>'Final Tables'!G171-Exercise!G171</f>
        <v>41842.549472952502</v>
      </c>
      <c r="H171" s="13">
        <f>'Final Tables'!H171-Exercise!H171</f>
        <v>40882.545896077201</v>
      </c>
      <c r="I171" s="13">
        <f>'Final Tables'!I171-Exercise!I171</f>
        <v>0</v>
      </c>
      <c r="J171" s="13">
        <f>'Final Tables'!J171-Exercise!J171</f>
        <v>0</v>
      </c>
      <c r="K171" s="13">
        <f>'Final Tables'!K171-Exercise!K171</f>
        <v>0</v>
      </c>
      <c r="L171" s="13">
        <f>'Final Tables'!L171-Exercise!L171</f>
        <v>0</v>
      </c>
      <c r="M171" s="13">
        <f>'Final Tables'!M171-Exercise!M171</f>
        <v>0.97175102396937696</v>
      </c>
      <c r="N171" s="13">
        <f>'Final Tables'!N171-Exercise!P171</f>
        <v>0.9759774571398</v>
      </c>
      <c r="O171" s="13">
        <f>'Final Tables'!O171-Exercise!Q171</f>
        <v>42872.454857283599</v>
      </c>
      <c r="P171" s="13">
        <f>'Final Tables'!P171-Exercise!U171</f>
        <v>43055.272466583498</v>
      </c>
      <c r="Q171" s="13">
        <f>'Final Tables'!Q171-Exercise!V171</f>
        <v>0.99575388567237899</v>
      </c>
      <c r="R171" s="13">
        <f>'Final Tables'!R171-Exercise!W171</f>
        <v>0.96024359083338096</v>
      </c>
    </row>
    <row r="172" spans="1:18" x14ac:dyDescent="0.25">
      <c r="A172" s="1">
        <v>38749</v>
      </c>
      <c r="B172" s="13">
        <f>'Final Tables'!B172-Exercise!B172</f>
        <v>0</v>
      </c>
      <c r="C172" s="13">
        <f>'Final Tables'!C172-Exercise!C172</f>
        <v>0</v>
      </c>
      <c r="D172" s="13">
        <f>'Final Tables'!D172-Exercise!D172</f>
        <v>0</v>
      </c>
      <c r="E172" s="13">
        <f>'Final Tables'!E172-Exercise!E172</f>
        <v>0</v>
      </c>
      <c r="F172" s="13">
        <f>'Final Tables'!F172-Exercise!F172</f>
        <v>0</v>
      </c>
      <c r="G172" s="13">
        <f>'Final Tables'!G172-Exercise!G172</f>
        <v>39631.723214285703</v>
      </c>
      <c r="H172" s="13">
        <f>'Final Tables'!H172-Exercise!H172</f>
        <v>38722.443150745603</v>
      </c>
      <c r="I172" s="13">
        <f>'Final Tables'!I172-Exercise!I172</f>
        <v>0</v>
      </c>
      <c r="J172" s="13">
        <f>'Final Tables'!J172-Exercise!J172</f>
        <v>0</v>
      </c>
      <c r="K172" s="13">
        <f>'Final Tables'!K172-Exercise!K172</f>
        <v>0</v>
      </c>
      <c r="L172" s="13">
        <f>'Final Tables'!L172-Exercise!L172</f>
        <v>0</v>
      </c>
      <c r="M172" s="13">
        <f>'Final Tables'!M172-Exercise!M172</f>
        <v>0.918706720497381</v>
      </c>
      <c r="N172" s="13">
        <f>'Final Tables'!N172-Exercise!P172</f>
        <v>0.91563445245838804</v>
      </c>
      <c r="O172" s="13">
        <f>'Final Tables'!O172-Exercise!Q172</f>
        <v>43283.346435772997</v>
      </c>
      <c r="P172" s="13">
        <f>'Final Tables'!P172-Exercise!U172</f>
        <v>43130.566976307397</v>
      </c>
      <c r="Q172" s="13">
        <f>'Final Tables'!Q172-Exercise!V172</f>
        <v>1.00354225483633</v>
      </c>
      <c r="R172" s="13">
        <f>'Final Tables'!R172-Exercise!W172</f>
        <v>0.90753149270211897</v>
      </c>
    </row>
    <row r="173" spans="1:18" x14ac:dyDescent="0.25">
      <c r="A173" s="1">
        <v>38777</v>
      </c>
      <c r="B173" s="13">
        <f>'Final Tables'!B173-Exercise!B173</f>
        <v>0</v>
      </c>
      <c r="C173" s="13">
        <f>'Final Tables'!C173-Exercise!C173</f>
        <v>0</v>
      </c>
      <c r="D173" s="13">
        <f>'Final Tables'!D173-Exercise!D173</f>
        <v>0</v>
      </c>
      <c r="E173" s="13">
        <f>'Final Tables'!E173-Exercise!E173</f>
        <v>0</v>
      </c>
      <c r="F173" s="13">
        <f>'Final Tables'!F173-Exercise!F173</f>
        <v>0</v>
      </c>
      <c r="G173" s="13">
        <f>'Final Tables'!G173-Exercise!G173</f>
        <v>42909.8192571244</v>
      </c>
      <c r="H173" s="13">
        <f>'Final Tables'!H173-Exercise!H173</f>
        <v>41925.329055433001</v>
      </c>
      <c r="I173" s="13">
        <f>'Final Tables'!I173-Exercise!I173</f>
        <v>0</v>
      </c>
      <c r="J173" s="13">
        <f>'Final Tables'!J173-Exercise!J173</f>
        <v>0</v>
      </c>
      <c r="K173" s="13">
        <f>'Final Tables'!K173-Exercise!K173</f>
        <v>0</v>
      </c>
      <c r="L173" s="13">
        <f>'Final Tables'!L173-Exercise!L173</f>
        <v>0</v>
      </c>
      <c r="M173" s="13">
        <f>'Final Tables'!M173-Exercise!M173</f>
        <v>0.99218124902897298</v>
      </c>
      <c r="N173" s="13">
        <f>'Final Tables'!N173-Exercise!P173</f>
        <v>0.99372044093809697</v>
      </c>
      <c r="O173" s="13">
        <f>'Final Tables'!O173-Exercise!Q173</f>
        <v>43180.976750982903</v>
      </c>
      <c r="P173" s="13">
        <f>'Final Tables'!P173-Exercise!U173</f>
        <v>43237.798511900299</v>
      </c>
      <c r="Q173" s="13">
        <f>'Final Tables'!Q173-Exercise!V173</f>
        <v>0.99868583131257604</v>
      </c>
      <c r="R173" s="13">
        <f>'Final Tables'!R173-Exercise!W173</f>
        <v>0.99351620153019105</v>
      </c>
    </row>
    <row r="174" spans="1:18" x14ac:dyDescent="0.25">
      <c r="A174" s="1">
        <v>38808</v>
      </c>
      <c r="B174" s="13">
        <f>'Final Tables'!B174-Exercise!B174</f>
        <v>0</v>
      </c>
      <c r="C174" s="13">
        <f>'Final Tables'!C174-Exercise!C174</f>
        <v>0</v>
      </c>
      <c r="D174" s="13">
        <f>'Final Tables'!D174-Exercise!D174</f>
        <v>0</v>
      </c>
      <c r="E174" s="13">
        <f>'Final Tables'!E174-Exercise!E174</f>
        <v>0</v>
      </c>
      <c r="F174" s="13">
        <f>'Final Tables'!F174-Exercise!F174</f>
        <v>0</v>
      </c>
      <c r="G174" s="13">
        <f>'Final Tables'!G174-Exercise!G174</f>
        <v>42059.199005559502</v>
      </c>
      <c r="H174" s="13">
        <f>'Final Tables'!H174-Exercise!H174</f>
        <v>41094.224786865001</v>
      </c>
      <c r="I174" s="13">
        <f>'Final Tables'!I174-Exercise!I174</f>
        <v>0</v>
      </c>
      <c r="J174" s="13">
        <f>'Final Tables'!J174-Exercise!J174</f>
        <v>0</v>
      </c>
      <c r="K174" s="13">
        <f>'Final Tables'!K174-Exercise!K174</f>
        <v>0</v>
      </c>
      <c r="L174" s="13">
        <f>'Final Tables'!L174-Exercise!L174</f>
        <v>0</v>
      </c>
      <c r="M174" s="13">
        <f>'Final Tables'!M174-Exercise!M174</f>
        <v>0.96941181540438304</v>
      </c>
      <c r="N174" s="13">
        <f>'Final Tables'!N174-Exercise!P174</f>
        <v>0.97210049592113101</v>
      </c>
      <c r="O174" s="13">
        <f>'Final Tables'!O174-Exercise!Q174</f>
        <v>43266.307528940699</v>
      </c>
      <c r="P174" s="13">
        <f>'Final Tables'!P174-Exercise!U174</f>
        <v>43376.859107881697</v>
      </c>
      <c r="Q174" s="13">
        <f>'Final Tables'!Q174-Exercise!V174</f>
        <v>0.99745136966542403</v>
      </c>
      <c r="R174" s="13">
        <f>'Final Tables'!R174-Exercise!W174</f>
        <v>0.98124851471556596</v>
      </c>
    </row>
    <row r="175" spans="1:18" x14ac:dyDescent="0.25">
      <c r="A175" s="1">
        <v>38838</v>
      </c>
      <c r="B175" s="13">
        <f>'Final Tables'!B175-Exercise!B175</f>
        <v>0</v>
      </c>
      <c r="C175" s="13">
        <f>'Final Tables'!C175-Exercise!C175</f>
        <v>0</v>
      </c>
      <c r="D175" s="13">
        <f>'Final Tables'!D175-Exercise!D175</f>
        <v>0</v>
      </c>
      <c r="E175" s="13">
        <f>'Final Tables'!E175-Exercise!E175</f>
        <v>0</v>
      </c>
      <c r="F175" s="13">
        <f>'Final Tables'!F175-Exercise!F175</f>
        <v>0</v>
      </c>
      <c r="G175" s="13">
        <f>'Final Tables'!G175-Exercise!G175</f>
        <v>45180.992001632003</v>
      </c>
      <c r="H175" s="13">
        <f>'Final Tables'!H175-Exercise!H175</f>
        <v>44144.3937428098</v>
      </c>
      <c r="I175" s="13">
        <f>'Final Tables'!I175-Exercise!I175</f>
        <v>0</v>
      </c>
      <c r="J175" s="13">
        <f>'Final Tables'!J175-Exercise!J175</f>
        <v>0</v>
      </c>
      <c r="K175" s="13">
        <f>'Final Tables'!K175-Exercise!K175</f>
        <v>0</v>
      </c>
      <c r="L175" s="13">
        <f>'Final Tables'!L175-Exercise!L175</f>
        <v>0</v>
      </c>
      <c r="M175" s="13">
        <f>'Final Tables'!M175-Exercise!M175</f>
        <v>1.0375677281779601</v>
      </c>
      <c r="N175" s="13">
        <f>'Final Tables'!N175-Exercise!P175</f>
        <v>1.03592879806785</v>
      </c>
      <c r="O175" s="13">
        <f>'Final Tables'!O175-Exercise!Q175</f>
        <v>43613.993631512902</v>
      </c>
      <c r="P175" s="13">
        <f>'Final Tables'!P175-Exercise!U175</f>
        <v>43539.004626159302</v>
      </c>
      <c r="Q175" s="13">
        <f>'Final Tables'!Q175-Exercise!V175</f>
        <v>1.00172234082974</v>
      </c>
      <c r="R175" s="13">
        <f>'Final Tables'!R175-Exercise!W175</f>
        <v>1.02833967416352</v>
      </c>
    </row>
    <row r="176" spans="1:18" x14ac:dyDescent="0.25">
      <c r="A176" s="1">
        <v>38869</v>
      </c>
      <c r="B176" s="13">
        <f>'Final Tables'!B176-Exercise!B176</f>
        <v>0</v>
      </c>
      <c r="C176" s="13">
        <f>'Final Tables'!C176-Exercise!C176</f>
        <v>0</v>
      </c>
      <c r="D176" s="13">
        <f>'Final Tables'!D176-Exercise!D176</f>
        <v>0</v>
      </c>
      <c r="E176" s="13">
        <f>'Final Tables'!E176-Exercise!E176</f>
        <v>0</v>
      </c>
      <c r="F176" s="13">
        <f>'Final Tables'!F176-Exercise!F176</f>
        <v>0</v>
      </c>
      <c r="G176" s="13">
        <f>'Final Tables'!G176-Exercise!G176</f>
        <v>43764.855116314102</v>
      </c>
      <c r="H176" s="13">
        <f>'Final Tables'!H176-Exercise!H176</f>
        <v>42760.7476232884</v>
      </c>
      <c r="I176" s="13">
        <f>'Final Tables'!I176-Exercise!I176</f>
        <v>0</v>
      </c>
      <c r="J176" s="13">
        <f>'Final Tables'!J176-Exercise!J176</f>
        <v>0</v>
      </c>
      <c r="K176" s="13">
        <f>'Final Tables'!K176-Exercise!K176</f>
        <v>0</v>
      </c>
      <c r="L176" s="13">
        <f>'Final Tables'!L176-Exercise!L176</f>
        <v>0</v>
      </c>
      <c r="M176" s="13">
        <f>'Final Tables'!M176-Exercise!M176</f>
        <v>1.0012115255533101</v>
      </c>
      <c r="N176" s="13">
        <f>'Final Tables'!N176-Exercise!P176</f>
        <v>1.0002974059880201</v>
      </c>
      <c r="O176" s="13">
        <f>'Final Tables'!O176-Exercise!Q176</f>
        <v>43751.843056202502</v>
      </c>
      <c r="P176" s="13">
        <f>'Final Tables'!P176-Exercise!U176</f>
        <v>43711.0718843504</v>
      </c>
      <c r="Q176" s="13">
        <f>'Final Tables'!Q176-Exercise!V176</f>
        <v>1.0009327424401799</v>
      </c>
      <c r="R176" s="13">
        <f>'Final Tables'!R176-Exercise!W176</f>
        <v>1.00686044113415</v>
      </c>
    </row>
    <row r="177" spans="1:18" x14ac:dyDescent="0.25">
      <c r="A177" s="1">
        <v>38899</v>
      </c>
      <c r="B177" s="13">
        <f>'Final Tables'!B177-Exercise!B177</f>
        <v>0</v>
      </c>
      <c r="C177" s="13">
        <f>'Final Tables'!C177-Exercise!C177</f>
        <v>0</v>
      </c>
      <c r="D177" s="13">
        <f>'Final Tables'!D177-Exercise!D177</f>
        <v>0</v>
      </c>
      <c r="E177" s="13">
        <f>'Final Tables'!E177-Exercise!E177</f>
        <v>0</v>
      </c>
      <c r="F177" s="13">
        <f>'Final Tables'!F177-Exercise!F177</f>
        <v>0</v>
      </c>
      <c r="G177" s="13">
        <f>'Final Tables'!G177-Exercise!G177</f>
        <v>45062.753470112497</v>
      </c>
      <c r="H177" s="13">
        <f>'Final Tables'!H177-Exercise!H177</f>
        <v>44028.867986076199</v>
      </c>
      <c r="I177" s="13">
        <f>'Final Tables'!I177-Exercise!I177</f>
        <v>0</v>
      </c>
      <c r="J177" s="13">
        <f>'Final Tables'!J177-Exercise!J177</f>
        <v>0</v>
      </c>
      <c r="K177" s="13">
        <f>'Final Tables'!K177-Exercise!K177</f>
        <v>0</v>
      </c>
      <c r="L177" s="13">
        <f>'Final Tables'!L177-Exercise!L177</f>
        <v>0</v>
      </c>
      <c r="M177" s="13">
        <f>'Final Tables'!M177-Exercise!M177</f>
        <v>1.0269473304060699</v>
      </c>
      <c r="N177" s="13">
        <f>'Final Tables'!N177-Exercise!P177</f>
        <v>1.0286359279591299</v>
      </c>
      <c r="O177" s="13">
        <f>'Final Tables'!O177-Exercise!Q177</f>
        <v>43808.263201071997</v>
      </c>
      <c r="P177" s="13">
        <f>'Final Tables'!P177-Exercise!U177</f>
        <v>43885.600449746104</v>
      </c>
      <c r="Q177" s="13">
        <f>'Final Tables'!Q177-Exercise!V177</f>
        <v>0.99823775343434695</v>
      </c>
      <c r="R177" s="13">
        <f>'Final Tables'!R177-Exercise!W177</f>
        <v>1.0248979694520599</v>
      </c>
    </row>
    <row r="178" spans="1:18" x14ac:dyDescent="0.25">
      <c r="A178" s="1">
        <v>38930</v>
      </c>
      <c r="B178" s="13">
        <f>'Final Tables'!B178-Exercise!B178</f>
        <v>0</v>
      </c>
      <c r="C178" s="13">
        <f>'Final Tables'!C178-Exercise!C178</f>
        <v>0</v>
      </c>
      <c r="D178" s="13">
        <f>'Final Tables'!D178-Exercise!D178</f>
        <v>0</v>
      </c>
      <c r="E178" s="13">
        <f>'Final Tables'!E178-Exercise!E178</f>
        <v>0</v>
      </c>
      <c r="F178" s="13">
        <f>'Final Tables'!F178-Exercise!F178</f>
        <v>0</v>
      </c>
      <c r="G178" s="13">
        <f>'Final Tables'!G178-Exercise!G178</f>
        <v>44799.526710684397</v>
      </c>
      <c r="H178" s="13">
        <f>'Final Tables'!H178-Exercise!H178</f>
        <v>43771.680500873998</v>
      </c>
      <c r="I178" s="13">
        <f>'Final Tables'!I178-Exercise!I178</f>
        <v>0</v>
      </c>
      <c r="J178" s="13">
        <f>'Final Tables'!J178-Exercise!J178</f>
        <v>0</v>
      </c>
      <c r="K178" s="13">
        <f>'Final Tables'!K178-Exercise!K178</f>
        <v>0</v>
      </c>
      <c r="L178" s="13">
        <f>'Final Tables'!L178-Exercise!L178</f>
        <v>0</v>
      </c>
      <c r="M178" s="13">
        <f>'Final Tables'!M178-Exercise!M178</f>
        <v>1.0171913906513099</v>
      </c>
      <c r="N178" s="13">
        <f>'Final Tables'!N178-Exercise!P178</f>
        <v>1.0146480640195299</v>
      </c>
      <c r="O178" s="13">
        <f>'Final Tables'!O178-Exercise!Q178</f>
        <v>44152.774049763699</v>
      </c>
      <c r="P178" s="13">
        <f>'Final Tables'!P178-Exercise!U178</f>
        <v>44053.340208711299</v>
      </c>
      <c r="Q178" s="13">
        <f>'Final Tables'!Q178-Exercise!V178</f>
        <v>1.00225712376363</v>
      </c>
      <c r="R178" s="13">
        <f>'Final Tables'!R178-Exercise!W178</f>
        <v>1.0142964052388801</v>
      </c>
    </row>
    <row r="179" spans="1:18" x14ac:dyDescent="0.25">
      <c r="A179" s="1">
        <v>38961</v>
      </c>
      <c r="B179" s="13">
        <f>'Final Tables'!B179-Exercise!B179</f>
        <v>0</v>
      </c>
      <c r="C179" s="13">
        <f>'Final Tables'!C179-Exercise!C179</f>
        <v>0</v>
      </c>
      <c r="D179" s="13">
        <f>'Final Tables'!D179-Exercise!D179</f>
        <v>0</v>
      </c>
      <c r="E179" s="13">
        <f>'Final Tables'!E179-Exercise!E179</f>
        <v>0</v>
      </c>
      <c r="F179" s="13">
        <f>'Final Tables'!F179-Exercise!F179</f>
        <v>0</v>
      </c>
      <c r="G179" s="13">
        <f>'Final Tables'!G179-Exercise!G179</f>
        <v>42637.928606596099</v>
      </c>
      <c r="H179" s="13">
        <f>'Final Tables'!H179-Exercise!H179</f>
        <v>41659.676456847301</v>
      </c>
      <c r="I179" s="13">
        <f>'Final Tables'!I179-Exercise!I179</f>
        <v>0</v>
      </c>
      <c r="J179" s="13">
        <f>'Final Tables'!J179-Exercise!J179</f>
        <v>0</v>
      </c>
      <c r="K179" s="13">
        <f>'Final Tables'!K179-Exercise!K179</f>
        <v>0</v>
      </c>
      <c r="L179" s="13">
        <f>'Final Tables'!L179-Exercise!L179</f>
        <v>0</v>
      </c>
      <c r="M179" s="13">
        <f>'Final Tables'!M179-Exercise!M179</f>
        <v>0.97394282363609797</v>
      </c>
      <c r="N179" s="13">
        <f>'Final Tables'!N179-Exercise!P179</f>
        <v>0.97405011319002999</v>
      </c>
      <c r="O179" s="13">
        <f>'Final Tables'!O179-Exercise!Q179</f>
        <v>43773.855194119402</v>
      </c>
      <c r="P179" s="13">
        <f>'Final Tables'!P179-Exercise!U179</f>
        <v>44222.117515611302</v>
      </c>
      <c r="Q179" s="13">
        <f>'Final Tables'!Q179-Exercise!V179</f>
        <v>0.98986339083980801</v>
      </c>
      <c r="R179" s="13">
        <f>'Final Tables'!R179-Exercise!W179</f>
        <v>0.985702534278875</v>
      </c>
    </row>
    <row r="180" spans="1:18" x14ac:dyDescent="0.25">
      <c r="A180" s="1">
        <v>38991</v>
      </c>
      <c r="B180" s="13">
        <f>'Final Tables'!B180-Exercise!B180</f>
        <v>0</v>
      </c>
      <c r="C180" s="13">
        <f>'Final Tables'!C180-Exercise!C180</f>
        <v>0</v>
      </c>
      <c r="D180" s="13">
        <f>'Final Tables'!D180-Exercise!D180</f>
        <v>0</v>
      </c>
      <c r="E180" s="13">
        <f>'Final Tables'!E180-Exercise!E180</f>
        <v>0</v>
      </c>
      <c r="F180" s="13">
        <f>'Final Tables'!F180-Exercise!F180</f>
        <v>0</v>
      </c>
      <c r="G180" s="13">
        <f>'Final Tables'!G180-Exercise!G180</f>
        <v>44425.184485845297</v>
      </c>
      <c r="H180" s="13">
        <f>'Final Tables'!H180-Exercise!H180</f>
        <v>43405.9268988447</v>
      </c>
      <c r="I180" s="13">
        <f>'Final Tables'!I180-Exercise!I180</f>
        <v>0</v>
      </c>
      <c r="J180" s="13">
        <f>'Final Tables'!J180-Exercise!J180</f>
        <v>0</v>
      </c>
      <c r="K180" s="13">
        <f>'Final Tables'!K180-Exercise!K180</f>
        <v>0</v>
      </c>
      <c r="L180" s="13">
        <f>'Final Tables'!L180-Exercise!L180</f>
        <v>0</v>
      </c>
      <c r="M180" s="13">
        <f>'Final Tables'!M180-Exercise!M180</f>
        <v>0.99215402933804597</v>
      </c>
      <c r="N180" s="13">
        <f>'Final Tables'!N180-Exercise!P180</f>
        <v>0.99225052497275601</v>
      </c>
      <c r="O180" s="13">
        <f>'Final Tables'!O180-Exercise!Q180</f>
        <v>44772.145106262498</v>
      </c>
      <c r="P180" s="13">
        <f>'Final Tables'!P180-Exercise!U180</f>
        <v>44394.939823676097</v>
      </c>
      <c r="Q180" s="13">
        <f>'Final Tables'!Q180-Exercise!V180</f>
        <v>1.00849658281067</v>
      </c>
      <c r="R180" s="13">
        <f>'Final Tables'!R180-Exercise!W180</f>
        <v>0.97625431831020903</v>
      </c>
    </row>
    <row r="181" spans="1:18" x14ac:dyDescent="0.25">
      <c r="A181" s="1">
        <v>39022</v>
      </c>
      <c r="B181" s="13">
        <f>'Final Tables'!B181-Exercise!B181</f>
        <v>0</v>
      </c>
      <c r="C181" s="13">
        <f>'Final Tables'!C181-Exercise!C181</f>
        <v>0</v>
      </c>
      <c r="D181" s="13">
        <f>'Final Tables'!D181-Exercise!D181</f>
        <v>0</v>
      </c>
      <c r="E181" s="13">
        <f>'Final Tables'!E181-Exercise!E181</f>
        <v>0</v>
      </c>
      <c r="F181" s="13">
        <f>'Final Tables'!F181-Exercise!F181</f>
        <v>0</v>
      </c>
      <c r="G181" s="13">
        <f>'Final Tables'!G181-Exercise!G181</f>
        <v>44445.765288718299</v>
      </c>
      <c r="H181" s="13">
        <f>'Final Tables'!H181-Exercise!H181</f>
        <v>43426.035511456299</v>
      </c>
      <c r="I181" s="13">
        <f>'Final Tables'!I181-Exercise!I181</f>
        <v>0</v>
      </c>
      <c r="J181" s="13">
        <f>'Final Tables'!J181-Exercise!J181</f>
        <v>0</v>
      </c>
      <c r="K181" s="13">
        <f>'Final Tables'!K181-Exercise!K181</f>
        <v>0</v>
      </c>
      <c r="L181" s="13">
        <f>'Final Tables'!L181-Exercise!L181</f>
        <v>0</v>
      </c>
      <c r="M181" s="13">
        <f>'Final Tables'!M181-Exercise!M181</f>
        <v>0.99740294509595895</v>
      </c>
      <c r="N181" s="13">
        <f>'Final Tables'!N181-Exercise!P181</f>
        <v>0.99919475284171699</v>
      </c>
      <c r="O181" s="13">
        <f>'Final Tables'!O181-Exercise!Q181</f>
        <v>44481.583957796298</v>
      </c>
      <c r="P181" s="13">
        <f>'Final Tables'!P181-Exercise!U181</f>
        <v>44571.780760617403</v>
      </c>
      <c r="Q181" s="13">
        <f>'Final Tables'!Q181-Exercise!V181</f>
        <v>0.99797636977293902</v>
      </c>
      <c r="R181" s="13">
        <f>'Final Tables'!R181-Exercise!W181</f>
        <v>1.00356138491727</v>
      </c>
    </row>
    <row r="182" spans="1:18" x14ac:dyDescent="0.25">
      <c r="A182" s="1">
        <v>39052</v>
      </c>
      <c r="B182" s="13">
        <f>'Final Tables'!B182-Exercise!B182</f>
        <v>0</v>
      </c>
      <c r="C182" s="13">
        <f>'Final Tables'!C182-Exercise!C182</f>
        <v>0</v>
      </c>
      <c r="D182" s="13">
        <f>'Final Tables'!D182-Exercise!D182</f>
        <v>0</v>
      </c>
      <c r="E182" s="13">
        <f>'Final Tables'!E182-Exercise!E182</f>
        <v>0</v>
      </c>
      <c r="F182" s="13">
        <f>'Final Tables'!F182-Exercise!F182</f>
        <v>0</v>
      </c>
      <c r="G182" s="13">
        <f>'Final Tables'!G182-Exercise!G182</f>
        <v>49108.692662116497</v>
      </c>
      <c r="H182" s="13">
        <f>'Final Tables'!H182-Exercise!H182</f>
        <v>47981.980231704598</v>
      </c>
      <c r="I182" s="13">
        <f>'Final Tables'!I182-Exercise!I182</f>
        <v>0</v>
      </c>
      <c r="J182" s="13">
        <f>'Final Tables'!J182-Exercise!J182</f>
        <v>0</v>
      </c>
      <c r="K182" s="13">
        <f>'Final Tables'!K182-Exercise!K182</f>
        <v>0</v>
      </c>
      <c r="L182" s="13">
        <f>'Final Tables'!L182-Exercise!L182</f>
        <v>0</v>
      </c>
      <c r="M182" s="13">
        <f>'Final Tables'!M182-Exercise!M182</f>
        <v>1.09765207491753</v>
      </c>
      <c r="N182" s="13">
        <f>'Final Tables'!N182-Exercise!P182</f>
        <v>1.0960889065302299</v>
      </c>
      <c r="O182" s="13">
        <f>'Final Tables'!O182-Exercise!Q182</f>
        <v>44803.566909161098</v>
      </c>
      <c r="P182" s="13">
        <f>'Final Tables'!P182-Exercise!U182</f>
        <v>44742.468363896201</v>
      </c>
      <c r="Q182" s="13">
        <f>'Final Tables'!Q182-Exercise!V182</f>
        <v>1.0013655604507099</v>
      </c>
      <c r="R182" s="13">
        <f>'Final Tables'!R182-Exercise!W182</f>
        <v>1.10136320396201</v>
      </c>
    </row>
    <row r="183" spans="1:18" x14ac:dyDescent="0.25">
      <c r="A183" s="1">
        <v>39083</v>
      </c>
      <c r="B183" s="13">
        <f>'Final Tables'!B183-Exercise!B183</f>
        <v>0</v>
      </c>
      <c r="C183" s="13">
        <f>'Final Tables'!C183-Exercise!C183</f>
        <v>0</v>
      </c>
      <c r="D183" s="13">
        <f>'Final Tables'!D183-Exercise!D183</f>
        <v>0</v>
      </c>
      <c r="E183" s="13">
        <f>'Final Tables'!E183-Exercise!E183</f>
        <v>0</v>
      </c>
      <c r="F183" s="13">
        <f>'Final Tables'!F183-Exercise!F183</f>
        <v>0</v>
      </c>
      <c r="G183" s="13">
        <f>'Final Tables'!G183-Exercise!G183</f>
        <v>43819.014271727698</v>
      </c>
      <c r="H183" s="13">
        <f>'Final Tables'!H183-Exercise!H183</f>
        <v>42813.664192302</v>
      </c>
      <c r="I183" s="13">
        <f>'Final Tables'!I183-Exercise!I183</f>
        <v>0</v>
      </c>
      <c r="J183" s="13">
        <f>'Final Tables'!J183-Exercise!J183</f>
        <v>0</v>
      </c>
      <c r="K183" s="13">
        <f>'Final Tables'!K183-Exercise!K183</f>
        <v>0</v>
      </c>
      <c r="L183" s="13">
        <f>'Final Tables'!L183-Exercise!L183</f>
        <v>0</v>
      </c>
      <c r="M183" s="13">
        <f>'Final Tables'!M183-Exercise!M183</f>
        <v>0.97597047591222896</v>
      </c>
      <c r="N183" s="13">
        <f>'Final Tables'!N183-Exercise!P183</f>
        <v>0.97651100033820604</v>
      </c>
      <c r="O183" s="13">
        <f>'Final Tables'!O183-Exercise!Q183</f>
        <v>44873.037023189099</v>
      </c>
      <c r="P183" s="13">
        <f>'Final Tables'!P183-Exercise!U183</f>
        <v>44891.983861626999</v>
      </c>
      <c r="Q183" s="13">
        <f>'Final Tables'!Q183-Exercise!V183</f>
        <v>0.99957794606501804</v>
      </c>
      <c r="R183" s="13">
        <f>'Final Tables'!R183-Exercise!W183</f>
        <v>0.96935716603094002</v>
      </c>
    </row>
    <row r="184" spans="1:18" x14ac:dyDescent="0.25">
      <c r="A184" s="1">
        <v>39114</v>
      </c>
      <c r="B184" s="13">
        <f>'Final Tables'!B184-Exercise!B184</f>
        <v>0</v>
      </c>
      <c r="C184" s="13">
        <f>'Final Tables'!C184-Exercise!C184</f>
        <v>0</v>
      </c>
      <c r="D184" s="13">
        <f>'Final Tables'!D184-Exercise!D184</f>
        <v>0</v>
      </c>
      <c r="E184" s="13">
        <f>'Final Tables'!E184-Exercise!E184</f>
        <v>0</v>
      </c>
      <c r="F184" s="13">
        <f>'Final Tables'!F184-Exercise!F184</f>
        <v>0</v>
      </c>
      <c r="G184" s="13">
        <f>'Final Tables'!G184-Exercise!G184</f>
        <v>41410.464285714297</v>
      </c>
      <c r="H184" s="13">
        <f>'Final Tables'!H184-Exercise!H184</f>
        <v>40460.374142185901</v>
      </c>
      <c r="I184" s="13">
        <f>'Final Tables'!I184-Exercise!I184</f>
        <v>0</v>
      </c>
      <c r="J184" s="13">
        <f>'Final Tables'!J184-Exercise!J184</f>
        <v>0</v>
      </c>
      <c r="K184" s="13">
        <f>'Final Tables'!K184-Exercise!K184</f>
        <v>0</v>
      </c>
      <c r="L184" s="13">
        <f>'Final Tables'!L184-Exercise!L184</f>
        <v>0</v>
      </c>
      <c r="M184" s="13">
        <f>'Final Tables'!M184-Exercise!M184</f>
        <v>0.91940199296816805</v>
      </c>
      <c r="N184" s="13">
        <f>'Final Tables'!N184-Exercise!P184</f>
        <v>0.91622460874981204</v>
      </c>
      <c r="O184" s="13">
        <f>'Final Tables'!O184-Exercise!Q184</f>
        <v>45196.847901977701</v>
      </c>
      <c r="P184" s="13">
        <f>'Final Tables'!P184-Exercise!U184</f>
        <v>45027.860160885997</v>
      </c>
      <c r="Q184" s="13">
        <f>'Final Tables'!Q184-Exercise!V184</f>
        <v>1.00375295962295</v>
      </c>
      <c r="R184" s="13">
        <f>'Final Tables'!R184-Exercise!W184</f>
        <v>0.90811642637149503</v>
      </c>
    </row>
    <row r="185" spans="1:18" x14ac:dyDescent="0.25">
      <c r="A185" s="1">
        <v>39142</v>
      </c>
      <c r="B185" s="13">
        <f>'Final Tables'!B185-Exercise!B185</f>
        <v>0</v>
      </c>
      <c r="C185" s="13">
        <f>'Final Tables'!C185-Exercise!C185</f>
        <v>0</v>
      </c>
      <c r="D185" s="13">
        <f>'Final Tables'!D185-Exercise!D185</f>
        <v>0</v>
      </c>
      <c r="E185" s="13">
        <f>'Final Tables'!E185-Exercise!E185</f>
        <v>0</v>
      </c>
      <c r="F185" s="13">
        <f>'Final Tables'!F185-Exercise!F185</f>
        <v>0</v>
      </c>
      <c r="G185" s="13">
        <f>'Final Tables'!G185-Exercise!G185</f>
        <v>44862.451500788098</v>
      </c>
      <c r="H185" s="13">
        <f>'Final Tables'!H185-Exercise!H185</f>
        <v>43833.161592533499</v>
      </c>
      <c r="I185" s="13">
        <f>'Final Tables'!I185-Exercise!I185</f>
        <v>0</v>
      </c>
      <c r="J185" s="13">
        <f>'Final Tables'!J185-Exercise!J185</f>
        <v>0</v>
      </c>
      <c r="K185" s="13">
        <f>'Final Tables'!K185-Exercise!K185</f>
        <v>0</v>
      </c>
      <c r="L185" s="13">
        <f>'Final Tables'!L185-Exercise!L185</f>
        <v>0</v>
      </c>
      <c r="M185" s="13">
        <f>'Final Tables'!M185-Exercise!M185</f>
        <v>0.99312565708996903</v>
      </c>
      <c r="N185" s="13">
        <f>'Final Tables'!N185-Exercise!P185</f>
        <v>0.99400133215754305</v>
      </c>
      <c r="O185" s="13">
        <f>'Final Tables'!O185-Exercise!Q185</f>
        <v>45133.190519384203</v>
      </c>
      <c r="P185" s="13">
        <f>'Final Tables'!P185-Exercise!U185</f>
        <v>45157.113560673301</v>
      </c>
      <c r="Q185" s="13">
        <f>'Final Tables'!Q185-Exercise!V185</f>
        <v>0.99947022651797901</v>
      </c>
      <c r="R185" s="13">
        <f>'Final Tables'!R185-Exercise!W185</f>
        <v>1.0026767325603501</v>
      </c>
    </row>
    <row r="186" spans="1:18" x14ac:dyDescent="0.25">
      <c r="A186" s="1">
        <v>39173</v>
      </c>
      <c r="B186" s="13">
        <f>'Final Tables'!B186-Exercise!B186</f>
        <v>0</v>
      </c>
      <c r="C186" s="13">
        <f>'Final Tables'!C186-Exercise!C186</f>
        <v>0</v>
      </c>
      <c r="D186" s="13">
        <f>'Final Tables'!D186-Exercise!D186</f>
        <v>0</v>
      </c>
      <c r="E186" s="13">
        <f>'Final Tables'!E186-Exercise!E186</f>
        <v>0</v>
      </c>
      <c r="F186" s="13">
        <f>'Final Tables'!F186-Exercise!F186</f>
        <v>0</v>
      </c>
      <c r="G186" s="13">
        <f>'Final Tables'!G186-Exercise!G186</f>
        <v>43814.988533169999</v>
      </c>
      <c r="H186" s="13">
        <f>'Final Tables'!H186-Exercise!H186</f>
        <v>42809.730817222699</v>
      </c>
      <c r="I186" s="13">
        <f>'Final Tables'!I186-Exercise!I186</f>
        <v>0</v>
      </c>
      <c r="J186" s="13">
        <f>'Final Tables'!J186-Exercise!J186</f>
        <v>0</v>
      </c>
      <c r="K186" s="13">
        <f>'Final Tables'!K186-Exercise!K186</f>
        <v>0</v>
      </c>
      <c r="L186" s="13">
        <f>'Final Tables'!L186-Exercise!L186</f>
        <v>0</v>
      </c>
      <c r="M186" s="13">
        <f>'Final Tables'!M186-Exercise!M186</f>
        <v>0.96841763298583805</v>
      </c>
      <c r="N186" s="13">
        <f>'Final Tables'!N186-Exercise!P186</f>
        <v>0.97292858498490697</v>
      </c>
      <c r="O186" s="13">
        <f>'Final Tables'!O186-Exercise!Q186</f>
        <v>45034.126049292499</v>
      </c>
      <c r="P186" s="13">
        <f>'Final Tables'!P186-Exercise!U186</f>
        <v>45277.229214840001</v>
      </c>
      <c r="Q186" s="13">
        <f>'Final Tables'!Q186-Exercise!V186</f>
        <v>0.994630785280742</v>
      </c>
      <c r="R186" s="13">
        <f>'Final Tables'!R186-Exercise!W186</f>
        <v>0.96731087780672997</v>
      </c>
    </row>
    <row r="187" spans="1:18" x14ac:dyDescent="0.25">
      <c r="A187" s="1">
        <v>39203</v>
      </c>
      <c r="B187" s="13">
        <f>'Final Tables'!B187-Exercise!B187</f>
        <v>0</v>
      </c>
      <c r="C187" s="13">
        <f>'Final Tables'!C187-Exercise!C187</f>
        <v>0</v>
      </c>
      <c r="D187" s="13">
        <f>'Final Tables'!D187-Exercise!D187</f>
        <v>0</v>
      </c>
      <c r="E187" s="13">
        <f>'Final Tables'!E187-Exercise!E187</f>
        <v>0</v>
      </c>
      <c r="F187" s="13">
        <f>'Final Tables'!F187-Exercise!F187</f>
        <v>0</v>
      </c>
      <c r="G187" s="13">
        <f>'Final Tables'!G187-Exercise!G187</f>
        <v>47058.3095642197</v>
      </c>
      <c r="H187" s="13">
        <f>'Final Tables'!H187-Exercise!H187</f>
        <v>45978.639561497803</v>
      </c>
      <c r="I187" s="13">
        <f>'Final Tables'!I187-Exercise!I187</f>
        <v>0</v>
      </c>
      <c r="J187" s="13">
        <f>'Final Tables'!J187-Exercise!J187</f>
        <v>0</v>
      </c>
      <c r="K187" s="13">
        <f>'Final Tables'!K187-Exercise!K187</f>
        <v>0</v>
      </c>
      <c r="L187" s="13">
        <f>'Final Tables'!L187-Exercise!L187</f>
        <v>0</v>
      </c>
      <c r="M187" s="13">
        <f>'Final Tables'!M187-Exercise!M187</f>
        <v>1.03639760062055</v>
      </c>
      <c r="N187" s="13">
        <f>'Final Tables'!N187-Exercise!P187</f>
        <v>1.0356664357780001</v>
      </c>
      <c r="O187" s="13">
        <f>'Final Tables'!O187-Exercise!Q187</f>
        <v>45437.7084537544</v>
      </c>
      <c r="P187" s="13">
        <f>'Final Tables'!P187-Exercise!U187</f>
        <v>45395.991249227598</v>
      </c>
      <c r="Q187" s="13">
        <f>'Final Tables'!Q187-Exercise!V187</f>
        <v>1.0009189622999499</v>
      </c>
      <c r="R187" s="13">
        <f>'Final Tables'!R187-Exercise!W187</f>
        <v>1.0353074924075101</v>
      </c>
    </row>
    <row r="188" spans="1:18" x14ac:dyDescent="0.25">
      <c r="A188" s="1">
        <v>39234</v>
      </c>
      <c r="B188" s="13">
        <f>'Final Tables'!B188-Exercise!B188</f>
        <v>0</v>
      </c>
      <c r="C188" s="13">
        <f>'Final Tables'!C188-Exercise!C188</f>
        <v>0</v>
      </c>
      <c r="D188" s="13">
        <f>'Final Tables'!D188-Exercise!D188</f>
        <v>0</v>
      </c>
      <c r="E188" s="13">
        <f>'Final Tables'!E188-Exercise!E188</f>
        <v>0</v>
      </c>
      <c r="F188" s="13">
        <f>'Final Tables'!F188-Exercise!F188</f>
        <v>0</v>
      </c>
      <c r="G188" s="13">
        <f>'Final Tables'!G188-Exercise!G188</f>
        <v>45594.558865030602</v>
      </c>
      <c r="H188" s="13">
        <f>'Final Tables'!H188-Exercise!H188</f>
        <v>44548.472043175403</v>
      </c>
      <c r="I188" s="13">
        <f>'Final Tables'!I188-Exercise!I188</f>
        <v>0</v>
      </c>
      <c r="J188" s="13">
        <f>'Final Tables'!J188-Exercise!J188</f>
        <v>0</v>
      </c>
      <c r="K188" s="13">
        <f>'Final Tables'!K188-Exercise!K188</f>
        <v>0</v>
      </c>
      <c r="L188" s="13">
        <f>'Final Tables'!L188-Exercise!L188</f>
        <v>0</v>
      </c>
      <c r="M188" s="13">
        <f>'Final Tables'!M188-Exercise!M188</f>
        <v>1.0014469449757799</v>
      </c>
      <c r="N188" s="13">
        <f>'Final Tables'!N188-Exercise!P188</f>
        <v>1.0008147200466699</v>
      </c>
      <c r="O188" s="13">
        <f>'Final Tables'!O188-Exercise!Q188</f>
        <v>45557.442303510899</v>
      </c>
      <c r="P188" s="13">
        <f>'Final Tables'!P188-Exercise!U188</f>
        <v>45525.623926314103</v>
      </c>
      <c r="Q188" s="13">
        <f>'Final Tables'!Q188-Exercise!V188</f>
        <v>1.0006989113921501</v>
      </c>
      <c r="R188" s="13">
        <f>'Final Tables'!R188-Exercise!W188</f>
        <v>1.01278732226906</v>
      </c>
    </row>
    <row r="189" spans="1:18" x14ac:dyDescent="0.25">
      <c r="A189" s="1">
        <v>39264</v>
      </c>
      <c r="B189" s="13">
        <f>'Final Tables'!B189-Exercise!B189</f>
        <v>0</v>
      </c>
      <c r="C189" s="13">
        <f>'Final Tables'!C189-Exercise!C189</f>
        <v>0</v>
      </c>
      <c r="D189" s="13">
        <f>'Final Tables'!D189-Exercise!D189</f>
        <v>0</v>
      </c>
      <c r="E189" s="13">
        <f>'Final Tables'!E189-Exercise!E189</f>
        <v>0</v>
      </c>
      <c r="F189" s="13">
        <f>'Final Tables'!F189-Exercise!F189</f>
        <v>0</v>
      </c>
      <c r="G189" s="13">
        <f>'Final Tables'!G189-Exercise!G189</f>
        <v>47176.539456290397</v>
      </c>
      <c r="H189" s="13">
        <f>'Final Tables'!H189-Exercise!H189</f>
        <v>46094.156876999601</v>
      </c>
      <c r="I189" s="13">
        <f>'Final Tables'!I189-Exercise!I189</f>
        <v>0</v>
      </c>
      <c r="J189" s="13">
        <f>'Final Tables'!J189-Exercise!J189</f>
        <v>0</v>
      </c>
      <c r="K189" s="13">
        <f>'Final Tables'!K189-Exercise!K189</f>
        <v>0</v>
      </c>
      <c r="L189" s="13">
        <f>'Final Tables'!L189-Exercise!L189</f>
        <v>0</v>
      </c>
      <c r="M189" s="13">
        <f>'Final Tables'!M189-Exercise!M189</f>
        <v>1.0321325267240999</v>
      </c>
      <c r="N189" s="13">
        <f>'Final Tables'!N189-Exercise!P189</f>
        <v>1.0280544084994001</v>
      </c>
      <c r="O189" s="13">
        <f>'Final Tables'!O189-Exercise!Q189</f>
        <v>45889.146592106503</v>
      </c>
      <c r="P189" s="13">
        <f>'Final Tables'!P189-Exercise!U189</f>
        <v>45674.390453647698</v>
      </c>
      <c r="Q189" s="13">
        <f>'Final Tables'!Q189-Exercise!V189</f>
        <v>1.0047018939131001</v>
      </c>
      <c r="R189" s="13">
        <f>'Final Tables'!R189-Exercise!W189</f>
        <v>1.0114810025249901</v>
      </c>
    </row>
    <row r="190" spans="1:18" x14ac:dyDescent="0.25">
      <c r="A190" s="1">
        <v>39295</v>
      </c>
      <c r="B190" s="13">
        <f>'Final Tables'!B190-Exercise!B190</f>
        <v>0</v>
      </c>
      <c r="C190" s="13">
        <f>'Final Tables'!C190-Exercise!C190</f>
        <v>0</v>
      </c>
      <c r="D190" s="13">
        <f>'Final Tables'!D190-Exercise!D190</f>
        <v>0</v>
      </c>
      <c r="E190" s="13">
        <f>'Final Tables'!E190-Exercise!E190</f>
        <v>0</v>
      </c>
      <c r="F190" s="13">
        <f>'Final Tables'!F190-Exercise!F190</f>
        <v>0</v>
      </c>
      <c r="G190" s="13">
        <f>'Final Tables'!G190-Exercise!G190</f>
        <v>46282.030287514499</v>
      </c>
      <c r="H190" s="13">
        <f>'Final Tables'!H190-Exercise!H190</f>
        <v>45220.170645099897</v>
      </c>
      <c r="I190" s="13">
        <f>'Final Tables'!I190-Exercise!I190</f>
        <v>0</v>
      </c>
      <c r="J190" s="13">
        <f>'Final Tables'!J190-Exercise!J190</f>
        <v>0</v>
      </c>
      <c r="K190" s="13">
        <f>'Final Tables'!K190-Exercise!K190</f>
        <v>0</v>
      </c>
      <c r="L190" s="13">
        <f>'Final Tables'!L190-Exercise!L190</f>
        <v>0</v>
      </c>
      <c r="M190" s="13">
        <f>'Final Tables'!M190-Exercise!M190</f>
        <v>1.01182717420312</v>
      </c>
      <c r="N190" s="13">
        <f>'Final Tables'!N190-Exercise!P190</f>
        <v>1.01513085468942</v>
      </c>
      <c r="O190" s="13">
        <f>'Final Tables'!O190-Exercise!Q190</f>
        <v>45592.181612561297</v>
      </c>
      <c r="P190" s="13">
        <f>'Final Tables'!P190-Exercise!U190</f>
        <v>45850.4658070769</v>
      </c>
      <c r="Q190" s="13">
        <f>'Final Tables'!Q190-Exercise!V190</f>
        <v>0.994366814164935</v>
      </c>
      <c r="R190" s="13">
        <f>'Final Tables'!R190-Exercise!W190</f>
        <v>1.0236404214344901</v>
      </c>
    </row>
    <row r="191" spans="1:18" x14ac:dyDescent="0.25">
      <c r="A191" s="1">
        <v>39326</v>
      </c>
      <c r="B191" s="13">
        <f>'Final Tables'!B191-Exercise!B191</f>
        <v>0</v>
      </c>
      <c r="C191" s="13">
        <f>'Final Tables'!C191-Exercise!C191</f>
        <v>0</v>
      </c>
      <c r="D191" s="13">
        <f>'Final Tables'!D191-Exercise!D191</f>
        <v>0</v>
      </c>
      <c r="E191" s="13">
        <f>'Final Tables'!E191-Exercise!E191</f>
        <v>0</v>
      </c>
      <c r="F191" s="13">
        <f>'Final Tables'!F191-Exercise!F191</f>
        <v>0</v>
      </c>
      <c r="G191" s="13">
        <f>'Final Tables'!G191-Exercise!G191</f>
        <v>44682.648159489399</v>
      </c>
      <c r="H191" s="13">
        <f>'Final Tables'!H191-Exercise!H191</f>
        <v>43657.483522112401</v>
      </c>
      <c r="I191" s="13">
        <f>'Final Tables'!I191-Exercise!I191</f>
        <v>0</v>
      </c>
      <c r="J191" s="13">
        <f>'Final Tables'!J191-Exercise!J191</f>
        <v>0</v>
      </c>
      <c r="K191" s="13">
        <f>'Final Tables'!K191-Exercise!K191</f>
        <v>0</v>
      </c>
      <c r="L191" s="13">
        <f>'Final Tables'!L191-Exercise!L191</f>
        <v>0</v>
      </c>
      <c r="M191" s="13">
        <f>'Final Tables'!M191-Exercise!M191</f>
        <v>0.970569820934856</v>
      </c>
      <c r="N191" s="13">
        <f>'Final Tables'!N191-Exercise!P191</f>
        <v>0.97337138952743396</v>
      </c>
      <c r="O191" s="13">
        <f>'Final Tables'!O191-Exercise!Q191</f>
        <v>45905.035467687703</v>
      </c>
      <c r="P191" s="13">
        <f>'Final Tables'!P191-Exercise!U191</f>
        <v>46048.314567804002</v>
      </c>
      <c r="Q191" s="13">
        <f>'Final Tables'!Q191-Exercise!V191</f>
        <v>0.99688850500911796</v>
      </c>
      <c r="R191" s="13">
        <f>'Final Tables'!R191-Exercise!W191</f>
        <v>0.97416328174885003</v>
      </c>
    </row>
    <row r="192" spans="1:18" x14ac:dyDescent="0.25">
      <c r="A192" s="1">
        <v>39356</v>
      </c>
      <c r="B192" s="13">
        <f>'Final Tables'!B192-Exercise!B192</f>
        <v>0</v>
      </c>
      <c r="C192" s="13">
        <f>'Final Tables'!C192-Exercise!C192</f>
        <v>0</v>
      </c>
      <c r="D192" s="13">
        <f>'Final Tables'!D192-Exercise!D192</f>
        <v>0</v>
      </c>
      <c r="E192" s="13">
        <f>'Final Tables'!E192-Exercise!E192</f>
        <v>0</v>
      </c>
      <c r="F192" s="13">
        <f>'Final Tables'!F192-Exercise!F192</f>
        <v>0</v>
      </c>
      <c r="G192" s="13">
        <f>'Final Tables'!G192-Exercise!G192</f>
        <v>45889.180125983097</v>
      </c>
      <c r="H192" s="13">
        <f>'Final Tables'!H192-Exercise!H192</f>
        <v>44836.333738377201</v>
      </c>
      <c r="I192" s="13">
        <f>'Final Tables'!I192-Exercise!I192</f>
        <v>0</v>
      </c>
      <c r="J192" s="13">
        <f>'Final Tables'!J192-Exercise!J192</f>
        <v>0</v>
      </c>
      <c r="K192" s="13">
        <f>'Final Tables'!K192-Exercise!K192</f>
        <v>0</v>
      </c>
      <c r="L192" s="13">
        <f>'Final Tables'!L192-Exercise!L192</f>
        <v>0</v>
      </c>
      <c r="M192" s="13">
        <f>'Final Tables'!M192-Exercise!M192</f>
        <v>0.99265435012471304</v>
      </c>
      <c r="N192" s="13">
        <f>'Final Tables'!N192-Exercise!P192</f>
        <v>0.991614203332573</v>
      </c>
      <c r="O192" s="13">
        <f>'Final Tables'!O192-Exercise!Q192</f>
        <v>46277.251749481598</v>
      </c>
      <c r="P192" s="13">
        <f>'Final Tables'!P192-Exercise!U192</f>
        <v>46239.5996170414</v>
      </c>
      <c r="Q192" s="13">
        <f>'Final Tables'!Q192-Exercise!V192</f>
        <v>1.0008142832713101</v>
      </c>
      <c r="R192" s="13">
        <f>'Final Tables'!R192-Exercise!W192</f>
        <v>0.984349724279171</v>
      </c>
    </row>
    <row r="193" spans="1:18" x14ac:dyDescent="0.25">
      <c r="A193" s="1">
        <v>39387</v>
      </c>
      <c r="B193" s="13">
        <f>'Final Tables'!B193-Exercise!B193</f>
        <v>0</v>
      </c>
      <c r="C193" s="13">
        <f>'Final Tables'!C193-Exercise!C193</f>
        <v>0</v>
      </c>
      <c r="D193" s="13">
        <f>'Final Tables'!D193-Exercise!D193</f>
        <v>0</v>
      </c>
      <c r="E193" s="13">
        <f>'Final Tables'!E193-Exercise!E193</f>
        <v>0</v>
      </c>
      <c r="F193" s="13">
        <f>'Final Tables'!F193-Exercise!F193</f>
        <v>0</v>
      </c>
      <c r="G193" s="13">
        <f>'Final Tables'!G193-Exercise!G193</f>
        <v>46503.884117396497</v>
      </c>
      <c r="H193" s="13">
        <f>'Final Tables'!H193-Exercise!H193</f>
        <v>45436.934429731002</v>
      </c>
      <c r="I193" s="13">
        <f>'Final Tables'!I193-Exercise!I193</f>
        <v>0</v>
      </c>
      <c r="J193" s="13">
        <f>'Final Tables'!J193-Exercise!J193</f>
        <v>0</v>
      </c>
      <c r="K193" s="13">
        <f>'Final Tables'!K193-Exercise!K193</f>
        <v>0</v>
      </c>
      <c r="L193" s="13">
        <f>'Final Tables'!L193-Exercise!L193</f>
        <v>0</v>
      </c>
      <c r="M193" s="13">
        <f>'Final Tables'!M193-Exercise!M193</f>
        <v>1.00198869674308</v>
      </c>
      <c r="N193" s="13">
        <f>'Final Tables'!N193-Exercise!P193</f>
        <v>0.99955646014414501</v>
      </c>
      <c r="O193" s="13">
        <f>'Final Tables'!O193-Exercise!Q193</f>
        <v>46524.519596111903</v>
      </c>
      <c r="P193" s="13">
        <f>'Final Tables'!P193-Exercise!U193</f>
        <v>46420.087024948603</v>
      </c>
      <c r="Q193" s="13">
        <f>'Final Tables'!Q193-Exercise!V193</f>
        <v>1.0022497280349201</v>
      </c>
      <c r="R193" s="13">
        <f>'Final Tables'!R193-Exercise!W193</f>
        <v>1.00611463388247</v>
      </c>
    </row>
    <row r="194" spans="1:18" x14ac:dyDescent="0.25">
      <c r="A194" s="1">
        <v>39417</v>
      </c>
      <c r="B194" s="13">
        <f>'Final Tables'!B194-Exercise!B194</f>
        <v>0</v>
      </c>
      <c r="C194" s="13">
        <f>'Final Tables'!C194-Exercise!C194</f>
        <v>0</v>
      </c>
      <c r="D194" s="13">
        <f>'Final Tables'!D194-Exercise!D194</f>
        <v>0</v>
      </c>
      <c r="E194" s="13">
        <f>'Final Tables'!E194-Exercise!E194</f>
        <v>0</v>
      </c>
      <c r="F194" s="13">
        <f>'Final Tables'!F194-Exercise!F194</f>
        <v>0</v>
      </c>
      <c r="G194" s="13">
        <f>'Final Tables'!G194-Exercise!G194</f>
        <v>51316.478873178698</v>
      </c>
      <c r="H194" s="13">
        <f>'Final Tables'!H194-Exercise!H194</f>
        <v>50139.1126779677</v>
      </c>
      <c r="I194" s="13">
        <f>'Final Tables'!I194-Exercise!I194</f>
        <v>0</v>
      </c>
      <c r="J194" s="13">
        <f>'Final Tables'!J194-Exercise!J194</f>
        <v>0</v>
      </c>
      <c r="K194" s="13">
        <f>'Final Tables'!K194-Exercise!K194</f>
        <v>0</v>
      </c>
      <c r="L194" s="13">
        <f>'Final Tables'!L194-Exercise!L194</f>
        <v>0</v>
      </c>
      <c r="M194" s="13">
        <f>'Final Tables'!M194-Exercise!M194</f>
        <v>1.09536846850922</v>
      </c>
      <c r="N194" s="13">
        <f>'Final Tables'!N194-Exercise!P194</f>
        <v>1.09392277790645</v>
      </c>
      <c r="O194" s="13">
        <f>'Final Tables'!O194-Exercise!Q194</f>
        <v>46910.513163816096</v>
      </c>
      <c r="P194" s="13">
        <f>'Final Tables'!P194-Exercise!U194</f>
        <v>46581.703350561998</v>
      </c>
      <c r="Q194" s="13">
        <f>'Final Tables'!Q194-Exercise!V194</f>
        <v>1.0070587760773699</v>
      </c>
      <c r="R194" s="13">
        <f>'Final Tables'!R194-Exercise!W194</f>
        <v>1.08994757361637</v>
      </c>
    </row>
    <row r="195" spans="1:18" x14ac:dyDescent="0.25">
      <c r="A195" s="1">
        <v>39448</v>
      </c>
      <c r="B195" s="13">
        <f>'Final Tables'!B195-Exercise!B195</f>
        <v>0</v>
      </c>
      <c r="C195" s="13">
        <f>'Final Tables'!C195-Exercise!C195</f>
        <v>0</v>
      </c>
      <c r="D195" s="13">
        <f>'Final Tables'!D195-Exercise!D195</f>
        <v>0</v>
      </c>
      <c r="E195" s="13">
        <f>'Final Tables'!E195-Exercise!E195</f>
        <v>0</v>
      </c>
      <c r="F195" s="13">
        <f>'Final Tables'!F195-Exercise!F195</f>
        <v>0</v>
      </c>
      <c r="G195" s="13">
        <f>'Final Tables'!G195-Exercise!G195</f>
        <v>45809.876879891999</v>
      </c>
      <c r="H195" s="13">
        <f>'Final Tables'!H195-Exercise!H195</f>
        <v>44758.849965546302</v>
      </c>
      <c r="I195" s="13">
        <f>'Final Tables'!I195-Exercise!I195</f>
        <v>0</v>
      </c>
      <c r="J195" s="13">
        <f>'Final Tables'!J195-Exercise!J195</f>
        <v>0</v>
      </c>
      <c r="K195" s="13">
        <f>'Final Tables'!K195-Exercise!K195</f>
        <v>0</v>
      </c>
      <c r="L195" s="13">
        <f>'Final Tables'!L195-Exercise!L195</f>
        <v>0</v>
      </c>
      <c r="M195" s="13">
        <f>'Final Tables'!M195-Exercise!M195</f>
        <v>0.98053838791329795</v>
      </c>
      <c r="N195" s="13">
        <f>'Final Tables'!N195-Exercise!P195</f>
        <v>0.97714640785395901</v>
      </c>
      <c r="O195" s="13">
        <f>'Final Tables'!O195-Exercise!Q195</f>
        <v>46881.2825915219</v>
      </c>
      <c r="P195" s="13">
        <f>'Final Tables'!P195-Exercise!U195</f>
        <v>46718.665028424497</v>
      </c>
      <c r="Q195" s="13">
        <f>'Final Tables'!Q195-Exercise!V195</f>
        <v>1.0034807836011199</v>
      </c>
      <c r="R195" s="13">
        <f>'Final Tables'!R195-Exercise!W195</f>
        <v>0.97680774647324697</v>
      </c>
    </row>
    <row r="196" spans="1:18" x14ac:dyDescent="0.25">
      <c r="A196" s="1">
        <v>39479</v>
      </c>
      <c r="B196" s="13">
        <f>'Final Tables'!B196-Exercise!B196</f>
        <v>0</v>
      </c>
      <c r="C196" s="13">
        <f>'Final Tables'!C196-Exercise!C196</f>
        <v>0</v>
      </c>
      <c r="D196" s="13">
        <f>'Final Tables'!D196-Exercise!D196</f>
        <v>0</v>
      </c>
      <c r="E196" s="13">
        <f>'Final Tables'!E196-Exercise!E196</f>
        <v>0</v>
      </c>
      <c r="F196" s="13">
        <f>'Final Tables'!F196-Exercise!F196</f>
        <v>0</v>
      </c>
      <c r="G196" s="13">
        <f>'Final Tables'!G196-Exercise!G196</f>
        <v>42751.6675396309</v>
      </c>
      <c r="H196" s="13">
        <f>'Final Tables'!H196-Exercise!H196</f>
        <v>41770.805850455901</v>
      </c>
      <c r="I196" s="13">
        <f>'Final Tables'!I196-Exercise!I196</f>
        <v>0</v>
      </c>
      <c r="J196" s="13">
        <f>'Final Tables'!J196-Exercise!J196</f>
        <v>0</v>
      </c>
      <c r="K196" s="13">
        <f>'Final Tables'!K196-Exercise!K196</f>
        <v>0</v>
      </c>
      <c r="L196" s="13">
        <f>'Final Tables'!L196-Exercise!L196</f>
        <v>0</v>
      </c>
      <c r="M196" s="13">
        <f>'Final Tables'!M196-Exercise!M196</f>
        <v>0.91270791169519905</v>
      </c>
      <c r="N196" s="13">
        <f>'Final Tables'!N196-Exercise!P196</f>
        <v>0.91703836577776099</v>
      </c>
      <c r="O196" s="13">
        <f>'Final Tables'!O196-Exercise!Q196</f>
        <v>46619.279121841602</v>
      </c>
      <c r="P196" s="13">
        <f>'Final Tables'!P196-Exercise!U196</f>
        <v>46843.816905217398</v>
      </c>
      <c r="Q196" s="13">
        <f>'Final Tables'!Q196-Exercise!V196</f>
        <v>0.99520667191082901</v>
      </c>
      <c r="R196" s="13">
        <f>'Final Tables'!R196-Exercise!W196</f>
        <v>0.94514545977516995</v>
      </c>
    </row>
    <row r="197" spans="1:18" x14ac:dyDescent="0.25">
      <c r="A197" s="1">
        <v>39508</v>
      </c>
      <c r="B197" s="13">
        <f>'Final Tables'!B197-Exercise!B197</f>
        <v>0</v>
      </c>
      <c r="C197" s="13">
        <f>'Final Tables'!C197-Exercise!C197</f>
        <v>0</v>
      </c>
      <c r="D197" s="13">
        <f>'Final Tables'!D197-Exercise!D197</f>
        <v>0</v>
      </c>
      <c r="E197" s="13">
        <f>'Final Tables'!E197-Exercise!E197</f>
        <v>0</v>
      </c>
      <c r="F197" s="13">
        <f>'Final Tables'!F197-Exercise!F197</f>
        <v>0</v>
      </c>
      <c r="G197" s="13">
        <f>'Final Tables'!G197-Exercise!G197</f>
        <v>46586.522942782402</v>
      </c>
      <c r="H197" s="13">
        <f>'Final Tables'!H197-Exercise!H197</f>
        <v>45517.677252866597</v>
      </c>
      <c r="I197" s="13">
        <f>'Final Tables'!I197-Exercise!I197</f>
        <v>0</v>
      </c>
      <c r="J197" s="13">
        <f>'Final Tables'!J197-Exercise!J197</f>
        <v>0</v>
      </c>
      <c r="K197" s="13">
        <f>'Final Tables'!K197-Exercise!K197</f>
        <v>0</v>
      </c>
      <c r="L197" s="13">
        <f>'Final Tables'!L197-Exercise!L197</f>
        <v>0</v>
      </c>
      <c r="M197" s="13">
        <f>'Final Tables'!M197-Exercise!M197</f>
        <v>0.991274575892377</v>
      </c>
      <c r="N197" s="13">
        <f>'Final Tables'!N197-Exercise!P197</f>
        <v>0.99510026072065305</v>
      </c>
      <c r="O197" s="13">
        <f>'Final Tables'!O197-Exercise!Q197</f>
        <v>46815.908689486598</v>
      </c>
      <c r="P197" s="13">
        <f>'Final Tables'!P197-Exercise!U197</f>
        <v>46989.3401141172</v>
      </c>
      <c r="Q197" s="13">
        <f>'Final Tables'!Q197-Exercise!V197</f>
        <v>0.99630913257752796</v>
      </c>
      <c r="R197" s="13">
        <f>'Final Tables'!R197-Exercise!W197</f>
        <v>1.0052992949930499</v>
      </c>
    </row>
    <row r="198" spans="1:18" x14ac:dyDescent="0.25">
      <c r="A198" s="1">
        <v>39539</v>
      </c>
      <c r="B198" s="13">
        <f>'Final Tables'!B198-Exercise!B198</f>
        <v>0</v>
      </c>
      <c r="C198" s="13">
        <f>'Final Tables'!C198-Exercise!C198</f>
        <v>0</v>
      </c>
      <c r="D198" s="13">
        <f>'Final Tables'!D198-Exercise!D198</f>
        <v>0</v>
      </c>
      <c r="E198" s="13">
        <f>'Final Tables'!E198-Exercise!E198</f>
        <v>0</v>
      </c>
      <c r="F198" s="13">
        <f>'Final Tables'!F198-Exercise!F198</f>
        <v>0</v>
      </c>
      <c r="G198" s="13">
        <f>'Final Tables'!G198-Exercise!G198</f>
        <v>46152.0059814915</v>
      </c>
      <c r="H198" s="13">
        <f>'Final Tables'!H198-Exercise!H198</f>
        <v>45093.1295176938</v>
      </c>
      <c r="I198" s="13">
        <f>'Final Tables'!I198-Exercise!I198</f>
        <v>0</v>
      </c>
      <c r="J198" s="13">
        <f>'Final Tables'!J198-Exercise!J198</f>
        <v>0</v>
      </c>
      <c r="K198" s="13">
        <f>'Final Tables'!K198-Exercise!K198</f>
        <v>0</v>
      </c>
      <c r="L198" s="13">
        <f>'Final Tables'!L198-Exercise!L198</f>
        <v>0</v>
      </c>
      <c r="M198" s="13">
        <f>'Final Tables'!M198-Exercise!M198</f>
        <v>0.97804079626629803</v>
      </c>
      <c r="N198" s="13">
        <f>'Final Tables'!N198-Exercise!P198</f>
        <v>0.97409922850128505</v>
      </c>
      <c r="O198" s="13">
        <f>'Final Tables'!O198-Exercise!Q198</f>
        <v>47379.162852330097</v>
      </c>
      <c r="P198" s="13">
        <f>'Final Tables'!P198-Exercise!U198</f>
        <v>47180.638213538201</v>
      </c>
      <c r="Q198" s="13">
        <f>'Final Tables'!Q198-Exercise!V198</f>
        <v>1.0042077565355001</v>
      </c>
      <c r="R198" s="13">
        <f>'Final Tables'!R198-Exercise!W198</f>
        <v>0.95793165745578202</v>
      </c>
    </row>
    <row r="199" spans="1:18" x14ac:dyDescent="0.25">
      <c r="A199" s="1">
        <v>39569</v>
      </c>
      <c r="B199" s="13">
        <f>'Final Tables'!B199-Exercise!B199</f>
        <v>0</v>
      </c>
      <c r="C199" s="13">
        <f>'Final Tables'!C199-Exercise!C199</f>
        <v>0</v>
      </c>
      <c r="D199" s="13">
        <f>'Final Tables'!D199-Exercise!D199</f>
        <v>0</v>
      </c>
      <c r="E199" s="13">
        <f>'Final Tables'!E199-Exercise!E199</f>
        <v>0</v>
      </c>
      <c r="F199" s="13">
        <f>'Final Tables'!F199-Exercise!F199</f>
        <v>0</v>
      </c>
      <c r="G199" s="13">
        <f>'Final Tables'!G199-Exercise!G199</f>
        <v>48893.637434687102</v>
      </c>
      <c r="H199" s="13">
        <f>'Final Tables'!H199-Exercise!H199</f>
        <v>47771.859067571</v>
      </c>
      <c r="I199" s="13">
        <f>'Final Tables'!I199-Exercise!I199</f>
        <v>0</v>
      </c>
      <c r="J199" s="13">
        <f>'Final Tables'!J199-Exercise!J199</f>
        <v>0</v>
      </c>
      <c r="K199" s="13">
        <f>'Final Tables'!K199-Exercise!K199</f>
        <v>0</v>
      </c>
      <c r="L199" s="13">
        <f>'Final Tables'!L199-Exercise!L199</f>
        <v>0</v>
      </c>
      <c r="M199" s="13">
        <f>'Final Tables'!M199-Exercise!M199</f>
        <v>1.0312798227791899</v>
      </c>
      <c r="N199" s="13">
        <f>'Final Tables'!N199-Exercise!P199</f>
        <v>1.03519787170574</v>
      </c>
      <c r="O199" s="13">
        <f>'Final Tables'!O199-Exercise!Q199</f>
        <v>47231.199726215498</v>
      </c>
      <c r="P199" s="13">
        <f>'Final Tables'!P199-Exercise!U199</f>
        <v>47404.821071797298</v>
      </c>
      <c r="Q199" s="13">
        <f>'Final Tables'!Q199-Exercise!V199</f>
        <v>0.99633747493068403</v>
      </c>
      <c r="R199" s="13">
        <f>'Final Tables'!R199-Exercise!W199</f>
        <v>1.0502591568188999</v>
      </c>
    </row>
    <row r="200" spans="1:18" x14ac:dyDescent="0.25">
      <c r="A200" s="1">
        <v>39600</v>
      </c>
      <c r="B200" s="13">
        <f>'Final Tables'!B200-Exercise!B200</f>
        <v>0</v>
      </c>
      <c r="C200" s="13">
        <f>'Final Tables'!C200-Exercise!C200</f>
        <v>0</v>
      </c>
      <c r="D200" s="13">
        <f>'Final Tables'!D200-Exercise!D200</f>
        <v>0</v>
      </c>
      <c r="E200" s="13">
        <f>'Final Tables'!E200-Exercise!E200</f>
        <v>0</v>
      </c>
      <c r="F200" s="13">
        <f>'Final Tables'!F200-Exercise!F200</f>
        <v>0</v>
      </c>
      <c r="G200" s="13">
        <f>'Final Tables'!G200-Exercise!G200</f>
        <v>47681.326027396397</v>
      </c>
      <c r="H200" s="13">
        <f>'Final Tables'!H200-Exercise!H200</f>
        <v>46587.362009595701</v>
      </c>
      <c r="I200" s="13">
        <f>'Final Tables'!I200-Exercise!I200</f>
        <v>0</v>
      </c>
      <c r="J200" s="13">
        <f>'Final Tables'!J200-Exercise!J200</f>
        <v>0</v>
      </c>
      <c r="K200" s="13">
        <f>'Final Tables'!K200-Exercise!K200</f>
        <v>0</v>
      </c>
      <c r="L200" s="13">
        <f>'Final Tables'!L200-Exercise!L200</f>
        <v>0</v>
      </c>
      <c r="M200" s="13">
        <f>'Final Tables'!M200-Exercise!M200</f>
        <v>1.0013318182692601</v>
      </c>
      <c r="N200" s="13">
        <f>'Final Tables'!N200-Exercise!P200</f>
        <v>1.00073212750871</v>
      </c>
      <c r="O200" s="13">
        <f>'Final Tables'!O200-Exercise!Q200</f>
        <v>47646.442755962598</v>
      </c>
      <c r="P200" s="13">
        <f>'Final Tables'!P200-Exercise!U200</f>
        <v>47614.960820897002</v>
      </c>
      <c r="Q200" s="13">
        <f>'Final Tables'!Q200-Exercise!V200</f>
        <v>1.0006611773804499</v>
      </c>
      <c r="R200" s="13">
        <f>'Final Tables'!R200-Exercise!W200</f>
        <v>0.98924488951699296</v>
      </c>
    </row>
    <row r="201" spans="1:18" x14ac:dyDescent="0.25">
      <c r="A201" s="1">
        <v>39630</v>
      </c>
      <c r="B201" s="13">
        <f>'Final Tables'!B201-Exercise!B201</f>
        <v>0</v>
      </c>
      <c r="C201" s="13">
        <f>'Final Tables'!C201-Exercise!C201</f>
        <v>0</v>
      </c>
      <c r="D201" s="13">
        <f>'Final Tables'!D201-Exercise!D201</f>
        <v>0</v>
      </c>
      <c r="E201" s="13">
        <f>'Final Tables'!E201-Exercise!E201</f>
        <v>0</v>
      </c>
      <c r="F201" s="13">
        <f>'Final Tables'!F201-Exercise!F201</f>
        <v>0</v>
      </c>
      <c r="G201" s="13">
        <f>'Final Tables'!G201-Exercise!G201</f>
        <v>49173.042492640299</v>
      </c>
      <c r="H201" s="13">
        <f>'Final Tables'!H201-Exercise!H201</f>
        <v>48044.8536687425</v>
      </c>
      <c r="I201" s="13">
        <f>'Final Tables'!I201-Exercise!I201</f>
        <v>0</v>
      </c>
      <c r="J201" s="13">
        <f>'Final Tables'!J201-Exercise!J201</f>
        <v>0</v>
      </c>
      <c r="K201" s="13">
        <f>'Final Tables'!K201-Exercise!K201</f>
        <v>0</v>
      </c>
      <c r="L201" s="13">
        <f>'Final Tables'!L201-Exercise!L201</f>
        <v>0</v>
      </c>
      <c r="M201" s="13">
        <f>'Final Tables'!M201-Exercise!M201</f>
        <v>1.0294924457252901</v>
      </c>
      <c r="N201" s="13">
        <f>'Final Tables'!N201-Exercise!P201</f>
        <v>1.02763317652334</v>
      </c>
      <c r="O201" s="13">
        <f>'Final Tables'!O201-Exercise!Q201</f>
        <v>47850.773618462801</v>
      </c>
      <c r="P201" s="13">
        <f>'Final Tables'!P201-Exercise!U201</f>
        <v>47764.057562120201</v>
      </c>
      <c r="Q201" s="13">
        <f>'Final Tables'!Q201-Exercise!V201</f>
        <v>1.0018155085804801</v>
      </c>
      <c r="R201" s="13">
        <f>'Final Tables'!R201-Exercise!W201</f>
        <v>1.0272770173361101</v>
      </c>
    </row>
    <row r="202" spans="1:18" x14ac:dyDescent="0.25">
      <c r="A202" s="1">
        <v>39661</v>
      </c>
      <c r="B202" s="13">
        <f>'Final Tables'!B202-Exercise!B202</f>
        <v>0</v>
      </c>
      <c r="C202" s="13">
        <f>'Final Tables'!C202-Exercise!C202</f>
        <v>0</v>
      </c>
      <c r="D202" s="13">
        <f>'Final Tables'!D202-Exercise!D202</f>
        <v>0</v>
      </c>
      <c r="E202" s="13">
        <f>'Final Tables'!E202-Exercise!E202</f>
        <v>0</v>
      </c>
      <c r="F202" s="13">
        <f>'Final Tables'!F202-Exercise!F202</f>
        <v>0</v>
      </c>
      <c r="G202" s="13">
        <f>'Final Tables'!G202-Exercise!G202</f>
        <v>48800.177215257499</v>
      </c>
      <c r="H202" s="13">
        <f>'Final Tables'!H202-Exercise!H202</f>
        <v>47680.543128212303</v>
      </c>
      <c r="I202" s="13">
        <f>'Final Tables'!I202-Exercise!I202</f>
        <v>0</v>
      </c>
      <c r="J202" s="13">
        <f>'Final Tables'!J202-Exercise!J202</f>
        <v>0</v>
      </c>
      <c r="K202" s="13">
        <f>'Final Tables'!K202-Exercise!K202</f>
        <v>0</v>
      </c>
      <c r="L202" s="13">
        <f>'Final Tables'!L202-Exercise!L202</f>
        <v>0</v>
      </c>
      <c r="M202" s="13">
        <f>'Final Tables'!M202-Exercise!M202</f>
        <v>1.02026252584802</v>
      </c>
      <c r="N202" s="13">
        <f>'Final Tables'!N202-Exercise!P202</f>
        <v>1.01535349911138</v>
      </c>
      <c r="O202" s="13">
        <f>'Final Tables'!O202-Exercise!Q202</f>
        <v>48062.253449627999</v>
      </c>
      <c r="P202" s="13">
        <f>'Final Tables'!P202-Exercise!U202</f>
        <v>47832.2806108164</v>
      </c>
      <c r="Q202" s="13">
        <f>'Final Tables'!Q202-Exercise!V202</f>
        <v>1.0048079003525401</v>
      </c>
      <c r="R202" s="13">
        <f>'Final Tables'!R202-Exercise!W202</f>
        <v>1.02023930383105</v>
      </c>
    </row>
    <row r="203" spans="1:18" x14ac:dyDescent="0.25">
      <c r="A203" s="1">
        <v>39692</v>
      </c>
      <c r="B203" s="13">
        <f>'Final Tables'!B203-Exercise!B203</f>
        <v>0</v>
      </c>
      <c r="C203" s="13">
        <f>'Final Tables'!C203-Exercise!C203</f>
        <v>0</v>
      </c>
      <c r="D203" s="13">
        <f>'Final Tables'!D203-Exercise!D203</f>
        <v>0</v>
      </c>
      <c r="E203" s="13">
        <f>'Final Tables'!E203-Exercise!E203</f>
        <v>0</v>
      </c>
      <c r="F203" s="13">
        <f>'Final Tables'!F203-Exercise!F203</f>
        <v>0</v>
      </c>
      <c r="G203" s="13">
        <f>'Final Tables'!G203-Exercise!G203</f>
        <v>46451.600507829302</v>
      </c>
      <c r="H203" s="13">
        <f>'Final Tables'!H203-Exercise!H203</f>
        <v>45385.850375468901</v>
      </c>
      <c r="I203" s="13">
        <f>'Final Tables'!I203-Exercise!I203</f>
        <v>0</v>
      </c>
      <c r="J203" s="13">
        <f>'Final Tables'!J203-Exercise!J203</f>
        <v>0</v>
      </c>
      <c r="K203" s="13">
        <f>'Final Tables'!K203-Exercise!K203</f>
        <v>0</v>
      </c>
      <c r="L203" s="13">
        <f>'Final Tables'!L203-Exercise!L203</f>
        <v>0</v>
      </c>
      <c r="M203" s="13">
        <f>'Final Tables'!M203-Exercise!M203</f>
        <v>0.971198995971155</v>
      </c>
      <c r="N203" s="13">
        <f>'Final Tables'!N203-Exercise!P203</f>
        <v>0.97247157912947202</v>
      </c>
      <c r="O203" s="13">
        <f>'Final Tables'!O203-Exercise!Q203</f>
        <v>47766.537865724997</v>
      </c>
      <c r="P203" s="13">
        <f>'Final Tables'!P203-Exercise!U203</f>
        <v>47830.782478924499</v>
      </c>
      <c r="Q203" s="13">
        <f>'Final Tables'!Q203-Exercise!V203</f>
        <v>0.99865683541288897</v>
      </c>
      <c r="R203" s="13">
        <f>'Final Tables'!R203-Exercise!W203</f>
        <v>0.96360343572288698</v>
      </c>
    </row>
    <row r="204" spans="1:18" x14ac:dyDescent="0.25">
      <c r="A204" s="1">
        <v>39722</v>
      </c>
      <c r="B204" s="13">
        <f>'Final Tables'!B204-Exercise!B204</f>
        <v>0</v>
      </c>
      <c r="C204" s="13">
        <f>'Final Tables'!C204-Exercise!C204</f>
        <v>0</v>
      </c>
      <c r="D204" s="13">
        <f>'Final Tables'!D204-Exercise!D204</f>
        <v>0</v>
      </c>
      <c r="E204" s="13">
        <f>'Final Tables'!E204-Exercise!E204</f>
        <v>0</v>
      </c>
      <c r="F204" s="13">
        <f>'Final Tables'!F204-Exercise!F204</f>
        <v>0</v>
      </c>
      <c r="G204" s="13">
        <f>'Final Tables'!G204-Exercise!G204</f>
        <v>47340.160270732398</v>
      </c>
      <c r="H204" s="13">
        <f>'Final Tables'!H204-Exercise!H204</f>
        <v>46254.023700131402</v>
      </c>
      <c r="I204" s="13">
        <f>'Final Tables'!I204-Exercise!I204</f>
        <v>0</v>
      </c>
      <c r="J204" s="13">
        <f>'Final Tables'!J204-Exercise!J204</f>
        <v>0</v>
      </c>
      <c r="K204" s="13">
        <f>'Final Tables'!K204-Exercise!K204</f>
        <v>0</v>
      </c>
      <c r="L204" s="13">
        <f>'Final Tables'!L204-Exercise!L204</f>
        <v>0</v>
      </c>
      <c r="M204" s="13">
        <f>'Final Tables'!M204-Exercise!M204</f>
        <v>0.99029531621567302</v>
      </c>
      <c r="N204" s="13">
        <f>'Final Tables'!N204-Exercise!P204</f>
        <v>0.99129153931899106</v>
      </c>
      <c r="O204" s="13">
        <f>'Final Tables'!O204-Exercise!Q204</f>
        <v>47756.041883757702</v>
      </c>
      <c r="P204" s="13">
        <f>'Final Tables'!P204-Exercise!U204</f>
        <v>47805.326095168901</v>
      </c>
      <c r="Q204" s="13">
        <f>'Final Tables'!Q204-Exercise!V204</f>
        <v>0.99896906442363498</v>
      </c>
      <c r="R204" s="13">
        <f>'Final Tables'!R204-Exercise!W204</f>
        <v>0.99960126754633405</v>
      </c>
    </row>
    <row r="205" spans="1:18" x14ac:dyDescent="0.25">
      <c r="A205" s="1">
        <v>39753</v>
      </c>
      <c r="B205" s="13">
        <f>'Final Tables'!B205-Exercise!B205</f>
        <v>0</v>
      </c>
      <c r="C205" s="13">
        <f>'Final Tables'!C205-Exercise!C205</f>
        <v>0</v>
      </c>
      <c r="D205" s="13">
        <f>'Final Tables'!D205-Exercise!D205</f>
        <v>0</v>
      </c>
      <c r="E205" s="13">
        <f>'Final Tables'!E205-Exercise!E205</f>
        <v>0</v>
      </c>
      <c r="F205" s="13">
        <f>'Final Tables'!F205-Exercise!F205</f>
        <v>0</v>
      </c>
      <c r="G205" s="13">
        <f>'Final Tables'!G205-Exercise!G205</f>
        <v>47636.245242596196</v>
      </c>
      <c r="H205" s="13">
        <f>'Final Tables'!H205-Exercise!H205</f>
        <v>46543.315523976598</v>
      </c>
      <c r="I205" s="13">
        <f>'Final Tables'!I205-Exercise!I205</f>
        <v>0</v>
      </c>
      <c r="J205" s="13">
        <f>'Final Tables'!J205-Exercise!J205</f>
        <v>0</v>
      </c>
      <c r="K205" s="13">
        <f>'Final Tables'!K205-Exercise!K205</f>
        <v>0</v>
      </c>
      <c r="L205" s="13">
        <f>'Final Tables'!L205-Exercise!L205</f>
        <v>0</v>
      </c>
      <c r="M205" s="13">
        <f>'Final Tables'!M205-Exercise!M205</f>
        <v>0.99684939424543995</v>
      </c>
      <c r="N205" s="13">
        <f>'Final Tables'!N205-Exercise!P205</f>
        <v>1.00023125750763</v>
      </c>
      <c r="O205" s="13">
        <f>'Final Tables'!O205-Exercise!Q205</f>
        <v>47625.231550247598</v>
      </c>
      <c r="P205" s="13">
        <f>'Final Tables'!P205-Exercise!U205</f>
        <v>47787.456972653803</v>
      </c>
      <c r="Q205" s="13">
        <f>'Final Tables'!Q205-Exercise!V205</f>
        <v>0.99660527191268899</v>
      </c>
      <c r="R205" s="13">
        <f>'Final Tables'!R205-Exercise!W205</f>
        <v>1.00104500173821</v>
      </c>
    </row>
    <row r="206" spans="1:18" x14ac:dyDescent="0.25">
      <c r="A206" s="1">
        <v>39783</v>
      </c>
      <c r="B206" s="13">
        <f>'Final Tables'!B206-Exercise!B206</f>
        <v>0</v>
      </c>
      <c r="C206" s="13">
        <f>'Final Tables'!C206-Exercise!C206</f>
        <v>0</v>
      </c>
      <c r="D206" s="13">
        <f>'Final Tables'!D206-Exercise!D206</f>
        <v>0</v>
      </c>
      <c r="E206" s="13">
        <f>'Final Tables'!E206-Exercise!E206</f>
        <v>0</v>
      </c>
      <c r="F206" s="13">
        <f>'Final Tables'!F206-Exercise!F206</f>
        <v>0</v>
      </c>
      <c r="G206" s="13">
        <f>'Final Tables'!G206-Exercise!G206</f>
        <v>50973.426873636097</v>
      </c>
      <c r="H206" s="13">
        <f>'Final Tables'!H206-Exercise!H206</f>
        <v>50973.426873636097</v>
      </c>
      <c r="I206" s="13">
        <f>'Final Tables'!I206-Exercise!I206</f>
        <v>0</v>
      </c>
      <c r="J206" s="13">
        <f>'Final Tables'!J206-Exercise!J206</f>
        <v>0</v>
      </c>
      <c r="K206" s="13">
        <f>'Final Tables'!K206-Exercise!K206</f>
        <v>0</v>
      </c>
      <c r="L206" s="13">
        <f>'Final Tables'!L206-Exercise!L206</f>
        <v>0</v>
      </c>
      <c r="M206" s="13">
        <f>'Final Tables'!M206-Exercise!M206</f>
        <v>1.0914525930218699</v>
      </c>
      <c r="N206" s="13">
        <f>'Final Tables'!N206-Exercise!P206</f>
        <v>1.0913472669837401</v>
      </c>
      <c r="O206" s="13">
        <f>'Final Tables'!O206-Exercise!Q206</f>
        <v>46706.880949559098</v>
      </c>
      <c r="P206" s="13">
        <f>'Final Tables'!P206-Exercise!U206</f>
        <v>46702.805483694799</v>
      </c>
      <c r="Q206" s="13">
        <f>'Final Tables'!Q206-Exercise!V206</f>
        <v>1.0000872638339799</v>
      </c>
      <c r="R206" s="13">
        <f>'Final Tables'!R206-Exercise!W206</f>
        <v>1.0833521522159699</v>
      </c>
    </row>
    <row r="207" spans="1:18" x14ac:dyDescent="0.25">
      <c r="A207" s="1">
        <v>39814</v>
      </c>
      <c r="B207" s="13">
        <f>'Final Tables'!B207-Exercise!B207</f>
        <v>0</v>
      </c>
      <c r="C207" s="13">
        <f>'Final Tables'!C207-Exercise!C207</f>
        <v>0</v>
      </c>
      <c r="D207" s="13">
        <f>'Final Tables'!D207-Exercise!D207</f>
        <v>0</v>
      </c>
      <c r="E207" s="13">
        <f>'Final Tables'!E207-Exercise!E207</f>
        <v>0</v>
      </c>
      <c r="F207" s="13">
        <f>'Final Tables'!F207-Exercise!F207</f>
        <v>0</v>
      </c>
      <c r="G207" s="13">
        <f>'Final Tables'!G207-Exercise!G207</f>
        <v>46427.5174697322</v>
      </c>
      <c r="H207" s="13">
        <f>'Final Tables'!H207-Exercise!H207</f>
        <v>46427.5174697322</v>
      </c>
      <c r="I207" s="13">
        <f>'Final Tables'!I207-Exercise!I207</f>
        <v>0</v>
      </c>
      <c r="J207" s="13">
        <f>'Final Tables'!J207-Exercise!J207</f>
        <v>0</v>
      </c>
      <c r="K207" s="13">
        <f>'Final Tables'!K207-Exercise!K207</f>
        <v>0</v>
      </c>
      <c r="L207" s="13">
        <f>'Final Tables'!L207-Exercise!L207</f>
        <v>0</v>
      </c>
      <c r="M207" s="13">
        <f>'Final Tables'!M207-Exercise!M207</f>
        <v>0.97914738102782795</v>
      </c>
      <c r="N207" s="13">
        <f>'Final Tables'!N207-Exercise!P207</f>
        <v>0.97774489938011</v>
      </c>
      <c r="O207" s="13">
        <f>'Final Tables'!O207-Exercise!Q207</f>
        <v>47484.2850105045</v>
      </c>
      <c r="P207" s="13">
        <f>'Final Tables'!P207-Exercise!U207</f>
        <v>46768.174152811698</v>
      </c>
      <c r="Q207" s="13">
        <f>'Final Tables'!Q207-Exercise!V207</f>
        <v>1.0153119267678301</v>
      </c>
      <c r="R207" s="13">
        <f>'Final Tables'!R207-Exercise!W207</f>
        <v>0.99197029058308095</v>
      </c>
    </row>
    <row r="208" spans="1:18" x14ac:dyDescent="0.25">
      <c r="A208" s="1">
        <v>39845</v>
      </c>
      <c r="B208" s="13">
        <f>'Final Tables'!B208-Exercise!B208</f>
        <v>0</v>
      </c>
      <c r="C208" s="13">
        <f>'Final Tables'!C208-Exercise!C208</f>
        <v>0</v>
      </c>
      <c r="D208" s="13">
        <f>'Final Tables'!D208-Exercise!D208</f>
        <v>0</v>
      </c>
      <c r="E208" s="13">
        <f>'Final Tables'!E208-Exercise!E208</f>
        <v>0</v>
      </c>
      <c r="F208" s="13">
        <f>'Final Tables'!F208-Exercise!F208</f>
        <v>0</v>
      </c>
      <c r="G208" s="13">
        <f>'Final Tables'!G208-Exercise!G208</f>
        <v>42982.375</v>
      </c>
      <c r="H208" s="13">
        <f>'Final Tables'!H208-Exercise!H208</f>
        <v>42982.375</v>
      </c>
      <c r="I208" s="13">
        <f>'Final Tables'!I208-Exercise!I208</f>
        <v>0</v>
      </c>
      <c r="J208" s="13">
        <f>'Final Tables'!J208-Exercise!J208</f>
        <v>0</v>
      </c>
      <c r="K208" s="13">
        <f>'Final Tables'!K208-Exercise!K208</f>
        <v>0</v>
      </c>
      <c r="L208" s="13">
        <f>'Final Tables'!L208-Exercise!L208</f>
        <v>0</v>
      </c>
      <c r="M208" s="13">
        <f>'Final Tables'!M208-Exercise!M208</f>
        <v>0.91702410463069095</v>
      </c>
      <c r="N208" s="13">
        <f>'Final Tables'!N208-Exercise!P208</f>
        <v>0.91739106205037202</v>
      </c>
      <c r="O208" s="13">
        <f>'Final Tables'!O208-Exercise!Q208</f>
        <v>46852.838203954401</v>
      </c>
      <c r="P208" s="13">
        <f>'Final Tables'!P208-Exercise!U208</f>
        <v>46873.810655824302</v>
      </c>
      <c r="Q208" s="13">
        <f>'Final Tables'!Q208-Exercise!V208</f>
        <v>0.99955257634110695</v>
      </c>
      <c r="R208" s="13">
        <f>'Final Tables'!R208-Exercise!W208</f>
        <v>0.90927255707647503</v>
      </c>
    </row>
    <row r="209" spans="1:18" x14ac:dyDescent="0.25">
      <c r="A209" s="1">
        <v>39873</v>
      </c>
      <c r="B209" s="13">
        <f>'Final Tables'!B209-Exercise!B209</f>
        <v>0</v>
      </c>
      <c r="C209" s="13">
        <f>'Final Tables'!C209-Exercise!C209</f>
        <v>0</v>
      </c>
      <c r="D209" s="13">
        <f>'Final Tables'!D209-Exercise!D209</f>
        <v>0</v>
      </c>
      <c r="E209" s="13">
        <f>'Final Tables'!E209-Exercise!E209</f>
        <v>0</v>
      </c>
      <c r="F209" s="13">
        <f>'Final Tables'!F209-Exercise!F209</f>
        <v>0</v>
      </c>
      <c r="G209" s="13">
        <f>'Final Tables'!G209-Exercise!G209</f>
        <v>46879.582581788003</v>
      </c>
      <c r="H209" s="13">
        <f>'Final Tables'!H209-Exercise!H209</f>
        <v>46879.582581788003</v>
      </c>
      <c r="I209" s="13">
        <f>'Final Tables'!I209-Exercise!I209</f>
        <v>0</v>
      </c>
      <c r="J209" s="13">
        <f>'Final Tables'!J209-Exercise!J209</f>
        <v>0</v>
      </c>
      <c r="K209" s="13">
        <f>'Final Tables'!K209-Exercise!K209</f>
        <v>0</v>
      </c>
      <c r="L209" s="13">
        <f>'Final Tables'!L209-Exercise!L209</f>
        <v>0</v>
      </c>
      <c r="M209" s="13">
        <f>'Final Tables'!M209-Exercise!M209</f>
        <v>0.99779951110239395</v>
      </c>
      <c r="N209" s="13">
        <f>'Final Tables'!N209-Exercise!P209</f>
        <v>0.99688884426690305</v>
      </c>
      <c r="O209" s="13">
        <f>'Final Tables'!O209-Exercise!Q209</f>
        <v>47025.8874411043</v>
      </c>
      <c r="P209" s="13">
        <f>'Final Tables'!P209-Exercise!U209</f>
        <v>46986.662153314399</v>
      </c>
      <c r="Q209" s="13">
        <f>'Final Tables'!Q209-Exercise!V209</f>
        <v>1.0008348174991</v>
      </c>
      <c r="R209" s="13">
        <f>'Final Tables'!R209-Exercise!W209</f>
        <v>0.97246436991272001</v>
      </c>
    </row>
    <row r="210" spans="1:18" x14ac:dyDescent="0.25">
      <c r="A210" s="1">
        <v>39904</v>
      </c>
      <c r="B210" s="13">
        <f>'Final Tables'!B210-Exercise!B210</f>
        <v>0</v>
      </c>
      <c r="C210" s="13">
        <f>'Final Tables'!C210-Exercise!C210</f>
        <v>0</v>
      </c>
      <c r="D210" s="13">
        <f>'Final Tables'!D210-Exercise!D210</f>
        <v>0</v>
      </c>
      <c r="E210" s="13">
        <f>'Final Tables'!E210-Exercise!E210</f>
        <v>0</v>
      </c>
      <c r="F210" s="13">
        <f>'Final Tables'!F210-Exercise!F210</f>
        <v>0</v>
      </c>
      <c r="G210" s="13">
        <f>'Final Tables'!G210-Exercise!G210</f>
        <v>45854.002728148902</v>
      </c>
      <c r="H210" s="13">
        <f>'Final Tables'!H210-Exercise!H210</f>
        <v>45854.002728148902</v>
      </c>
      <c r="I210" s="13">
        <f>'Final Tables'!I210-Exercise!I210</f>
        <v>0</v>
      </c>
      <c r="J210" s="13">
        <f>'Final Tables'!J210-Exercise!J210</f>
        <v>0</v>
      </c>
      <c r="K210" s="13">
        <f>'Final Tables'!K210-Exercise!K210</f>
        <v>0</v>
      </c>
      <c r="L210" s="13">
        <f>'Final Tables'!L210-Exercise!L210</f>
        <v>0</v>
      </c>
      <c r="M210" s="13">
        <f>'Final Tables'!M210-Exercise!M210</f>
        <v>0.97389571086818405</v>
      </c>
      <c r="N210" s="13">
        <f>'Final Tables'!N210-Exercise!P210</f>
        <v>0.97593873695848599</v>
      </c>
      <c r="O210" s="13">
        <f>'Final Tables'!O210-Exercise!Q210</f>
        <v>46984.509366902399</v>
      </c>
      <c r="P210" s="13">
        <f>'Final Tables'!P210-Exercise!U210</f>
        <v>47087.911234850297</v>
      </c>
      <c r="Q210" s="13">
        <f>'Final Tables'!Q210-Exercise!V210</f>
        <v>0.99780406764207297</v>
      </c>
      <c r="R210" s="13">
        <f>'Final Tables'!R210-Exercise!W210</f>
        <v>0.988623710790966</v>
      </c>
    </row>
    <row r="211" spans="1:18" x14ac:dyDescent="0.25">
      <c r="A211" s="1">
        <v>39934</v>
      </c>
      <c r="B211" s="13">
        <f>'Final Tables'!B211-Exercise!B211</f>
        <v>0</v>
      </c>
      <c r="C211" s="13">
        <f>'Final Tables'!C211-Exercise!C211</f>
        <v>0</v>
      </c>
      <c r="D211" s="13">
        <f>'Final Tables'!D211-Exercise!D211</f>
        <v>0</v>
      </c>
      <c r="E211" s="13">
        <f>'Final Tables'!E211-Exercise!E211</f>
        <v>0</v>
      </c>
      <c r="F211" s="13">
        <f>'Final Tables'!F211-Exercise!F211</f>
        <v>0</v>
      </c>
      <c r="G211" s="13">
        <f>'Final Tables'!G211-Exercise!G211</f>
        <v>48906.664804979802</v>
      </c>
      <c r="H211" s="13">
        <f>'Final Tables'!H211-Exercise!H211</f>
        <v>48906.664804979802</v>
      </c>
      <c r="I211" s="13">
        <f>'Final Tables'!I211-Exercise!I211</f>
        <v>0</v>
      </c>
      <c r="J211" s="13">
        <f>'Final Tables'!J211-Exercise!J211</f>
        <v>0</v>
      </c>
      <c r="K211" s="13">
        <f>'Final Tables'!K211-Exercise!K211</f>
        <v>0</v>
      </c>
      <c r="L211" s="13">
        <f>'Final Tables'!L211-Exercise!L211</f>
        <v>0</v>
      </c>
      <c r="M211" s="13">
        <f>'Final Tables'!M211-Exercise!M211</f>
        <v>1.0368068119309899</v>
      </c>
      <c r="N211" s="13">
        <f>'Final Tables'!N211-Exercise!P211</f>
        <v>1.0346127936654901</v>
      </c>
      <c r="O211" s="13">
        <f>'Final Tables'!O211-Exercise!Q211</f>
        <v>47270.500717191302</v>
      </c>
      <c r="P211" s="13">
        <f>'Final Tables'!P211-Exercise!U211</f>
        <v>47175.572194727203</v>
      </c>
      <c r="Q211" s="13">
        <f>'Final Tables'!Q211-Exercise!V211</f>
        <v>1.00201223892044</v>
      </c>
      <c r="R211" s="13">
        <f>'Final Tables'!R211-Exercise!W211</f>
        <v>1.0395912726629499</v>
      </c>
    </row>
    <row r="212" spans="1:18" x14ac:dyDescent="0.25">
      <c r="A212" s="1">
        <v>39965</v>
      </c>
      <c r="B212" s="13">
        <f>'Final Tables'!B212-Exercise!B212</f>
        <v>0</v>
      </c>
      <c r="C212" s="13">
        <f>'Final Tables'!C212-Exercise!C212</f>
        <v>0</v>
      </c>
      <c r="D212" s="13">
        <f>'Final Tables'!D212-Exercise!D212</f>
        <v>0</v>
      </c>
      <c r="E212" s="13">
        <f>'Final Tables'!E212-Exercise!E212</f>
        <v>0</v>
      </c>
      <c r="F212" s="13">
        <f>'Final Tables'!F212-Exercise!F212</f>
        <v>0</v>
      </c>
      <c r="G212" s="13">
        <f>'Final Tables'!G212-Exercise!G212</f>
        <v>47386.122582876</v>
      </c>
      <c r="H212" s="13">
        <f>'Final Tables'!H212-Exercise!H212</f>
        <v>47386.122582876</v>
      </c>
      <c r="I212" s="13">
        <f>'Final Tables'!I212-Exercise!I212</f>
        <v>0</v>
      </c>
      <c r="J212" s="13">
        <f>'Final Tables'!J212-Exercise!J212</f>
        <v>0</v>
      </c>
      <c r="K212" s="13">
        <f>'Final Tables'!K212-Exercise!K212</f>
        <v>0</v>
      </c>
      <c r="L212" s="13">
        <f>'Final Tables'!L212-Exercise!L212</f>
        <v>0</v>
      </c>
      <c r="M212" s="13">
        <f>'Final Tables'!M212-Exercise!M212</f>
        <v>1.00278963258712</v>
      </c>
      <c r="N212" s="13">
        <f>'Final Tables'!N212-Exercise!P212</f>
        <v>0.99997057226086605</v>
      </c>
      <c r="O212" s="13">
        <f>'Final Tables'!O212-Exercise!Q212</f>
        <v>47387.517090367197</v>
      </c>
      <c r="P212" s="13">
        <f>'Final Tables'!P212-Exercise!U212</f>
        <v>47258.192162738902</v>
      </c>
      <c r="Q212" s="13">
        <f>'Final Tables'!Q212-Exercise!V212</f>
        <v>1.00273656104285</v>
      </c>
      <c r="R212" s="13">
        <f>'Final Tables'!R212-Exercise!W212</f>
        <v>0.99085166058520202</v>
      </c>
    </row>
    <row r="213" spans="1:18" x14ac:dyDescent="0.25">
      <c r="A213" s="1">
        <v>39995</v>
      </c>
      <c r="B213" s="13">
        <f>'Final Tables'!B213-Exercise!B213</f>
        <v>0</v>
      </c>
      <c r="C213" s="13">
        <f>'Final Tables'!C213-Exercise!C213</f>
        <v>0</v>
      </c>
      <c r="D213" s="13">
        <f>'Final Tables'!D213-Exercise!D213</f>
        <v>0</v>
      </c>
      <c r="E213" s="13">
        <f>'Final Tables'!E213-Exercise!E213</f>
        <v>0</v>
      </c>
      <c r="F213" s="13">
        <f>'Final Tables'!F213-Exercise!F213</f>
        <v>0</v>
      </c>
      <c r="G213" s="13">
        <f>'Final Tables'!G213-Exercise!G213</f>
        <v>48508.367506187496</v>
      </c>
      <c r="H213" s="13">
        <f>'Final Tables'!H213-Exercise!H213</f>
        <v>48508.367506187496</v>
      </c>
      <c r="I213" s="13">
        <f>'Final Tables'!I213-Exercise!I213</f>
        <v>0</v>
      </c>
      <c r="J213" s="13">
        <f>'Final Tables'!J213-Exercise!J213</f>
        <v>0</v>
      </c>
      <c r="K213" s="13">
        <f>'Final Tables'!K213-Exercise!K213</f>
        <v>0</v>
      </c>
      <c r="L213" s="13">
        <f>'Final Tables'!L213-Exercise!L213</f>
        <v>0</v>
      </c>
      <c r="M213" s="13">
        <f>'Final Tables'!M213-Exercise!M213</f>
        <v>1.02445616732961</v>
      </c>
      <c r="N213" s="13">
        <f>'Final Tables'!N213-Exercise!P213</f>
        <v>1.02705766947225</v>
      </c>
      <c r="O213" s="13">
        <f>'Final Tables'!O213-Exercise!Q213</f>
        <v>47230.422349227301</v>
      </c>
      <c r="P213" s="13">
        <f>'Final Tables'!P213-Exercise!U213</f>
        <v>47351.103732860698</v>
      </c>
      <c r="Q213" s="13">
        <f>'Final Tables'!Q213-Exercise!V213</f>
        <v>0.99745135014562103</v>
      </c>
      <c r="R213" s="13">
        <f>'Final Tables'!R213-Exercise!W213</f>
        <v>1.0356672154722</v>
      </c>
    </row>
    <row r="214" spans="1:18" x14ac:dyDescent="0.25">
      <c r="A214" s="1">
        <v>40026</v>
      </c>
      <c r="B214" s="13">
        <f>'Final Tables'!B214-Exercise!B214</f>
        <v>0</v>
      </c>
      <c r="C214" s="13">
        <f>'Final Tables'!C214-Exercise!C214</f>
        <v>0</v>
      </c>
      <c r="D214" s="13">
        <f>'Final Tables'!D214-Exercise!D214</f>
        <v>0</v>
      </c>
      <c r="E214" s="13">
        <f>'Final Tables'!E214-Exercise!E214</f>
        <v>0</v>
      </c>
      <c r="F214" s="13">
        <f>'Final Tables'!F214-Exercise!F214</f>
        <v>0</v>
      </c>
      <c r="G214" s="13">
        <f>'Final Tables'!G214-Exercise!G214</f>
        <v>48037.5636281431</v>
      </c>
      <c r="H214" s="13">
        <f>'Final Tables'!H214-Exercise!H214</f>
        <v>48037.5636281431</v>
      </c>
      <c r="I214" s="13">
        <f>'Final Tables'!I214-Exercise!I214</f>
        <v>0</v>
      </c>
      <c r="J214" s="13">
        <f>'Final Tables'!J214-Exercise!J214</f>
        <v>0</v>
      </c>
      <c r="K214" s="13">
        <f>'Final Tables'!K214-Exercise!K214</f>
        <v>0</v>
      </c>
      <c r="L214" s="13">
        <f>'Final Tables'!L214-Exercise!L214</f>
        <v>0</v>
      </c>
      <c r="M214" s="13">
        <f>'Final Tables'!M214-Exercise!M214</f>
        <v>1.01221483112847</v>
      </c>
      <c r="N214" s="13">
        <f>'Final Tables'!N214-Exercise!P214</f>
        <v>1.0153162244848799</v>
      </c>
      <c r="O214" s="13">
        <f>'Final Tables'!O214-Exercise!Q214</f>
        <v>47312.908500516503</v>
      </c>
      <c r="P214" s="13">
        <f>'Final Tables'!P214-Exercise!U214</f>
        <v>47453.8161361893</v>
      </c>
      <c r="Q214" s="13">
        <f>'Final Tables'!Q214-Exercise!V214</f>
        <v>0.99703063637140499</v>
      </c>
      <c r="R214" s="13">
        <f>'Final Tables'!R214-Exercise!W214</f>
        <v>1.01162666842766</v>
      </c>
    </row>
    <row r="215" spans="1:18" x14ac:dyDescent="0.25">
      <c r="A215" s="1">
        <v>40057</v>
      </c>
      <c r="B215" s="13">
        <f>'Final Tables'!B215-Exercise!B215</f>
        <v>0</v>
      </c>
      <c r="C215" s="13">
        <f>'Final Tables'!C215-Exercise!C215</f>
        <v>0</v>
      </c>
      <c r="D215" s="13">
        <f>'Final Tables'!D215-Exercise!D215</f>
        <v>0</v>
      </c>
      <c r="E215" s="13">
        <f>'Final Tables'!E215-Exercise!E215</f>
        <v>0</v>
      </c>
      <c r="F215" s="13">
        <f>'Final Tables'!F215-Exercise!F215</f>
        <v>0</v>
      </c>
      <c r="G215" s="13">
        <f>'Final Tables'!G215-Exercise!G215</f>
        <v>46353.189613598399</v>
      </c>
      <c r="H215" s="13">
        <f>'Final Tables'!H215-Exercise!H215</f>
        <v>46353.189613598399</v>
      </c>
      <c r="I215" s="13">
        <f>'Final Tables'!I215-Exercise!I215</f>
        <v>0</v>
      </c>
      <c r="J215" s="13">
        <f>'Final Tables'!J215-Exercise!J215</f>
        <v>0</v>
      </c>
      <c r="K215" s="13">
        <f>'Final Tables'!K215-Exercise!K215</f>
        <v>0</v>
      </c>
      <c r="L215" s="13">
        <f>'Final Tables'!L215-Exercise!L215</f>
        <v>0</v>
      </c>
      <c r="M215" s="13">
        <f>'Final Tables'!M215-Exercise!M215</f>
        <v>0.97436096172062303</v>
      </c>
      <c r="N215" s="13">
        <f>'Final Tables'!N215-Exercise!P215</f>
        <v>0.97188702894783796</v>
      </c>
      <c r="O215" s="13">
        <f>'Final Tables'!O215-Exercise!Q215</f>
        <v>47694.0099342412</v>
      </c>
      <c r="P215" s="13">
        <f>'Final Tables'!P215-Exercise!U215</f>
        <v>47563.742146791097</v>
      </c>
      <c r="Q215" s="13">
        <f>'Final Tables'!Q215-Exercise!V215</f>
        <v>1.00273880442477</v>
      </c>
      <c r="R215" s="13">
        <f>'Final Tables'!R215-Exercise!W215</f>
        <v>0.96907347618128803</v>
      </c>
    </row>
    <row r="216" spans="1:18" x14ac:dyDescent="0.25">
      <c r="A216" s="1">
        <v>40087</v>
      </c>
      <c r="B216" s="13">
        <f>'Final Tables'!B216-Exercise!B216</f>
        <v>0</v>
      </c>
      <c r="C216" s="13">
        <f>'Final Tables'!C216-Exercise!C216</f>
        <v>0</v>
      </c>
      <c r="D216" s="13">
        <f>'Final Tables'!D216-Exercise!D216</f>
        <v>0</v>
      </c>
      <c r="E216" s="13">
        <f>'Final Tables'!E216-Exercise!E216</f>
        <v>0</v>
      </c>
      <c r="F216" s="13">
        <f>'Final Tables'!F216-Exercise!F216</f>
        <v>0</v>
      </c>
      <c r="G216" s="13">
        <f>'Final Tables'!G216-Exercise!G216</f>
        <v>47208.159760797003</v>
      </c>
      <c r="H216" s="13">
        <f>'Final Tables'!H216-Exercise!H216</f>
        <v>47208.159760797003</v>
      </c>
      <c r="I216" s="13">
        <f>'Final Tables'!I216-Exercise!I216</f>
        <v>0</v>
      </c>
      <c r="J216" s="13">
        <f>'Final Tables'!J216-Exercise!J216</f>
        <v>0</v>
      </c>
      <c r="K216" s="13">
        <f>'Final Tables'!K216-Exercise!K216</f>
        <v>0</v>
      </c>
      <c r="L216" s="13">
        <f>'Final Tables'!L216-Exercise!L216</f>
        <v>0</v>
      </c>
      <c r="M216" s="13">
        <f>'Final Tables'!M216-Exercise!M216</f>
        <v>0.98974627366055501</v>
      </c>
      <c r="N216" s="13">
        <f>'Final Tables'!N216-Exercise!P216</f>
        <v>0.99155193755403603</v>
      </c>
      <c r="O216" s="13">
        <f>'Final Tables'!O216-Exercise!Q216</f>
        <v>47610.375183422402</v>
      </c>
      <c r="P216" s="13">
        <f>'Final Tables'!P216-Exercise!U216</f>
        <v>47684.748455002897</v>
      </c>
      <c r="Q216" s="13">
        <f>'Final Tables'!Q216-Exercise!V216</f>
        <v>0.99844031322403604</v>
      </c>
      <c r="R216" s="13">
        <f>'Final Tables'!R216-Exercise!W216</f>
        <v>1.0059782099065799</v>
      </c>
    </row>
    <row r="217" spans="1:18" x14ac:dyDescent="0.25">
      <c r="A217" s="1">
        <v>40118</v>
      </c>
      <c r="B217" s="13">
        <f>'Final Tables'!B217-Exercise!B217</f>
        <v>0</v>
      </c>
      <c r="C217" s="13">
        <f>'Final Tables'!C217-Exercise!C217</f>
        <v>0</v>
      </c>
      <c r="D217" s="13">
        <f>'Final Tables'!D217-Exercise!D217</f>
        <v>0</v>
      </c>
      <c r="E217" s="13">
        <f>'Final Tables'!E217-Exercise!E217</f>
        <v>0</v>
      </c>
      <c r="F217" s="13">
        <f>'Final Tables'!F217-Exercise!F217</f>
        <v>0</v>
      </c>
      <c r="G217" s="13">
        <f>'Final Tables'!G217-Exercise!G217</f>
        <v>47955.472914005302</v>
      </c>
      <c r="H217" s="13">
        <f>'Final Tables'!H217-Exercise!H217</f>
        <v>47955.472914005302</v>
      </c>
      <c r="I217" s="13">
        <f>'Final Tables'!I217-Exercise!I217</f>
        <v>0</v>
      </c>
      <c r="J217" s="13">
        <f>'Final Tables'!J217-Exercise!J217</f>
        <v>0</v>
      </c>
      <c r="K217" s="13">
        <f>'Final Tables'!K217-Exercise!K217</f>
        <v>0</v>
      </c>
      <c r="L217" s="13">
        <f>'Final Tables'!L217-Exercise!L217</f>
        <v>0</v>
      </c>
      <c r="M217" s="13">
        <f>'Final Tables'!M217-Exercise!M217</f>
        <v>1.00281224216014</v>
      </c>
      <c r="N217" s="13">
        <f>'Final Tables'!N217-Exercise!P217</f>
        <v>1.0006004763788801</v>
      </c>
      <c r="O217" s="13">
        <f>'Final Tables'!O217-Exercise!Q217</f>
        <v>47926.694066300501</v>
      </c>
      <c r="P217" s="13">
        <f>'Final Tables'!P217-Exercise!U217</f>
        <v>47808.876658945897</v>
      </c>
      <c r="Q217" s="13">
        <f>'Final Tables'!Q217-Exercise!V217</f>
        <v>1.0024643416785399</v>
      </c>
      <c r="R217" s="13">
        <f>'Final Tables'!R217-Exercise!W217</f>
        <v>0.98911474958863499</v>
      </c>
    </row>
    <row r="218" spans="1:18" x14ac:dyDescent="0.25">
      <c r="A218" s="1">
        <v>40148</v>
      </c>
      <c r="B218" s="13">
        <f>'Final Tables'!B218-Exercise!B218</f>
        <v>0</v>
      </c>
      <c r="C218" s="13">
        <f>'Final Tables'!C218-Exercise!C218</f>
        <v>0</v>
      </c>
      <c r="D218" s="13">
        <f>'Final Tables'!D218-Exercise!D218</f>
        <v>0</v>
      </c>
      <c r="E218" s="13">
        <f>'Final Tables'!E218-Exercise!E218</f>
        <v>0</v>
      </c>
      <c r="F218" s="13">
        <f>'Final Tables'!F218-Exercise!F218</f>
        <v>0</v>
      </c>
      <c r="G218" s="13">
        <f>'Final Tables'!G218-Exercise!G218</f>
        <v>52157.076705260202</v>
      </c>
      <c r="H218" s="13">
        <f>'Final Tables'!H218-Exercise!H218</f>
        <v>52157.076705260202</v>
      </c>
      <c r="I218" s="13">
        <f>'Final Tables'!I218-Exercise!I218</f>
        <v>0</v>
      </c>
      <c r="J218" s="13">
        <f>'Final Tables'!J218-Exercise!J218</f>
        <v>0</v>
      </c>
      <c r="K218" s="13">
        <f>'Final Tables'!K218-Exercise!K218</f>
        <v>0</v>
      </c>
      <c r="L218" s="13">
        <f>'Final Tables'!L218-Exercise!L218</f>
        <v>0</v>
      </c>
      <c r="M218" s="13">
        <f>'Final Tables'!M218-Exercise!M218</f>
        <v>1.0880415140955799</v>
      </c>
      <c r="N218" s="13">
        <f>'Final Tables'!N218-Exercise!P218</f>
        <v>1.0886067411831899</v>
      </c>
      <c r="O218" s="13">
        <f>'Final Tables'!O218-Exercise!Q218</f>
        <v>47911.770827885397</v>
      </c>
      <c r="P218" s="13">
        <f>'Final Tables'!P218-Exercise!U218</f>
        <v>47929.304806887398</v>
      </c>
      <c r="Q218" s="13">
        <f>'Final Tables'!Q218-Exercise!V218</f>
        <v>0.99963416997027998</v>
      </c>
      <c r="R218" s="13">
        <f>'Final Tables'!R218-Exercise!W218</f>
        <v>1.08822944965445</v>
      </c>
    </row>
    <row r="219" spans="1:18" x14ac:dyDescent="0.25">
      <c r="A219" s="1">
        <v>40179</v>
      </c>
      <c r="B219" s="13">
        <f>'Final Tables'!B219-Exercise!B219</f>
        <v>0</v>
      </c>
      <c r="C219" s="13">
        <f>'Final Tables'!C219-Exercise!C219</f>
        <v>0</v>
      </c>
      <c r="D219" s="13">
        <f>'Final Tables'!D219-Exercise!D219</f>
        <v>0</v>
      </c>
      <c r="E219" s="13">
        <f>'Final Tables'!E219-Exercise!E219</f>
        <v>0</v>
      </c>
      <c r="F219" s="13">
        <f>'Final Tables'!F219-Exercise!F219</f>
        <v>0</v>
      </c>
      <c r="G219" s="13">
        <f>'Final Tables'!G219-Exercise!G219</f>
        <v>46846.577788857001</v>
      </c>
      <c r="H219" s="13">
        <f>'Final Tables'!H219-Exercise!H219</f>
        <v>46846.577788857001</v>
      </c>
      <c r="I219" s="13">
        <f>'Final Tables'!I219-Exercise!I219</f>
        <v>0</v>
      </c>
      <c r="J219" s="13">
        <f>'Final Tables'!J219-Exercise!J219</f>
        <v>0</v>
      </c>
      <c r="K219" s="13">
        <f>'Final Tables'!K219-Exercise!K219</f>
        <v>0</v>
      </c>
      <c r="L219" s="13">
        <f>'Final Tables'!L219-Exercise!L219</f>
        <v>0</v>
      </c>
      <c r="M219" s="13">
        <f>'Final Tables'!M219-Exercise!M219</f>
        <v>0.97573998323878797</v>
      </c>
      <c r="N219" s="13">
        <f>'Final Tables'!N219-Exercise!P219</f>
        <v>0.97836252615341401</v>
      </c>
      <c r="O219" s="13">
        <f>'Final Tables'!O219-Exercise!Q219</f>
        <v>47882.637096743303</v>
      </c>
      <c r="P219" s="13">
        <f>'Final Tables'!P219-Exercise!U219</f>
        <v>48024.962381237201</v>
      </c>
      <c r="Q219" s="13">
        <f>'Final Tables'!Q219-Exercise!V219</f>
        <v>0.99703643110922202</v>
      </c>
      <c r="R219" s="13">
        <f>'Final Tables'!R219-Exercise!W219</f>
        <v>0.98307033309160696</v>
      </c>
    </row>
    <row r="220" spans="1:18" x14ac:dyDescent="0.25">
      <c r="A220" s="1">
        <v>40210</v>
      </c>
      <c r="B220" s="13">
        <f>'Final Tables'!B220-Exercise!B220</f>
        <v>0</v>
      </c>
      <c r="C220" s="13">
        <f>'Final Tables'!C220-Exercise!C220</f>
        <v>0</v>
      </c>
      <c r="D220" s="13">
        <f>'Final Tables'!D220-Exercise!D220</f>
        <v>0</v>
      </c>
      <c r="E220" s="13">
        <f>'Final Tables'!E220-Exercise!E220</f>
        <v>0</v>
      </c>
      <c r="F220" s="13">
        <f>'Final Tables'!F220-Exercise!F220</f>
        <v>0</v>
      </c>
      <c r="G220" s="13">
        <f>'Final Tables'!G220-Exercise!G220</f>
        <v>44670.3125</v>
      </c>
      <c r="H220" s="13">
        <f>'Final Tables'!H220-Exercise!H220</f>
        <v>44670.3125</v>
      </c>
      <c r="I220" s="13">
        <f>'Final Tables'!I220-Exercise!I220</f>
        <v>0</v>
      </c>
      <c r="J220" s="13">
        <f>'Final Tables'!J220-Exercise!J220</f>
        <v>0</v>
      </c>
      <c r="K220" s="13">
        <f>'Final Tables'!K220-Exercise!K220</f>
        <v>0</v>
      </c>
      <c r="L220" s="13">
        <f>'Final Tables'!L220-Exercise!L220</f>
        <v>0</v>
      </c>
      <c r="M220" s="13">
        <f>'Final Tables'!M220-Exercise!M220</f>
        <v>0.919116328246674</v>
      </c>
      <c r="N220" s="13">
        <f>'Final Tables'!N220-Exercise!P220</f>
        <v>0.91784259326047102</v>
      </c>
      <c r="O220" s="13">
        <f>'Final Tables'!O220-Exercise!Q220</f>
        <v>48668.8162305878</v>
      </c>
      <c r="P220" s="13">
        <f>'Final Tables'!P220-Exercise!U220</f>
        <v>48083.371321452403</v>
      </c>
      <c r="Q220" s="13">
        <f>'Final Tables'!Q220-Exercise!V220</f>
        <v>1.01217562107327</v>
      </c>
      <c r="R220" s="13">
        <f>'Final Tables'!R220-Exercise!W220</f>
        <v>0.90972009243515695</v>
      </c>
    </row>
    <row r="221" spans="1:18" x14ac:dyDescent="0.25">
      <c r="A221" s="1">
        <v>40238</v>
      </c>
      <c r="B221" s="13">
        <f>'Final Tables'!B221-Exercise!B221</f>
        <v>0</v>
      </c>
      <c r="C221" s="13">
        <f>'Final Tables'!C221-Exercise!C221</f>
        <v>0</v>
      </c>
      <c r="D221" s="13">
        <f>'Final Tables'!D221-Exercise!D221</f>
        <v>0</v>
      </c>
      <c r="E221" s="13">
        <f>'Final Tables'!E221-Exercise!E221</f>
        <v>0</v>
      </c>
      <c r="F221" s="13">
        <f>'Final Tables'!F221-Exercise!F221</f>
        <v>0</v>
      </c>
      <c r="G221" s="13">
        <f>'Final Tables'!G221-Exercise!G221</f>
        <v>48215.093402641702</v>
      </c>
      <c r="H221" s="13">
        <f>'Final Tables'!H221-Exercise!H221</f>
        <v>48215.093402641702</v>
      </c>
      <c r="I221" s="13">
        <f>'Final Tables'!I221-Exercise!I221</f>
        <v>0</v>
      </c>
      <c r="J221" s="13">
        <f>'Final Tables'!J221-Exercise!J221</f>
        <v>0</v>
      </c>
      <c r="K221" s="13">
        <f>'Final Tables'!K221-Exercise!K221</f>
        <v>0</v>
      </c>
      <c r="L221" s="13">
        <f>'Final Tables'!L221-Exercise!L221</f>
        <v>0</v>
      </c>
      <c r="M221" s="13">
        <f>'Final Tables'!M221-Exercise!M221</f>
        <v>1.00251731953908</v>
      </c>
      <c r="N221" s="13">
        <f>'Final Tables'!N221-Exercise!P221</f>
        <v>0.99893342592385903</v>
      </c>
      <c r="O221" s="13">
        <f>'Final Tables'!O221-Exercise!Q221</f>
        <v>48266.573278444601</v>
      </c>
      <c r="P221" s="13">
        <f>'Final Tables'!P221-Exercise!U221</f>
        <v>48110.011691416803</v>
      </c>
      <c r="Q221" s="13">
        <f>'Final Tables'!Q221-Exercise!V221</f>
        <v>1.0032542413007901</v>
      </c>
      <c r="R221" s="13">
        <f>'Final Tables'!R221-Exercise!W221</f>
        <v>0.99702540974648501</v>
      </c>
    </row>
    <row r="222" spans="1:18" x14ac:dyDescent="0.25">
      <c r="A222" s="1">
        <v>40269</v>
      </c>
      <c r="B222" s="13">
        <f>'Final Tables'!B222-Exercise!B222</f>
        <v>0</v>
      </c>
      <c r="C222" s="13">
        <f>'Final Tables'!C222-Exercise!C222</f>
        <v>0</v>
      </c>
      <c r="D222" s="13">
        <f>'Final Tables'!D222-Exercise!D222</f>
        <v>0</v>
      </c>
      <c r="E222" s="13">
        <f>'Final Tables'!E222-Exercise!E222</f>
        <v>0</v>
      </c>
      <c r="F222" s="13">
        <f>'Final Tables'!F222-Exercise!F222</f>
        <v>0</v>
      </c>
      <c r="G222" s="13">
        <f>'Final Tables'!G222-Exercise!G222</f>
        <v>46998.336689310898</v>
      </c>
      <c r="H222" s="13">
        <f>'Final Tables'!H222-Exercise!H222</f>
        <v>46998.336689310898</v>
      </c>
      <c r="I222" s="13">
        <f>'Final Tables'!I222-Exercise!I222</f>
        <v>0</v>
      </c>
      <c r="J222" s="13">
        <f>'Final Tables'!J222-Exercise!J222</f>
        <v>0</v>
      </c>
      <c r="K222" s="13">
        <f>'Final Tables'!K222-Exercise!K222</f>
        <v>0</v>
      </c>
      <c r="L222" s="13">
        <f>'Final Tables'!L222-Exercise!L222</f>
        <v>0</v>
      </c>
      <c r="M222" s="13">
        <f>'Final Tables'!M222-Exercise!M222</f>
        <v>0.97705191030154903</v>
      </c>
      <c r="N222" s="13">
        <f>'Final Tables'!N222-Exercise!P222</f>
        <v>0.97758108518296305</v>
      </c>
      <c r="O222" s="13">
        <f>'Final Tables'!O222-Exercise!Q222</f>
        <v>48076.151842191997</v>
      </c>
      <c r="P222" s="13">
        <f>'Final Tables'!P222-Exercise!U222</f>
        <v>48119.828383485503</v>
      </c>
      <c r="Q222" s="13">
        <f>'Final Tables'!Q222-Exercise!V222</f>
        <v>0.99909233796626595</v>
      </c>
      <c r="R222" s="13">
        <f>'Final Tables'!R222-Exercise!W222</f>
        <v>0.97865569928391205</v>
      </c>
    </row>
    <row r="223" spans="1:18" x14ac:dyDescent="0.25">
      <c r="A223" s="1">
        <v>40299</v>
      </c>
      <c r="B223" s="13">
        <f>'Final Tables'!B223-Exercise!B223</f>
        <v>0</v>
      </c>
      <c r="C223" s="13">
        <f>'Final Tables'!C223-Exercise!C223</f>
        <v>0</v>
      </c>
      <c r="D223" s="13">
        <f>'Final Tables'!D223-Exercise!D223</f>
        <v>0</v>
      </c>
      <c r="E223" s="13">
        <f>'Final Tables'!E223-Exercise!E223</f>
        <v>0</v>
      </c>
      <c r="F223" s="13">
        <f>'Final Tables'!F223-Exercise!F223</f>
        <v>0</v>
      </c>
      <c r="G223" s="13">
        <f>'Final Tables'!G223-Exercise!G223</f>
        <v>49836.099324226299</v>
      </c>
      <c r="H223" s="13">
        <f>'Final Tables'!H223-Exercise!H223</f>
        <v>49836.099324226299</v>
      </c>
      <c r="I223" s="13">
        <f>'Final Tables'!I223-Exercise!I223</f>
        <v>0</v>
      </c>
      <c r="J223" s="13">
        <f>'Final Tables'!J223-Exercise!J223</f>
        <v>0</v>
      </c>
      <c r="K223" s="13">
        <f>'Final Tables'!K223-Exercise!K223</f>
        <v>0</v>
      </c>
      <c r="L223" s="13">
        <f>'Final Tables'!L223-Exercise!L223</f>
        <v>0</v>
      </c>
      <c r="M223" s="13">
        <f>'Final Tables'!M223-Exercise!M223</f>
        <v>1.0358587862292301</v>
      </c>
      <c r="N223" s="13">
        <f>'Final Tables'!N223-Exercise!P223</f>
        <v>1.03394678470882</v>
      </c>
      <c r="O223" s="13">
        <f>'Final Tables'!O223-Exercise!Q223</f>
        <v>48199.868756554097</v>
      </c>
      <c r="P223" s="13">
        <f>'Final Tables'!P223-Exercise!U223</f>
        <v>48125.0611645709</v>
      </c>
      <c r="Q223" s="13">
        <f>'Final Tables'!Q223-Exercise!V223</f>
        <v>1.00155444149416</v>
      </c>
      <c r="R223" s="13">
        <f>'Final Tables'!R223-Exercise!W223</f>
        <v>1.03018952708762</v>
      </c>
    </row>
    <row r="224" spans="1:18" x14ac:dyDescent="0.25">
      <c r="A224" s="1">
        <v>40330</v>
      </c>
      <c r="B224" s="13">
        <f>'Final Tables'!B224-Exercise!B224</f>
        <v>0</v>
      </c>
      <c r="C224" s="13">
        <f>'Final Tables'!C224-Exercise!C224</f>
        <v>0</v>
      </c>
      <c r="D224" s="13">
        <f>'Final Tables'!D224-Exercise!D224</f>
        <v>0</v>
      </c>
      <c r="E224" s="13">
        <f>'Final Tables'!E224-Exercise!E224</f>
        <v>0</v>
      </c>
      <c r="F224" s="13">
        <f>'Final Tables'!F224-Exercise!F224</f>
        <v>0</v>
      </c>
      <c r="G224" s="13">
        <f>'Final Tables'!G224-Exercise!G224</f>
        <v>47951.8175424605</v>
      </c>
      <c r="H224" s="13">
        <f>'Final Tables'!H224-Exercise!H224</f>
        <v>47951.8175424605</v>
      </c>
      <c r="I224" s="13">
        <f>'Final Tables'!I224-Exercise!I224</f>
        <v>0</v>
      </c>
      <c r="J224" s="13">
        <f>'Final Tables'!J224-Exercise!J224</f>
        <v>0</v>
      </c>
      <c r="K224" s="13">
        <f>'Final Tables'!K224-Exercise!K224</f>
        <v>0</v>
      </c>
      <c r="L224" s="13">
        <f>'Final Tables'!L224-Exercise!L224</f>
        <v>0</v>
      </c>
      <c r="M224" s="13">
        <f>'Final Tables'!M224-Exercise!M224</f>
        <v>0.99585001174208898</v>
      </c>
      <c r="N224" s="13">
        <f>'Final Tables'!N224-Exercise!P224</f>
        <v>0.99918877447296395</v>
      </c>
      <c r="O224" s="13">
        <f>'Final Tables'!O224-Exercise!Q224</f>
        <v>47990.748862999702</v>
      </c>
      <c r="P224" s="13">
        <f>'Final Tables'!P224-Exercise!U224</f>
        <v>48158.452874675299</v>
      </c>
      <c r="Q224" s="13">
        <f>'Final Tables'!Q224-Exercise!V224</f>
        <v>0.996517661974897</v>
      </c>
      <c r="R224" s="13">
        <f>'Final Tables'!R224-Exercise!W224</f>
        <v>0.99629618484372695</v>
      </c>
    </row>
    <row r="225" spans="1:18" x14ac:dyDescent="0.25">
      <c r="A225" s="1">
        <v>40360</v>
      </c>
      <c r="B225" s="13">
        <f>'Final Tables'!B225-Exercise!B225</f>
        <v>0</v>
      </c>
      <c r="C225" s="13">
        <f>'Final Tables'!C225-Exercise!C225</f>
        <v>0</v>
      </c>
      <c r="D225" s="13">
        <f>'Final Tables'!D225-Exercise!D225</f>
        <v>0</v>
      </c>
      <c r="E225" s="13">
        <f>'Final Tables'!E225-Exercise!E225</f>
        <v>0</v>
      </c>
      <c r="F225" s="13">
        <f>'Final Tables'!F225-Exercise!F225</f>
        <v>0</v>
      </c>
      <c r="G225" s="13">
        <f>'Final Tables'!G225-Exercise!G225</f>
        <v>49018.816185905802</v>
      </c>
      <c r="H225" s="13">
        <f>'Final Tables'!H225-Exercise!H225</f>
        <v>49018.816185905802</v>
      </c>
      <c r="I225" s="13">
        <f>'Final Tables'!I225-Exercise!I225</f>
        <v>0</v>
      </c>
      <c r="J225" s="13">
        <f>'Final Tables'!J225-Exercise!J225</f>
        <v>0</v>
      </c>
      <c r="K225" s="13">
        <f>'Final Tables'!K225-Exercise!K225</f>
        <v>0</v>
      </c>
      <c r="L225" s="13">
        <f>'Final Tables'!L225-Exercise!L225</f>
        <v>0</v>
      </c>
      <c r="M225" s="13">
        <f>'Final Tables'!M225-Exercise!M225</f>
        <v>1.02484159213333</v>
      </c>
      <c r="N225" s="13">
        <f>'Final Tables'!N225-Exercise!P225</f>
        <v>1.0262972853313099</v>
      </c>
      <c r="O225" s="13">
        <f>'Final Tables'!O225-Exercise!Q225</f>
        <v>47762.784610778399</v>
      </c>
      <c r="P225" s="13">
        <f>'Final Tables'!P225-Exercise!U225</f>
        <v>48240.653663794699</v>
      </c>
      <c r="Q225" s="13">
        <f>'Final Tables'!Q225-Exercise!V225</f>
        <v>0.99009405933122896</v>
      </c>
      <c r="R225" s="13">
        <f>'Final Tables'!R225-Exercise!W225</f>
        <v>1.0412290741687</v>
      </c>
    </row>
    <row r="226" spans="1:18" x14ac:dyDescent="0.25">
      <c r="A226" s="1">
        <v>40391</v>
      </c>
      <c r="B226" s="13">
        <f>'Final Tables'!B226-Exercise!B226</f>
        <v>0</v>
      </c>
      <c r="C226" s="13">
        <f>'Final Tables'!C226-Exercise!C226</f>
        <v>0</v>
      </c>
      <c r="D226" s="13">
        <f>'Final Tables'!D226-Exercise!D226</f>
        <v>0</v>
      </c>
      <c r="E226" s="13">
        <f>'Final Tables'!E226-Exercise!E226</f>
        <v>0</v>
      </c>
      <c r="F226" s="13">
        <f>'Final Tables'!F226-Exercise!F226</f>
        <v>0</v>
      </c>
      <c r="G226" s="13">
        <f>'Final Tables'!G226-Exercise!G226</f>
        <v>49149.3432973077</v>
      </c>
      <c r="H226" s="13">
        <f>'Final Tables'!H226-Exercise!H226</f>
        <v>49149.3432973077</v>
      </c>
      <c r="I226" s="13">
        <f>'Final Tables'!I226-Exercise!I226</f>
        <v>0</v>
      </c>
      <c r="J226" s="13">
        <f>'Final Tables'!J226-Exercise!J226</f>
        <v>0</v>
      </c>
      <c r="K226" s="13">
        <f>'Final Tables'!K226-Exercise!K226</f>
        <v>0</v>
      </c>
      <c r="L226" s="13">
        <f>'Final Tables'!L226-Exercise!L226</f>
        <v>0</v>
      </c>
      <c r="M226" s="13">
        <f>'Final Tables'!M226-Exercise!M226</f>
        <v>1.01557016146958</v>
      </c>
      <c r="N226" s="13">
        <f>'Final Tables'!N226-Exercise!P226</f>
        <v>1.01461378203063</v>
      </c>
      <c r="O226" s="13">
        <f>'Final Tables'!O226-Exercise!Q226</f>
        <v>48441.430786541197</v>
      </c>
      <c r="P226" s="13">
        <f>'Final Tables'!P226-Exercise!U226</f>
        <v>48385.131329222102</v>
      </c>
      <c r="Q226" s="13">
        <f>'Final Tables'!Q226-Exercise!V226</f>
        <v>1.00116356938118</v>
      </c>
      <c r="R226" s="13">
        <f>'Final Tables'!R226-Exercise!W226</f>
        <v>0.99825705423703803</v>
      </c>
    </row>
    <row r="227" spans="1:18" x14ac:dyDescent="0.25">
      <c r="A227" s="1">
        <v>40422</v>
      </c>
      <c r="B227" s="13">
        <f>'Final Tables'!B227-Exercise!B227</f>
        <v>0</v>
      </c>
      <c r="C227" s="13">
        <f>'Final Tables'!C227-Exercise!C227</f>
        <v>0</v>
      </c>
      <c r="D227" s="13">
        <f>'Final Tables'!D227-Exercise!D227</f>
        <v>0</v>
      </c>
      <c r="E227" s="13">
        <f>'Final Tables'!E227-Exercise!E227</f>
        <v>0</v>
      </c>
      <c r="F227" s="13">
        <f>'Final Tables'!F227-Exercise!F227</f>
        <v>0</v>
      </c>
      <c r="G227" s="13">
        <f>'Final Tables'!G227-Exercise!G227</f>
        <v>47271.416764734997</v>
      </c>
      <c r="H227" s="13">
        <f>'Final Tables'!H227-Exercise!H227</f>
        <v>47271.416764734997</v>
      </c>
      <c r="I227" s="13">
        <f>'Final Tables'!I227-Exercise!I227</f>
        <v>0</v>
      </c>
      <c r="J227" s="13">
        <f>'Final Tables'!J227-Exercise!J227</f>
        <v>0</v>
      </c>
      <c r="K227" s="13">
        <f>'Final Tables'!K227-Exercise!K227</f>
        <v>0</v>
      </c>
      <c r="L227" s="13">
        <f>'Final Tables'!L227-Exercise!L227</f>
        <v>0</v>
      </c>
      <c r="M227" s="13">
        <f>'Final Tables'!M227-Exercise!M227</f>
        <v>0.97246734004825097</v>
      </c>
      <c r="N227" s="13">
        <f>'Final Tables'!N227-Exercise!P227</f>
        <v>0.97169427138105502</v>
      </c>
      <c r="O227" s="13">
        <f>'Final Tables'!O227-Exercise!Q227</f>
        <v>48648.446488779598</v>
      </c>
      <c r="P227" s="13">
        <f>'Final Tables'!P227-Exercise!U227</f>
        <v>48593.457336839398</v>
      </c>
      <c r="Q227" s="13">
        <f>'Final Tables'!Q227-Exercise!V227</f>
        <v>1.00113161637294</v>
      </c>
      <c r="R227" s="13">
        <f>'Final Tables'!R227-Exercise!W227</f>
        <v>0.97594072219655403</v>
      </c>
    </row>
    <row r="228" spans="1:18" x14ac:dyDescent="0.25">
      <c r="A228" s="1">
        <v>40452</v>
      </c>
      <c r="B228" s="13">
        <f>'Final Tables'!B228-Exercise!B228</f>
        <v>0</v>
      </c>
      <c r="C228" s="13">
        <f>'Final Tables'!C228-Exercise!C228</f>
        <v>0</v>
      </c>
      <c r="D228" s="13">
        <f>'Final Tables'!D228-Exercise!D228</f>
        <v>0</v>
      </c>
      <c r="E228" s="13">
        <f>'Final Tables'!E228-Exercise!E228</f>
        <v>0</v>
      </c>
      <c r="F228" s="13">
        <f>'Final Tables'!F228-Exercise!F228</f>
        <v>0</v>
      </c>
      <c r="G228" s="13">
        <f>'Final Tables'!G228-Exercise!G228</f>
        <v>48350.341789514699</v>
      </c>
      <c r="H228" s="13">
        <f>'Final Tables'!H228-Exercise!H228</f>
        <v>48350.341789514699</v>
      </c>
      <c r="I228" s="13">
        <f>'Final Tables'!I228-Exercise!I228</f>
        <v>0</v>
      </c>
      <c r="J228" s="13">
        <f>'Final Tables'!J228-Exercise!J228</f>
        <v>0</v>
      </c>
      <c r="K228" s="13">
        <f>'Final Tables'!K228-Exercise!K228</f>
        <v>0</v>
      </c>
      <c r="L228" s="13">
        <f>'Final Tables'!L228-Exercise!L228</f>
        <v>0</v>
      </c>
      <c r="M228" s="13">
        <f>'Final Tables'!M228-Exercise!M228</f>
        <v>0.98959298979579202</v>
      </c>
      <c r="N228" s="13">
        <f>'Final Tables'!N228-Exercise!P228</f>
        <v>0.99249140518595502</v>
      </c>
      <c r="O228" s="13">
        <f>'Final Tables'!O228-Exercise!Q228</f>
        <v>48716.131481718701</v>
      </c>
      <c r="P228" s="13">
        <f>'Final Tables'!P228-Exercise!U228</f>
        <v>48841.113107928897</v>
      </c>
      <c r="Q228" s="13">
        <f>'Final Tables'!Q228-Exercise!V228</f>
        <v>0.99744105696497998</v>
      </c>
      <c r="R228" s="13">
        <f>'Final Tables'!R228-Exercise!W228</f>
        <v>0.99726719922806895</v>
      </c>
    </row>
    <row r="229" spans="1:18" x14ac:dyDescent="0.25">
      <c r="A229" s="1">
        <v>40483</v>
      </c>
      <c r="B229" s="13">
        <f>'Final Tables'!B229-Exercise!B229</f>
        <v>0</v>
      </c>
      <c r="C229" s="13">
        <f>'Final Tables'!C229-Exercise!C229</f>
        <v>0</v>
      </c>
      <c r="D229" s="13">
        <f>'Final Tables'!D229-Exercise!D229</f>
        <v>0</v>
      </c>
      <c r="E229" s="13">
        <f>'Final Tables'!E229-Exercise!E229</f>
        <v>0</v>
      </c>
      <c r="F229" s="13">
        <f>'Final Tables'!F229-Exercise!F229</f>
        <v>0</v>
      </c>
      <c r="G229" s="13">
        <f>'Final Tables'!G229-Exercise!G229</f>
        <v>49291.4980447423</v>
      </c>
      <c r="H229" s="13">
        <f>'Final Tables'!H229-Exercise!H229</f>
        <v>49291.4980447423</v>
      </c>
      <c r="I229" s="13">
        <f>'Final Tables'!I229-Exercise!I229</f>
        <v>0</v>
      </c>
      <c r="J229" s="13">
        <f>'Final Tables'!J229-Exercise!J229</f>
        <v>0</v>
      </c>
      <c r="K229" s="13">
        <f>'Final Tables'!K229-Exercise!K229</f>
        <v>0</v>
      </c>
      <c r="L229" s="13">
        <f>'Final Tables'!L229-Exercise!L229</f>
        <v>0</v>
      </c>
      <c r="M229" s="13">
        <f>'Final Tables'!M229-Exercise!M229</f>
        <v>1.0033206282695699</v>
      </c>
      <c r="N229" s="13">
        <f>'Final Tables'!N229-Exercise!P229</f>
        <v>1.0007401384585299</v>
      </c>
      <c r="O229" s="13">
        <f>'Final Tables'!O229-Exercise!Q229</f>
        <v>49255.042493516601</v>
      </c>
      <c r="P229" s="13">
        <f>'Final Tables'!P229-Exercise!U229</f>
        <v>49114.061873253399</v>
      </c>
      <c r="Q229" s="13">
        <f>'Final Tables'!Q229-Exercise!V229</f>
        <v>1.00287047364616</v>
      </c>
      <c r="R229" s="13">
        <f>'Final Tables'!R229-Exercise!W229</f>
        <v>0.99161420897015895</v>
      </c>
    </row>
    <row r="230" spans="1:18" x14ac:dyDescent="0.25">
      <c r="A230" s="1">
        <v>40513</v>
      </c>
      <c r="B230" s="13">
        <f>'Final Tables'!B230-Exercise!B230</f>
        <v>0</v>
      </c>
      <c r="C230" s="13">
        <f>'Final Tables'!C230-Exercise!C230</f>
        <v>0</v>
      </c>
      <c r="D230" s="13">
        <f>'Final Tables'!D230-Exercise!D230</f>
        <v>0</v>
      </c>
      <c r="E230" s="13">
        <f>'Final Tables'!E230-Exercise!E230</f>
        <v>0</v>
      </c>
      <c r="F230" s="13">
        <f>'Final Tables'!F230-Exercise!F230</f>
        <v>0</v>
      </c>
      <c r="G230" s="13">
        <f>'Final Tables'!G230-Exercise!G230</f>
        <v>53104.836552312001</v>
      </c>
      <c r="H230" s="13">
        <f>'Final Tables'!H230-Exercise!H230</f>
        <v>53104.836552312001</v>
      </c>
      <c r="I230" s="13">
        <f>'Final Tables'!I230-Exercise!I230</f>
        <v>0</v>
      </c>
      <c r="J230" s="13">
        <f>'Final Tables'!J230-Exercise!J230</f>
        <v>0</v>
      </c>
      <c r="K230" s="13">
        <f>'Final Tables'!K230-Exercise!K230</f>
        <v>0</v>
      </c>
      <c r="L230" s="13">
        <f>'Final Tables'!L230-Exercise!L230</f>
        <v>0</v>
      </c>
      <c r="M230" s="13">
        <f>'Final Tables'!M230-Exercise!M230</f>
        <v>1.08451188676988</v>
      </c>
      <c r="N230" s="13">
        <f>'Final Tables'!N230-Exercise!P230</f>
        <v>1.08660087011786</v>
      </c>
      <c r="O230" s="13">
        <f>'Final Tables'!O230-Exercise!Q230</f>
        <v>48872.4406658648</v>
      </c>
      <c r="P230" s="13">
        <f>'Final Tables'!P230-Exercise!U230</f>
        <v>49401.6406063268</v>
      </c>
      <c r="Q230" s="13">
        <f>'Final Tables'!Q230-Exercise!V230</f>
        <v>0.98928780635689595</v>
      </c>
      <c r="R230" s="13">
        <f>'Final Tables'!R230-Exercise!W230</f>
        <v>1.09570955062619</v>
      </c>
    </row>
    <row r="231" spans="1:18" x14ac:dyDescent="0.25">
      <c r="A231" s="1">
        <v>40544</v>
      </c>
      <c r="B231" s="13">
        <f>'Final Tables'!B231-Exercise!B231</f>
        <v>0</v>
      </c>
      <c r="C231" s="13">
        <f>'Final Tables'!C231-Exercise!C231</f>
        <v>0</v>
      </c>
      <c r="D231" s="13">
        <f>'Final Tables'!D231-Exercise!D231</f>
        <v>0</v>
      </c>
      <c r="E231" s="13">
        <f>'Final Tables'!E231-Exercise!E231</f>
        <v>0</v>
      </c>
      <c r="F231" s="13">
        <f>'Final Tables'!F231-Exercise!F231</f>
        <v>0</v>
      </c>
      <c r="G231" s="13">
        <f>'Final Tables'!G231-Exercise!G231</f>
        <v>48614.660740446598</v>
      </c>
      <c r="H231" s="13">
        <f>'Final Tables'!H231-Exercise!H231</f>
        <v>48614.660740446598</v>
      </c>
      <c r="I231" s="13">
        <f>'Final Tables'!I231-Exercise!I231</f>
        <v>0</v>
      </c>
      <c r="J231" s="13">
        <f>'Final Tables'!J231-Exercise!J231</f>
        <v>0</v>
      </c>
      <c r="K231" s="13">
        <f>'Final Tables'!K231-Exercise!K231</f>
        <v>0</v>
      </c>
      <c r="L231" s="13">
        <f>'Final Tables'!L231-Exercise!L231</f>
        <v>0</v>
      </c>
      <c r="M231" s="13">
        <f>'Final Tables'!M231-Exercise!M231</f>
        <v>0.97836423137780704</v>
      </c>
      <c r="N231" s="13">
        <f>'Final Tables'!N231-Exercise!P231</f>
        <v>0.97879227645472999</v>
      </c>
      <c r="O231" s="13">
        <f>'Final Tables'!O231-Exercise!Q231</f>
        <v>49668.006082488697</v>
      </c>
      <c r="P231" s="13">
        <f>'Final Tables'!P231-Exercise!U231</f>
        <v>49693.0320320053</v>
      </c>
      <c r="Q231" s="13">
        <f>'Final Tables'!Q231-Exercise!V231</f>
        <v>0.99949638916175598</v>
      </c>
      <c r="R231" s="13">
        <f>'Final Tables'!R231-Exercise!W231</f>
        <v>0.97523544471573997</v>
      </c>
    </row>
    <row r="232" spans="1:18" x14ac:dyDescent="0.25">
      <c r="A232" s="1">
        <v>40575</v>
      </c>
      <c r="B232" s="13">
        <f>'Final Tables'!B232-Exercise!B232</f>
        <v>0</v>
      </c>
      <c r="C232" s="13">
        <f>'Final Tables'!C232-Exercise!C232</f>
        <v>0</v>
      </c>
      <c r="D232" s="13">
        <f>'Final Tables'!D232-Exercise!D232</f>
        <v>0</v>
      </c>
      <c r="E232" s="13">
        <f>'Final Tables'!E232-Exercise!E232</f>
        <v>0</v>
      </c>
      <c r="F232" s="13">
        <f>'Final Tables'!F232-Exercise!F232</f>
        <v>0</v>
      </c>
      <c r="G232" s="13">
        <f>'Final Tables'!G232-Exercise!G232</f>
        <v>45981.919642857101</v>
      </c>
      <c r="H232" s="13">
        <f>'Final Tables'!H232-Exercise!H232</f>
        <v>45981.919642857101</v>
      </c>
      <c r="I232" s="13">
        <f>'Final Tables'!I232-Exercise!I232</f>
        <v>0</v>
      </c>
      <c r="J232" s="13">
        <f>'Final Tables'!J232-Exercise!J232</f>
        <v>0</v>
      </c>
      <c r="K232" s="13">
        <f>'Final Tables'!K232-Exercise!K232</f>
        <v>0</v>
      </c>
      <c r="L232" s="13">
        <f>'Final Tables'!L232-Exercise!L232</f>
        <v>0</v>
      </c>
      <c r="M232" s="13">
        <f>'Final Tables'!M232-Exercise!M232</f>
        <v>0.92025734245437596</v>
      </c>
      <c r="N232" s="13">
        <f>'Final Tables'!N232-Exercise!P232</f>
        <v>0.91835625895390405</v>
      </c>
      <c r="O232" s="13">
        <f>'Final Tables'!O232-Exercise!Q232</f>
        <v>50069.805910872703</v>
      </c>
      <c r="P232" s="13">
        <f>'Final Tables'!P232-Exercise!U232</f>
        <v>49979.050011032297</v>
      </c>
      <c r="Q232" s="13">
        <f>'Final Tables'!Q232-Exercise!V232</f>
        <v>1.0018158788496501</v>
      </c>
      <c r="R232" s="13">
        <f>'Final Tables'!R232-Exercise!W232</f>
        <v>0.91022921241448895</v>
      </c>
    </row>
    <row r="233" spans="1:18" x14ac:dyDescent="0.25">
      <c r="A233" s="1">
        <v>40603</v>
      </c>
      <c r="B233" s="13">
        <f>'Final Tables'!B233-Exercise!B233</f>
        <v>0</v>
      </c>
      <c r="C233" s="13">
        <f>'Final Tables'!C233-Exercise!C233</f>
        <v>0</v>
      </c>
      <c r="D233" s="13">
        <f>'Final Tables'!D233-Exercise!D233</f>
        <v>0</v>
      </c>
      <c r="E233" s="13">
        <f>'Final Tables'!E233-Exercise!E233</f>
        <v>0</v>
      </c>
      <c r="F233" s="13">
        <f>'Final Tables'!F233-Exercise!F233</f>
        <v>0</v>
      </c>
      <c r="G233" s="13">
        <f>'Final Tables'!G233-Exercise!G233</f>
        <v>50173.562580612903</v>
      </c>
      <c r="H233" s="13">
        <f>'Final Tables'!H233-Exercise!H233</f>
        <v>50173.562580612903</v>
      </c>
      <c r="I233" s="13">
        <f>'Final Tables'!I233-Exercise!I233</f>
        <v>0</v>
      </c>
      <c r="J233" s="13">
        <f>'Final Tables'!J233-Exercise!J233</f>
        <v>0</v>
      </c>
      <c r="K233" s="13">
        <f>'Final Tables'!K233-Exercise!K233</f>
        <v>0</v>
      </c>
      <c r="L233" s="13">
        <f>'Final Tables'!L233-Exercise!L233</f>
        <v>0</v>
      </c>
      <c r="M233" s="13">
        <f>'Final Tables'!M233-Exercise!M233</f>
        <v>0.99883924010263703</v>
      </c>
      <c r="N233" s="13">
        <f>'Final Tables'!N233-Exercise!P233</f>
        <v>1.0006555771968899</v>
      </c>
      <c r="O233" s="13">
        <f>'Final Tables'!O233-Exercise!Q233</f>
        <v>50140.691486638003</v>
      </c>
      <c r="P233" s="13">
        <f>'Final Tables'!P233-Exercise!U233</f>
        <v>50250.282222448302</v>
      </c>
      <c r="Q233" s="13">
        <f>'Final Tables'!Q233-Exercise!V233</f>
        <v>0.99781910208334501</v>
      </c>
      <c r="R233" s="13">
        <f>'Final Tables'!R233-Exercise!W233</f>
        <v>0.99178927385260096</v>
      </c>
    </row>
    <row r="234" spans="1:18" x14ac:dyDescent="0.25">
      <c r="A234" s="1">
        <v>40634</v>
      </c>
      <c r="B234" s="13">
        <f>'Final Tables'!B234-Exercise!B234</f>
        <v>0</v>
      </c>
      <c r="C234" s="13">
        <f>'Final Tables'!C234-Exercise!C234</f>
        <v>0</v>
      </c>
      <c r="D234" s="13">
        <f>'Final Tables'!D234-Exercise!D234</f>
        <v>0</v>
      </c>
      <c r="E234" s="13">
        <f>'Final Tables'!E234-Exercise!E234</f>
        <v>0</v>
      </c>
      <c r="F234" s="13">
        <f>'Final Tables'!F234-Exercise!F234</f>
        <v>0</v>
      </c>
      <c r="G234" s="13">
        <f>'Final Tables'!G234-Exercise!G234</f>
        <v>49564.2192551224</v>
      </c>
      <c r="H234" s="13">
        <f>'Final Tables'!H234-Exercise!H234</f>
        <v>49564.2192551224</v>
      </c>
      <c r="I234" s="13">
        <f>'Final Tables'!I234-Exercise!I234</f>
        <v>0</v>
      </c>
      <c r="J234" s="13">
        <f>'Final Tables'!J234-Exercise!J234</f>
        <v>0</v>
      </c>
      <c r="K234" s="13">
        <f>'Final Tables'!K234-Exercise!K234</f>
        <v>0</v>
      </c>
      <c r="L234" s="13">
        <f>'Final Tables'!L234-Exercise!L234</f>
        <v>0</v>
      </c>
      <c r="M234" s="13">
        <f>'Final Tables'!M234-Exercise!M234</f>
        <v>0.98202665840796499</v>
      </c>
      <c r="N234" s="13">
        <f>'Final Tables'!N234-Exercise!P234</f>
        <v>0.97849719526159795</v>
      </c>
      <c r="O234" s="13">
        <f>'Final Tables'!O234-Exercise!Q234</f>
        <v>50653.409631768598</v>
      </c>
      <c r="P234" s="13">
        <f>'Final Tables'!P234-Exercise!U234</f>
        <v>50489.899841169601</v>
      </c>
      <c r="Q234" s="13">
        <f>'Final Tables'!Q234-Exercise!V234</f>
        <v>1.0032384653388799</v>
      </c>
      <c r="R234" s="13">
        <f>'Final Tables'!R234-Exercise!W234</f>
        <v>0.99870868254982104</v>
      </c>
    </row>
    <row r="235" spans="1:18" x14ac:dyDescent="0.25">
      <c r="A235" s="1">
        <v>40664</v>
      </c>
      <c r="B235" s="13">
        <f>'Final Tables'!B235-Exercise!B235</f>
        <v>0</v>
      </c>
      <c r="C235" s="13">
        <f>'Final Tables'!C235-Exercise!C235</f>
        <v>0</v>
      </c>
      <c r="D235" s="13">
        <f>'Final Tables'!D235-Exercise!D235</f>
        <v>0</v>
      </c>
      <c r="E235" s="13">
        <f>'Final Tables'!E235-Exercise!E235</f>
        <v>0</v>
      </c>
      <c r="F235" s="13">
        <f>'Final Tables'!F235-Exercise!F235</f>
        <v>0</v>
      </c>
      <c r="G235" s="13">
        <f>'Final Tables'!G235-Exercise!G235</f>
        <v>52283.875520747897</v>
      </c>
      <c r="H235" s="13">
        <f>'Final Tables'!H235-Exercise!H235</f>
        <v>52283.875520747897</v>
      </c>
      <c r="I235" s="13">
        <f>'Final Tables'!I235-Exercise!I235</f>
        <v>0</v>
      </c>
      <c r="J235" s="13">
        <f>'Final Tables'!J235-Exercise!J235</f>
        <v>0</v>
      </c>
      <c r="K235" s="13">
        <f>'Final Tables'!K235-Exercise!K235</f>
        <v>0</v>
      </c>
      <c r="L235" s="13">
        <f>'Final Tables'!L235-Exercise!L235</f>
        <v>0</v>
      </c>
      <c r="M235" s="13">
        <f>'Final Tables'!M235-Exercise!M235</f>
        <v>1.0316781977479501</v>
      </c>
      <c r="N235" s="13">
        <f>'Final Tables'!N235-Exercise!P235</f>
        <v>1.03310128991531</v>
      </c>
      <c r="O235" s="13">
        <f>'Final Tables'!O235-Exercise!Q235</f>
        <v>50608.663478712799</v>
      </c>
      <c r="P235" s="13">
        <f>'Final Tables'!P235-Exercise!U235</f>
        <v>50691.565446334702</v>
      </c>
      <c r="Q235" s="13">
        <f>'Final Tables'!Q235-Exercise!V235</f>
        <v>0.99836458063798195</v>
      </c>
      <c r="R235" s="13">
        <f>'Final Tables'!R235-Exercise!W235</f>
        <v>1.0164465224741099</v>
      </c>
    </row>
    <row r="236" spans="1:18" x14ac:dyDescent="0.25">
      <c r="A236" s="1">
        <v>40695</v>
      </c>
      <c r="B236" s="13">
        <f>'Final Tables'!B236-Exercise!B236</f>
        <v>0</v>
      </c>
      <c r="C236" s="13">
        <f>'Final Tables'!C236-Exercise!C236</f>
        <v>0</v>
      </c>
      <c r="D236" s="13">
        <f>'Final Tables'!D236-Exercise!D236</f>
        <v>0</v>
      </c>
      <c r="E236" s="13">
        <f>'Final Tables'!E236-Exercise!E236</f>
        <v>0</v>
      </c>
      <c r="F236" s="13">
        <f>'Final Tables'!F236-Exercise!F236</f>
        <v>0</v>
      </c>
      <c r="G236" s="13">
        <f>'Final Tables'!G236-Exercise!G236</f>
        <v>50817.918018283701</v>
      </c>
      <c r="H236" s="13">
        <f>'Final Tables'!H236-Exercise!H236</f>
        <v>50817.918018283701</v>
      </c>
      <c r="I236" s="13">
        <f>'Final Tables'!I236-Exercise!I236</f>
        <v>0</v>
      </c>
      <c r="J236" s="13">
        <f>'Final Tables'!J236-Exercise!J236</f>
        <v>0</v>
      </c>
      <c r="K236" s="13">
        <f>'Final Tables'!K236-Exercise!K236</f>
        <v>0</v>
      </c>
      <c r="L236" s="13">
        <f>'Final Tables'!L236-Exercise!L236</f>
        <v>0</v>
      </c>
      <c r="M236" s="13">
        <f>'Final Tables'!M236-Exercise!M236</f>
        <v>0.99924215972859298</v>
      </c>
      <c r="N236" s="13">
        <f>'Final Tables'!N236-Exercise!P236</f>
        <v>0.99852898962807102</v>
      </c>
      <c r="O236" s="13">
        <f>'Final Tables'!O236-Exercise!Q236</f>
        <v>50892.781828209299</v>
      </c>
      <c r="P236" s="13">
        <f>'Final Tables'!P236-Exercise!U236</f>
        <v>50860.469613539099</v>
      </c>
      <c r="Q236" s="13">
        <f>'Final Tables'!Q236-Exercise!V236</f>
        <v>1.0006353109775801</v>
      </c>
      <c r="R236" s="13">
        <f>'Final Tables'!R236-Exercise!W236</f>
        <v>1.00289271221777</v>
      </c>
    </row>
    <row r="237" spans="1:18" x14ac:dyDescent="0.25">
      <c r="A237" s="1">
        <v>40725</v>
      </c>
      <c r="B237" s="13">
        <f>'Final Tables'!B237-Exercise!B237</f>
        <v>0</v>
      </c>
      <c r="C237" s="13">
        <f>'Final Tables'!C237-Exercise!C237</f>
        <v>0</v>
      </c>
      <c r="D237" s="13">
        <f>'Final Tables'!D237-Exercise!D237</f>
        <v>0</v>
      </c>
      <c r="E237" s="13">
        <f>'Final Tables'!E237-Exercise!E237</f>
        <v>0</v>
      </c>
      <c r="F237" s="13">
        <f>'Final Tables'!F237-Exercise!F237</f>
        <v>0</v>
      </c>
      <c r="G237" s="13">
        <f>'Final Tables'!G237-Exercise!G237</f>
        <v>52270.478386861498</v>
      </c>
      <c r="H237" s="13">
        <f>'Final Tables'!H237-Exercise!H237</f>
        <v>52270.478386861498</v>
      </c>
      <c r="I237" s="13">
        <f>'Final Tables'!I237-Exercise!I237</f>
        <v>0</v>
      </c>
      <c r="J237" s="13">
        <f>'Final Tables'!J237-Exercise!J237</f>
        <v>0</v>
      </c>
      <c r="K237" s="13">
        <f>'Final Tables'!K237-Exercise!K237</f>
        <v>0</v>
      </c>
      <c r="L237" s="13">
        <f>'Final Tables'!L237-Exercise!L237</f>
        <v>0</v>
      </c>
      <c r="M237" s="13">
        <f>'Final Tables'!M237-Exercise!M237</f>
        <v>1.0248773201360699</v>
      </c>
      <c r="N237" s="13">
        <f>'Final Tables'!N237-Exercise!P237</f>
        <v>1.0256919190713301</v>
      </c>
      <c r="O237" s="13">
        <f>'Final Tables'!O237-Exercise!Q237</f>
        <v>50961.187677277798</v>
      </c>
      <c r="P237" s="13">
        <f>'Final Tables'!P237-Exercise!U237</f>
        <v>50995.912715844497</v>
      </c>
      <c r="Q237" s="13">
        <f>'Final Tables'!Q237-Exercise!V237</f>
        <v>0.99931906231857903</v>
      </c>
      <c r="R237" s="13">
        <f>'Final Tables'!R237-Exercise!W237</f>
        <v>1.0306274714907799</v>
      </c>
    </row>
    <row r="238" spans="1:18" x14ac:dyDescent="0.25">
      <c r="A238" s="1">
        <v>40756</v>
      </c>
      <c r="B238" s="13">
        <f>'Final Tables'!B238-Exercise!B238</f>
        <v>0</v>
      </c>
      <c r="C238" s="13">
        <f>'Final Tables'!C238-Exercise!C238</f>
        <v>0</v>
      </c>
      <c r="D238" s="13">
        <f>'Final Tables'!D238-Exercise!D238</f>
        <v>0</v>
      </c>
      <c r="E238" s="13">
        <f>'Final Tables'!E238-Exercise!E238</f>
        <v>0</v>
      </c>
      <c r="F238" s="13">
        <f>'Final Tables'!F238-Exercise!F238</f>
        <v>0</v>
      </c>
      <c r="G238" s="13">
        <f>'Final Tables'!G238-Exercise!G238</f>
        <v>51955.622351932398</v>
      </c>
      <c r="H238" s="13">
        <f>'Final Tables'!H238-Exercise!H238</f>
        <v>51955.622351932398</v>
      </c>
      <c r="I238" s="13">
        <f>'Final Tables'!I238-Exercise!I238</f>
        <v>0</v>
      </c>
      <c r="J238" s="13">
        <f>'Final Tables'!J238-Exercise!J238</f>
        <v>0</v>
      </c>
      <c r="K238" s="13">
        <f>'Final Tables'!K238-Exercise!K238</f>
        <v>0</v>
      </c>
      <c r="L238" s="13">
        <f>'Final Tables'!L238-Exercise!L238</f>
        <v>0</v>
      </c>
      <c r="M238" s="13">
        <f>'Final Tables'!M238-Exercise!M238</f>
        <v>1.01618045407855</v>
      </c>
      <c r="N238" s="13">
        <f>'Final Tables'!N238-Exercise!P238</f>
        <v>1.01404756857815</v>
      </c>
      <c r="O238" s="13">
        <f>'Final Tables'!O238-Exercise!Q238</f>
        <v>51235.882774988597</v>
      </c>
      <c r="P238" s="13">
        <f>'Final Tables'!P238-Exercise!U238</f>
        <v>51114.885501537203</v>
      </c>
      <c r="Q238" s="13">
        <f>'Final Tables'!Q238-Exercise!V238</f>
        <v>1.0023671631514799</v>
      </c>
      <c r="R238" s="13">
        <f>'Final Tables'!R238-Exercise!W238</f>
        <v>1.00661874465013</v>
      </c>
    </row>
    <row r="239" spans="1:18" x14ac:dyDescent="0.25">
      <c r="A239" s="1">
        <v>40787</v>
      </c>
      <c r="B239" s="13">
        <f>'Final Tables'!B239-Exercise!B239</f>
        <v>0</v>
      </c>
      <c r="C239" s="13">
        <f>'Final Tables'!C239-Exercise!C239</f>
        <v>0</v>
      </c>
      <c r="D239" s="13">
        <f>'Final Tables'!D239-Exercise!D239</f>
        <v>0</v>
      </c>
      <c r="E239" s="13">
        <f>'Final Tables'!E239-Exercise!E239</f>
        <v>0</v>
      </c>
      <c r="F239" s="13">
        <f>'Final Tables'!F239-Exercise!F239</f>
        <v>0</v>
      </c>
      <c r="G239" s="13">
        <f>'Final Tables'!G239-Exercise!G239</f>
        <v>49599.573042812699</v>
      </c>
      <c r="H239" s="13">
        <f>'Final Tables'!H239-Exercise!H239</f>
        <v>49599.573042812699</v>
      </c>
      <c r="I239" s="13">
        <f>'Final Tables'!I239-Exercise!I239</f>
        <v>0</v>
      </c>
      <c r="J239" s="13">
        <f>'Final Tables'!J239-Exercise!J239</f>
        <v>0</v>
      </c>
      <c r="K239" s="13">
        <f>'Final Tables'!K239-Exercise!K239</f>
        <v>0</v>
      </c>
      <c r="L239" s="13">
        <f>'Final Tables'!L239-Exercise!L239</f>
        <v>0</v>
      </c>
      <c r="M239" s="13">
        <f>'Final Tables'!M239-Exercise!M239</f>
        <v>0.96801366375409204</v>
      </c>
      <c r="N239" s="13">
        <f>'Final Tables'!N239-Exercise!P239</f>
        <v>0.97164308682510603</v>
      </c>
      <c r="O239" s="13">
        <f>'Final Tables'!O239-Exercise!Q239</f>
        <v>51047.111552948802</v>
      </c>
      <c r="P239" s="13">
        <f>'Final Tables'!P239-Exercise!U239</f>
        <v>51221.339992800997</v>
      </c>
      <c r="Q239" s="13">
        <f>'Final Tables'!Q239-Exercise!V239</f>
        <v>0.99659851851051395</v>
      </c>
      <c r="R239" s="13">
        <f>'Final Tables'!R239-Exercise!W239</f>
        <v>0.978018118580815</v>
      </c>
    </row>
    <row r="240" spans="1:18" x14ac:dyDescent="0.25">
      <c r="A240" s="1">
        <v>40817</v>
      </c>
      <c r="B240" s="13">
        <f>'Final Tables'!B240-Exercise!B240</f>
        <v>0</v>
      </c>
      <c r="C240" s="13">
        <f>'Final Tables'!C240-Exercise!C240</f>
        <v>0</v>
      </c>
      <c r="D240" s="13">
        <f>'Final Tables'!D240-Exercise!D240</f>
        <v>0</v>
      </c>
      <c r="E240" s="13">
        <f>'Final Tables'!E240-Exercise!E240</f>
        <v>0</v>
      </c>
      <c r="F240" s="13">
        <f>'Final Tables'!F240-Exercise!F240</f>
        <v>0</v>
      </c>
      <c r="G240" s="13">
        <f>'Final Tables'!G240-Exercise!G240</f>
        <v>51072.592615283596</v>
      </c>
      <c r="H240" s="13">
        <f>'Final Tables'!H240-Exercise!H240</f>
        <v>51072.592615283596</v>
      </c>
      <c r="I240" s="13">
        <f>'Final Tables'!I240-Exercise!I240</f>
        <v>0</v>
      </c>
      <c r="J240" s="13">
        <f>'Final Tables'!J240-Exercise!J240</f>
        <v>0</v>
      </c>
      <c r="K240" s="13">
        <f>'Final Tables'!K240-Exercise!K240</f>
        <v>0</v>
      </c>
      <c r="L240" s="13">
        <f>'Final Tables'!L240-Exercise!L240</f>
        <v>0</v>
      </c>
      <c r="M240" s="13">
        <f>'Final Tables'!M240-Exercise!M240</f>
        <v>0.994904122951212</v>
      </c>
      <c r="N240" s="13">
        <f>'Final Tables'!N240-Exercise!P240</f>
        <v>0.99367572686838901</v>
      </c>
      <c r="O240" s="13">
        <f>'Final Tables'!O240-Exercise!Q240</f>
        <v>51397.645362880103</v>
      </c>
      <c r="P240" s="13">
        <f>'Final Tables'!P240-Exercise!U240</f>
        <v>51317.929036047899</v>
      </c>
      <c r="Q240" s="13">
        <f>'Final Tables'!Q240-Exercise!V240</f>
        <v>1.0015533816022899</v>
      </c>
      <c r="R240" s="13">
        <f>'Final Tables'!R240-Exercise!W240</f>
        <v>0.99006481018196901</v>
      </c>
    </row>
    <row r="241" spans="1:18" x14ac:dyDescent="0.25">
      <c r="A241" s="1">
        <v>40848</v>
      </c>
      <c r="B241" s="13">
        <f>'Final Tables'!B241-Exercise!B241</f>
        <v>0</v>
      </c>
      <c r="C241" s="13">
        <f>'Final Tables'!C241-Exercise!C241</f>
        <v>0</v>
      </c>
      <c r="D241" s="13">
        <f>'Final Tables'!D241-Exercise!D241</f>
        <v>0</v>
      </c>
      <c r="E241" s="13">
        <f>'Final Tables'!E241-Exercise!E241</f>
        <v>0</v>
      </c>
      <c r="F241" s="13">
        <f>'Final Tables'!F241-Exercise!F241</f>
        <v>0</v>
      </c>
      <c r="G241" s="13">
        <f>'Final Tables'!G241-Exercise!G241</f>
        <v>51501.092473604003</v>
      </c>
      <c r="H241" s="13">
        <f>'Final Tables'!H241-Exercise!H241</f>
        <v>51501.092473604003</v>
      </c>
      <c r="I241" s="13">
        <f>'Final Tables'!I241-Exercise!I241</f>
        <v>0</v>
      </c>
      <c r="J241" s="13">
        <f>'Final Tables'!J241-Exercise!J241</f>
        <v>0</v>
      </c>
      <c r="K241" s="13">
        <f>'Final Tables'!K241-Exercise!K241</f>
        <v>0</v>
      </c>
      <c r="L241" s="13">
        <f>'Final Tables'!L241-Exercise!L241</f>
        <v>0</v>
      </c>
      <c r="M241" s="13">
        <f>'Final Tables'!M241-Exercise!M241</f>
        <v>1.0013829459455501</v>
      </c>
      <c r="N241" s="13">
        <f>'Final Tables'!N241-Exercise!P241</f>
        <v>1.00060923527393</v>
      </c>
      <c r="O241" s="13">
        <f>'Final Tables'!O241-Exercise!Q241</f>
        <v>51469.735295322404</v>
      </c>
      <c r="P241" s="13">
        <f>'Final Tables'!P241-Exercise!U241</f>
        <v>51418.7533253617</v>
      </c>
      <c r="Q241" s="13">
        <f>'Final Tables'!Q241-Exercise!V241</f>
        <v>1.0009915053684399</v>
      </c>
      <c r="R241" s="13">
        <f>'Final Tables'!R241-Exercise!W241</f>
        <v>0.99771253349863098</v>
      </c>
    </row>
    <row r="242" spans="1:18" x14ac:dyDescent="0.25">
      <c r="A242" s="1">
        <v>40878</v>
      </c>
      <c r="B242" s="13">
        <f>'Final Tables'!B242-Exercise!B242</f>
        <v>0</v>
      </c>
      <c r="C242" s="13">
        <f>'Final Tables'!C242-Exercise!C242</f>
        <v>0</v>
      </c>
      <c r="D242" s="13">
        <f>'Final Tables'!D242-Exercise!D242</f>
        <v>0</v>
      </c>
      <c r="E242" s="13">
        <f>'Final Tables'!E242-Exercise!E242</f>
        <v>0</v>
      </c>
      <c r="F242" s="13">
        <f>'Final Tables'!F242-Exercise!F242</f>
        <v>0</v>
      </c>
      <c r="G242" s="13">
        <f>'Final Tables'!G242-Exercise!G242</f>
        <v>55260.997536049399</v>
      </c>
      <c r="H242" s="13">
        <f>'Final Tables'!H242-Exercise!H242</f>
        <v>55260.997536049399</v>
      </c>
      <c r="I242" s="13">
        <f>'Final Tables'!I242-Exercise!I242</f>
        <v>0</v>
      </c>
      <c r="J242" s="13">
        <f>'Final Tables'!J242-Exercise!J242</f>
        <v>0</v>
      </c>
      <c r="K242" s="13">
        <f>'Final Tables'!K242-Exercise!K242</f>
        <v>0</v>
      </c>
      <c r="L242" s="13">
        <f>'Final Tables'!L242-Exercise!L242</f>
        <v>0</v>
      </c>
      <c r="M242" s="13">
        <f>'Final Tables'!M242-Exercise!M242</f>
        <v>1.0834779707165001</v>
      </c>
      <c r="N242" s="13">
        <f>'Final Tables'!N242-Exercise!P242</f>
        <v>1.08532011150656</v>
      </c>
      <c r="O242" s="13">
        <f>'Final Tables'!O242-Exercise!Q242</f>
        <v>50916.772802947598</v>
      </c>
      <c r="P242" s="13">
        <f>'Final Tables'!P242-Exercise!U242</f>
        <v>51536.392140029297</v>
      </c>
      <c r="Q242" s="13">
        <f>'Final Tables'!Q242-Exercise!V242</f>
        <v>0.987977052499171</v>
      </c>
      <c r="R242" s="13">
        <f>'Final Tables'!R242-Exercise!W242</f>
        <v>1.10111063434787</v>
      </c>
    </row>
    <row r="243" spans="1:18" x14ac:dyDescent="0.25">
      <c r="A243" s="1">
        <v>40909</v>
      </c>
      <c r="B243" s="13">
        <f>'Final Tables'!B243-Exercise!B243</f>
        <v>0</v>
      </c>
      <c r="C243" s="13">
        <f>'Final Tables'!C243-Exercise!C243</f>
        <v>0</v>
      </c>
      <c r="D243" s="13">
        <f>'Final Tables'!D243-Exercise!D243</f>
        <v>0</v>
      </c>
      <c r="E243" s="13">
        <f>'Final Tables'!E243-Exercise!E243</f>
        <v>0</v>
      </c>
      <c r="F243" s="13">
        <f>'Final Tables'!F243-Exercise!F243</f>
        <v>0</v>
      </c>
      <c r="G243" s="13">
        <f>'Final Tables'!G243-Exercise!G243</f>
        <v>50650.544365407899</v>
      </c>
      <c r="H243" s="13">
        <f>'Final Tables'!H243-Exercise!H243</f>
        <v>50650.544365407899</v>
      </c>
      <c r="I243" s="13">
        <f>'Final Tables'!I243-Exercise!I243</f>
        <v>0</v>
      </c>
      <c r="J243" s="13">
        <f>'Final Tables'!J243-Exercise!J243</f>
        <v>0</v>
      </c>
      <c r="K243" s="13">
        <f>'Final Tables'!K243-Exercise!K243</f>
        <v>0</v>
      </c>
      <c r="L243" s="13">
        <f>'Final Tables'!L243-Exercise!L243</f>
        <v>0</v>
      </c>
      <c r="M243" s="13">
        <f>'Final Tables'!M243-Exercise!M243</f>
        <v>0.980238333079132</v>
      </c>
      <c r="N243" s="13">
        <f>'Final Tables'!N243-Exercise!P243</f>
        <v>0.97919924595114405</v>
      </c>
      <c r="O243" s="13">
        <f>'Final Tables'!O243-Exercise!Q243</f>
        <v>51726.494454362597</v>
      </c>
      <c r="P243" s="13">
        <f>'Final Tables'!P243-Exercise!U243</f>
        <v>51676.937928232997</v>
      </c>
      <c r="Q243" s="13">
        <f>'Final Tables'!Q243-Exercise!V243</f>
        <v>1.00095896792876</v>
      </c>
      <c r="R243" s="13">
        <f>'Final Tables'!R243-Exercise!W243</f>
        <v>0.96341344074587598</v>
      </c>
    </row>
    <row r="244" spans="1:18" x14ac:dyDescent="0.25">
      <c r="A244" s="1">
        <v>40940</v>
      </c>
      <c r="B244" s="13">
        <f>'Final Tables'!B244-Exercise!B244</f>
        <v>0</v>
      </c>
      <c r="C244" s="13">
        <f>'Final Tables'!C244-Exercise!C244</f>
        <v>0</v>
      </c>
      <c r="D244" s="13">
        <f>'Final Tables'!D244-Exercise!D244</f>
        <v>0</v>
      </c>
      <c r="E244" s="13">
        <f>'Final Tables'!E244-Exercise!E244</f>
        <v>0</v>
      </c>
      <c r="F244" s="13">
        <f>'Final Tables'!F244-Exercise!F244</f>
        <v>0</v>
      </c>
      <c r="G244" s="13">
        <f>'Final Tables'!G244-Exercise!G244</f>
        <v>47500.672591650196</v>
      </c>
      <c r="H244" s="13">
        <f>'Final Tables'!H244-Exercise!H244</f>
        <v>47500.672591650196</v>
      </c>
      <c r="I244" s="13">
        <f>'Final Tables'!I244-Exercise!I244</f>
        <v>0</v>
      </c>
      <c r="J244" s="13">
        <f>'Final Tables'!J244-Exercise!J244</f>
        <v>0</v>
      </c>
      <c r="K244" s="13">
        <f>'Final Tables'!K244-Exercise!K244</f>
        <v>0</v>
      </c>
      <c r="L244" s="13">
        <f>'Final Tables'!L244-Exercise!L244</f>
        <v>0</v>
      </c>
      <c r="M244" s="13">
        <f>'Final Tables'!M244-Exercise!M244</f>
        <v>0.91665201540337404</v>
      </c>
      <c r="N244" s="13">
        <f>'Final Tables'!N244-Exercise!P244</f>
        <v>0.91913855813318601</v>
      </c>
      <c r="O244" s="13">
        <f>'Final Tables'!O244-Exercise!Q244</f>
        <v>51679.556005273298</v>
      </c>
      <c r="P244" s="13">
        <f>'Final Tables'!P244-Exercise!U244</f>
        <v>51832.021461280099</v>
      </c>
      <c r="Q244" s="13">
        <f>'Final Tables'!Q244-Exercise!V244</f>
        <v>0.99705846980865398</v>
      </c>
      <c r="R244" s="13">
        <f>'Final Tables'!R244-Exercise!W244</f>
        <v>0.94524805892325103</v>
      </c>
    </row>
    <row r="245" spans="1:18" x14ac:dyDescent="0.25">
      <c r="A245" s="1">
        <v>40969</v>
      </c>
      <c r="B245" s="13">
        <f>'Final Tables'!B245-Exercise!B245</f>
        <v>0</v>
      </c>
      <c r="C245" s="13">
        <f>'Final Tables'!C245-Exercise!C245</f>
        <v>0</v>
      </c>
      <c r="D245" s="13">
        <f>'Final Tables'!D245-Exercise!D245</f>
        <v>0</v>
      </c>
      <c r="E245" s="13">
        <f>'Final Tables'!E245-Exercise!E245</f>
        <v>0</v>
      </c>
      <c r="F245" s="13">
        <f>'Final Tables'!F245-Exercise!F245</f>
        <v>0</v>
      </c>
      <c r="G245" s="13">
        <f>'Final Tables'!G245-Exercise!G245</f>
        <v>52094.3334051114</v>
      </c>
      <c r="H245" s="13">
        <f>'Final Tables'!H245-Exercise!H245</f>
        <v>52094.3334051114</v>
      </c>
      <c r="I245" s="13">
        <f>'Final Tables'!I245-Exercise!I245</f>
        <v>0</v>
      </c>
      <c r="J245" s="13">
        <f>'Final Tables'!J245-Exercise!J245</f>
        <v>0</v>
      </c>
      <c r="K245" s="13">
        <f>'Final Tables'!K245-Exercise!K245</f>
        <v>0</v>
      </c>
      <c r="L245" s="13">
        <f>'Final Tables'!L245-Exercise!L245</f>
        <v>0</v>
      </c>
      <c r="M245" s="13">
        <f>'Final Tables'!M245-Exercise!M245</f>
        <v>1.0024499984848201</v>
      </c>
      <c r="N245" s="13">
        <f>'Final Tables'!N245-Exercise!P245</f>
        <v>1.0019568277542501</v>
      </c>
      <c r="O245" s="13">
        <f>'Final Tables'!O245-Exercise!Q245</f>
        <v>51992.592856394796</v>
      </c>
      <c r="P245" s="13">
        <f>'Final Tables'!P245-Exercise!U245</f>
        <v>51982.5049641187</v>
      </c>
      <c r="Q245" s="13">
        <f>'Final Tables'!Q245-Exercise!V245</f>
        <v>1.0001940632196</v>
      </c>
      <c r="R245" s="13">
        <f>'Final Tables'!R245-Exercise!W245</f>
        <v>1.0107016617759801</v>
      </c>
    </row>
    <row r="246" spans="1:18" x14ac:dyDescent="0.25">
      <c r="A246" s="1">
        <v>41000</v>
      </c>
      <c r="B246" s="13">
        <f>'Final Tables'!B246-Exercise!B246</f>
        <v>0</v>
      </c>
      <c r="C246" s="13">
        <f>'Final Tables'!C246-Exercise!C246</f>
        <v>0</v>
      </c>
      <c r="D246" s="13">
        <f>'Final Tables'!D246-Exercise!D246</f>
        <v>0</v>
      </c>
      <c r="E246" s="13">
        <f>'Final Tables'!E246-Exercise!E246</f>
        <v>0</v>
      </c>
      <c r="F246" s="13">
        <f>'Final Tables'!F246-Exercise!F246</f>
        <v>0</v>
      </c>
      <c r="G246" s="13">
        <f>'Final Tables'!G246-Exercise!G246</f>
        <v>51137.267503866497</v>
      </c>
      <c r="H246" s="13">
        <f>'Final Tables'!H246-Exercise!H246</f>
        <v>51137.267503866497</v>
      </c>
      <c r="I246" s="13">
        <f>'Final Tables'!I246-Exercise!I246</f>
        <v>0</v>
      </c>
      <c r="J246" s="13">
        <f>'Final Tables'!J246-Exercise!J246</f>
        <v>0</v>
      </c>
      <c r="K246" s="13">
        <f>'Final Tables'!K246-Exercise!K246</f>
        <v>0</v>
      </c>
      <c r="L246" s="13">
        <f>'Final Tables'!L246-Exercise!L246</f>
        <v>0</v>
      </c>
      <c r="M246" s="13">
        <f>'Final Tables'!M246-Exercise!M246</f>
        <v>0.98163106024307101</v>
      </c>
      <c r="N246" s="13">
        <f>'Final Tables'!N246-Exercise!P246</f>
        <v>0.97820205039432495</v>
      </c>
      <c r="O246" s="13">
        <f>'Final Tables'!O246-Exercise!Q246</f>
        <v>52276.794434495903</v>
      </c>
      <c r="P246" s="13">
        <f>'Final Tables'!P246-Exercise!U246</f>
        <v>52108.170947411199</v>
      </c>
      <c r="Q246" s="13">
        <f>'Final Tables'!Q246-Exercise!V246</f>
        <v>1.0032360277480299</v>
      </c>
      <c r="R246" s="13">
        <f>'Final Tables'!R246-Exercise!W246</f>
        <v>0.97255389413186599</v>
      </c>
    </row>
    <row r="247" spans="1:18" x14ac:dyDescent="0.25">
      <c r="A247" s="1">
        <v>41030</v>
      </c>
      <c r="B247" s="13">
        <f>'Final Tables'!B247-Exercise!B247</f>
        <v>0</v>
      </c>
      <c r="C247" s="13">
        <f>'Final Tables'!C247-Exercise!C247</f>
        <v>0</v>
      </c>
      <c r="D247" s="13">
        <f>'Final Tables'!D247-Exercise!D247</f>
        <v>0</v>
      </c>
      <c r="E247" s="13">
        <f>'Final Tables'!E247-Exercise!E247</f>
        <v>0</v>
      </c>
      <c r="F247" s="13">
        <f>'Final Tables'!F247-Exercise!F247</f>
        <v>0</v>
      </c>
      <c r="G247" s="13">
        <f>'Final Tables'!G247-Exercise!G247</f>
        <v>53973.706316429503</v>
      </c>
      <c r="H247" s="13">
        <f>'Final Tables'!H247-Exercise!H247</f>
        <v>53973.706316429503</v>
      </c>
      <c r="I247" s="13">
        <f>'Final Tables'!I247-Exercise!I247</f>
        <v>0</v>
      </c>
      <c r="J247" s="13">
        <f>'Final Tables'!J247-Exercise!J247</f>
        <v>0</v>
      </c>
      <c r="K247" s="13">
        <f>'Final Tables'!K247-Exercise!K247</f>
        <v>0</v>
      </c>
      <c r="L247" s="13">
        <f>'Final Tables'!L247-Exercise!L247</f>
        <v>0</v>
      </c>
      <c r="M247" s="13">
        <f>'Final Tables'!M247-Exercise!M247</f>
        <v>1.03385154309383</v>
      </c>
      <c r="N247" s="13">
        <f>'Final Tables'!N247-Exercise!P247</f>
        <v>1.0320414683566801</v>
      </c>
      <c r="O247" s="13">
        <f>'Final Tables'!O247-Exercise!Q247</f>
        <v>52298.001554503397</v>
      </c>
      <c r="P247" s="13">
        <f>'Final Tables'!P247-Exercise!U247</f>
        <v>52215.043432350503</v>
      </c>
      <c r="Q247" s="13">
        <f>'Final Tables'!Q247-Exercise!V247</f>
        <v>1.0015887781891899</v>
      </c>
      <c r="R247" s="13">
        <f>'Final Tables'!R247-Exercise!W247</f>
        <v>1.0316837813347399</v>
      </c>
    </row>
    <row r="248" spans="1:18" x14ac:dyDescent="0.25">
      <c r="A248" s="1">
        <v>41061</v>
      </c>
      <c r="B248" s="13">
        <f>'Final Tables'!B248-Exercise!B248</f>
        <v>0</v>
      </c>
      <c r="C248" s="13">
        <f>'Final Tables'!C248-Exercise!C248</f>
        <v>0</v>
      </c>
      <c r="D248" s="13">
        <f>'Final Tables'!D248-Exercise!D248</f>
        <v>0</v>
      </c>
      <c r="E248" s="13">
        <f>'Final Tables'!E248-Exercise!E248</f>
        <v>0</v>
      </c>
      <c r="F248" s="13">
        <f>'Final Tables'!F248-Exercise!F248</f>
        <v>0</v>
      </c>
      <c r="G248" s="13">
        <f>'Final Tables'!G248-Exercise!G248</f>
        <v>52078.9865909156</v>
      </c>
      <c r="H248" s="13">
        <f>'Final Tables'!H248-Exercise!H248</f>
        <v>52078.9865909156</v>
      </c>
      <c r="I248" s="13">
        <f>'Final Tables'!I248-Exercise!I248</f>
        <v>0</v>
      </c>
      <c r="J248" s="13">
        <f>'Final Tables'!J248-Exercise!J248</f>
        <v>0</v>
      </c>
      <c r="K248" s="13">
        <f>'Final Tables'!K248-Exercise!K248</f>
        <v>0</v>
      </c>
      <c r="L248" s="13">
        <f>'Final Tables'!L248-Exercise!L248</f>
        <v>0</v>
      </c>
      <c r="M248" s="13">
        <f>'Final Tables'!M248-Exercise!M248</f>
        <v>0.995772846962234</v>
      </c>
      <c r="N248" s="13">
        <f>'Final Tables'!N248-Exercise!P248</f>
        <v>0.998498423645788</v>
      </c>
      <c r="O248" s="13">
        <f>'Final Tables'!O248-Exercise!Q248</f>
        <v>52157.304766452296</v>
      </c>
      <c r="P248" s="13">
        <f>'Final Tables'!P248-Exercise!U248</f>
        <v>52301.612647928603</v>
      </c>
      <c r="Q248" s="13">
        <f>'Final Tables'!Q248-Exercise!V248</f>
        <v>0.99724085216171499</v>
      </c>
      <c r="R248" s="13">
        <f>'Final Tables'!R248-Exercise!W248</f>
        <v>1.01044331634824</v>
      </c>
    </row>
    <row r="249" spans="1:18" x14ac:dyDescent="0.25">
      <c r="A249" s="1">
        <v>41091</v>
      </c>
      <c r="B249" s="13">
        <f>'Final Tables'!B249-Exercise!B249</f>
        <v>0</v>
      </c>
      <c r="C249" s="13">
        <f>'Final Tables'!C249-Exercise!C249</f>
        <v>0</v>
      </c>
      <c r="D249" s="13">
        <f>'Final Tables'!D249-Exercise!D249</f>
        <v>0</v>
      </c>
      <c r="E249" s="13">
        <f>'Final Tables'!E249-Exercise!E249</f>
        <v>0</v>
      </c>
      <c r="F249" s="13">
        <f>'Final Tables'!F249-Exercise!F249</f>
        <v>0</v>
      </c>
      <c r="G249" s="13">
        <f>'Final Tables'!G249-Exercise!G249</f>
        <v>53734.257324525097</v>
      </c>
      <c r="H249" s="13">
        <f>'Final Tables'!H249-Exercise!H249</f>
        <v>53734.257324525097</v>
      </c>
      <c r="I249" s="13">
        <f>'Final Tables'!I249-Exercise!I249</f>
        <v>0</v>
      </c>
      <c r="J249" s="13">
        <f>'Final Tables'!J249-Exercise!J249</f>
        <v>0</v>
      </c>
      <c r="K249" s="13">
        <f>'Final Tables'!K249-Exercise!K249</f>
        <v>0</v>
      </c>
      <c r="L249" s="13">
        <f>'Final Tables'!L249-Exercise!L249</f>
        <v>0</v>
      </c>
      <c r="M249" s="13">
        <f>'Final Tables'!M249-Exercise!M249</f>
        <v>1.0258350507109799</v>
      </c>
      <c r="N249" s="13">
        <f>'Final Tables'!N249-Exercise!P249</f>
        <v>1.0254158917549201</v>
      </c>
      <c r="O249" s="13">
        <f>'Final Tables'!O249-Exercise!Q249</f>
        <v>52402.403509236901</v>
      </c>
      <c r="P249" s="13">
        <f>'Final Tables'!P249-Exercise!U249</f>
        <v>52376.319432288801</v>
      </c>
      <c r="Q249" s="13">
        <f>'Final Tables'!Q249-Exercise!V249</f>
        <v>1.0004980127895799</v>
      </c>
      <c r="R249" s="13">
        <f>'Final Tables'!R249-Exercise!W249</f>
        <v>1.0088850216704499</v>
      </c>
    </row>
    <row r="250" spans="1:18" x14ac:dyDescent="0.25">
      <c r="A250" s="1">
        <v>41122</v>
      </c>
      <c r="B250" s="13">
        <f>'Final Tables'!B250-Exercise!B250</f>
        <v>0</v>
      </c>
      <c r="C250" s="13">
        <f>'Final Tables'!C250-Exercise!C250</f>
        <v>0</v>
      </c>
      <c r="D250" s="13">
        <f>'Final Tables'!D250-Exercise!D250</f>
        <v>0</v>
      </c>
      <c r="E250" s="13">
        <f>'Final Tables'!E250-Exercise!E250</f>
        <v>0</v>
      </c>
      <c r="F250" s="13">
        <f>'Final Tables'!F250-Exercise!F250</f>
        <v>0</v>
      </c>
      <c r="G250" s="13">
        <f>'Final Tables'!G250-Exercise!G250</f>
        <v>52997.734360946</v>
      </c>
      <c r="H250" s="13">
        <f>'Final Tables'!H250-Exercise!H250</f>
        <v>52997.734360946</v>
      </c>
      <c r="I250" s="13">
        <f>'Final Tables'!I250-Exercise!I250</f>
        <v>0</v>
      </c>
      <c r="J250" s="13">
        <f>'Final Tables'!J250-Exercise!J250</f>
        <v>0</v>
      </c>
      <c r="K250" s="13">
        <f>'Final Tables'!K250-Exercise!K250</f>
        <v>0</v>
      </c>
      <c r="L250" s="13">
        <f>'Final Tables'!L250-Exercise!L250</f>
        <v>0</v>
      </c>
      <c r="M250" s="13">
        <f>'Final Tables'!M250-Exercise!M250</f>
        <v>1.0103777060797701</v>
      </c>
      <c r="N250" s="13">
        <f>'Final Tables'!N250-Exercise!P250</f>
        <v>1.0133100677967799</v>
      </c>
      <c r="O250" s="13">
        <f>'Final Tables'!O250-Exercise!Q250</f>
        <v>52301.596564788597</v>
      </c>
      <c r="P250" s="13">
        <f>'Final Tables'!P250-Exercise!U250</f>
        <v>52445.144199358299</v>
      </c>
      <c r="Q250" s="13">
        <f>'Final Tables'!Q250-Exercise!V250</f>
        <v>0.99726289942069801</v>
      </c>
      <c r="R250" s="13">
        <f>'Final Tables'!R250-Exercise!W250</f>
        <v>1.02180437137896</v>
      </c>
    </row>
    <row r="251" spans="1:18" x14ac:dyDescent="0.25">
      <c r="A251" s="1">
        <v>41153</v>
      </c>
      <c r="B251" s="13">
        <f>'Final Tables'!B251-Exercise!B251</f>
        <v>0</v>
      </c>
      <c r="C251" s="13">
        <f>'Final Tables'!C251-Exercise!C251</f>
        <v>0</v>
      </c>
      <c r="D251" s="13">
        <f>'Final Tables'!D251-Exercise!D251</f>
        <v>0</v>
      </c>
      <c r="E251" s="13">
        <f>'Final Tables'!E251-Exercise!E251</f>
        <v>0</v>
      </c>
      <c r="F251" s="13">
        <f>'Final Tables'!F251-Exercise!F251</f>
        <v>0</v>
      </c>
      <c r="G251" s="13">
        <f>'Final Tables'!G251-Exercise!G251</f>
        <v>51080.443194378597</v>
      </c>
      <c r="H251" s="13">
        <f>'Final Tables'!H251-Exercise!H251</f>
        <v>51080.443194378597</v>
      </c>
      <c r="I251" s="13">
        <f>'Final Tables'!I251-Exercise!I251</f>
        <v>0</v>
      </c>
      <c r="J251" s="13">
        <f>'Final Tables'!J251-Exercise!J251</f>
        <v>0</v>
      </c>
      <c r="K251" s="13">
        <f>'Final Tables'!K251-Exercise!K251</f>
        <v>0</v>
      </c>
      <c r="L251" s="13">
        <f>'Final Tables'!L251-Exercise!L251</f>
        <v>0</v>
      </c>
      <c r="M251" s="13">
        <f>'Final Tables'!M251-Exercise!M251</f>
        <v>0.97264343744759896</v>
      </c>
      <c r="N251" s="13">
        <f>'Final Tables'!N251-Exercise!P251</f>
        <v>0.97148209782644002</v>
      </c>
      <c r="O251" s="13">
        <f>'Final Tables'!O251-Exercise!Q251</f>
        <v>52579.911980533798</v>
      </c>
      <c r="P251" s="13">
        <f>'Final Tables'!P251-Exercise!U251</f>
        <v>52508.313168467801</v>
      </c>
      <c r="Q251" s="13">
        <f>'Final Tables'!Q251-Exercise!V251</f>
        <v>1.0013635709804001</v>
      </c>
      <c r="R251" s="13">
        <f>'Final Tables'!R251-Exercise!W251</f>
        <v>0.97227245300308696</v>
      </c>
    </row>
    <row r="252" spans="1:18" x14ac:dyDescent="0.25">
      <c r="A252" s="1">
        <v>41183</v>
      </c>
      <c r="B252" s="13">
        <f>'Final Tables'!B252-Exercise!B252</f>
        <v>0</v>
      </c>
      <c r="C252" s="13">
        <f>'Final Tables'!C252-Exercise!C252</f>
        <v>0</v>
      </c>
      <c r="D252" s="13">
        <f>'Final Tables'!D252-Exercise!D252</f>
        <v>0</v>
      </c>
      <c r="E252" s="13">
        <f>'Final Tables'!E252-Exercise!E252</f>
        <v>0</v>
      </c>
      <c r="F252" s="13">
        <f>'Final Tables'!F252-Exercise!F252</f>
        <v>0</v>
      </c>
      <c r="G252" s="13">
        <f>'Final Tables'!G252-Exercise!G252</f>
        <v>52621.500517218497</v>
      </c>
      <c r="H252" s="13">
        <f>'Final Tables'!H252-Exercise!H252</f>
        <v>52621.500517218497</v>
      </c>
      <c r="I252" s="13">
        <f>'Final Tables'!I252-Exercise!I252</f>
        <v>0</v>
      </c>
      <c r="J252" s="13">
        <f>'Final Tables'!J252-Exercise!J252</f>
        <v>0</v>
      </c>
      <c r="K252" s="13">
        <f>'Final Tables'!K252-Exercise!K252</f>
        <v>0</v>
      </c>
      <c r="L252" s="13">
        <f>'Final Tables'!L252-Exercise!L252</f>
        <v>0</v>
      </c>
      <c r="M252" s="13">
        <f>'Final Tables'!M252-Exercise!M252</f>
        <v>0.99887211348693905</v>
      </c>
      <c r="N252" s="13">
        <f>'Final Tables'!N252-Exercise!P252</f>
        <v>0.99499537887613798</v>
      </c>
      <c r="O252" s="13">
        <f>'Final Tables'!O252-Exercise!Q252</f>
        <v>52886.175789736102</v>
      </c>
      <c r="P252" s="13">
        <f>'Final Tables'!P252-Exercise!U252</f>
        <v>52575.137973035897</v>
      </c>
      <c r="Q252" s="13">
        <f>'Final Tables'!Q252-Exercise!V252</f>
        <v>1.0059160627759001</v>
      </c>
      <c r="R252" s="13">
        <f>'Final Tables'!R252-Exercise!W252</f>
        <v>0.98770612962599003</v>
      </c>
    </row>
    <row r="253" spans="1:18" x14ac:dyDescent="0.25">
      <c r="A253" s="1">
        <v>41214</v>
      </c>
      <c r="B253" s="13">
        <f>'Final Tables'!B253-Exercise!B253</f>
        <v>0</v>
      </c>
      <c r="C253" s="13">
        <f>'Final Tables'!C253-Exercise!C253</f>
        <v>0</v>
      </c>
      <c r="D253" s="13">
        <f>'Final Tables'!D253-Exercise!D253</f>
        <v>0</v>
      </c>
      <c r="E253" s="13">
        <f>'Final Tables'!E253-Exercise!E253</f>
        <v>0</v>
      </c>
      <c r="F253" s="13">
        <f>'Final Tables'!F253-Exercise!F253</f>
        <v>0</v>
      </c>
      <c r="G253" s="13">
        <f>'Final Tables'!G253-Exercise!G253</f>
        <v>52559.1549776057</v>
      </c>
      <c r="H253" s="13">
        <f>'Final Tables'!H253-Exercise!H253</f>
        <v>52559.1549776057</v>
      </c>
      <c r="I253" s="13">
        <f>'Final Tables'!I253-Exercise!I253</f>
        <v>0</v>
      </c>
      <c r="J253" s="13">
        <f>'Final Tables'!J253-Exercise!J253</f>
        <v>0</v>
      </c>
      <c r="K253" s="13">
        <f>'Final Tables'!K253-Exercise!K253</f>
        <v>0</v>
      </c>
      <c r="L253" s="13">
        <f>'Final Tables'!L253-Exercise!L253</f>
        <v>0</v>
      </c>
      <c r="M253" s="13">
        <f>'Final Tables'!M253-Exercise!M253</f>
        <v>0.99830908958467801</v>
      </c>
      <c r="N253" s="13">
        <f>'Final Tables'!N253-Exercise!P253</f>
        <v>1.00071602417765</v>
      </c>
      <c r="O253" s="13">
        <f>'Final Tables'!O253-Exercise!Q253</f>
        <v>52521.548279190101</v>
      </c>
      <c r="P253" s="13">
        <f>'Final Tables'!P253-Exercise!U253</f>
        <v>52642.972917760097</v>
      </c>
      <c r="Q253" s="13">
        <f>'Final Tables'!Q253-Exercise!V253</f>
        <v>0.99769343120572396</v>
      </c>
      <c r="R253" s="13">
        <f>'Final Tables'!R253-Exercise!W253</f>
        <v>1.0072818059128199</v>
      </c>
    </row>
    <row r="254" spans="1:18" x14ac:dyDescent="0.25">
      <c r="A254" s="1">
        <v>41244</v>
      </c>
      <c r="B254" s="13">
        <f>'Final Tables'!B254-Exercise!B254</f>
        <v>0</v>
      </c>
      <c r="C254" s="13">
        <f>'Final Tables'!C254-Exercise!C254</f>
        <v>0</v>
      </c>
      <c r="D254" s="13">
        <f>'Final Tables'!D254-Exercise!D254</f>
        <v>0</v>
      </c>
      <c r="E254" s="13">
        <f>'Final Tables'!E254-Exercise!E254</f>
        <v>0</v>
      </c>
      <c r="F254" s="13">
        <f>'Final Tables'!F254-Exercise!F254</f>
        <v>0</v>
      </c>
      <c r="G254" s="13">
        <f>'Final Tables'!G254-Exercise!G254</f>
        <v>57108.5265864022</v>
      </c>
      <c r="H254" s="13">
        <f>'Final Tables'!H254-Exercise!H254</f>
        <v>57108.5265864022</v>
      </c>
      <c r="I254" s="13">
        <f>'Final Tables'!I254-Exercise!I254</f>
        <v>0</v>
      </c>
      <c r="J254" s="13">
        <f>'Final Tables'!J254-Exercise!J254</f>
        <v>0</v>
      </c>
      <c r="K254" s="13">
        <f>'Final Tables'!K254-Exercise!K254</f>
        <v>0</v>
      </c>
      <c r="L254" s="13">
        <f>'Final Tables'!L254-Exercise!L254</f>
        <v>0</v>
      </c>
      <c r="M254" s="13">
        <f>'Final Tables'!M254-Exercise!M254</f>
        <v>1.0833818139135301</v>
      </c>
      <c r="N254" s="13">
        <f>'Final Tables'!N254-Exercise!P254</f>
        <v>1.0845702534945401</v>
      </c>
      <c r="O254" s="13">
        <f>'Final Tables'!O254-Exercise!Q254</f>
        <v>52655.442468937203</v>
      </c>
      <c r="P254" s="13">
        <f>'Final Tables'!P254-Exercise!U254</f>
        <v>52709.758560794202</v>
      </c>
      <c r="Q254" s="13">
        <f>'Final Tables'!Q254-Exercise!V254</f>
        <v>0.99896952493541902</v>
      </c>
      <c r="R254" s="13">
        <f>'Final Tables'!R254-Exercise!W254</f>
        <v>1.08062903532844</v>
      </c>
    </row>
    <row r="255" spans="1:18" x14ac:dyDescent="0.25">
      <c r="A255" s="1">
        <v>41275</v>
      </c>
      <c r="B255" s="13">
        <f>'Final Tables'!B255-Exercise!B255</f>
        <v>0</v>
      </c>
      <c r="C255" s="13">
        <f>'Final Tables'!C255-Exercise!C255</f>
        <v>0</v>
      </c>
      <c r="D255" s="13">
        <f>'Final Tables'!D255-Exercise!D255</f>
        <v>0</v>
      </c>
      <c r="E255" s="13">
        <f>'Final Tables'!E255-Exercise!E255</f>
        <v>0</v>
      </c>
      <c r="F255" s="13">
        <f>'Final Tables'!F255-Exercise!F255</f>
        <v>0</v>
      </c>
      <c r="G255" s="13">
        <f>'Final Tables'!G255-Exercise!G255</f>
        <v>51657.903700869603</v>
      </c>
      <c r="H255" s="13">
        <f>'Final Tables'!H255-Exercise!H255</f>
        <v>51657.903700869603</v>
      </c>
      <c r="I255" s="13">
        <f>'Final Tables'!I255-Exercise!I255</f>
        <v>0</v>
      </c>
      <c r="J255" s="13">
        <f>'Final Tables'!J255-Exercise!J255</f>
        <v>0</v>
      </c>
      <c r="K255" s="13">
        <f>'Final Tables'!K255-Exercise!K255</f>
        <v>0</v>
      </c>
      <c r="L255" s="13">
        <f>'Final Tables'!L255-Exercise!L255</f>
        <v>0</v>
      </c>
      <c r="M255" s="13">
        <f>'Final Tables'!M255-Exercise!M255</f>
        <v>0.97873728240928504</v>
      </c>
      <c r="N255" s="13">
        <f>'Final Tables'!N255-Exercise!P255</f>
        <v>0.98011918561693201</v>
      </c>
      <c r="O255" s="13">
        <f>'Final Tables'!O255-Exercise!Q255</f>
        <v>52705.736668498903</v>
      </c>
      <c r="P255" s="13">
        <f>'Final Tables'!P255-Exercise!U255</f>
        <v>52777.985075034099</v>
      </c>
      <c r="Q255" s="13">
        <f>'Final Tables'!Q255-Exercise!V255</f>
        <v>0.99863108820027002</v>
      </c>
      <c r="R255" s="13">
        <f>'Final Tables'!R255-Exercise!W255</f>
        <v>0.97977949392488295</v>
      </c>
    </row>
    <row r="256" spans="1:18" x14ac:dyDescent="0.25">
      <c r="A256" s="1">
        <v>41306</v>
      </c>
      <c r="B256" s="13">
        <f>'Final Tables'!B256-Exercise!B256</f>
        <v>0</v>
      </c>
      <c r="C256" s="13">
        <f>'Final Tables'!C256-Exercise!C256</f>
        <v>0</v>
      </c>
      <c r="D256" s="13">
        <f>'Final Tables'!D256-Exercise!D256</f>
        <v>0</v>
      </c>
      <c r="E256" s="13">
        <f>'Final Tables'!E256-Exercise!E256</f>
        <v>0</v>
      </c>
      <c r="F256" s="13">
        <f>'Final Tables'!F256-Exercise!F256</f>
        <v>0</v>
      </c>
      <c r="G256" s="13">
        <f>'Final Tables'!G256-Exercise!G256</f>
        <v>49003.660714285703</v>
      </c>
      <c r="H256" s="13">
        <f>'Final Tables'!H256-Exercise!H256</f>
        <v>49003.660714285703</v>
      </c>
      <c r="I256" s="13">
        <f>'Final Tables'!I256-Exercise!I256</f>
        <v>0</v>
      </c>
      <c r="J256" s="13">
        <f>'Final Tables'!J256-Exercise!J256</f>
        <v>0</v>
      </c>
      <c r="K256" s="13">
        <f>'Final Tables'!K256-Exercise!K256</f>
        <v>0</v>
      </c>
      <c r="L256" s="13">
        <f>'Final Tables'!L256-Exercise!L256</f>
        <v>0</v>
      </c>
      <c r="M256" s="13">
        <f>'Final Tables'!M256-Exercise!M256</f>
        <v>0.92007647869717002</v>
      </c>
      <c r="N256" s="13">
        <f>'Final Tables'!N256-Exercise!P256</f>
        <v>0.919344517751573</v>
      </c>
      <c r="O256" s="13">
        <f>'Final Tables'!O256-Exercise!Q256</f>
        <v>53302.825837405602</v>
      </c>
      <c r="P256" s="13">
        <f>'Final Tables'!P256-Exercise!U256</f>
        <v>52857.020141242698</v>
      </c>
      <c r="Q256" s="13">
        <f>'Final Tables'!Q256-Exercise!V256</f>
        <v>1.00843418140053</v>
      </c>
      <c r="R256" s="13">
        <f>'Final Tables'!R256-Exercise!W256</f>
        <v>0.91120872555908095</v>
      </c>
    </row>
    <row r="257" spans="1:18" x14ac:dyDescent="0.25">
      <c r="A257" s="1">
        <v>41334</v>
      </c>
      <c r="B257" s="13">
        <f>'Final Tables'!B257-Exercise!B257</f>
        <v>0</v>
      </c>
      <c r="C257" s="13">
        <f>'Final Tables'!C257-Exercise!C257</f>
        <v>0</v>
      </c>
      <c r="D257" s="13">
        <f>'Final Tables'!D257-Exercise!D257</f>
        <v>0</v>
      </c>
      <c r="E257" s="13">
        <f>'Final Tables'!E257-Exercise!E257</f>
        <v>0</v>
      </c>
      <c r="F257" s="13">
        <f>'Final Tables'!F257-Exercise!F257</f>
        <v>0</v>
      </c>
      <c r="G257" s="13">
        <f>'Final Tables'!G257-Exercise!G257</f>
        <v>53220.770496549099</v>
      </c>
      <c r="H257" s="13">
        <f>'Final Tables'!H257-Exercise!H257</f>
        <v>53220.770496549099</v>
      </c>
      <c r="I257" s="13">
        <f>'Final Tables'!I257-Exercise!I257</f>
        <v>0</v>
      </c>
      <c r="J257" s="13">
        <f>'Final Tables'!J257-Exercise!J257</f>
        <v>0</v>
      </c>
      <c r="K257" s="13">
        <f>'Final Tables'!K257-Exercise!K257</f>
        <v>0</v>
      </c>
      <c r="L257" s="13">
        <f>'Final Tables'!L257-Exercise!L257</f>
        <v>0</v>
      </c>
      <c r="M257" s="13">
        <f>'Final Tables'!M257-Exercise!M257</f>
        <v>1.00517403651351</v>
      </c>
      <c r="N257" s="13">
        <f>'Final Tables'!N257-Exercise!P257</f>
        <v>1.0025279406441401</v>
      </c>
      <c r="O257" s="13">
        <f>'Final Tables'!O257-Exercise!Q257</f>
        <v>53086.570796574597</v>
      </c>
      <c r="P257" s="13">
        <f>'Final Tables'!P257-Exercise!U257</f>
        <v>52947.205741256497</v>
      </c>
      <c r="Q257" s="13">
        <f>'Final Tables'!Q257-Exercise!V257</f>
        <v>1.0026321512791301</v>
      </c>
      <c r="R257" s="13">
        <f>'Final Tables'!R257-Exercise!W257</f>
        <v>1.02138825669822</v>
      </c>
    </row>
    <row r="258" spans="1:18" x14ac:dyDescent="0.25">
      <c r="A258" s="1">
        <v>41365</v>
      </c>
      <c r="B258" s="13">
        <f>'Final Tables'!B258-Exercise!B258</f>
        <v>0</v>
      </c>
      <c r="C258" s="13">
        <f>'Final Tables'!C258-Exercise!C258</f>
        <v>0</v>
      </c>
      <c r="D258" s="13">
        <f>'Final Tables'!D258-Exercise!D258</f>
        <v>0</v>
      </c>
      <c r="E258" s="13">
        <f>'Final Tables'!E258-Exercise!E258</f>
        <v>0</v>
      </c>
      <c r="F258" s="13">
        <f>'Final Tables'!F258-Exercise!F258</f>
        <v>0</v>
      </c>
      <c r="G258" s="13">
        <f>'Final Tables'!G258-Exercise!G258</f>
        <v>51510.143089236997</v>
      </c>
      <c r="H258" s="13">
        <f>'Final Tables'!H258-Exercise!H258</f>
        <v>51510.143089236997</v>
      </c>
      <c r="I258" s="13">
        <f>'Final Tables'!I258-Exercise!I258</f>
        <v>0</v>
      </c>
      <c r="J258" s="13">
        <f>'Final Tables'!J258-Exercise!J258</f>
        <v>0</v>
      </c>
      <c r="K258" s="13">
        <f>'Final Tables'!K258-Exercise!K258</f>
        <v>0</v>
      </c>
      <c r="L258" s="13">
        <f>'Final Tables'!L258-Exercise!L258</f>
        <v>0</v>
      </c>
      <c r="M258" s="13">
        <f>'Final Tables'!M258-Exercise!M258</f>
        <v>0.97673251518412896</v>
      </c>
      <c r="N258" s="13">
        <f>'Final Tables'!N258-Exercise!P258</f>
        <v>0.97741847514031799</v>
      </c>
      <c r="O258" s="13">
        <f>'Final Tables'!O258-Exercise!Q258</f>
        <v>52700.193826234099</v>
      </c>
      <c r="P258" s="13">
        <f>'Final Tables'!P258-Exercise!U258</f>
        <v>53053.292625776798</v>
      </c>
      <c r="Q258" s="13">
        <f>'Final Tables'!Q258-Exercise!V258</f>
        <v>0.99334445079529099</v>
      </c>
      <c r="R258" s="13">
        <f>'Final Tables'!R258-Exercise!W258</f>
        <v>0.95519572785596296</v>
      </c>
    </row>
    <row r="259" spans="1:18" x14ac:dyDescent="0.25">
      <c r="A259" s="1">
        <v>41395</v>
      </c>
      <c r="B259" s="13">
        <f>'Final Tables'!B259-Exercise!B259</f>
        <v>0</v>
      </c>
      <c r="C259" s="13">
        <f>'Final Tables'!C259-Exercise!C259</f>
        <v>0</v>
      </c>
      <c r="D259" s="13">
        <f>'Final Tables'!D259-Exercise!D259</f>
        <v>0</v>
      </c>
      <c r="E259" s="13">
        <f>'Final Tables'!E259-Exercise!E259</f>
        <v>0</v>
      </c>
      <c r="F259" s="13">
        <f>'Final Tables'!F259-Exercise!F259</f>
        <v>0</v>
      </c>
      <c r="G259" s="13">
        <f>'Final Tables'!G259-Exercise!G259</f>
        <v>54753.020275000003</v>
      </c>
      <c r="H259" s="13">
        <f>'Final Tables'!H259-Exercise!H259</f>
        <v>54753.020275000003</v>
      </c>
      <c r="I259" s="13">
        <f>'Final Tables'!I259-Exercise!I259</f>
        <v>0</v>
      </c>
      <c r="J259" s="13">
        <f>'Final Tables'!J259-Exercise!J259</f>
        <v>0</v>
      </c>
      <c r="K259" s="13">
        <f>'Final Tables'!K259-Exercise!K259</f>
        <v>0</v>
      </c>
      <c r="L259" s="13">
        <f>'Final Tables'!L259-Exercise!L259</f>
        <v>0</v>
      </c>
      <c r="M259" s="13">
        <f>'Final Tables'!M259-Exercise!M259</f>
        <v>1.0298523423375701</v>
      </c>
      <c r="N259" s="13">
        <f>'Final Tables'!N259-Exercise!P259</f>
        <v>1.0311893190660699</v>
      </c>
      <c r="O259" s="13">
        <f>'Final Tables'!O259-Exercise!Q259</f>
        <v>53096.962180124901</v>
      </c>
      <c r="P259" s="13">
        <f>'Final Tables'!P259-Exercise!U259</f>
        <v>53170.5971739464</v>
      </c>
      <c r="Q259" s="13">
        <f>'Final Tables'!Q259-Exercise!V259</f>
        <v>0.99861511817178505</v>
      </c>
      <c r="R259" s="13">
        <f>'Final Tables'!R259-Exercise!W259</f>
        <v>1.03983349956444</v>
      </c>
    </row>
    <row r="260" spans="1:18" x14ac:dyDescent="0.25">
      <c r="A260" s="1">
        <v>41426</v>
      </c>
      <c r="B260" s="13">
        <f>'Final Tables'!B260-Exercise!B260</f>
        <v>0</v>
      </c>
      <c r="C260" s="13">
        <f>'Final Tables'!C260-Exercise!C260</f>
        <v>0</v>
      </c>
      <c r="D260" s="13">
        <f>'Final Tables'!D260-Exercise!D260</f>
        <v>0</v>
      </c>
      <c r="E260" s="13">
        <f>'Final Tables'!E260-Exercise!E260</f>
        <v>0</v>
      </c>
      <c r="F260" s="13">
        <f>'Final Tables'!F260-Exercise!F260</f>
        <v>0</v>
      </c>
      <c r="G260" s="13">
        <f>'Final Tables'!G260-Exercise!G260</f>
        <v>53158.752373289899</v>
      </c>
      <c r="H260" s="13">
        <f>'Final Tables'!H260-Exercise!H260</f>
        <v>53158.752373289899</v>
      </c>
      <c r="I260" s="13">
        <f>'Final Tables'!I260-Exercise!I260</f>
        <v>0</v>
      </c>
      <c r="J260" s="13">
        <f>'Final Tables'!J260-Exercise!J260</f>
        <v>0</v>
      </c>
      <c r="K260" s="13">
        <f>'Final Tables'!K260-Exercise!K260</f>
        <v>0</v>
      </c>
      <c r="L260" s="13">
        <f>'Final Tables'!L260-Exercise!L260</f>
        <v>0</v>
      </c>
      <c r="M260" s="13">
        <f>'Final Tables'!M260-Exercise!M260</f>
        <v>0.99762996582444197</v>
      </c>
      <c r="N260" s="13">
        <f>'Final Tables'!N260-Exercise!P260</f>
        <v>0.99883774632507905</v>
      </c>
      <c r="O260" s="13">
        <f>'Final Tables'!O260-Exercise!Q260</f>
        <v>53220.608220775997</v>
      </c>
      <c r="P260" s="13">
        <f>'Final Tables'!P260-Exercise!U260</f>
        <v>53292.283914558997</v>
      </c>
      <c r="Q260" s="13">
        <f>'Final Tables'!Q260-Exercise!V260</f>
        <v>0.998655045561607</v>
      </c>
      <c r="R260" s="13">
        <f>'Final Tables'!R260-Exercise!W260</f>
        <v>0.999650356856148</v>
      </c>
    </row>
    <row r="261" spans="1:18" x14ac:dyDescent="0.25">
      <c r="A261" s="1">
        <v>41456</v>
      </c>
      <c r="B261" s="13">
        <f>'Final Tables'!B261-Exercise!B261</f>
        <v>0</v>
      </c>
      <c r="C261" s="13">
        <f>'Final Tables'!C261-Exercise!C261</f>
        <v>0</v>
      </c>
      <c r="D261" s="13">
        <f>'Final Tables'!D261-Exercise!D261</f>
        <v>0</v>
      </c>
      <c r="E261" s="13">
        <f>'Final Tables'!E261-Exercise!E261</f>
        <v>0</v>
      </c>
      <c r="F261" s="13">
        <f>'Final Tables'!F261-Exercise!F261</f>
        <v>0</v>
      </c>
      <c r="G261" s="13">
        <f>'Final Tables'!G261-Exercise!G261</f>
        <v>54868.965247556102</v>
      </c>
      <c r="H261" s="13">
        <f>'Final Tables'!H261-Exercise!H261</f>
        <v>54868.965247556102</v>
      </c>
      <c r="I261" s="13">
        <f>'Final Tables'!I261-Exercise!I261</f>
        <v>0</v>
      </c>
      <c r="J261" s="13">
        <f>'Final Tables'!J261-Exercise!J261</f>
        <v>0</v>
      </c>
      <c r="K261" s="13">
        <f>'Final Tables'!K261-Exercise!K261</f>
        <v>0</v>
      </c>
      <c r="L261" s="13">
        <f>'Final Tables'!L261-Exercise!L261</f>
        <v>0</v>
      </c>
      <c r="M261" s="13">
        <f>'Final Tables'!M261-Exercise!M261</f>
        <v>1.0271500077676901</v>
      </c>
      <c r="N261" s="13">
        <f>'Final Tables'!N261-Exercise!P261</f>
        <v>1.02504352775013</v>
      </c>
      <c r="O261" s="13">
        <f>'Final Tables'!O261-Exercise!Q261</f>
        <v>53528.424659183001</v>
      </c>
      <c r="P261" s="13">
        <f>'Final Tables'!P261-Exercise!U261</f>
        <v>53427.857455561199</v>
      </c>
      <c r="Q261" s="13">
        <f>'Final Tables'!Q261-Exercise!V261</f>
        <v>1.0018822990179901</v>
      </c>
      <c r="R261" s="13">
        <f>'Final Tables'!R261-Exercise!W261</f>
        <v>1.01753414838551</v>
      </c>
    </row>
    <row r="262" spans="1:18" x14ac:dyDescent="0.25">
      <c r="A262" s="1">
        <v>41487</v>
      </c>
      <c r="B262" s="13">
        <f>'Final Tables'!B262-Exercise!B262</f>
        <v>0</v>
      </c>
      <c r="C262" s="13">
        <f>'Final Tables'!C262-Exercise!C262</f>
        <v>0</v>
      </c>
      <c r="D262" s="13">
        <f>'Final Tables'!D262-Exercise!D262</f>
        <v>0</v>
      </c>
      <c r="E262" s="13">
        <f>'Final Tables'!E262-Exercise!E262</f>
        <v>0</v>
      </c>
      <c r="F262" s="13">
        <f>'Final Tables'!F262-Exercise!F262</f>
        <v>0</v>
      </c>
      <c r="G262" s="13">
        <f>'Final Tables'!G262-Exercise!G262</f>
        <v>54257.596207382703</v>
      </c>
      <c r="H262" s="13">
        <f>'Final Tables'!H262-Exercise!H262</f>
        <v>54257.596207382703</v>
      </c>
      <c r="I262" s="13">
        <f>'Final Tables'!I262-Exercise!I262</f>
        <v>0</v>
      </c>
      <c r="J262" s="13">
        <f>'Final Tables'!J262-Exercise!J262</f>
        <v>0</v>
      </c>
      <c r="K262" s="13">
        <f>'Final Tables'!K262-Exercise!K262</f>
        <v>0</v>
      </c>
      <c r="L262" s="13">
        <f>'Final Tables'!L262-Exercise!L262</f>
        <v>0</v>
      </c>
      <c r="M262" s="13">
        <f>'Final Tables'!M262-Exercise!M262</f>
        <v>1.0127866489066899</v>
      </c>
      <c r="N262" s="13">
        <f>'Final Tables'!N262-Exercise!P262</f>
        <v>1.0126125039507201</v>
      </c>
      <c r="O262" s="13">
        <f>'Final Tables'!O262-Exercise!Q262</f>
        <v>53581.795598707198</v>
      </c>
      <c r="P262" s="13">
        <f>'Final Tables'!P262-Exercise!U262</f>
        <v>53582.255346986502</v>
      </c>
      <c r="Q262" s="13">
        <f>'Final Tables'!Q262-Exercise!V262</f>
        <v>0.999991419766182</v>
      </c>
      <c r="R262" s="13">
        <f>'Final Tables'!R262-Exercise!W262</f>
        <v>1.02734519037522</v>
      </c>
    </row>
    <row r="263" spans="1:18" x14ac:dyDescent="0.25">
      <c r="A263" s="1">
        <v>41518</v>
      </c>
      <c r="B263" s="13">
        <f>'Final Tables'!B263-Exercise!B263</f>
        <v>0</v>
      </c>
      <c r="C263" s="13">
        <f>'Final Tables'!C263-Exercise!C263</f>
        <v>0</v>
      </c>
      <c r="D263" s="13">
        <f>'Final Tables'!D263-Exercise!D263</f>
        <v>0</v>
      </c>
      <c r="E263" s="13">
        <f>'Final Tables'!E263-Exercise!E263</f>
        <v>0</v>
      </c>
      <c r="F263" s="13">
        <f>'Final Tables'!F263-Exercise!F263</f>
        <v>0</v>
      </c>
      <c r="G263" s="13">
        <f>'Final Tables'!G263-Exercise!G263</f>
        <v>52280.114759957702</v>
      </c>
      <c r="H263" s="13">
        <f>'Final Tables'!H263-Exercise!H263</f>
        <v>52280.114759957702</v>
      </c>
      <c r="I263" s="13">
        <f>'Final Tables'!I263-Exercise!I263</f>
        <v>0</v>
      </c>
      <c r="J263" s="13">
        <f>'Final Tables'!J263-Exercise!J263</f>
        <v>0</v>
      </c>
      <c r="K263" s="13">
        <f>'Final Tables'!K263-Exercise!K263</f>
        <v>0</v>
      </c>
      <c r="L263" s="13">
        <f>'Final Tables'!L263-Exercise!L263</f>
        <v>0</v>
      </c>
      <c r="M263" s="13">
        <f>'Final Tables'!M263-Exercise!M263</f>
        <v>0.97261178359803202</v>
      </c>
      <c r="N263" s="13">
        <f>'Final Tables'!N263-Exercise!P263</f>
        <v>0.97147592494468704</v>
      </c>
      <c r="O263" s="13">
        <f>'Final Tables'!O263-Exercise!Q263</f>
        <v>53815.141906820201</v>
      </c>
      <c r="P263" s="13">
        <f>'Final Tables'!P263-Exercise!U263</f>
        <v>53760.15495674</v>
      </c>
      <c r="Q263" s="13">
        <f>'Final Tables'!Q263-Exercise!V263</f>
        <v>1.0010228197839901</v>
      </c>
      <c r="R263" s="13">
        <f>'Final Tables'!R263-Exercise!W263</f>
        <v>0.96032451404630403</v>
      </c>
    </row>
    <row r="264" spans="1:18" x14ac:dyDescent="0.25">
      <c r="A264" s="1">
        <v>41548</v>
      </c>
      <c r="B264" s="13">
        <f>'Final Tables'!B264-Exercise!B264</f>
        <v>0</v>
      </c>
      <c r="C264" s="13">
        <f>'Final Tables'!C264-Exercise!C264</f>
        <v>0</v>
      </c>
      <c r="D264" s="13">
        <f>'Final Tables'!D264-Exercise!D264</f>
        <v>0</v>
      </c>
      <c r="E264" s="13">
        <f>'Final Tables'!E264-Exercise!E264</f>
        <v>0</v>
      </c>
      <c r="F264" s="13">
        <f>'Final Tables'!F264-Exercise!F264</f>
        <v>0</v>
      </c>
      <c r="G264" s="13">
        <f>'Final Tables'!G264-Exercise!G264</f>
        <v>53691.608546413103</v>
      </c>
      <c r="H264" s="13">
        <f>'Final Tables'!H264-Exercise!H264</f>
        <v>53691.608546413103</v>
      </c>
      <c r="I264" s="13">
        <f>'Final Tables'!I264-Exercise!I264</f>
        <v>0</v>
      </c>
      <c r="J264" s="13">
        <f>'Final Tables'!J264-Exercise!J264</f>
        <v>0</v>
      </c>
      <c r="K264" s="13">
        <f>'Final Tables'!K264-Exercise!K264</f>
        <v>0</v>
      </c>
      <c r="L264" s="13">
        <f>'Final Tables'!L264-Exercise!L264</f>
        <v>0</v>
      </c>
      <c r="M264" s="13">
        <f>'Final Tables'!M264-Exercise!M264</f>
        <v>0.99525958272616599</v>
      </c>
      <c r="N264" s="13">
        <f>'Final Tables'!N264-Exercise!P264</f>
        <v>0.99633066217868305</v>
      </c>
      <c r="O264" s="13">
        <f>'Final Tables'!O264-Exercise!Q264</f>
        <v>53889.346764662703</v>
      </c>
      <c r="P264" s="13">
        <f>'Final Tables'!P264-Exercise!U264</f>
        <v>53950.969289682798</v>
      </c>
      <c r="Q264" s="13">
        <f>'Final Tables'!Q264-Exercise!V264</f>
        <v>0.99885780504351596</v>
      </c>
      <c r="R264" s="13">
        <f>'Final Tables'!R264-Exercise!W264</f>
        <v>0.99598535188026005</v>
      </c>
    </row>
    <row r="265" spans="1:18" x14ac:dyDescent="0.25">
      <c r="A265" s="1">
        <v>41579</v>
      </c>
      <c r="B265" s="13">
        <f>'Final Tables'!B265-Exercise!B265</f>
        <v>0</v>
      </c>
      <c r="C265" s="13">
        <f>'Final Tables'!C265-Exercise!C265</f>
        <v>0</v>
      </c>
      <c r="D265" s="13">
        <f>'Final Tables'!D265-Exercise!D265</f>
        <v>0</v>
      </c>
      <c r="E265" s="13">
        <f>'Final Tables'!E265-Exercise!E265</f>
        <v>0</v>
      </c>
      <c r="F265" s="13">
        <f>'Final Tables'!F265-Exercise!F265</f>
        <v>0</v>
      </c>
      <c r="G265" s="13">
        <f>'Final Tables'!G265-Exercise!G265</f>
        <v>54037.556501416002</v>
      </c>
      <c r="H265" s="13">
        <f>'Final Tables'!H265-Exercise!H265</f>
        <v>54037.556501416002</v>
      </c>
      <c r="I265" s="13">
        <f>'Final Tables'!I265-Exercise!I265</f>
        <v>0</v>
      </c>
      <c r="J265" s="13">
        <f>'Final Tables'!J265-Exercise!J265</f>
        <v>0</v>
      </c>
      <c r="K265" s="13">
        <f>'Final Tables'!K265-Exercise!K265</f>
        <v>0</v>
      </c>
      <c r="L265" s="13">
        <f>'Final Tables'!L265-Exercise!L265</f>
        <v>0</v>
      </c>
      <c r="M265" s="13">
        <f>'Final Tables'!M265-Exercise!M265</f>
        <v>0.99791691659205595</v>
      </c>
      <c r="N265" s="13">
        <f>'Final Tables'!N265-Exercise!P265</f>
        <v>1.0008628553996699</v>
      </c>
      <c r="O265" s="13">
        <f>'Final Tables'!O265-Exercise!Q265</f>
        <v>53990.970101330597</v>
      </c>
      <c r="P265" s="13">
        <f>'Final Tables'!P265-Exercise!U265</f>
        <v>54148.057203948701</v>
      </c>
      <c r="Q265" s="13">
        <f>'Final Tables'!Q265-Exercise!V265</f>
        <v>0.99709893372487102</v>
      </c>
      <c r="R265" s="13">
        <f>'Final Tables'!R265-Exercise!W265</f>
        <v>1.0128360334583499</v>
      </c>
    </row>
    <row r="266" spans="1:18" x14ac:dyDescent="0.25">
      <c r="A266" s="1">
        <v>41609</v>
      </c>
      <c r="B266" s="13">
        <f>'Final Tables'!B266-Exercise!B266</f>
        <v>0</v>
      </c>
      <c r="C266" s="13">
        <f>'Final Tables'!C266-Exercise!C266</f>
        <v>0</v>
      </c>
      <c r="D266" s="13">
        <f>'Final Tables'!D266-Exercise!D266</f>
        <v>0</v>
      </c>
      <c r="E266" s="13">
        <f>'Final Tables'!E266-Exercise!E266</f>
        <v>0</v>
      </c>
      <c r="F266" s="13">
        <f>'Final Tables'!F266-Exercise!F266</f>
        <v>0</v>
      </c>
      <c r="G266" s="13">
        <f>'Final Tables'!G266-Exercise!G266</f>
        <v>59063.165381430801</v>
      </c>
      <c r="H266" s="13">
        <f>'Final Tables'!H266-Exercise!H266</f>
        <v>59063.165381430801</v>
      </c>
      <c r="I266" s="13">
        <f>'Final Tables'!I266-Exercise!I266</f>
        <v>0</v>
      </c>
      <c r="J266" s="13">
        <f>'Final Tables'!J266-Exercise!J266</f>
        <v>0</v>
      </c>
      <c r="K266" s="13">
        <f>'Final Tables'!K266-Exercise!K266</f>
        <v>0</v>
      </c>
      <c r="L266" s="13">
        <f>'Final Tables'!L266-Exercise!L266</f>
        <v>0</v>
      </c>
      <c r="M266" s="13">
        <f>'Final Tables'!M266-Exercise!M266</f>
        <v>1.0866834858107901</v>
      </c>
      <c r="N266" s="13">
        <f>'Final Tables'!N266-Exercise!P266</f>
        <v>1.0839753076844201</v>
      </c>
      <c r="O266" s="13">
        <f>'Final Tables'!O266-Exercise!Q266</f>
        <v>54487.556093506202</v>
      </c>
      <c r="P266" s="13">
        <f>'Final Tables'!P266-Exercise!U266</f>
        <v>54343.441897659497</v>
      </c>
      <c r="Q266" s="13">
        <f>'Final Tables'!Q266-Exercise!V266</f>
        <v>1.0026519151311399</v>
      </c>
      <c r="R266" s="13">
        <f>'Final Tables'!R266-Exercise!W266</f>
        <v>1.0665003932324599</v>
      </c>
    </row>
    <row r="267" spans="1:18" x14ac:dyDescent="0.25">
      <c r="A267" s="1">
        <v>41640</v>
      </c>
      <c r="B267" s="13">
        <f>'Final Tables'!B267-Exercise!B267</f>
        <v>0</v>
      </c>
      <c r="C267" s="13">
        <f>'Final Tables'!C267-Exercise!C267</f>
        <v>0</v>
      </c>
      <c r="D267" s="13">
        <f>'Final Tables'!D267-Exercise!D267</f>
        <v>0</v>
      </c>
      <c r="E267" s="13">
        <f>'Final Tables'!E267-Exercise!E267</f>
        <v>0</v>
      </c>
      <c r="F267" s="13">
        <f>'Final Tables'!F267-Exercise!F267</f>
        <v>0</v>
      </c>
      <c r="G267" s="13">
        <f>'Final Tables'!G267-Exercise!G267</f>
        <v>53598.696656944201</v>
      </c>
      <c r="H267" s="13">
        <f>'Final Tables'!H267-Exercise!H267</f>
        <v>53598.696656944201</v>
      </c>
      <c r="I267" s="13">
        <f>'Final Tables'!I267-Exercise!I267</f>
        <v>0</v>
      </c>
      <c r="J267" s="13">
        <f>'Final Tables'!J267-Exercise!J267</f>
        <v>0</v>
      </c>
      <c r="K267" s="13">
        <f>'Final Tables'!K267-Exercise!K267</f>
        <v>0</v>
      </c>
      <c r="L267" s="13">
        <f>'Final Tables'!L267-Exercise!L267</f>
        <v>0</v>
      </c>
      <c r="M267" s="13">
        <f>'Final Tables'!M267-Exercise!M267</f>
        <v>0.98253860985484898</v>
      </c>
      <c r="N267" s="13">
        <f>'Final Tables'!N267-Exercise!P267</f>
        <v>0.98110729438557398</v>
      </c>
      <c r="O267" s="13">
        <f>'Final Tables'!O267-Exercise!Q267</f>
        <v>54630.820669324203</v>
      </c>
      <c r="P267" s="13">
        <f>'Final Tables'!P267-Exercise!U267</f>
        <v>54538.677967499199</v>
      </c>
      <c r="Q267" s="13">
        <f>'Final Tables'!Q267-Exercise!V267</f>
        <v>1.0016894927647499</v>
      </c>
      <c r="R267" s="13">
        <f>'Final Tables'!R267-Exercise!W267</f>
        <v>0.98933165084866803</v>
      </c>
    </row>
    <row r="268" spans="1:18" x14ac:dyDescent="0.25">
      <c r="A268" s="1">
        <v>41671</v>
      </c>
      <c r="B268" s="13">
        <f>'Final Tables'!B268-Exercise!B268</f>
        <v>0</v>
      </c>
      <c r="C268" s="13">
        <f>'Final Tables'!C268-Exercise!C268</f>
        <v>0</v>
      </c>
      <c r="D268" s="13">
        <f>'Final Tables'!D268-Exercise!D268</f>
        <v>0</v>
      </c>
      <c r="E268" s="13">
        <f>'Final Tables'!E268-Exercise!E268</f>
        <v>0</v>
      </c>
      <c r="F268" s="13">
        <f>'Final Tables'!F268-Exercise!F268</f>
        <v>0</v>
      </c>
      <c r="G268" s="13">
        <f>'Final Tables'!G268-Exercise!G268</f>
        <v>50358.651785714297</v>
      </c>
      <c r="H268" s="13">
        <f>'Final Tables'!H268-Exercise!H268</f>
        <v>50358.651785714297</v>
      </c>
      <c r="I268" s="13">
        <f>'Final Tables'!I268-Exercise!I268</f>
        <v>0</v>
      </c>
      <c r="J268" s="13">
        <f>'Final Tables'!J268-Exercise!J268</f>
        <v>0</v>
      </c>
      <c r="K268" s="13">
        <f>'Final Tables'!K268-Exercise!K268</f>
        <v>0</v>
      </c>
      <c r="L268" s="13">
        <f>'Final Tables'!L268-Exercise!L268</f>
        <v>0</v>
      </c>
      <c r="M268" s="13">
        <f>'Final Tables'!M268-Exercise!M268</f>
        <v>0.91973911821291598</v>
      </c>
      <c r="N268" s="13">
        <f>'Final Tables'!N268-Exercise!P268</f>
        <v>0.919435942058068</v>
      </c>
      <c r="O268" s="13">
        <f>'Final Tables'!O268-Exercise!Q268</f>
        <v>54771.245588889302</v>
      </c>
      <c r="P268" s="13">
        <f>'Final Tables'!P268-Exercise!U268</f>
        <v>54739.398505643701</v>
      </c>
      <c r="Q268" s="13">
        <f>'Final Tables'!Q268-Exercise!V268</f>
        <v>1.00058179454132</v>
      </c>
      <c r="R268" s="13">
        <f>'Final Tables'!R268-Exercise!W268</f>
        <v>0.91129934080091701</v>
      </c>
    </row>
    <row r="269" spans="1:18" x14ac:dyDescent="0.25">
      <c r="A269" s="1">
        <v>41699</v>
      </c>
      <c r="B269" s="13">
        <f>'Final Tables'!B269-Exercise!B269</f>
        <v>0</v>
      </c>
      <c r="C269" s="13">
        <f>'Final Tables'!C269-Exercise!C269</f>
        <v>0</v>
      </c>
      <c r="D269" s="13">
        <f>'Final Tables'!D269-Exercise!D269</f>
        <v>0</v>
      </c>
      <c r="E269" s="13">
        <f>'Final Tables'!E269-Exercise!E269</f>
        <v>0</v>
      </c>
      <c r="F269" s="13">
        <f>'Final Tables'!F269-Exercise!F269</f>
        <v>0</v>
      </c>
      <c r="G269" s="13">
        <f>'Final Tables'!G269-Exercise!G269</f>
        <v>54980.351602401803</v>
      </c>
      <c r="H269" s="13">
        <f>'Final Tables'!H269-Exercise!H269</f>
        <v>54980.351602401803</v>
      </c>
      <c r="I269" s="13">
        <f>'Final Tables'!I269-Exercise!I269</f>
        <v>0</v>
      </c>
      <c r="J269" s="13">
        <f>'Final Tables'!J269-Exercise!J269</f>
        <v>0</v>
      </c>
      <c r="K269" s="13">
        <f>'Final Tables'!K269-Exercise!K269</f>
        <v>0</v>
      </c>
      <c r="L269" s="13">
        <f>'Final Tables'!L269-Exercise!L269</f>
        <v>0</v>
      </c>
      <c r="M269" s="13">
        <f>'Final Tables'!M269-Exercise!M269</f>
        <v>1.00020303222444</v>
      </c>
      <c r="N269" s="13">
        <f>'Final Tables'!N269-Exercise!P269</f>
        <v>1.00294344654114</v>
      </c>
      <c r="O269" s="13">
        <f>'Final Tables'!O269-Exercise!Q269</f>
        <v>54818.994821705099</v>
      </c>
      <c r="P269" s="13">
        <f>'Final Tables'!P269-Exercise!U269</f>
        <v>54957.414681529503</v>
      </c>
      <c r="Q269" s="13">
        <f>'Final Tables'!Q269-Exercise!V269</f>
        <v>0.99748132512006704</v>
      </c>
      <c r="R269" s="13">
        <f>'Final Tables'!R269-Exercise!W269</f>
        <v>0.990787959112575</v>
      </c>
    </row>
    <row r="270" spans="1:18" x14ac:dyDescent="0.25">
      <c r="A270" s="1">
        <v>41730</v>
      </c>
      <c r="B270" s="13">
        <f>'Final Tables'!B270-Exercise!B270</f>
        <v>0</v>
      </c>
      <c r="C270" s="13">
        <f>'Final Tables'!C270-Exercise!C270</f>
        <v>0</v>
      </c>
      <c r="D270" s="13">
        <f>'Final Tables'!D270-Exercise!D270</f>
        <v>0</v>
      </c>
      <c r="E270" s="13">
        <f>'Final Tables'!E270-Exercise!E270</f>
        <v>0</v>
      </c>
      <c r="F270" s="13">
        <f>'Final Tables'!F270-Exercise!F270</f>
        <v>0</v>
      </c>
      <c r="G270" s="13">
        <f>'Final Tables'!G270-Exercise!G270</f>
        <v>53874.519686674998</v>
      </c>
      <c r="H270" s="13">
        <f>'Final Tables'!H270-Exercise!H270</f>
        <v>53874.519686674998</v>
      </c>
      <c r="I270" s="13">
        <f>'Final Tables'!I270-Exercise!I270</f>
        <v>0</v>
      </c>
      <c r="J270" s="13">
        <f>'Final Tables'!J270-Exercise!J270</f>
        <v>0</v>
      </c>
      <c r="K270" s="13">
        <f>'Final Tables'!K270-Exercise!K270</f>
        <v>0</v>
      </c>
      <c r="L270" s="13">
        <f>'Final Tables'!L270-Exercise!L270</f>
        <v>0</v>
      </c>
      <c r="M270" s="13">
        <f>'Final Tables'!M270-Exercise!M270</f>
        <v>0.975780190726941</v>
      </c>
      <c r="N270" s="13">
        <f>'Final Tables'!N270-Exercise!P270</f>
        <v>0.97620265614024604</v>
      </c>
      <c r="O270" s="13">
        <f>'Final Tables'!O270-Exercise!Q270</f>
        <v>55187.843782034499</v>
      </c>
      <c r="P270" s="13">
        <f>'Final Tables'!P270-Exercise!U270</f>
        <v>55204.554221535502</v>
      </c>
      <c r="Q270" s="13">
        <f>'Final Tables'!Q270-Exercise!V270</f>
        <v>0.99969729962071596</v>
      </c>
      <c r="R270" s="13">
        <f>'Final Tables'!R270-Exercise!W270</f>
        <v>0.98173793877479698</v>
      </c>
    </row>
    <row r="271" spans="1:18" x14ac:dyDescent="0.25">
      <c r="A271" s="1">
        <v>41760</v>
      </c>
      <c r="B271" s="13">
        <f>'Final Tables'!B271-Exercise!B271</f>
        <v>0</v>
      </c>
      <c r="C271" s="13">
        <f>'Final Tables'!C271-Exercise!C271</f>
        <v>0</v>
      </c>
      <c r="D271" s="13">
        <f>'Final Tables'!D271-Exercise!D271</f>
        <v>0</v>
      </c>
      <c r="E271" s="13">
        <f>'Final Tables'!E271-Exercise!E271</f>
        <v>0</v>
      </c>
      <c r="F271" s="13">
        <f>'Final Tables'!F271-Exercise!F271</f>
        <v>0</v>
      </c>
      <c r="G271" s="13">
        <f>'Final Tables'!G271-Exercise!G271</f>
        <v>56936.618615355197</v>
      </c>
      <c r="H271" s="13">
        <f>'Final Tables'!H271-Exercise!H271</f>
        <v>56936.618615355197</v>
      </c>
      <c r="I271" s="13">
        <f>'Final Tables'!I271-Exercise!I271</f>
        <v>0</v>
      </c>
      <c r="J271" s="13">
        <f>'Final Tables'!J271-Exercise!J271</f>
        <v>0</v>
      </c>
      <c r="K271" s="13">
        <f>'Final Tables'!K271-Exercise!K271</f>
        <v>0</v>
      </c>
      <c r="L271" s="13">
        <f>'Final Tables'!L271-Exercise!L271</f>
        <v>0</v>
      </c>
      <c r="M271" s="13">
        <f>'Final Tables'!M271-Exercise!M271</f>
        <v>1.02811108568138</v>
      </c>
      <c r="N271" s="13">
        <f>'Final Tables'!N271-Exercise!P271</f>
        <v>1.03104824932046</v>
      </c>
      <c r="O271" s="13">
        <f>'Final Tables'!O271-Exercise!Q271</f>
        <v>55222.070017461003</v>
      </c>
      <c r="P271" s="13">
        <f>'Final Tables'!P271-Exercise!U271</f>
        <v>55474.257215488702</v>
      </c>
      <c r="Q271" s="13">
        <f>'Final Tables'!Q271-Exercise!V271</f>
        <v>0.99545397792262302</v>
      </c>
      <c r="R271" s="13">
        <f>'Final Tables'!R271-Exercise!W271</f>
        <v>1.04604916081079</v>
      </c>
    </row>
    <row r="272" spans="1:18" x14ac:dyDescent="0.25">
      <c r="A272" s="1">
        <v>41791</v>
      </c>
      <c r="B272" s="13">
        <f>'Final Tables'!B272-Exercise!B272</f>
        <v>0</v>
      </c>
      <c r="C272" s="13">
        <f>'Final Tables'!C272-Exercise!C272</f>
        <v>0</v>
      </c>
      <c r="D272" s="13">
        <f>'Final Tables'!D272-Exercise!D272</f>
        <v>0</v>
      </c>
      <c r="E272" s="13">
        <f>'Final Tables'!E272-Exercise!E272</f>
        <v>0</v>
      </c>
      <c r="F272" s="13">
        <f>'Final Tables'!F272-Exercise!F272</f>
        <v>0</v>
      </c>
      <c r="G272" s="13">
        <f>'Final Tables'!G272-Exercise!G272</f>
        <v>55889.546831620501</v>
      </c>
      <c r="H272" s="13">
        <f>'Final Tables'!H272-Exercise!H272</f>
        <v>55889.546831620501</v>
      </c>
      <c r="I272" s="13">
        <f>'Final Tables'!I272-Exercise!I272</f>
        <v>0</v>
      </c>
      <c r="J272" s="13">
        <f>'Final Tables'!J272-Exercise!J272</f>
        <v>0</v>
      </c>
      <c r="K272" s="13">
        <f>'Final Tables'!K272-Exercise!K272</f>
        <v>0</v>
      </c>
      <c r="L272" s="13">
        <f>'Final Tables'!L272-Exercise!L272</f>
        <v>0</v>
      </c>
      <c r="M272" s="13">
        <f>'Final Tables'!M272-Exercise!M272</f>
        <v>1.00254380289005</v>
      </c>
      <c r="N272" s="13">
        <f>'Final Tables'!N272-Exercise!P272</f>
        <v>0.999352902769572</v>
      </c>
      <c r="O272" s="13">
        <f>'Final Tables'!O272-Exercise!Q272</f>
        <v>55925.736220638399</v>
      </c>
      <c r="P272" s="13">
        <f>'Final Tables'!P272-Exercise!U272</f>
        <v>55753.297156526001</v>
      </c>
      <c r="Q272" s="13">
        <f>'Final Tables'!Q272-Exercise!V272</f>
        <v>1.00309289446377</v>
      </c>
      <c r="R272" s="13">
        <f>'Final Tables'!R272-Exercise!W272</f>
        <v>0.98788149666971603</v>
      </c>
    </row>
    <row r="273" spans="1:18" x14ac:dyDescent="0.25">
      <c r="A273" s="1">
        <v>41821</v>
      </c>
      <c r="B273" s="13">
        <f>'Final Tables'!B273-Exercise!B273</f>
        <v>0</v>
      </c>
      <c r="C273" s="13">
        <f>'Final Tables'!C273-Exercise!C273</f>
        <v>0</v>
      </c>
      <c r="D273" s="13">
        <f>'Final Tables'!D273-Exercise!D273</f>
        <v>0</v>
      </c>
      <c r="E273" s="13">
        <f>'Final Tables'!E273-Exercise!E273</f>
        <v>0</v>
      </c>
      <c r="F273" s="13">
        <f>'Final Tables'!F273-Exercise!F273</f>
        <v>0</v>
      </c>
      <c r="G273" s="13">
        <f>'Final Tables'!G273-Exercise!G273</f>
        <v>57396.892731308901</v>
      </c>
      <c r="H273" s="13">
        <f>'Final Tables'!H273-Exercise!H273</f>
        <v>57396.892731308901</v>
      </c>
      <c r="I273" s="13">
        <f>'Final Tables'!I273-Exercise!I273</f>
        <v>0</v>
      </c>
      <c r="J273" s="13">
        <f>'Final Tables'!J273-Exercise!J273</f>
        <v>0</v>
      </c>
      <c r="K273" s="13">
        <f>'Final Tables'!K273-Exercise!K273</f>
        <v>0</v>
      </c>
      <c r="L273" s="13">
        <f>'Final Tables'!L273-Exercise!L273</f>
        <v>0</v>
      </c>
      <c r="M273" s="13">
        <f>'Final Tables'!M273-Exercise!M273</f>
        <v>1.0247580430104</v>
      </c>
      <c r="N273" s="13">
        <f>'Final Tables'!N273-Exercise!P273</f>
        <v>1.0241100471806499</v>
      </c>
      <c r="O273" s="13">
        <f>'Final Tables'!O273-Exercise!Q273</f>
        <v>56045.629948970098</v>
      </c>
      <c r="P273" s="13">
        <f>'Final Tables'!P273-Exercise!U273</f>
        <v>56021.480467801499</v>
      </c>
      <c r="Q273" s="13">
        <f>'Final Tables'!Q273-Exercise!V273</f>
        <v>1.0004310753833501</v>
      </c>
      <c r="R273" s="13">
        <f>'Final Tables'!R273-Exercise!W273</f>
        <v>1.0237551090467201</v>
      </c>
    </row>
    <row r="274" spans="1:18" x14ac:dyDescent="0.25">
      <c r="A274" s="1">
        <v>41852</v>
      </c>
      <c r="B274" s="13">
        <f>'Final Tables'!B274-Exercise!B274</f>
        <v>0</v>
      </c>
      <c r="C274" s="13">
        <f>'Final Tables'!C274-Exercise!C274</f>
        <v>0</v>
      </c>
      <c r="D274" s="13">
        <f>'Final Tables'!D274-Exercise!D274</f>
        <v>0</v>
      </c>
      <c r="E274" s="13">
        <f>'Final Tables'!E274-Exercise!E274</f>
        <v>0</v>
      </c>
      <c r="F274" s="13">
        <f>'Final Tables'!F274-Exercise!F274</f>
        <v>0</v>
      </c>
      <c r="G274" s="13">
        <f>'Final Tables'!G274-Exercise!G274</f>
        <v>56994.745568279497</v>
      </c>
      <c r="H274" s="13">
        <f>'Final Tables'!H274-Exercise!H274</f>
        <v>56994.745568279497</v>
      </c>
      <c r="I274" s="13">
        <f>'Final Tables'!I274-Exercise!I274</f>
        <v>0</v>
      </c>
      <c r="J274" s="13">
        <f>'Final Tables'!J274-Exercise!J274</f>
        <v>0</v>
      </c>
      <c r="K274" s="13">
        <f>'Final Tables'!K274-Exercise!K274</f>
        <v>0</v>
      </c>
      <c r="L274" s="13">
        <f>'Final Tables'!L274-Exercise!L274</f>
        <v>0</v>
      </c>
      <c r="M274" s="13">
        <f>'Final Tables'!M274-Exercise!M274</f>
        <v>1.0135607616072999</v>
      </c>
      <c r="N274" s="13">
        <f>'Final Tables'!N274-Exercise!P274</f>
        <v>1.01160494623368</v>
      </c>
      <c r="O274" s="13">
        <f>'Final Tables'!O274-Exercise!Q274</f>
        <v>56340.912310163301</v>
      </c>
      <c r="P274" s="13">
        <f>'Final Tables'!P274-Exercise!U274</f>
        <v>56247.0590534984</v>
      </c>
      <c r="Q274" s="13">
        <f>'Final Tables'!Q274-Exercise!V274</f>
        <v>1.0016685895804001</v>
      </c>
      <c r="R274" s="13">
        <f>'Final Tables'!R274-Exercise!W274</f>
        <v>1.0164727131986699</v>
      </c>
    </row>
    <row r="275" spans="1:18" x14ac:dyDescent="0.25">
      <c r="A275" s="1">
        <v>41883</v>
      </c>
      <c r="B275" s="13">
        <f>'Final Tables'!B275-Exercise!B275</f>
        <v>0</v>
      </c>
      <c r="C275" s="13">
        <f>'Final Tables'!C275-Exercise!C275</f>
        <v>0</v>
      </c>
      <c r="D275" s="13">
        <f>'Final Tables'!D275-Exercise!D275</f>
        <v>0</v>
      </c>
      <c r="E275" s="13">
        <f>'Final Tables'!E275-Exercise!E275</f>
        <v>0</v>
      </c>
      <c r="F275" s="13">
        <f>'Final Tables'!F275-Exercise!F275</f>
        <v>0</v>
      </c>
      <c r="G275" s="13">
        <f>'Final Tables'!G275-Exercise!G275</f>
        <v>54763.397278979101</v>
      </c>
      <c r="H275" s="13">
        <f>'Final Tables'!H275-Exercise!H275</f>
        <v>54763.397278979101</v>
      </c>
      <c r="I275" s="13">
        <f>'Final Tables'!I275-Exercise!I275</f>
        <v>0</v>
      </c>
      <c r="J275" s="13">
        <f>'Final Tables'!J275-Exercise!J275</f>
        <v>0</v>
      </c>
      <c r="K275" s="13">
        <f>'Final Tables'!K275-Exercise!K275</f>
        <v>0</v>
      </c>
      <c r="L275" s="13">
        <f>'Final Tables'!L275-Exercise!L275</f>
        <v>0</v>
      </c>
      <c r="M275" s="13">
        <f>'Final Tables'!M275-Exercise!M275</f>
        <v>0.970893846092452</v>
      </c>
      <c r="N275" s="13">
        <f>'Final Tables'!N275-Exercise!P275</f>
        <v>0.97169285938398797</v>
      </c>
      <c r="O275" s="13">
        <f>'Final Tables'!O275-Exercise!Q275</f>
        <v>56358.752408345201</v>
      </c>
      <c r="P275" s="13">
        <f>'Final Tables'!P275-Exercise!U275</f>
        <v>56420.313265480603</v>
      </c>
      <c r="Q275" s="13">
        <f>'Final Tables'!Q275-Exercise!V275</f>
        <v>0.99890888842028003</v>
      </c>
      <c r="R275" s="13">
        <f>'Final Tables'!R275-Exercise!W275</f>
        <v>0.96283181726295597</v>
      </c>
    </row>
    <row r="276" spans="1:18" x14ac:dyDescent="0.25">
      <c r="A276" s="1">
        <v>41913</v>
      </c>
      <c r="B276" s="13">
        <f>'Final Tables'!B276-Exercise!B276</f>
        <v>0</v>
      </c>
      <c r="C276" s="13">
        <f>'Final Tables'!C276-Exercise!C276</f>
        <v>0</v>
      </c>
      <c r="D276" s="13">
        <f>'Final Tables'!D276-Exercise!D276</f>
        <v>0</v>
      </c>
      <c r="E276" s="13">
        <f>'Final Tables'!E276-Exercise!E276</f>
        <v>0</v>
      </c>
      <c r="F276" s="13">
        <f>'Final Tables'!F276-Exercise!F276</f>
        <v>0</v>
      </c>
      <c r="G276" s="13">
        <f>'Final Tables'!G276-Exercise!G276</f>
        <v>56326.827475906</v>
      </c>
      <c r="H276" s="13">
        <f>'Final Tables'!H276-Exercise!H276</f>
        <v>56326.827475906</v>
      </c>
      <c r="I276" s="13">
        <f>'Final Tables'!I276-Exercise!I276</f>
        <v>0</v>
      </c>
      <c r="J276" s="13">
        <f>'Final Tables'!J276-Exercise!J276</f>
        <v>0</v>
      </c>
      <c r="K276" s="13">
        <f>'Final Tables'!K276-Exercise!K276</f>
        <v>0</v>
      </c>
      <c r="L276" s="13">
        <f>'Final Tables'!L276-Exercise!L276</f>
        <v>0</v>
      </c>
      <c r="M276" s="13">
        <f>'Final Tables'!M276-Exercise!M276</f>
        <v>0.99610095701151502</v>
      </c>
      <c r="N276" s="13">
        <f>'Final Tables'!N276-Exercise!P276</f>
        <v>0.997418155134983</v>
      </c>
      <c r="O276" s="13">
        <f>'Final Tables'!O276-Exercise!Q276</f>
        <v>56472.631048392403</v>
      </c>
      <c r="P276" s="13">
        <f>'Final Tables'!P276-Exercise!U276</f>
        <v>56559.119841140797</v>
      </c>
      <c r="Q276" s="13">
        <f>'Final Tables'!Q276-Exercise!V276</f>
        <v>0.99847082498823503</v>
      </c>
      <c r="R276" s="13">
        <f>'Final Tables'!R276-Exercise!W276</f>
        <v>1.0057792411217401</v>
      </c>
    </row>
    <row r="277" spans="1:18" x14ac:dyDescent="0.25">
      <c r="A277" s="1">
        <v>41944</v>
      </c>
      <c r="B277" s="13">
        <f>'Final Tables'!B277-Exercise!B277</f>
        <v>0</v>
      </c>
      <c r="C277" s="13">
        <f>'Final Tables'!C277-Exercise!C277</f>
        <v>0</v>
      </c>
      <c r="D277" s="13">
        <f>'Final Tables'!D277-Exercise!D277</f>
        <v>0</v>
      </c>
      <c r="E277" s="13">
        <f>'Final Tables'!E277-Exercise!E277</f>
        <v>0</v>
      </c>
      <c r="F277" s="13">
        <f>'Final Tables'!F277-Exercise!F277</f>
        <v>0</v>
      </c>
      <c r="G277" s="13">
        <f>'Final Tables'!G277-Exercise!G277</f>
        <v>56804.786120332101</v>
      </c>
      <c r="H277" s="13">
        <f>'Final Tables'!H277-Exercise!H277</f>
        <v>56804.786120332101</v>
      </c>
      <c r="I277" s="13">
        <f>'Final Tables'!I277-Exercise!I277</f>
        <v>0</v>
      </c>
      <c r="J277" s="13">
        <f>'Final Tables'!J277-Exercise!J277</f>
        <v>0</v>
      </c>
      <c r="K277" s="13">
        <f>'Final Tables'!K277-Exercise!K277</f>
        <v>0</v>
      </c>
      <c r="L277" s="13">
        <f>'Final Tables'!L277-Exercise!L277</f>
        <v>0</v>
      </c>
      <c r="M277" s="13">
        <f>'Final Tables'!M277-Exercise!M277</f>
        <v>1.0023162375533601</v>
      </c>
      <c r="N277" s="13">
        <f>'Final Tables'!N277-Exercise!P277</f>
        <v>1.00120604029336</v>
      </c>
      <c r="O277" s="13">
        <f>'Final Tables'!O277-Exercise!Q277</f>
        <v>56736.359784333603</v>
      </c>
      <c r="P277" s="13">
        <f>'Final Tables'!P277-Exercise!U277</f>
        <v>56678.915697143799</v>
      </c>
      <c r="Q277" s="13">
        <f>'Final Tables'!Q277-Exercise!V277</f>
        <v>1.0010135001081699</v>
      </c>
      <c r="R277" s="13">
        <f>'Final Tables'!R277-Exercise!W277</f>
        <v>1.00202057756441</v>
      </c>
    </row>
    <row r="278" spans="1:18" x14ac:dyDescent="0.25">
      <c r="A278" s="1">
        <v>41974</v>
      </c>
      <c r="B278" s="13">
        <f>'Final Tables'!B278-Exercise!B278</f>
        <v>0</v>
      </c>
      <c r="C278" s="13">
        <f>'Final Tables'!C278-Exercise!C278</f>
        <v>0</v>
      </c>
      <c r="D278" s="13">
        <f>'Final Tables'!D278-Exercise!D278</f>
        <v>0</v>
      </c>
      <c r="E278" s="13">
        <f>'Final Tables'!E278-Exercise!E278</f>
        <v>0</v>
      </c>
      <c r="F278" s="13">
        <f>'Final Tables'!F278-Exercise!F278</f>
        <v>0</v>
      </c>
      <c r="G278" s="13">
        <f>'Final Tables'!G278-Exercise!G278</f>
        <v>61588.189699080802</v>
      </c>
      <c r="H278" s="13">
        <f>'Final Tables'!H278-Exercise!H278</f>
        <v>61588.189699080802</v>
      </c>
      <c r="I278" s="13">
        <f>'Final Tables'!I278-Exercise!I278</f>
        <v>0</v>
      </c>
      <c r="J278" s="13">
        <f>'Final Tables'!J278-Exercise!J278</f>
        <v>0</v>
      </c>
      <c r="K278" s="13">
        <f>'Final Tables'!K278-Exercise!K278</f>
        <v>0</v>
      </c>
      <c r="L278" s="13">
        <f>'Final Tables'!L278-Exercise!L278</f>
        <v>0</v>
      </c>
      <c r="M278" s="13">
        <f>'Final Tables'!M278-Exercise!M278</f>
        <v>1.0846265061926199</v>
      </c>
      <c r="N278" s="13">
        <f>'Final Tables'!N278-Exercise!P278</f>
        <v>1.0838607087272301</v>
      </c>
      <c r="O278" s="13">
        <f>'Final Tables'!O278-Exercise!Q278</f>
        <v>56822.974763429898</v>
      </c>
      <c r="P278" s="13">
        <f>'Final Tables'!P278-Exercise!U278</f>
        <v>56780.503576426097</v>
      </c>
      <c r="Q278" s="13">
        <f>'Final Tables'!Q278-Exercise!V278</f>
        <v>1.00074798891043</v>
      </c>
      <c r="R278" s="13">
        <f>'Final Tables'!R278-Exercise!W278</f>
        <v>1.0759204398314299</v>
      </c>
    </row>
    <row r="279" spans="1:18" x14ac:dyDescent="0.25">
      <c r="A279" s="1">
        <v>42005</v>
      </c>
      <c r="B279" s="13">
        <f>'Final Tables'!B279-Exercise!B279</f>
        <v>0</v>
      </c>
      <c r="C279" s="13">
        <f>'Final Tables'!C279-Exercise!C279</f>
        <v>0</v>
      </c>
      <c r="D279" s="13">
        <f>'Final Tables'!D279-Exercise!D279</f>
        <v>0</v>
      </c>
      <c r="E279" s="13">
        <f>'Final Tables'!E279-Exercise!E279</f>
        <v>0</v>
      </c>
      <c r="F279" s="13">
        <f>'Final Tables'!F279-Exercise!F279</f>
        <v>0</v>
      </c>
      <c r="G279" s="13">
        <f>'Final Tables'!G279-Exercise!G279</f>
        <v>55734.114076088699</v>
      </c>
      <c r="H279" s="13">
        <f>'Final Tables'!H279-Exercise!H279</f>
        <v>55734.114076088699</v>
      </c>
      <c r="I279" s="13">
        <f>'Final Tables'!I279-Exercise!I279</f>
        <v>0</v>
      </c>
      <c r="J279" s="13">
        <f>'Final Tables'!J279-Exercise!J279</f>
        <v>0</v>
      </c>
      <c r="K279" s="13">
        <f>'Final Tables'!K279-Exercise!K279</f>
        <v>0</v>
      </c>
      <c r="L279" s="13">
        <f>'Final Tables'!L279-Exercise!L279</f>
        <v>0</v>
      </c>
      <c r="M279" s="13">
        <f>'Final Tables'!M279-Exercise!M279</f>
        <v>0.97999852783363195</v>
      </c>
      <c r="N279" s="13">
        <f>'Final Tables'!N279-Exercise!P279</f>
        <v>0.98215730385815403</v>
      </c>
      <c r="O279" s="13">
        <f>'Final Tables'!O279-Exercise!Q279</f>
        <v>56746.626896884503</v>
      </c>
      <c r="P279" s="13">
        <f>'Final Tables'!P279-Exercise!U279</f>
        <v>56862.330221660202</v>
      </c>
      <c r="Q279" s="13">
        <f>'Final Tables'!Q279-Exercise!V279</f>
        <v>0.99796520254578602</v>
      </c>
      <c r="R279" s="13">
        <f>'Final Tables'!R279-Exercise!W279</f>
        <v>0.99644689194917402</v>
      </c>
    </row>
    <row r="280" spans="1:18" x14ac:dyDescent="0.25">
      <c r="A280" s="1">
        <v>42036</v>
      </c>
      <c r="B280" s="13">
        <f>'Final Tables'!B280-Exercise!B280</f>
        <v>0</v>
      </c>
      <c r="C280" s="13">
        <f>'Final Tables'!C280-Exercise!C280</f>
        <v>0</v>
      </c>
      <c r="D280" s="13">
        <f>'Final Tables'!D280-Exercise!D280</f>
        <v>0</v>
      </c>
      <c r="E280" s="13">
        <f>'Final Tables'!E280-Exercise!E280</f>
        <v>0</v>
      </c>
      <c r="F280" s="13">
        <f>'Final Tables'!F280-Exercise!F280</f>
        <v>0</v>
      </c>
      <c r="G280" s="13">
        <f>'Final Tables'!G280-Exercise!G280</f>
        <v>52414.848214285703</v>
      </c>
      <c r="H280" s="13">
        <f>'Final Tables'!H280-Exercise!H280</f>
        <v>52414.848214285703</v>
      </c>
      <c r="I280" s="13">
        <f>'Final Tables'!I280-Exercise!I280</f>
        <v>0</v>
      </c>
      <c r="J280" s="13">
        <f>'Final Tables'!J280-Exercise!J280</f>
        <v>0</v>
      </c>
      <c r="K280" s="13">
        <f>'Final Tables'!K280-Exercise!K280</f>
        <v>0</v>
      </c>
      <c r="L280" s="13">
        <f>'Final Tables'!L280-Exercise!L280</f>
        <v>0</v>
      </c>
      <c r="M280" s="13">
        <f>'Final Tables'!M280-Exercise!M280</f>
        <v>0.920639000931049</v>
      </c>
      <c r="N280" s="13">
        <f>'Final Tables'!N280-Exercise!P280</f>
        <v>0.91939501903280096</v>
      </c>
      <c r="O280" s="13">
        <f>'Final Tables'!O280-Exercise!Q280</f>
        <v>57010.150293641898</v>
      </c>
      <c r="P280" s="13">
        <f>'Final Tables'!P280-Exercise!U280</f>
        <v>56919.2956946704</v>
      </c>
      <c r="Q280" s="13">
        <f>'Final Tables'!Q280-Exercise!V280</f>
        <v>1.00159620033703</v>
      </c>
      <c r="R280" s="13">
        <f>'Final Tables'!R280-Exercise!W280</f>
        <v>0.91125877992631599</v>
      </c>
    </row>
    <row r="281" spans="1:18" x14ac:dyDescent="0.25">
      <c r="A281" s="1">
        <v>42064</v>
      </c>
      <c r="B281" s="13">
        <f>'Final Tables'!B281-Exercise!B281</f>
        <v>0</v>
      </c>
      <c r="C281" s="13">
        <f>'Final Tables'!C281-Exercise!C281</f>
        <v>0</v>
      </c>
      <c r="D281" s="13">
        <f>'Final Tables'!D281-Exercise!D281</f>
        <v>0</v>
      </c>
      <c r="E281" s="13">
        <f>'Final Tables'!E281-Exercise!E281</f>
        <v>0</v>
      </c>
      <c r="F281" s="13">
        <f>'Final Tables'!F281-Exercise!F281</f>
        <v>0</v>
      </c>
      <c r="G281" s="13">
        <f>'Final Tables'!G281-Exercise!G281</f>
        <v>57287.4206759558</v>
      </c>
      <c r="H281" s="13">
        <f>'Final Tables'!H281-Exercise!H281</f>
        <v>57287.4206759558</v>
      </c>
      <c r="I281" s="13">
        <f>'Final Tables'!I281-Exercise!I281</f>
        <v>0</v>
      </c>
      <c r="J281" s="13">
        <f>'Final Tables'!J281-Exercise!J281</f>
        <v>0</v>
      </c>
      <c r="K281" s="13">
        <f>'Final Tables'!K281-Exercise!K281</f>
        <v>0</v>
      </c>
      <c r="L281" s="13">
        <f>'Final Tables'!L281-Exercise!L281</f>
        <v>0</v>
      </c>
      <c r="M281" s="13">
        <f>'Final Tables'!M281-Exercise!M281</f>
        <v>1.0054012422493199</v>
      </c>
      <c r="N281" s="13">
        <f>'Final Tables'!N281-Exercise!P281</f>
        <v>1.00283183566879</v>
      </c>
      <c r="O281" s="13">
        <f>'Final Tables'!O281-Exercise!Q281</f>
        <v>57125.650222053897</v>
      </c>
      <c r="P281" s="13">
        <f>'Final Tables'!P281-Exercise!U281</f>
        <v>56964.466782948097</v>
      </c>
      <c r="Q281" s="13">
        <f>'Final Tables'!Q281-Exercise!V281</f>
        <v>1.0028295435419401</v>
      </c>
      <c r="R281" s="13">
        <f>'Final Tables'!R281-Exercise!W281</f>
        <v>0.98927539170806</v>
      </c>
    </row>
    <row r="282" spans="1:18" x14ac:dyDescent="0.25">
      <c r="A282" s="1">
        <v>42095</v>
      </c>
      <c r="B282" s="13">
        <f>'Final Tables'!B282-Exercise!B282</f>
        <v>0</v>
      </c>
      <c r="C282" s="13">
        <f>'Final Tables'!C282-Exercise!C282</f>
        <v>0</v>
      </c>
      <c r="D282" s="13">
        <f>'Final Tables'!D282-Exercise!D282</f>
        <v>0</v>
      </c>
      <c r="E282" s="13">
        <f>'Final Tables'!E282-Exercise!E282</f>
        <v>0</v>
      </c>
      <c r="F282" s="13">
        <f>'Final Tables'!F282-Exercise!F282</f>
        <v>0</v>
      </c>
      <c r="G282" s="13">
        <f>'Final Tables'!G282-Exercise!G282</f>
        <v>55388.732710650402</v>
      </c>
      <c r="H282" s="13">
        <f>'Final Tables'!H282-Exercise!H282</f>
        <v>55388.732710650402</v>
      </c>
      <c r="I282" s="13">
        <f>'Final Tables'!I282-Exercise!I282</f>
        <v>0</v>
      </c>
      <c r="J282" s="13">
        <f>'Final Tables'!J282-Exercise!J282</f>
        <v>0</v>
      </c>
      <c r="K282" s="13">
        <f>'Final Tables'!K282-Exercise!K282</f>
        <v>0</v>
      </c>
      <c r="L282" s="13">
        <f>'Final Tables'!L282-Exercise!L282</f>
        <v>0</v>
      </c>
      <c r="M282" s="13">
        <f>'Final Tables'!M282-Exercise!M282</f>
        <v>0.971709270827807</v>
      </c>
      <c r="N282" s="13">
        <f>'Final Tables'!N282-Exercise!P282</f>
        <v>0.97528837561828896</v>
      </c>
      <c r="O282" s="13">
        <f>'Final Tables'!O282-Exercise!Q282</f>
        <v>56792.1592170484</v>
      </c>
      <c r="P282" s="13">
        <f>'Final Tables'!P282-Exercise!U282</f>
        <v>57013.675414306403</v>
      </c>
      <c r="Q282" s="13">
        <f>'Final Tables'!Q282-Exercise!V282</f>
        <v>0.99611468308878004</v>
      </c>
      <c r="R282" s="13">
        <f>'Final Tables'!R282-Exercise!W282</f>
        <v>0.97696584818955601</v>
      </c>
    </row>
    <row r="283" spans="1:18" x14ac:dyDescent="0.25">
      <c r="A283" s="1">
        <v>42125</v>
      </c>
      <c r="B283" s="13">
        <f>'Final Tables'!B283-Exercise!B283</f>
        <v>0</v>
      </c>
      <c r="C283" s="13">
        <f>'Final Tables'!C283-Exercise!C283</f>
        <v>0</v>
      </c>
      <c r="D283" s="13">
        <f>'Final Tables'!D283-Exercise!D283</f>
        <v>0</v>
      </c>
      <c r="E283" s="13">
        <f>'Final Tables'!E283-Exercise!E283</f>
        <v>0</v>
      </c>
      <c r="F283" s="13">
        <f>'Final Tables'!F283-Exercise!F283</f>
        <v>0</v>
      </c>
      <c r="G283" s="13">
        <f>'Final Tables'!G283-Exercise!G283</f>
        <v>58800.058537963901</v>
      </c>
      <c r="H283" s="13">
        <f>'Final Tables'!H283-Exercise!H283</f>
        <v>58800.058537963901</v>
      </c>
      <c r="I283" s="13">
        <f>'Final Tables'!I283-Exercise!I283</f>
        <v>0</v>
      </c>
      <c r="J283" s="13">
        <f>'Final Tables'!J283-Exercise!J283</f>
        <v>0</v>
      </c>
      <c r="K283" s="13">
        <f>'Final Tables'!K283-Exercise!K283</f>
        <v>0</v>
      </c>
      <c r="L283" s="13">
        <f>'Final Tables'!L283-Exercise!L283</f>
        <v>0</v>
      </c>
      <c r="M283" s="13">
        <f>'Final Tables'!M283-Exercise!M283</f>
        <v>1.0299776265113401</v>
      </c>
      <c r="N283" s="13">
        <f>'Final Tables'!N283-Exercise!P283</f>
        <v>1.0315286461084101</v>
      </c>
      <c r="O283" s="13">
        <f>'Final Tables'!O283-Exercise!Q283</f>
        <v>57002.8362855417</v>
      </c>
      <c r="P283" s="13">
        <f>'Final Tables'!P283-Exercise!U283</f>
        <v>57079.100124050099</v>
      </c>
      <c r="Q283" s="13">
        <f>'Final Tables'!Q283-Exercise!V283</f>
        <v>0.99866389206657502</v>
      </c>
      <c r="R283" s="13">
        <f>'Final Tables'!R283-Exercise!W283</f>
        <v>1.03649228441964</v>
      </c>
    </row>
    <row r="284" spans="1:18" x14ac:dyDescent="0.25">
      <c r="A284" s="1">
        <v>42156</v>
      </c>
      <c r="B284" s="13">
        <f>'Final Tables'!B284-Exercise!B284</f>
        <v>0</v>
      </c>
      <c r="C284" s="13">
        <f>'Final Tables'!C284-Exercise!C284</f>
        <v>0</v>
      </c>
      <c r="D284" s="13">
        <f>'Final Tables'!D284-Exercise!D284</f>
        <v>0</v>
      </c>
      <c r="E284" s="13">
        <f>'Final Tables'!E284-Exercise!E284</f>
        <v>0</v>
      </c>
      <c r="F284" s="13">
        <f>'Final Tables'!F284-Exercise!F284</f>
        <v>0</v>
      </c>
      <c r="G284" s="13">
        <f>'Final Tables'!G284-Exercise!G284</f>
        <v>57156.217840464698</v>
      </c>
      <c r="H284" s="13">
        <f>'Final Tables'!H284-Exercise!H284</f>
        <v>57156.217840464698</v>
      </c>
      <c r="I284" s="13">
        <f>'Final Tables'!I284-Exercise!I284</f>
        <v>0</v>
      </c>
      <c r="J284" s="13">
        <f>'Final Tables'!J284-Exercise!J284</f>
        <v>0</v>
      </c>
      <c r="K284" s="13">
        <f>'Final Tables'!K284-Exercise!K284</f>
        <v>0</v>
      </c>
      <c r="L284" s="13">
        <f>'Final Tables'!L284-Exercise!L284</f>
        <v>0</v>
      </c>
      <c r="M284" s="13">
        <f>'Final Tables'!M284-Exercise!M284</f>
        <v>0.99976367421448797</v>
      </c>
      <c r="N284" s="13">
        <f>'Final Tables'!N284-Exercise!P284</f>
        <v>0.99956641462458296</v>
      </c>
      <c r="O284" s="13">
        <f>'Final Tables'!O284-Exercise!Q284</f>
        <v>57181.010690451803</v>
      </c>
      <c r="P284" s="13">
        <f>'Final Tables'!P284-Exercise!U284</f>
        <v>57165.925352211198</v>
      </c>
      <c r="Q284" s="13">
        <f>'Final Tables'!Q284-Exercise!V284</f>
        <v>1.00026388688975</v>
      </c>
      <c r="R284" s="13">
        <f>'Final Tables'!R284-Exercise!W284</f>
        <v>0.990451188535166</v>
      </c>
    </row>
    <row r="285" spans="1:18" x14ac:dyDescent="0.25">
      <c r="A285" s="1">
        <v>42186</v>
      </c>
      <c r="B285" s="13">
        <f>'Final Tables'!B285-Exercise!B285</f>
        <v>0</v>
      </c>
      <c r="C285" s="13">
        <f>'Final Tables'!C285-Exercise!C285</f>
        <v>0</v>
      </c>
      <c r="D285" s="13">
        <f>'Final Tables'!D285-Exercise!D285</f>
        <v>0</v>
      </c>
      <c r="E285" s="13">
        <f>'Final Tables'!E285-Exercise!E285</f>
        <v>0</v>
      </c>
      <c r="F285" s="13">
        <f>'Final Tables'!F285-Exercise!F285</f>
        <v>0</v>
      </c>
      <c r="G285" s="13">
        <f>'Final Tables'!G285-Exercise!G285</f>
        <v>58622.582781575598</v>
      </c>
      <c r="H285" s="13">
        <f>'Final Tables'!H285-Exercise!H285</f>
        <v>58622.582781575598</v>
      </c>
      <c r="I285" s="13">
        <f>'Final Tables'!I285-Exercise!I285</f>
        <v>0</v>
      </c>
      <c r="J285" s="13">
        <f>'Final Tables'!J285-Exercise!J285</f>
        <v>0</v>
      </c>
      <c r="K285" s="13">
        <f>'Final Tables'!K285-Exercise!K285</f>
        <v>0</v>
      </c>
      <c r="L285" s="13">
        <f>'Final Tables'!L285-Exercise!L285</f>
        <v>0</v>
      </c>
      <c r="M285" s="13">
        <f>'Final Tables'!M285-Exercise!M285</f>
        <v>1.02387940331584</v>
      </c>
      <c r="N285" s="13">
        <f>'Final Tables'!N285-Exercise!P285</f>
        <v>1.0228328209587201</v>
      </c>
      <c r="O285" s="13">
        <f>'Final Tables'!O285-Exercise!Q285</f>
        <v>57313.943765147596</v>
      </c>
      <c r="P285" s="13">
        <f>'Final Tables'!P285-Exercise!U285</f>
        <v>57258.080174494396</v>
      </c>
      <c r="Q285" s="13">
        <f>'Final Tables'!Q285-Exercise!V285</f>
        <v>1.00097564554178</v>
      </c>
      <c r="R285" s="13">
        <f>'Final Tables'!R285-Exercise!W285</f>
        <v>1.0314069511989701</v>
      </c>
    </row>
    <row r="286" spans="1:18" x14ac:dyDescent="0.25">
      <c r="A286" s="1">
        <v>42217</v>
      </c>
      <c r="B286" s="13">
        <f>'Final Tables'!B286-Exercise!B286</f>
        <v>0</v>
      </c>
      <c r="C286" s="13">
        <f>'Final Tables'!C286-Exercise!C286</f>
        <v>0</v>
      </c>
      <c r="D286" s="13">
        <f>'Final Tables'!D286-Exercise!D286</f>
        <v>0</v>
      </c>
      <c r="E286" s="13">
        <f>'Final Tables'!E286-Exercise!E286</f>
        <v>0</v>
      </c>
      <c r="F286" s="13">
        <f>'Final Tables'!F286-Exercise!F286</f>
        <v>0</v>
      </c>
      <c r="G286" s="13">
        <f>'Final Tables'!G286-Exercise!G286</f>
        <v>58006.790787291997</v>
      </c>
      <c r="H286" s="13">
        <f>'Final Tables'!H286-Exercise!H286</f>
        <v>58006.790787291997</v>
      </c>
      <c r="I286" s="13">
        <f>'Final Tables'!I286-Exercise!I286</f>
        <v>0</v>
      </c>
      <c r="J286" s="13">
        <f>'Final Tables'!J286-Exercise!J286</f>
        <v>0</v>
      </c>
      <c r="K286" s="13">
        <f>'Final Tables'!K286-Exercise!K286</f>
        <v>0</v>
      </c>
      <c r="L286" s="13">
        <f>'Final Tables'!L286-Exercise!L286</f>
        <v>0</v>
      </c>
      <c r="M286" s="13">
        <f>'Final Tables'!M286-Exercise!M286</f>
        <v>1.01172212088142</v>
      </c>
      <c r="N286" s="13">
        <f>'Final Tables'!N286-Exercise!P286</f>
        <v>1.0106500723927601</v>
      </c>
      <c r="O286" s="13">
        <f>'Final Tables'!O286-Exercise!Q286</f>
        <v>57395.524298492397</v>
      </c>
      <c r="P286" s="13">
        <f>'Final Tables'!P286-Exercise!U286</f>
        <v>57343.4649751408</v>
      </c>
      <c r="Q286" s="13">
        <f>'Final Tables'!Q286-Exercise!V286</f>
        <v>1.0009078510231999</v>
      </c>
      <c r="R286" s="13">
        <f>'Final Tables'!R286-Exercise!W286</f>
        <v>1.00697747265841</v>
      </c>
    </row>
    <row r="287" spans="1:18" x14ac:dyDescent="0.25">
      <c r="A287" s="1">
        <v>42248</v>
      </c>
      <c r="B287" s="13">
        <f>'Final Tables'!B287-Exercise!B287</f>
        <v>0</v>
      </c>
      <c r="C287" s="13">
        <f>'Final Tables'!C287-Exercise!C287</f>
        <v>0</v>
      </c>
      <c r="D287" s="13">
        <f>'Final Tables'!D287-Exercise!D287</f>
        <v>0</v>
      </c>
      <c r="E287" s="13">
        <f>'Final Tables'!E287-Exercise!E287</f>
        <v>0</v>
      </c>
      <c r="F287" s="13">
        <f>'Final Tables'!F287-Exercise!F287</f>
        <v>0</v>
      </c>
      <c r="G287" s="13">
        <f>'Final Tables'!G287-Exercise!G287</f>
        <v>55812.573945484801</v>
      </c>
      <c r="H287" s="13">
        <f>'Final Tables'!H287-Exercise!H287</f>
        <v>55812.573945484801</v>
      </c>
      <c r="I287" s="13">
        <f>'Final Tables'!I287-Exercise!I287</f>
        <v>0</v>
      </c>
      <c r="J287" s="13">
        <f>'Final Tables'!J287-Exercise!J287</f>
        <v>0</v>
      </c>
      <c r="K287" s="13">
        <f>'Final Tables'!K287-Exercise!K287</f>
        <v>0</v>
      </c>
      <c r="L287" s="13">
        <f>'Final Tables'!L287-Exercise!L287</f>
        <v>0</v>
      </c>
      <c r="M287" s="13">
        <f>'Final Tables'!M287-Exercise!M287</f>
        <v>0.97235602554202005</v>
      </c>
      <c r="N287" s="13">
        <f>'Final Tables'!N287-Exercise!P287</f>
        <v>0.97186539890472601</v>
      </c>
      <c r="O287" s="13">
        <f>'Final Tables'!O287-Exercise!Q287</f>
        <v>57428.296149224501</v>
      </c>
      <c r="P287" s="13">
        <f>'Final Tables'!P287-Exercise!U287</f>
        <v>57412.215687595002</v>
      </c>
      <c r="Q287" s="13">
        <f>'Final Tables'!Q287-Exercise!V287</f>
        <v>1.00028008780774</v>
      </c>
      <c r="R287" s="13">
        <f>'Final Tables'!R287-Exercise!W287</f>
        <v>0.96905190875581104</v>
      </c>
    </row>
    <row r="288" spans="1:18" x14ac:dyDescent="0.25">
      <c r="A288" s="1">
        <v>42278</v>
      </c>
      <c r="B288" s="13">
        <f>'Final Tables'!B288-Exercise!B288</f>
        <v>0</v>
      </c>
      <c r="C288" s="13">
        <f>'Final Tables'!C288-Exercise!C288</f>
        <v>0</v>
      </c>
      <c r="D288" s="13">
        <f>'Final Tables'!D288-Exercise!D288</f>
        <v>0</v>
      </c>
      <c r="E288" s="13">
        <f>'Final Tables'!E288-Exercise!E288</f>
        <v>0</v>
      </c>
      <c r="F288" s="13">
        <f>'Final Tables'!F288-Exercise!F288</f>
        <v>0</v>
      </c>
      <c r="G288" s="13">
        <f>'Final Tables'!G288-Exercise!G288</f>
        <v>56768.070847966301</v>
      </c>
      <c r="H288" s="13">
        <f>'Final Tables'!H288-Exercise!H288</f>
        <v>56768.070847966301</v>
      </c>
      <c r="I288" s="13">
        <f>'Final Tables'!I288-Exercise!I288</f>
        <v>0</v>
      </c>
      <c r="J288" s="13">
        <f>'Final Tables'!J288-Exercise!J288</f>
        <v>0</v>
      </c>
      <c r="K288" s="13">
        <f>'Final Tables'!K288-Exercise!K288</f>
        <v>0</v>
      </c>
      <c r="L288" s="13">
        <f>'Final Tables'!L288-Exercise!L288</f>
        <v>0</v>
      </c>
      <c r="M288" s="13">
        <f>'Final Tables'!M288-Exercise!M288</f>
        <v>0.99758807880466105</v>
      </c>
      <c r="N288" s="13">
        <f>'Final Tables'!N288-Exercise!P288</f>
        <v>0.99818095203032497</v>
      </c>
      <c r="O288" s="13">
        <f>'Final Tables'!O288-Exercise!Q288</f>
        <v>56871.522876186602</v>
      </c>
      <c r="P288" s="13">
        <f>'Final Tables'!P288-Exercise!U288</f>
        <v>57457.816762757502</v>
      </c>
      <c r="Q288" s="13">
        <f>'Final Tables'!Q288-Exercise!V288</f>
        <v>0.98979609877987995</v>
      </c>
      <c r="R288" s="13">
        <f>'Final Tables'!R288-Exercise!W288</f>
        <v>1.01270367113936</v>
      </c>
    </row>
    <row r="289" spans="1:18" x14ac:dyDescent="0.25">
      <c r="A289" s="1">
        <v>42309</v>
      </c>
      <c r="B289" s="13">
        <f>'Final Tables'!B289-Exercise!B289</f>
        <v>0</v>
      </c>
      <c r="C289" s="13">
        <f>'Final Tables'!C289-Exercise!C289</f>
        <v>0</v>
      </c>
      <c r="D289" s="13">
        <f>'Final Tables'!D289-Exercise!D289</f>
        <v>0</v>
      </c>
      <c r="E289" s="13">
        <f>'Final Tables'!E289-Exercise!E289</f>
        <v>0</v>
      </c>
      <c r="F289" s="13">
        <f>'Final Tables'!F289-Exercise!F289</f>
        <v>0</v>
      </c>
      <c r="G289" s="13">
        <f>'Final Tables'!G289-Exercise!G289</f>
        <v>57691.228031068698</v>
      </c>
      <c r="H289" s="13">
        <f>'Final Tables'!H289-Exercise!H289</f>
        <v>57691.228031068698</v>
      </c>
      <c r="I289" s="13">
        <f>'Final Tables'!I289-Exercise!I289</f>
        <v>0</v>
      </c>
      <c r="J289" s="13">
        <f>'Final Tables'!J289-Exercise!J289</f>
        <v>0</v>
      </c>
      <c r="K289" s="13">
        <f>'Final Tables'!K289-Exercise!K289</f>
        <v>0</v>
      </c>
      <c r="L289" s="13">
        <f>'Final Tables'!L289-Exercise!L289</f>
        <v>0</v>
      </c>
      <c r="M289" s="13">
        <f>'Final Tables'!M289-Exercise!M289</f>
        <v>1.00370863217268</v>
      </c>
      <c r="N289" s="13">
        <f>'Final Tables'!N289-Exercise!P289</f>
        <v>1.0018311424809001</v>
      </c>
      <c r="O289" s="13">
        <f>'Final Tables'!O289-Exercise!Q289</f>
        <v>57585.780262534397</v>
      </c>
      <c r="P289" s="13">
        <f>'Final Tables'!P289-Exercise!U289</f>
        <v>57490.130836665499</v>
      </c>
      <c r="Q289" s="13">
        <f>'Final Tables'!Q289-Exercise!V289</f>
        <v>1.0016637538387301</v>
      </c>
      <c r="R289" s="13">
        <f>'Final Tables'!R289-Exercise!W289</f>
        <v>0.99033128907872803</v>
      </c>
    </row>
    <row r="290" spans="1:18" x14ac:dyDescent="0.25">
      <c r="A290" s="1">
        <v>42339</v>
      </c>
      <c r="B290" s="13">
        <f>'Final Tables'!B290-Exercise!B290</f>
        <v>0</v>
      </c>
      <c r="C290" s="13">
        <f>'Final Tables'!C290-Exercise!C290</f>
        <v>0</v>
      </c>
      <c r="D290" s="13">
        <f>'Final Tables'!D290-Exercise!D290</f>
        <v>0</v>
      </c>
      <c r="E290" s="13">
        <f>'Final Tables'!E290-Exercise!E290</f>
        <v>0</v>
      </c>
      <c r="F290" s="13">
        <f>'Final Tables'!F290-Exercise!F290</f>
        <v>0</v>
      </c>
      <c r="G290" s="13">
        <f>'Final Tables'!G290-Exercise!G290</f>
        <v>62194.555514991604</v>
      </c>
      <c r="H290" s="13">
        <f>'Final Tables'!H290-Exercise!H290</f>
        <v>62194.555514991604</v>
      </c>
      <c r="I290" s="13">
        <f>'Final Tables'!I290-Exercise!I290</f>
        <v>0</v>
      </c>
      <c r="J290" s="13">
        <f>'Final Tables'!J290-Exercise!J290</f>
        <v>0</v>
      </c>
      <c r="K290" s="13">
        <f>'Final Tables'!K290-Exercise!K290</f>
        <v>0</v>
      </c>
      <c r="L290" s="13">
        <f>'Final Tables'!L290-Exercise!L290</f>
        <v>0</v>
      </c>
      <c r="M290" s="13">
        <f>'Final Tables'!M290-Exercise!M290</f>
        <v>1.08114055584861</v>
      </c>
      <c r="N290" s="13">
        <f>'Final Tables'!N290-Exercise!P290</f>
        <v>1.0839272170621801</v>
      </c>
      <c r="O290" s="13">
        <f>'Final Tables'!O290-Exercise!Q290</f>
        <v>57378.903800903099</v>
      </c>
      <c r="P290" s="13">
        <f>'Final Tables'!P290-Exercise!U290</f>
        <v>57534.430064040098</v>
      </c>
      <c r="Q290" s="13">
        <f>'Final Tables'!Q290-Exercise!V290</f>
        <v>0.99729681404745196</v>
      </c>
      <c r="R290" s="13">
        <f>'Final Tables'!R290-Exercise!W290</f>
        <v>1.08355154737239</v>
      </c>
    </row>
    <row r="291" spans="1:18" x14ac:dyDescent="0.25">
      <c r="A291" s="1">
        <v>42370</v>
      </c>
      <c r="B291" s="13">
        <f>'Final Tables'!B291-Exercise!B291</f>
        <v>0</v>
      </c>
      <c r="C291" s="13">
        <f>'Final Tables'!C291-Exercise!C291</f>
        <v>0</v>
      </c>
      <c r="D291" s="13">
        <f>'Final Tables'!D291-Exercise!D291</f>
        <v>0</v>
      </c>
      <c r="E291" s="13">
        <f>'Final Tables'!E291-Exercise!E291</f>
        <v>0</v>
      </c>
      <c r="F291" s="13">
        <f>'Final Tables'!F291-Exercise!F291</f>
        <v>0</v>
      </c>
      <c r="G291" s="13">
        <f>'Final Tables'!G291-Exercise!G291</f>
        <v>56705.139132679498</v>
      </c>
      <c r="H291" s="13">
        <f>'Final Tables'!H291-Exercise!H291</f>
        <v>56705.139132679498</v>
      </c>
      <c r="I291" s="13">
        <f>'Final Tables'!I291-Exercise!I291</f>
        <v>0</v>
      </c>
      <c r="J291" s="13">
        <f>'Final Tables'!J291-Exercise!J291</f>
        <v>0</v>
      </c>
      <c r="K291" s="13">
        <f>'Final Tables'!K291-Exercise!K291</f>
        <v>0</v>
      </c>
      <c r="L291" s="13">
        <f>'Final Tables'!L291-Exercise!L291</f>
        <v>0</v>
      </c>
      <c r="M291" s="13">
        <f>'Final Tables'!M291-Exercise!M291</f>
        <v>0.98436481888482896</v>
      </c>
      <c r="N291" s="13">
        <f>'Final Tables'!N291-Exercise!P291</f>
        <v>0.98292388203312198</v>
      </c>
      <c r="O291" s="13">
        <f>'Final Tables'!O291-Exercise!Q291</f>
        <v>57690.264901681097</v>
      </c>
      <c r="P291" s="13">
        <f>'Final Tables'!P291-Exercise!U291</f>
        <v>57607.963797632103</v>
      </c>
      <c r="Q291" s="13">
        <f>'Final Tables'!Q291-Exercise!V291</f>
        <v>1.00142864108751</v>
      </c>
      <c r="R291" s="13">
        <f>'Final Tables'!R291-Exercise!W291</f>
        <v>0.98765363787295801</v>
      </c>
    </row>
    <row r="292" spans="1:18" x14ac:dyDescent="0.25">
      <c r="A292" s="1">
        <v>42401</v>
      </c>
      <c r="B292" s="13">
        <f>'Final Tables'!B292-Exercise!B292</f>
        <v>0</v>
      </c>
      <c r="C292" s="13">
        <f>'Final Tables'!C292-Exercise!C292</f>
        <v>0</v>
      </c>
      <c r="D292" s="13">
        <f>'Final Tables'!D292-Exercise!D292</f>
        <v>0</v>
      </c>
      <c r="E292" s="13">
        <f>'Final Tables'!E292-Exercise!E292</f>
        <v>0</v>
      </c>
      <c r="F292" s="13">
        <f>'Final Tables'!F292-Exercise!F292</f>
        <v>0</v>
      </c>
      <c r="G292" s="13">
        <f>'Final Tables'!G292-Exercise!G292</f>
        <v>53037.8641551974</v>
      </c>
      <c r="H292" s="13">
        <f>'Final Tables'!H292-Exercise!H292</f>
        <v>53037.8641551974</v>
      </c>
      <c r="I292" s="13">
        <f>'Final Tables'!I292-Exercise!I292</f>
        <v>0</v>
      </c>
      <c r="J292" s="13">
        <f>'Final Tables'!J292-Exercise!J292</f>
        <v>0</v>
      </c>
      <c r="K292" s="13">
        <f>'Final Tables'!K292-Exercise!K292</f>
        <v>0</v>
      </c>
      <c r="L292" s="13">
        <f>'Final Tables'!L292-Exercise!L292</f>
        <v>0</v>
      </c>
      <c r="M292" s="13">
        <f>'Final Tables'!M292-Exercise!M292</f>
        <v>0.91888310573627197</v>
      </c>
      <c r="N292" s="13">
        <f>'Final Tables'!N292-Exercise!P292</f>
        <v>0.91946425338635596</v>
      </c>
      <c r="O292" s="13">
        <f>'Final Tables'!O292-Exercise!Q292</f>
        <v>57683.443331114497</v>
      </c>
      <c r="P292" s="13">
        <f>'Final Tables'!P292-Exercise!U292</f>
        <v>57716.711389707198</v>
      </c>
      <c r="Q292" s="13">
        <f>'Final Tables'!Q292-Exercise!V292</f>
        <v>0.99942359746784504</v>
      </c>
      <c r="R292" s="13">
        <f>'Final Tables'!R292-Exercise!W292</f>
        <v>0.939680380882573</v>
      </c>
    </row>
    <row r="293" spans="1:18" x14ac:dyDescent="0.25">
      <c r="A293" s="1">
        <v>42430</v>
      </c>
      <c r="B293" s="13">
        <f>'Final Tables'!B293-Exercise!B293</f>
        <v>0</v>
      </c>
      <c r="C293" s="13">
        <f>'Final Tables'!C293-Exercise!C293</f>
        <v>0</v>
      </c>
      <c r="D293" s="13">
        <f>'Final Tables'!D293-Exercise!D293</f>
        <v>0</v>
      </c>
      <c r="E293" s="13">
        <f>'Final Tables'!E293-Exercise!E293</f>
        <v>0</v>
      </c>
      <c r="F293" s="13">
        <f>'Final Tables'!F293-Exercise!F293</f>
        <v>0</v>
      </c>
      <c r="G293" s="13">
        <f>'Final Tables'!G293-Exercise!G293</f>
        <v>57390.500747402803</v>
      </c>
      <c r="H293" s="13">
        <f>'Final Tables'!H293-Exercise!H293</f>
        <v>57390.500747402803</v>
      </c>
      <c r="I293" s="13">
        <f>'Final Tables'!I293-Exercise!I293</f>
        <v>0</v>
      </c>
      <c r="J293" s="13">
        <f>'Final Tables'!J293-Exercise!J293</f>
        <v>0</v>
      </c>
      <c r="K293" s="13">
        <f>'Final Tables'!K293-Exercise!K293</f>
        <v>0</v>
      </c>
      <c r="L293" s="13">
        <f>'Final Tables'!L293-Exercise!L293</f>
        <v>0</v>
      </c>
      <c r="M293" s="13">
        <f>'Final Tables'!M293-Exercise!M293</f>
        <v>1.0019627702291101</v>
      </c>
      <c r="N293" s="13">
        <f>'Final Tables'!N293-Exercise!P293</f>
        <v>1.0025284022305101</v>
      </c>
      <c r="O293" s="13">
        <f>'Final Tables'!O293-Exercise!Q293</f>
        <v>57245.760439021702</v>
      </c>
      <c r="P293" s="13">
        <f>'Final Tables'!P293-Exercise!U293</f>
        <v>57852.683320912402</v>
      </c>
      <c r="Q293" s="13">
        <f>'Final Tables'!Q293-Exercise!V293</f>
        <v>0.98950916626417995</v>
      </c>
      <c r="R293" s="13">
        <f>'Final Tables'!R293-Exercise!W293</f>
        <v>1.0161451180644701</v>
      </c>
    </row>
    <row r="294" spans="1:18" x14ac:dyDescent="0.25">
      <c r="A294" s="1">
        <v>42461</v>
      </c>
      <c r="B294" s="13">
        <f>'Final Tables'!B294-Exercise!B294</f>
        <v>0</v>
      </c>
      <c r="C294" s="13">
        <f>'Final Tables'!C294-Exercise!C294</f>
        <v>0</v>
      </c>
      <c r="D294" s="13">
        <f>'Final Tables'!D294-Exercise!D294</f>
        <v>0</v>
      </c>
      <c r="E294" s="13">
        <f>'Final Tables'!E294-Exercise!E294</f>
        <v>0</v>
      </c>
      <c r="F294" s="13">
        <f>'Final Tables'!F294-Exercise!F294</f>
        <v>0</v>
      </c>
      <c r="G294" s="13">
        <f>'Final Tables'!G294-Exercise!G294</f>
        <v>56484.797657548799</v>
      </c>
      <c r="H294" s="13">
        <f>'Final Tables'!H294-Exercise!H294</f>
        <v>56484.797657548799</v>
      </c>
      <c r="I294" s="13">
        <f>'Final Tables'!I294-Exercise!I294</f>
        <v>0</v>
      </c>
      <c r="J294" s="13">
        <f>'Final Tables'!J294-Exercise!J294</f>
        <v>0</v>
      </c>
      <c r="K294" s="13">
        <f>'Final Tables'!K294-Exercise!K294</f>
        <v>0</v>
      </c>
      <c r="L294" s="13">
        <f>'Final Tables'!L294-Exercise!L294</f>
        <v>0</v>
      </c>
      <c r="M294" s="13">
        <f>'Final Tables'!M294-Exercise!M294</f>
        <v>0.97369497310428998</v>
      </c>
      <c r="N294" s="13">
        <f>'Final Tables'!N294-Exercise!P294</f>
        <v>0.97493559157175003</v>
      </c>
      <c r="O294" s="13">
        <f>'Final Tables'!O294-Exercise!Q294</f>
        <v>57936.953113473202</v>
      </c>
      <c r="P294" s="13">
        <f>'Final Tables'!P294-Exercise!U294</f>
        <v>57999.617419777504</v>
      </c>
      <c r="Q294" s="13">
        <f>'Final Tables'!Q294-Exercise!V294</f>
        <v>0.99891957379907004</v>
      </c>
      <c r="R294" s="13">
        <f>'Final Tables'!R294-Exercise!W294</f>
        <v>0.97304046848280001</v>
      </c>
    </row>
    <row r="295" spans="1:18" x14ac:dyDescent="0.25">
      <c r="A295" s="1">
        <v>42491</v>
      </c>
      <c r="B295" s="13">
        <f>'Final Tables'!B295-Exercise!B295</f>
        <v>0</v>
      </c>
      <c r="C295" s="13">
        <f>'Final Tables'!C295-Exercise!C295</f>
        <v>0</v>
      </c>
      <c r="D295" s="13">
        <f>'Final Tables'!D295-Exercise!D295</f>
        <v>0</v>
      </c>
      <c r="E295" s="13">
        <f>'Final Tables'!E295-Exercise!E295</f>
        <v>0</v>
      </c>
      <c r="F295" s="13">
        <f>'Final Tables'!F295-Exercise!F295</f>
        <v>0</v>
      </c>
      <c r="G295" s="13">
        <f>'Final Tables'!G295-Exercise!G295</f>
        <v>60316.368439635</v>
      </c>
      <c r="H295" s="13">
        <f>'Final Tables'!H295-Exercise!H295</f>
        <v>60316.368439635</v>
      </c>
      <c r="I295" s="13">
        <f>'Final Tables'!I295-Exercise!I295</f>
        <v>0</v>
      </c>
      <c r="J295" s="13">
        <f>'Final Tables'!J295-Exercise!J295</f>
        <v>0</v>
      </c>
      <c r="K295" s="13">
        <f>'Final Tables'!K295-Exercise!K295</f>
        <v>0</v>
      </c>
      <c r="L295" s="13">
        <f>'Final Tables'!L295-Exercise!L295</f>
        <v>0</v>
      </c>
      <c r="M295" s="13">
        <f>'Final Tables'!M295-Exercise!M295</f>
        <v>1.03350834713769</v>
      </c>
      <c r="N295" s="13">
        <f>'Final Tables'!N295-Exercise!P295</f>
        <v>1.03223528650045</v>
      </c>
      <c r="O295" s="13">
        <f>'Final Tables'!O295-Exercise!Q295</f>
        <v>58432.771315271901</v>
      </c>
      <c r="P295" s="13">
        <f>'Final Tables'!P295-Exercise!U295</f>
        <v>58144.808836223201</v>
      </c>
      <c r="Q295" s="13">
        <f>'Final Tables'!Q295-Exercise!V295</f>
        <v>1.0049525053880499</v>
      </c>
      <c r="R295" s="13">
        <f>'Final Tables'!R295-Exercise!W295</f>
        <v>1.01559448001895</v>
      </c>
    </row>
    <row r="296" spans="1:18" x14ac:dyDescent="0.25">
      <c r="A296" s="1">
        <v>42522</v>
      </c>
      <c r="B296" s="13">
        <f>'Final Tables'!B296-Exercise!B296</f>
        <v>0</v>
      </c>
      <c r="C296" s="13">
        <f>'Final Tables'!C296-Exercise!C296</f>
        <v>0</v>
      </c>
      <c r="D296" s="13">
        <f>'Final Tables'!D296-Exercise!D296</f>
        <v>0</v>
      </c>
      <c r="E296" s="13">
        <f>'Final Tables'!E296-Exercise!E296</f>
        <v>0</v>
      </c>
      <c r="F296" s="13">
        <f>'Final Tables'!F296-Exercise!F296</f>
        <v>0</v>
      </c>
      <c r="G296" s="13">
        <f>'Final Tables'!G296-Exercise!G296</f>
        <v>58348.0103766748</v>
      </c>
      <c r="H296" s="13">
        <f>'Final Tables'!H296-Exercise!H296</f>
        <v>58348.0103766748</v>
      </c>
      <c r="I296" s="13">
        <f>'Final Tables'!I296-Exercise!I296</f>
        <v>0</v>
      </c>
      <c r="J296" s="13">
        <f>'Final Tables'!J296-Exercise!J296</f>
        <v>0</v>
      </c>
      <c r="K296" s="13">
        <f>'Final Tables'!K296-Exercise!K296</f>
        <v>0</v>
      </c>
      <c r="L296" s="13">
        <f>'Final Tables'!L296-Exercise!L296</f>
        <v>0</v>
      </c>
      <c r="M296" s="13">
        <f>'Final Tables'!M296-Exercise!M296</f>
        <v>1.00087984717192</v>
      </c>
      <c r="N296" s="13">
        <f>'Final Tables'!N296-Exercise!P296</f>
        <v>0.99930667631521197</v>
      </c>
      <c r="O296" s="13">
        <f>'Final Tables'!O296-Exercise!Q296</f>
        <v>58388.492501444998</v>
      </c>
      <c r="P296" s="13">
        <f>'Final Tables'!P296-Exercise!U296</f>
        <v>58285.178883482098</v>
      </c>
      <c r="Q296" s="13">
        <f>'Final Tables'!Q296-Exercise!V296</f>
        <v>1.00177255384546</v>
      </c>
      <c r="R296" s="13">
        <f>'Final Tables'!R296-Exercise!W296</f>
        <v>1.0036737975132599</v>
      </c>
    </row>
    <row r="297" spans="1:18" x14ac:dyDescent="0.25">
      <c r="A297" s="1">
        <v>42552</v>
      </c>
      <c r="B297" s="13">
        <f>'Final Tables'!B297-Exercise!B297</f>
        <v>0</v>
      </c>
      <c r="C297" s="13">
        <f>'Final Tables'!C297-Exercise!C297</f>
        <v>0</v>
      </c>
      <c r="D297" s="13">
        <f>'Final Tables'!D297-Exercise!D297</f>
        <v>0</v>
      </c>
      <c r="E297" s="13">
        <f>'Final Tables'!E297-Exercise!E297</f>
        <v>0</v>
      </c>
      <c r="F297" s="13">
        <f>'Final Tables'!F297-Exercise!F297</f>
        <v>0</v>
      </c>
      <c r="G297" s="13">
        <f>'Final Tables'!G297-Exercise!G297</f>
        <v>59610.160388748503</v>
      </c>
      <c r="H297" s="13">
        <f>'Final Tables'!H297-Exercise!H297</f>
        <v>59610.160388748503</v>
      </c>
      <c r="I297" s="13">
        <f>'Final Tables'!I297-Exercise!I297</f>
        <v>0</v>
      </c>
      <c r="J297" s="13">
        <f>'Final Tables'!J297-Exercise!J297</f>
        <v>0</v>
      </c>
      <c r="K297" s="13">
        <f>'Final Tables'!K297-Exercise!K297</f>
        <v>0</v>
      </c>
      <c r="L297" s="13">
        <f>'Final Tables'!L297-Exercise!L297</f>
        <v>0</v>
      </c>
      <c r="M297" s="13">
        <f>'Final Tables'!M297-Exercise!M297</f>
        <v>1.0203680649623801</v>
      </c>
      <c r="N297" s="13">
        <f>'Final Tables'!N297-Exercise!P297</f>
        <v>1.0215737090539201</v>
      </c>
      <c r="O297" s="13">
        <f>'Final Tables'!O297-Exercise!Q297</f>
        <v>58351.306284060098</v>
      </c>
      <c r="P297" s="13">
        <f>'Final Tables'!P297-Exercise!U297</f>
        <v>58412.584264231496</v>
      </c>
      <c r="Q297" s="13">
        <f>'Final Tables'!Q297-Exercise!V297</f>
        <v>0.99895094557203301</v>
      </c>
      <c r="R297" s="13">
        <f>'Final Tables'!R297-Exercise!W297</f>
        <v>1.0264894449563</v>
      </c>
    </row>
    <row r="298" spans="1:18" x14ac:dyDescent="0.25">
      <c r="A298" s="1">
        <v>42583</v>
      </c>
      <c r="B298" s="13">
        <f>'Final Tables'!B298-Exercise!B298</f>
        <v>0</v>
      </c>
      <c r="C298" s="13">
        <f>'Final Tables'!C298-Exercise!C298</f>
        <v>0</v>
      </c>
      <c r="D298" s="13">
        <f>'Final Tables'!D298-Exercise!D298</f>
        <v>0</v>
      </c>
      <c r="E298" s="13">
        <f>'Final Tables'!E298-Exercise!E298</f>
        <v>0</v>
      </c>
      <c r="F298" s="13">
        <f>'Final Tables'!F298-Exercise!F298</f>
        <v>0</v>
      </c>
      <c r="G298" s="13">
        <f>'Final Tables'!G298-Exercise!G298</f>
        <v>59039.518355398999</v>
      </c>
      <c r="H298" s="13">
        <f>'Final Tables'!H298-Exercise!H298</f>
        <v>59039.518355398999</v>
      </c>
      <c r="I298" s="13">
        <f>'Final Tables'!I298-Exercise!I298</f>
        <v>0</v>
      </c>
      <c r="J298" s="13">
        <f>'Final Tables'!J298-Exercise!J298</f>
        <v>0</v>
      </c>
      <c r="K298" s="13">
        <f>'Final Tables'!K298-Exercise!K298</f>
        <v>0</v>
      </c>
      <c r="L298" s="13">
        <f>'Final Tables'!L298-Exercise!L298</f>
        <v>0</v>
      </c>
      <c r="M298" s="13">
        <f>'Final Tables'!M298-Exercise!M298</f>
        <v>1.0086132537530099</v>
      </c>
      <c r="N298" s="13">
        <f>'Final Tables'!N298-Exercise!P298</f>
        <v>1.00990417956791</v>
      </c>
      <c r="O298" s="13">
        <f>'Final Tables'!O298-Exercise!Q298</f>
        <v>58460.514918018598</v>
      </c>
      <c r="P298" s="13">
        <f>'Final Tables'!P298-Exercise!U298</f>
        <v>58533.566258917897</v>
      </c>
      <c r="Q298" s="13">
        <f>'Final Tables'!Q298-Exercise!V298</f>
        <v>0.99875197522433301</v>
      </c>
      <c r="R298" s="13">
        <f>'Final Tables'!R298-Exercise!W298</f>
        <v>1.00250570974592</v>
      </c>
    </row>
    <row r="299" spans="1:18" x14ac:dyDescent="0.25">
      <c r="A299" s="1">
        <v>42614</v>
      </c>
      <c r="B299" s="13">
        <f>'Final Tables'!B299-Exercise!B299</f>
        <v>0</v>
      </c>
      <c r="C299" s="13">
        <f>'Final Tables'!C299-Exercise!C299</f>
        <v>0</v>
      </c>
      <c r="D299" s="13">
        <f>'Final Tables'!D299-Exercise!D299</f>
        <v>0</v>
      </c>
      <c r="E299" s="13">
        <f>'Final Tables'!E299-Exercise!E299</f>
        <v>0</v>
      </c>
      <c r="F299" s="13">
        <f>'Final Tables'!F299-Exercise!F299</f>
        <v>0</v>
      </c>
      <c r="G299" s="13">
        <f>'Final Tables'!G299-Exercise!G299</f>
        <v>56980.148468652602</v>
      </c>
      <c r="H299" s="13">
        <f>'Final Tables'!H299-Exercise!H299</f>
        <v>56980.148468652602</v>
      </c>
      <c r="I299" s="13">
        <f>'Final Tables'!I299-Exercise!I299</f>
        <v>0</v>
      </c>
      <c r="J299" s="13">
        <f>'Final Tables'!J299-Exercise!J299</f>
        <v>0</v>
      </c>
      <c r="K299" s="13">
        <f>'Final Tables'!K299-Exercise!K299</f>
        <v>0</v>
      </c>
      <c r="L299" s="13">
        <f>'Final Tables'!L299-Exercise!L299</f>
        <v>0</v>
      </c>
      <c r="M299" s="13">
        <f>'Final Tables'!M299-Exercise!M299</f>
        <v>0.97170200448970701</v>
      </c>
      <c r="N299" s="13">
        <f>'Final Tables'!N299-Exercise!P299</f>
        <v>0.97185363166480199</v>
      </c>
      <c r="O299" s="13">
        <f>'Final Tables'!O299-Exercise!Q299</f>
        <v>58630.380761189997</v>
      </c>
      <c r="P299" s="13">
        <f>'Final Tables'!P299-Exercise!U299</f>
        <v>58644.029074079597</v>
      </c>
      <c r="Q299" s="13">
        <f>'Final Tables'!Q299-Exercise!V299</f>
        <v>0.99976726849936604</v>
      </c>
      <c r="R299" s="13">
        <f>'Final Tables'!R299-Exercise!W299</f>
        <v>0.97823004482285603</v>
      </c>
    </row>
    <row r="300" spans="1:18" x14ac:dyDescent="0.25">
      <c r="A300" s="1">
        <v>42644</v>
      </c>
      <c r="B300" s="13">
        <f>'Final Tables'!B300-Exercise!B300</f>
        <v>0</v>
      </c>
      <c r="C300" s="13">
        <f>'Final Tables'!C300-Exercise!C300</f>
        <v>0</v>
      </c>
      <c r="D300" s="13">
        <f>'Final Tables'!D300-Exercise!D300</f>
        <v>0</v>
      </c>
      <c r="E300" s="13">
        <f>'Final Tables'!E300-Exercise!E300</f>
        <v>0</v>
      </c>
      <c r="F300" s="13">
        <f>'Final Tables'!F300-Exercise!F300</f>
        <v>0</v>
      </c>
      <c r="G300" s="13">
        <f>'Final Tables'!G300-Exercise!G300</f>
        <v>58763.540739773402</v>
      </c>
      <c r="H300" s="13">
        <f>'Final Tables'!H300-Exercise!H300</f>
        <v>58763.540739773402</v>
      </c>
      <c r="I300" s="13">
        <f>'Final Tables'!I300-Exercise!I300</f>
        <v>0</v>
      </c>
      <c r="J300" s="13">
        <f>'Final Tables'!J300-Exercise!J300</f>
        <v>0</v>
      </c>
      <c r="K300" s="13">
        <f>'Final Tables'!K300-Exercise!K300</f>
        <v>0</v>
      </c>
      <c r="L300" s="13">
        <f>'Final Tables'!L300-Exercise!L300</f>
        <v>0</v>
      </c>
      <c r="M300" s="13">
        <f>'Final Tables'!M300-Exercise!M300</f>
        <v>1.0004017610025</v>
      </c>
      <c r="N300" s="13">
        <f>'Final Tables'!N300-Exercise!P300</f>
        <v>0.99875773328389095</v>
      </c>
      <c r="O300" s="13">
        <f>'Final Tables'!O300-Exercise!Q300</f>
        <v>58836.631528809703</v>
      </c>
      <c r="P300" s="13">
        <f>'Final Tables'!P300-Exercise!U300</f>
        <v>58749.243203963102</v>
      </c>
      <c r="Q300" s="13">
        <f>'Final Tables'!Q300-Exercise!V300</f>
        <v>1.0014874800096301</v>
      </c>
      <c r="R300" s="13">
        <f>'Final Tables'!R300-Exercise!W300</f>
        <v>0.99512834910222003</v>
      </c>
    </row>
    <row r="301" spans="1:18" x14ac:dyDescent="0.25">
      <c r="A301" s="1">
        <v>42675</v>
      </c>
      <c r="B301" s="13">
        <f>'Final Tables'!B301-Exercise!B301</f>
        <v>0</v>
      </c>
      <c r="C301" s="13">
        <f>'Final Tables'!C301-Exercise!C301</f>
        <v>0</v>
      </c>
      <c r="D301" s="13">
        <f>'Final Tables'!D301-Exercise!D301</f>
        <v>0</v>
      </c>
      <c r="E301" s="13">
        <f>'Final Tables'!E301-Exercise!E301</f>
        <v>0</v>
      </c>
      <c r="F301" s="13">
        <f>'Final Tables'!F301-Exercise!F301</f>
        <v>0</v>
      </c>
      <c r="G301" s="13">
        <f>'Final Tables'!G301-Exercise!G301</f>
        <v>59057.969163676498</v>
      </c>
      <c r="H301" s="13">
        <f>'Final Tables'!H301-Exercise!H301</f>
        <v>59057.969163676498</v>
      </c>
      <c r="I301" s="13">
        <f>'Final Tables'!I301-Exercise!I301</f>
        <v>0</v>
      </c>
      <c r="J301" s="13">
        <f>'Final Tables'!J301-Exercise!J301</f>
        <v>0</v>
      </c>
      <c r="K301" s="13">
        <f>'Final Tables'!K301-Exercise!K301</f>
        <v>0</v>
      </c>
      <c r="L301" s="13">
        <f>'Final Tables'!L301-Exercise!L301</f>
        <v>0</v>
      </c>
      <c r="M301" s="13">
        <f>'Final Tables'!M301-Exercise!M301</f>
        <v>1.0036490550839801</v>
      </c>
      <c r="N301" s="13">
        <f>'Final Tables'!N301-Exercise!P301</f>
        <v>1.00234701679135</v>
      </c>
      <c r="O301" s="13">
        <f>'Final Tables'!O301-Exercise!Q301</f>
        <v>58919.683676746397</v>
      </c>
      <c r="P301" s="13">
        <f>'Final Tables'!P301-Exercise!U301</f>
        <v>58854.592914654597</v>
      </c>
      <c r="Q301" s="13">
        <f>'Final Tables'!Q301-Exercise!V301</f>
        <v>1.0011059589212701</v>
      </c>
      <c r="R301" s="13">
        <f>'Final Tables'!R301-Exercise!W301</f>
        <v>0.99944528424616597</v>
      </c>
    </row>
    <row r="302" spans="1:18" x14ac:dyDescent="0.25">
      <c r="A302" s="1">
        <v>42705</v>
      </c>
      <c r="B302" s="13">
        <f>'Final Tables'!B302-Exercise!B302</f>
        <v>0</v>
      </c>
      <c r="C302" s="13">
        <f>'Final Tables'!C302-Exercise!C302</f>
        <v>0</v>
      </c>
      <c r="D302" s="13">
        <f>'Final Tables'!D302-Exercise!D302</f>
        <v>0</v>
      </c>
      <c r="E302" s="13">
        <f>'Final Tables'!E302-Exercise!E302</f>
        <v>0</v>
      </c>
      <c r="F302" s="13">
        <f>'Final Tables'!F302-Exercise!F302</f>
        <v>0</v>
      </c>
      <c r="G302" s="13">
        <f>'Final Tables'!G302-Exercise!G302</f>
        <v>63656.844802830201</v>
      </c>
      <c r="H302" s="13">
        <f>'Final Tables'!H302-Exercise!H302</f>
        <v>63656.844802830201</v>
      </c>
      <c r="I302" s="13">
        <f>'Final Tables'!I302-Exercise!I302</f>
        <v>0</v>
      </c>
      <c r="J302" s="13">
        <f>'Final Tables'!J302-Exercise!J302</f>
        <v>0</v>
      </c>
      <c r="K302" s="13">
        <f>'Final Tables'!K302-Exercise!K302</f>
        <v>0</v>
      </c>
      <c r="L302" s="13">
        <f>'Final Tables'!L302-Exercise!L302</f>
        <v>0</v>
      </c>
      <c r="M302" s="13">
        <f>'Final Tables'!M302-Exercise!M302</f>
        <v>1.0818631889446899</v>
      </c>
      <c r="N302" s="13">
        <f>'Final Tables'!N302-Exercise!P302</f>
        <v>1.08419718864624</v>
      </c>
      <c r="O302" s="13">
        <f>'Final Tables'!O302-Exercise!Q302</f>
        <v>58713.346123239797</v>
      </c>
      <c r="P302" s="13">
        <f>'Final Tables'!P302-Exercise!U302</f>
        <v>58969.5639094582</v>
      </c>
      <c r="Q302" s="13">
        <f>'Final Tables'!Q302-Exercise!V302</f>
        <v>0.99565508426326799</v>
      </c>
      <c r="R302" s="13">
        <f>'Final Tables'!R302-Exercise!W302</f>
        <v>1.09997137387537</v>
      </c>
    </row>
    <row r="303" spans="1:18" x14ac:dyDescent="0.25">
      <c r="A303" s="1">
        <v>42736</v>
      </c>
      <c r="B303" s="13">
        <f>'Final Tables'!B303-Exercise!B303</f>
        <v>0</v>
      </c>
      <c r="C303" s="13">
        <f>'Final Tables'!C303-Exercise!C303</f>
        <v>0</v>
      </c>
      <c r="D303" s="13">
        <f>'Final Tables'!D303-Exercise!D303</f>
        <v>0</v>
      </c>
      <c r="E303" s="13">
        <f>'Final Tables'!E303-Exercise!E303</f>
        <v>0</v>
      </c>
      <c r="F303" s="13">
        <f>'Final Tables'!F303-Exercise!F303</f>
        <v>0</v>
      </c>
      <c r="G303" s="13">
        <f>'Final Tables'!G303-Exercise!G303</f>
        <v>58204.319814372699</v>
      </c>
      <c r="H303" s="13">
        <f>'Final Tables'!H303-Exercise!H303</f>
        <v>58204.319814372699</v>
      </c>
      <c r="I303" s="13">
        <f>'Final Tables'!I303-Exercise!I303</f>
        <v>0</v>
      </c>
      <c r="J303" s="13">
        <f>'Final Tables'!J303-Exercise!J303</f>
        <v>0</v>
      </c>
      <c r="K303" s="13">
        <f>'Final Tables'!K303-Exercise!K303</f>
        <v>0</v>
      </c>
      <c r="L303" s="13">
        <f>'Final Tables'!L303-Exercise!L303</f>
        <v>0</v>
      </c>
      <c r="M303" s="13">
        <f>'Final Tables'!M303-Exercise!M303</f>
        <v>0.98502780563593695</v>
      </c>
      <c r="N303" s="13">
        <f>'Final Tables'!N303-Exercise!P303</f>
        <v>0.983648583571337</v>
      </c>
      <c r="O303" s="13">
        <f>'Final Tables'!O303-Exercise!Q303</f>
        <v>59171.863596905801</v>
      </c>
      <c r="P303" s="13">
        <f>'Final Tables'!P303-Exercise!U303</f>
        <v>59096.601190780202</v>
      </c>
      <c r="Q303" s="13">
        <f>'Final Tables'!Q303-Exercise!V303</f>
        <v>1.0012735488100699</v>
      </c>
      <c r="R303" s="13">
        <f>'Final Tables'!R303-Exercise!W303</f>
        <v>0.96779104998468501</v>
      </c>
    </row>
    <row r="304" spans="1:18" x14ac:dyDescent="0.25">
      <c r="A304" s="1">
        <v>42767</v>
      </c>
      <c r="B304" s="13">
        <f>'Final Tables'!B304-Exercise!B304</f>
        <v>0</v>
      </c>
      <c r="C304" s="13">
        <f>'Final Tables'!C304-Exercise!C304</f>
        <v>0</v>
      </c>
      <c r="D304" s="13">
        <f>'Final Tables'!D304-Exercise!D304</f>
        <v>0</v>
      </c>
      <c r="E304" s="13">
        <f>'Final Tables'!E304-Exercise!E304</f>
        <v>0</v>
      </c>
      <c r="F304" s="13">
        <f>'Final Tables'!F304-Exercise!F304</f>
        <v>0</v>
      </c>
      <c r="G304" s="13">
        <f>'Final Tables'!G304-Exercise!G304</f>
        <v>54345.9375</v>
      </c>
      <c r="H304" s="13">
        <f>'Final Tables'!H304-Exercise!H304</f>
        <v>54345.9375</v>
      </c>
      <c r="I304" s="13">
        <f>'Final Tables'!I304-Exercise!I304</f>
        <v>0</v>
      </c>
      <c r="J304" s="13">
        <f>'Final Tables'!J304-Exercise!J304</f>
        <v>0</v>
      </c>
      <c r="K304" s="13">
        <f>'Final Tables'!K304-Exercise!K304</f>
        <v>0</v>
      </c>
      <c r="L304" s="13">
        <f>'Final Tables'!L304-Exercise!L304</f>
        <v>0</v>
      </c>
      <c r="M304" s="13">
        <f>'Final Tables'!M304-Exercise!M304</f>
        <v>0.91758344598762698</v>
      </c>
      <c r="N304" s="13">
        <f>'Final Tables'!N304-Exercise!P304</f>
        <v>0.91943675662711899</v>
      </c>
      <c r="O304" s="13">
        <f>'Final Tables'!O304-Exercise!Q304</f>
        <v>59107.858271148303</v>
      </c>
      <c r="P304" s="13">
        <f>'Final Tables'!P304-Exercise!U304</f>
        <v>59230.884362518802</v>
      </c>
      <c r="Q304" s="13">
        <f>'Final Tables'!Q304-Exercise!V304</f>
        <v>0.99792294015707195</v>
      </c>
      <c r="R304" s="13">
        <f>'Final Tables'!R304-Exercise!W304</f>
        <v>0.91130014816139204</v>
      </c>
    </row>
    <row r="305" spans="1:18" x14ac:dyDescent="0.25">
      <c r="A305" s="1">
        <v>42795</v>
      </c>
      <c r="B305" s="13">
        <f>'Final Tables'!B305-Exercise!B305</f>
        <v>0</v>
      </c>
      <c r="C305" s="13">
        <f>'Final Tables'!C305-Exercise!C305</f>
        <v>0</v>
      </c>
      <c r="D305" s="13">
        <f>'Final Tables'!D305-Exercise!D305</f>
        <v>0</v>
      </c>
      <c r="E305" s="13">
        <f>'Final Tables'!E305-Exercise!E305</f>
        <v>0</v>
      </c>
      <c r="F305" s="13">
        <f>'Final Tables'!F305-Exercise!F305</f>
        <v>0</v>
      </c>
      <c r="G305" s="13">
        <f>'Final Tables'!G305-Exercise!G305</f>
        <v>59497.228468102003</v>
      </c>
      <c r="H305" s="13">
        <f>'Final Tables'!H305-Exercise!H305</f>
        <v>59497.228468102003</v>
      </c>
      <c r="I305" s="13">
        <f>'Final Tables'!I305-Exercise!I305</f>
        <v>0</v>
      </c>
      <c r="J305" s="13">
        <f>'Final Tables'!J305-Exercise!J305</f>
        <v>0</v>
      </c>
      <c r="K305" s="13">
        <f>'Final Tables'!K305-Exercise!K305</f>
        <v>0</v>
      </c>
      <c r="L305" s="13">
        <f>'Final Tables'!L305-Exercise!L305</f>
        <v>0</v>
      </c>
      <c r="M305" s="13">
        <f>'Final Tables'!M305-Exercise!M305</f>
        <v>1.00228884274508</v>
      </c>
      <c r="N305" s="13">
        <f>'Final Tables'!N305-Exercise!P305</f>
        <v>1.0019117701773701</v>
      </c>
      <c r="O305" s="13">
        <f>'Final Tables'!O305-Exercise!Q305</f>
        <v>59383.700480501699</v>
      </c>
      <c r="P305" s="13">
        <f>'Final Tables'!P305-Exercise!U305</f>
        <v>59360.704850820199</v>
      </c>
      <c r="Q305" s="13">
        <f>'Final Tables'!Q305-Exercise!V305</f>
        <v>1.0003873880834</v>
      </c>
      <c r="R305" s="13">
        <f>'Final Tables'!R305-Exercise!W305</f>
        <v>1.0017058472051901</v>
      </c>
    </row>
    <row r="306" spans="1:18" x14ac:dyDescent="0.25">
      <c r="A306" s="1">
        <v>42826</v>
      </c>
      <c r="B306" s="13">
        <f>'Final Tables'!B306-Exercise!B306</f>
        <v>0</v>
      </c>
      <c r="C306" s="13">
        <f>'Final Tables'!C306-Exercise!C306</f>
        <v>0</v>
      </c>
      <c r="D306" s="13">
        <f>'Final Tables'!D306-Exercise!D306</f>
        <v>0</v>
      </c>
      <c r="E306" s="13">
        <f>'Final Tables'!E306-Exercise!E306</f>
        <v>0</v>
      </c>
      <c r="F306" s="13">
        <f>'Final Tables'!F306-Exercise!F306</f>
        <v>0</v>
      </c>
      <c r="G306" s="13">
        <f>'Final Tables'!G306-Exercise!G306</f>
        <v>58233.985065240799</v>
      </c>
      <c r="H306" s="13">
        <f>'Final Tables'!H306-Exercise!H306</f>
        <v>58233.985065240799</v>
      </c>
      <c r="I306" s="13">
        <f>'Final Tables'!I306-Exercise!I306</f>
        <v>0</v>
      </c>
      <c r="J306" s="13">
        <f>'Final Tables'!J306-Exercise!J306</f>
        <v>0</v>
      </c>
      <c r="K306" s="13">
        <f>'Final Tables'!K306-Exercise!K306</f>
        <v>0</v>
      </c>
      <c r="L306" s="13">
        <f>'Final Tables'!L306-Exercise!L306</f>
        <v>0</v>
      </c>
      <c r="M306" s="13">
        <f>'Final Tables'!M306-Exercise!M306</f>
        <v>0.97666799202930799</v>
      </c>
      <c r="N306" s="13">
        <f>'Final Tables'!N306-Exercise!P306</f>
        <v>0.97518447111377604</v>
      </c>
      <c r="O306" s="13">
        <f>'Final Tables'!O306-Exercise!Q306</f>
        <v>59715.865859441597</v>
      </c>
      <c r="P306" s="13">
        <f>'Final Tables'!P306-Exercise!U306</f>
        <v>59473.059745758401</v>
      </c>
      <c r="Q306" s="13">
        <f>'Final Tables'!Q306-Exercise!V306</f>
        <v>1.00408262353948</v>
      </c>
      <c r="R306" s="13">
        <f>'Final Tables'!R306-Exercise!W306</f>
        <v>0.984361511869564</v>
      </c>
    </row>
    <row r="307" spans="1:18" x14ac:dyDescent="0.25">
      <c r="A307" s="1">
        <v>42856</v>
      </c>
      <c r="B307" s="13">
        <f>'Final Tables'!B307-Exercise!B307</f>
        <v>0</v>
      </c>
      <c r="C307" s="13">
        <f>'Final Tables'!C307-Exercise!C307</f>
        <v>0</v>
      </c>
      <c r="D307" s="13">
        <f>'Final Tables'!D307-Exercise!D307</f>
        <v>0</v>
      </c>
      <c r="E307" s="13">
        <f>'Final Tables'!E307-Exercise!E307</f>
        <v>0</v>
      </c>
      <c r="F307" s="13">
        <f>'Final Tables'!F307-Exercise!F307</f>
        <v>0</v>
      </c>
      <c r="G307" s="13">
        <f>'Final Tables'!G307-Exercise!G307</f>
        <v>61688.9276968548</v>
      </c>
      <c r="H307" s="13">
        <f>'Final Tables'!H307-Exercise!H307</f>
        <v>61688.9276968548</v>
      </c>
      <c r="I307" s="13">
        <f>'Final Tables'!I307-Exercise!I307</f>
        <v>0</v>
      </c>
      <c r="J307" s="13">
        <f>'Final Tables'!J307-Exercise!J307</f>
        <v>0</v>
      </c>
      <c r="K307" s="13">
        <f>'Final Tables'!K307-Exercise!K307</f>
        <v>0</v>
      </c>
      <c r="L307" s="13">
        <f>'Final Tables'!L307-Exercise!L307</f>
        <v>0</v>
      </c>
      <c r="M307" s="13">
        <f>'Final Tables'!M307-Exercise!M307</f>
        <v>1.0353493374024501</v>
      </c>
      <c r="N307" s="13">
        <f>'Final Tables'!N307-Exercise!P307</f>
        <v>1.0330500440810999</v>
      </c>
      <c r="O307" s="13">
        <f>'Final Tables'!O307-Exercise!Q307</f>
        <v>59715.333299005397</v>
      </c>
      <c r="P307" s="13">
        <f>'Final Tables'!P307-Exercise!U307</f>
        <v>59574.457343017799</v>
      </c>
      <c r="Q307" s="13">
        <f>'Final Tables'!Q307-Exercise!V307</f>
        <v>1.0023647039733199</v>
      </c>
      <c r="R307" s="13">
        <f>'Final Tables'!R307-Exercise!W307</f>
        <v>1.02548200967707</v>
      </c>
    </row>
    <row r="308" spans="1:18" x14ac:dyDescent="0.25">
      <c r="A308" s="1">
        <v>42887</v>
      </c>
      <c r="B308" s="13">
        <f>'Final Tables'!B308-Exercise!B308</f>
        <v>0</v>
      </c>
      <c r="C308" s="13">
        <f>'Final Tables'!C308-Exercise!C308</f>
        <v>0</v>
      </c>
      <c r="D308" s="13">
        <f>'Final Tables'!D308-Exercise!D308</f>
        <v>0</v>
      </c>
      <c r="E308" s="13">
        <f>'Final Tables'!E308-Exercise!E308</f>
        <v>0</v>
      </c>
      <c r="F308" s="13">
        <f>'Final Tables'!F308-Exercise!F308</f>
        <v>0</v>
      </c>
      <c r="G308" s="13">
        <f>'Final Tables'!G308-Exercise!G308</f>
        <v>59247.273670128801</v>
      </c>
      <c r="H308" s="13">
        <f>'Final Tables'!H308-Exercise!H308</f>
        <v>59247.273670128801</v>
      </c>
      <c r="I308" s="13">
        <f>'Final Tables'!I308-Exercise!I308</f>
        <v>0</v>
      </c>
      <c r="J308" s="13">
        <f>'Final Tables'!J308-Exercise!J308</f>
        <v>0</v>
      </c>
      <c r="K308" s="13">
        <f>'Final Tables'!K308-Exercise!K308</f>
        <v>0</v>
      </c>
      <c r="L308" s="13">
        <f>'Final Tables'!L308-Exercise!L308</f>
        <v>0</v>
      </c>
      <c r="M308" s="13">
        <f>'Final Tables'!M308-Exercise!M308</f>
        <v>0.99797222192879798</v>
      </c>
      <c r="N308" s="13">
        <f>'Final Tables'!N308-Exercise!P308</f>
        <v>0.99870580986379198</v>
      </c>
      <c r="O308" s="13">
        <f>'Final Tables'!O308-Exercise!Q308</f>
        <v>59324.050270829197</v>
      </c>
      <c r="P308" s="13">
        <f>'Final Tables'!P308-Exercise!U308</f>
        <v>59679.027666006601</v>
      </c>
      <c r="Q308" s="13">
        <f>'Final Tables'!Q308-Exercise!V308</f>
        <v>0.99405189043688702</v>
      </c>
      <c r="R308" s="13">
        <f>'Final Tables'!R308-Exercise!W308</f>
        <v>1.0052584024143101</v>
      </c>
    </row>
    <row r="309" spans="1:18" x14ac:dyDescent="0.25">
      <c r="A309" s="1">
        <v>42917</v>
      </c>
      <c r="B309" s="13">
        <f>'Final Tables'!B309-Exercise!B309</f>
        <v>0</v>
      </c>
      <c r="C309" s="13">
        <f>'Final Tables'!C309-Exercise!C309</f>
        <v>0</v>
      </c>
      <c r="D309" s="13">
        <f>'Final Tables'!D309-Exercise!D309</f>
        <v>0</v>
      </c>
      <c r="E309" s="13">
        <f>'Final Tables'!E309-Exercise!E309</f>
        <v>0</v>
      </c>
      <c r="F309" s="13">
        <f>'Final Tables'!F309-Exercise!F309</f>
        <v>0</v>
      </c>
      <c r="G309" s="13">
        <f>'Final Tables'!G309-Exercise!G309</f>
        <v>60885.250818746601</v>
      </c>
      <c r="H309" s="13">
        <f>'Final Tables'!H309-Exercise!H309</f>
        <v>60885.250818746601</v>
      </c>
      <c r="I309" s="13">
        <f>'Final Tables'!I309-Exercise!I309</f>
        <v>0</v>
      </c>
      <c r="J309" s="13">
        <f>'Final Tables'!J309-Exercise!J309</f>
        <v>0</v>
      </c>
      <c r="K309" s="13">
        <f>'Final Tables'!K309-Exercise!K309</f>
        <v>0</v>
      </c>
      <c r="L309" s="13">
        <f>'Final Tables'!L309-Exercise!L309</f>
        <v>0</v>
      </c>
      <c r="M309" s="13">
        <f>'Final Tables'!M309-Exercise!M309</f>
        <v>1.0176787792994699</v>
      </c>
      <c r="N309" s="13">
        <f>'Final Tables'!N309-Exercise!P309</f>
        <v>1.02065363976659</v>
      </c>
      <c r="O309" s="13">
        <f>'Final Tables'!O309-Exercise!Q309</f>
        <v>59653.195213872998</v>
      </c>
      <c r="P309" s="13">
        <f>'Final Tables'!P309-Exercise!U309</f>
        <v>59818.467761802298</v>
      </c>
      <c r="Q309" s="13">
        <f>'Final Tables'!Q309-Exercise!V309</f>
        <v>0.99723709827226903</v>
      </c>
      <c r="R309" s="13">
        <f>'Final Tables'!R309-Exercise!W309</f>
        <v>1.0169446880842301</v>
      </c>
    </row>
    <row r="310" spans="1:18" x14ac:dyDescent="0.25">
      <c r="A310" s="1">
        <v>42948</v>
      </c>
      <c r="B310" s="13">
        <f>'Final Tables'!B310-Exercise!B310</f>
        <v>0</v>
      </c>
      <c r="C310" s="13">
        <f>'Final Tables'!C310-Exercise!C310</f>
        <v>0</v>
      </c>
      <c r="D310" s="13">
        <f>'Final Tables'!D310-Exercise!D310</f>
        <v>0</v>
      </c>
      <c r="E310" s="13">
        <f>'Final Tables'!E310-Exercise!E310</f>
        <v>0</v>
      </c>
      <c r="F310" s="13">
        <f>'Final Tables'!F310-Exercise!F310</f>
        <v>0</v>
      </c>
      <c r="G310" s="13">
        <f>'Final Tables'!G310-Exercise!G310</f>
        <v>60443.948786166497</v>
      </c>
      <c r="H310" s="13">
        <f>'Final Tables'!H310-Exercise!H310</f>
        <v>60443.948786166497</v>
      </c>
      <c r="I310" s="13">
        <f>'Final Tables'!I310-Exercise!I310</f>
        <v>0</v>
      </c>
      <c r="J310" s="13">
        <f>'Final Tables'!J310-Exercise!J310</f>
        <v>0</v>
      </c>
      <c r="K310" s="13">
        <f>'Final Tables'!K310-Exercise!K310</f>
        <v>0</v>
      </c>
      <c r="L310" s="13">
        <f>'Final Tables'!L310-Exercise!L310</f>
        <v>0</v>
      </c>
      <c r="M310" s="13">
        <f>'Final Tables'!M310-Exercise!M310</f>
        <v>1.0070128654242201</v>
      </c>
      <c r="N310" s="13">
        <f>'Final Tables'!N310-Exercise!P310</f>
        <v>1.0092367220482801</v>
      </c>
      <c r="O310" s="13">
        <f>'Final Tables'!O310-Exercise!Q310</f>
        <v>59890.754533281201</v>
      </c>
      <c r="P310" s="13">
        <f>'Final Tables'!P310-Exercise!U310</f>
        <v>60017.134111011699</v>
      </c>
      <c r="Q310" s="13">
        <f>'Final Tables'!Q310-Exercise!V310</f>
        <v>0.99789427503324701</v>
      </c>
      <c r="R310" s="13">
        <f>'Final Tables'!R310-Exercise!W310</f>
        <v>1.00888693874149</v>
      </c>
    </row>
    <row r="311" spans="1:18" x14ac:dyDescent="0.25">
      <c r="A311" s="1">
        <v>42979</v>
      </c>
      <c r="B311" s="13">
        <f>'Final Tables'!B311-Exercise!B311</f>
        <v>0</v>
      </c>
      <c r="C311" s="13">
        <f>'Final Tables'!C311-Exercise!C311</f>
        <v>0</v>
      </c>
      <c r="D311" s="13">
        <f>'Final Tables'!D311-Exercise!D311</f>
        <v>0</v>
      </c>
      <c r="E311" s="13">
        <f>'Final Tables'!E311-Exercise!E311</f>
        <v>0</v>
      </c>
      <c r="F311" s="13">
        <f>'Final Tables'!F311-Exercise!F311</f>
        <v>0</v>
      </c>
      <c r="G311" s="13">
        <f>'Final Tables'!G311-Exercise!G311</f>
        <v>58603.929637855203</v>
      </c>
      <c r="H311" s="13">
        <f>'Final Tables'!H311-Exercise!H311</f>
        <v>58603.929637855203</v>
      </c>
      <c r="I311" s="13">
        <f>'Final Tables'!I311-Exercise!I311</f>
        <v>0</v>
      </c>
      <c r="J311" s="13">
        <f>'Final Tables'!J311-Exercise!J311</f>
        <v>0</v>
      </c>
      <c r="K311" s="13">
        <f>'Final Tables'!K311-Exercise!K311</f>
        <v>0</v>
      </c>
      <c r="L311" s="13">
        <f>'Final Tables'!L311-Exercise!L311</f>
        <v>0</v>
      </c>
      <c r="M311" s="13">
        <f>'Final Tables'!M311-Exercise!M311</f>
        <v>0.97226439283866395</v>
      </c>
      <c r="N311" s="13">
        <f>'Final Tables'!N311-Exercise!P311</f>
        <v>0.97181243019373498</v>
      </c>
      <c r="O311" s="13">
        <f>'Final Tables'!O311-Exercise!Q311</f>
        <v>60303.7456787544</v>
      </c>
      <c r="P311" s="13">
        <f>'Final Tables'!P311-Exercise!U311</f>
        <v>60274.595567743301</v>
      </c>
      <c r="Q311" s="13">
        <f>'Final Tables'!Q311-Exercise!V311</f>
        <v>1.00048362184327</v>
      </c>
      <c r="R311" s="13">
        <f>'Final Tables'!R311-Exercise!W311</f>
        <v>0.98343808220346995</v>
      </c>
    </row>
    <row r="312" spans="1:18" x14ac:dyDescent="0.25">
      <c r="A312" s="1">
        <v>43009</v>
      </c>
      <c r="B312" s="13">
        <f>'Final Tables'!B312-Exercise!B312</f>
        <v>0</v>
      </c>
      <c r="C312" s="13">
        <f>'Final Tables'!C312-Exercise!C312</f>
        <v>0</v>
      </c>
      <c r="D312" s="13">
        <f>'Final Tables'!D312-Exercise!D312</f>
        <v>0</v>
      </c>
      <c r="E312" s="13">
        <f>'Final Tables'!E312-Exercise!E312</f>
        <v>0</v>
      </c>
      <c r="F312" s="13">
        <f>'Final Tables'!F312-Exercise!F312</f>
        <v>0</v>
      </c>
      <c r="G312" s="13">
        <f>'Final Tables'!G312-Exercise!G312</f>
        <v>60783.905671406203</v>
      </c>
      <c r="H312" s="13">
        <f>'Final Tables'!H312-Exercise!H312</f>
        <v>60783.905671406203</v>
      </c>
      <c r="I312" s="13">
        <f>'Final Tables'!I312-Exercise!I312</f>
        <v>0</v>
      </c>
      <c r="J312" s="13">
        <f>'Final Tables'!J312-Exercise!J312</f>
        <v>0</v>
      </c>
      <c r="K312" s="13">
        <f>'Final Tables'!K312-Exercise!K312</f>
        <v>0</v>
      </c>
      <c r="L312" s="13">
        <f>'Final Tables'!L312-Exercise!L312</f>
        <v>0</v>
      </c>
      <c r="M312" s="13">
        <f>'Final Tables'!M312-Exercise!M312</f>
        <v>1.00151200680897</v>
      </c>
      <c r="N312" s="13">
        <f>'Final Tables'!N312-Exercise!P312</f>
        <v>0.99920804749086001</v>
      </c>
      <c r="O312" s="13">
        <f>'Final Tables'!O312-Exercise!Q312</f>
        <v>60832.081791217002</v>
      </c>
      <c r="P312" s="13">
        <f>'Final Tables'!P312-Exercise!U312</f>
        <v>60570.226423588101</v>
      </c>
      <c r="Q312" s="13">
        <f>'Final Tables'!Q312-Exercise!V312</f>
        <v>1.0043231697005299</v>
      </c>
      <c r="R312" s="13">
        <f>'Final Tables'!R312-Exercise!W312</f>
        <v>0.98309967765453998</v>
      </c>
    </row>
    <row r="313" spans="1:18" x14ac:dyDescent="0.25">
      <c r="A313" s="1">
        <v>43040</v>
      </c>
      <c r="B313" s="13">
        <f>'Final Tables'!B313-Exercise!B313</f>
        <v>0</v>
      </c>
      <c r="C313" s="13">
        <f>'Final Tables'!C313-Exercise!C313</f>
        <v>0</v>
      </c>
      <c r="D313" s="13">
        <f>'Final Tables'!D313-Exercise!D313</f>
        <v>0</v>
      </c>
      <c r="E313" s="13">
        <f>'Final Tables'!E313-Exercise!E313</f>
        <v>0</v>
      </c>
      <c r="F313" s="13">
        <f>'Final Tables'!F313-Exercise!F313</f>
        <v>0</v>
      </c>
      <c r="G313" s="13">
        <f>'Final Tables'!G313-Exercise!G313</f>
        <v>60928.732232148701</v>
      </c>
      <c r="H313" s="13">
        <f>'Final Tables'!H313-Exercise!H313</f>
        <v>60928.732232148701</v>
      </c>
      <c r="I313" s="13">
        <f>'Final Tables'!I313-Exercise!I313</f>
        <v>0</v>
      </c>
      <c r="J313" s="13">
        <f>'Final Tables'!J313-Exercise!J313</f>
        <v>0</v>
      </c>
      <c r="K313" s="13">
        <f>'Final Tables'!K313-Exercise!K313</f>
        <v>0</v>
      </c>
      <c r="L313" s="13">
        <f>'Final Tables'!L313-Exercise!L313</f>
        <v>0</v>
      </c>
      <c r="M313" s="13">
        <f>'Final Tables'!M313-Exercise!M313</f>
        <v>1.0012085097865</v>
      </c>
      <c r="N313" s="13">
        <f>'Final Tables'!N313-Exercise!P313</f>
        <v>1.0026125072434899</v>
      </c>
      <c r="O313" s="13">
        <f>'Final Tables'!O313-Exercise!Q313</f>
        <v>60769.970244697499</v>
      </c>
      <c r="P313" s="13">
        <f>'Final Tables'!P313-Exercise!U313</f>
        <v>60862.936905985902</v>
      </c>
      <c r="Q313" s="13">
        <f>'Final Tables'!Q313-Exercise!V313</f>
        <v>0.998472524232079</v>
      </c>
      <c r="R313" s="13">
        <f>'Final Tables'!R313-Exercise!W313</f>
        <v>1.0069940754222999</v>
      </c>
    </row>
    <row r="314" spans="1:18" x14ac:dyDescent="0.25">
      <c r="A314" s="1">
        <v>43070</v>
      </c>
      <c r="B314" s="13">
        <f>'Final Tables'!B314-Exercise!B314</f>
        <v>0</v>
      </c>
      <c r="C314" s="13">
        <f>'Final Tables'!C314-Exercise!C314</f>
        <v>0</v>
      </c>
      <c r="D314" s="13">
        <f>'Final Tables'!D314-Exercise!D314</f>
        <v>0</v>
      </c>
      <c r="E314" s="13">
        <f>'Final Tables'!E314-Exercise!E314</f>
        <v>0</v>
      </c>
      <c r="F314" s="13">
        <f>'Final Tables'!F314-Exercise!F314</f>
        <v>0</v>
      </c>
      <c r="G314" s="13">
        <f>'Final Tables'!G314-Exercise!G314</f>
        <v>66603.508921258195</v>
      </c>
      <c r="H314" s="13">
        <f>'Final Tables'!H314-Exercise!H314</f>
        <v>66603.508921258195</v>
      </c>
      <c r="I314" s="13">
        <f>'Final Tables'!I314-Exercise!I314</f>
        <v>0</v>
      </c>
      <c r="J314" s="13">
        <f>'Final Tables'!J314-Exercise!J314</f>
        <v>0</v>
      </c>
      <c r="K314" s="13">
        <f>'Final Tables'!K314-Exercise!K314</f>
        <v>0</v>
      </c>
      <c r="L314" s="13">
        <f>'Final Tables'!L314-Exercise!L314</f>
        <v>0</v>
      </c>
      <c r="M314" s="13">
        <f>'Final Tables'!M314-Exercise!M314</f>
        <v>1.08730785475411</v>
      </c>
      <c r="N314" s="13">
        <f>'Final Tables'!N314-Exercise!P314</f>
        <v>1.0845361899010699</v>
      </c>
      <c r="O314" s="13">
        <f>'Final Tables'!O314-Exercise!Q314</f>
        <v>61411.974576278197</v>
      </c>
      <c r="P314" s="13">
        <f>'Final Tables'!P314-Exercise!U314</f>
        <v>61118.849967024398</v>
      </c>
      <c r="Q314" s="13">
        <f>'Final Tables'!Q314-Exercise!V314</f>
        <v>1.0047959771725401</v>
      </c>
      <c r="R314" s="13">
        <f>'Final Tables'!R314-Exercise!W314</f>
        <v>1.08975489652878</v>
      </c>
    </row>
    <row r="315" spans="1:18" x14ac:dyDescent="0.25">
      <c r="A315" s="4"/>
      <c r="B315" s="9"/>
      <c r="C315" s="9"/>
      <c r="D315" s="9"/>
      <c r="E315" s="9"/>
      <c r="F315" s="9"/>
      <c r="G315" s="9"/>
      <c r="H315" s="9"/>
      <c r="I315" s="9"/>
      <c r="J315" s="9"/>
      <c r="K315" s="9"/>
      <c r="L315" s="9"/>
      <c r="M315" s="9"/>
      <c r="N315" s="9"/>
      <c r="O315" s="9"/>
      <c r="P315" s="9"/>
      <c r="Q315" s="9"/>
      <c r="R315" s="9"/>
    </row>
    <row r="316" spans="1:18" x14ac:dyDescent="0.25">
      <c r="A316" s="4"/>
      <c r="B316" s="9"/>
      <c r="C316" s="9"/>
      <c r="D316" s="9"/>
      <c r="E316" s="9"/>
      <c r="F316" s="9"/>
      <c r="G316" s="9"/>
      <c r="H316" s="9"/>
      <c r="I316" s="9"/>
      <c r="J316" s="9"/>
      <c r="K316" s="9"/>
      <c r="L316" s="9"/>
      <c r="M316" s="9"/>
      <c r="N316" s="9"/>
      <c r="O316" s="9"/>
      <c r="P316" s="9"/>
      <c r="Q316" s="9"/>
      <c r="R316" s="9"/>
    </row>
    <row r="317" spans="1:18" x14ac:dyDescent="0.25">
      <c r="A317" s="4"/>
      <c r="B317" s="9"/>
      <c r="C317" s="9"/>
      <c r="D317" s="9"/>
      <c r="E317" s="9"/>
      <c r="F317" s="9"/>
      <c r="G317" s="9"/>
      <c r="H317" s="9"/>
      <c r="I317" s="9"/>
      <c r="J317" s="9"/>
      <c r="K317" s="9"/>
      <c r="L317" s="9"/>
      <c r="M317" s="9"/>
      <c r="N317" s="9"/>
      <c r="O317" s="9"/>
      <c r="P317" s="9"/>
      <c r="Q317" s="9"/>
      <c r="R317" s="9"/>
    </row>
    <row r="318" spans="1:18" x14ac:dyDescent="0.25">
      <c r="A318" s="4"/>
      <c r="B318" s="9"/>
      <c r="C318" s="9"/>
      <c r="D318" s="9"/>
      <c r="E318" s="9"/>
      <c r="F318" s="9"/>
      <c r="G318" s="9"/>
      <c r="H318" s="9"/>
      <c r="I318" s="9"/>
      <c r="J318" s="9"/>
      <c r="K318" s="9"/>
      <c r="L318" s="9"/>
      <c r="M318" s="9"/>
      <c r="N318" s="9"/>
      <c r="O318" s="9"/>
      <c r="P318" s="9"/>
      <c r="Q318" s="9"/>
      <c r="R318" s="9"/>
    </row>
    <row r="319" spans="1:18" x14ac:dyDescent="0.25">
      <c r="A319" s="4"/>
      <c r="B319" s="9"/>
      <c r="C319" s="9"/>
      <c r="D319" s="9"/>
      <c r="E319" s="9"/>
      <c r="F319" s="9"/>
      <c r="G319" s="9"/>
      <c r="H319" s="9"/>
      <c r="I319" s="9"/>
      <c r="J319" s="9"/>
      <c r="K319" s="9"/>
      <c r="L319" s="9"/>
      <c r="M319" s="9"/>
      <c r="N319" s="9"/>
      <c r="O319" s="9"/>
      <c r="P319" s="9"/>
      <c r="Q319" s="9"/>
      <c r="R319" s="9"/>
    </row>
    <row r="320" spans="1:18" x14ac:dyDescent="0.25">
      <c r="A320" s="4"/>
      <c r="B320" s="9"/>
      <c r="C320" s="9"/>
      <c r="D320" s="9"/>
      <c r="E320" s="9"/>
      <c r="F320" s="9"/>
      <c r="G320" s="9"/>
      <c r="H320" s="9"/>
      <c r="I320" s="9"/>
      <c r="J320" s="9"/>
      <c r="K320" s="9"/>
      <c r="L320" s="9"/>
      <c r="M320" s="9"/>
      <c r="N320" s="9"/>
      <c r="O320" s="9"/>
      <c r="P320" s="9"/>
      <c r="Q320" s="9"/>
      <c r="R320" s="9"/>
    </row>
    <row r="321" spans="1:18" x14ac:dyDescent="0.25">
      <c r="A321" s="4"/>
      <c r="B321" s="9"/>
      <c r="C321" s="9"/>
      <c r="D321" s="9"/>
      <c r="E321" s="9"/>
      <c r="F321" s="9"/>
      <c r="G321" s="9"/>
      <c r="H321" s="9"/>
      <c r="I321" s="9"/>
      <c r="J321" s="9"/>
      <c r="K321" s="9"/>
      <c r="L321" s="9"/>
      <c r="M321" s="9"/>
      <c r="N321" s="9"/>
      <c r="O321" s="9"/>
      <c r="P321" s="9"/>
      <c r="Q321" s="9"/>
      <c r="R321" s="9"/>
    </row>
    <row r="322" spans="1:18" x14ac:dyDescent="0.25">
      <c r="A322" s="4"/>
      <c r="B322" s="9"/>
      <c r="C322" s="9"/>
      <c r="D322" s="9"/>
      <c r="E322" s="9"/>
      <c r="F322" s="9"/>
      <c r="G322" s="9"/>
      <c r="H322" s="9"/>
      <c r="I322" s="9"/>
      <c r="J322" s="9"/>
      <c r="K322" s="9"/>
      <c r="L322" s="9"/>
      <c r="M322" s="9"/>
      <c r="N322" s="9"/>
      <c r="O322" s="9"/>
      <c r="P322" s="9"/>
      <c r="Q322" s="9"/>
      <c r="R322" s="9"/>
    </row>
    <row r="323" spans="1:18" x14ac:dyDescent="0.25">
      <c r="A323" s="4"/>
      <c r="B323" s="9"/>
      <c r="C323" s="9"/>
      <c r="D323" s="9"/>
      <c r="E323" s="9"/>
      <c r="F323" s="9"/>
      <c r="G323" s="9"/>
      <c r="H323" s="9"/>
      <c r="I323" s="9"/>
      <c r="J323" s="9"/>
      <c r="K323" s="9"/>
      <c r="L323" s="9"/>
      <c r="M323" s="9"/>
      <c r="N323" s="9"/>
      <c r="O323" s="9"/>
      <c r="P323" s="9"/>
      <c r="Q323" s="9"/>
      <c r="R323" s="9"/>
    </row>
    <row r="324" spans="1:18" x14ac:dyDescent="0.25">
      <c r="A324" s="4"/>
      <c r="B324" s="9"/>
      <c r="C324" s="9"/>
      <c r="D324" s="9"/>
      <c r="E324" s="9"/>
      <c r="F324" s="9"/>
      <c r="G324" s="9"/>
      <c r="H324" s="9"/>
      <c r="I324" s="9"/>
      <c r="J324" s="9"/>
      <c r="K324" s="9"/>
      <c r="L324" s="9"/>
      <c r="M324" s="9"/>
      <c r="N324" s="9"/>
      <c r="O324" s="9"/>
      <c r="P324" s="9"/>
      <c r="Q324" s="9"/>
      <c r="R324" s="9"/>
    </row>
    <row r="325" spans="1:18" x14ac:dyDescent="0.25">
      <c r="A325" s="4"/>
      <c r="B325" s="9"/>
      <c r="C325" s="9"/>
      <c r="D325" s="9"/>
      <c r="E325" s="9"/>
      <c r="F325" s="9"/>
      <c r="G325" s="9"/>
      <c r="H325" s="9"/>
      <c r="I325" s="9"/>
      <c r="J325" s="9"/>
      <c r="K325" s="9"/>
      <c r="L325" s="9"/>
      <c r="M325" s="9"/>
      <c r="N325" s="9"/>
      <c r="O325" s="9"/>
      <c r="P325" s="9"/>
      <c r="Q325" s="9"/>
      <c r="R325" s="9"/>
    </row>
    <row r="326" spans="1:18" x14ac:dyDescent="0.25">
      <c r="A326" s="4"/>
      <c r="B326" s="9"/>
      <c r="C326" s="9"/>
      <c r="D326" s="9"/>
      <c r="E326" s="9"/>
      <c r="F326" s="9"/>
      <c r="G326" s="9"/>
      <c r="H326" s="9"/>
      <c r="I326" s="9"/>
      <c r="J326" s="9"/>
      <c r="K326" s="9"/>
      <c r="L326" s="9"/>
      <c r="M326" s="9"/>
      <c r="N326" s="9"/>
      <c r="O326" s="9"/>
      <c r="P326" s="9"/>
      <c r="Q326" s="9"/>
      <c r="R326" s="9"/>
    </row>
    <row r="327" spans="1:18" x14ac:dyDescent="0.25">
      <c r="A327" s="4"/>
      <c r="B327" s="9"/>
      <c r="C327" s="9"/>
      <c r="D327" s="9"/>
      <c r="E327" s="9"/>
      <c r="F327" s="9"/>
      <c r="G327" s="9"/>
      <c r="H327" s="9"/>
      <c r="I327" s="9"/>
      <c r="J327" s="9"/>
      <c r="K327" s="9"/>
      <c r="L327" s="9"/>
      <c r="M327" s="9"/>
      <c r="N327" s="9"/>
      <c r="O327" s="9"/>
      <c r="P327" s="9"/>
      <c r="Q327" s="9"/>
      <c r="R327" s="9"/>
    </row>
    <row r="328" spans="1:18" x14ac:dyDescent="0.25">
      <c r="A328" s="4"/>
      <c r="B328" s="9"/>
      <c r="C328" s="9"/>
      <c r="D328" s="9"/>
      <c r="E328" s="9"/>
      <c r="F328" s="9"/>
      <c r="G328" s="9"/>
      <c r="H328" s="9"/>
      <c r="I328" s="9"/>
      <c r="J328" s="9"/>
      <c r="K328" s="9"/>
      <c r="L328" s="9"/>
      <c r="M328" s="9"/>
      <c r="N328" s="9"/>
      <c r="O328" s="9"/>
      <c r="P328" s="9"/>
      <c r="Q328" s="9"/>
      <c r="R328" s="9"/>
    </row>
    <row r="329" spans="1:18" x14ac:dyDescent="0.25">
      <c r="A329" s="4"/>
      <c r="B329" s="9"/>
      <c r="C329" s="9"/>
      <c r="D329" s="9"/>
      <c r="E329" s="9"/>
      <c r="F329" s="9"/>
      <c r="G329" s="9"/>
      <c r="H329" s="9"/>
      <c r="I329" s="9"/>
      <c r="J329" s="9"/>
      <c r="K329" s="9"/>
      <c r="L329" s="9"/>
      <c r="M329" s="9"/>
      <c r="N329" s="9"/>
      <c r="O329" s="9"/>
      <c r="P329" s="9"/>
      <c r="Q329" s="9"/>
      <c r="R329" s="9"/>
    </row>
    <row r="330" spans="1:18" x14ac:dyDescent="0.25">
      <c r="A330" s="4"/>
      <c r="B330" s="9"/>
      <c r="C330" s="9"/>
      <c r="D330" s="9"/>
      <c r="E330" s="9"/>
      <c r="F330" s="9"/>
      <c r="G330" s="9"/>
      <c r="H330" s="9"/>
      <c r="I330" s="9"/>
      <c r="J330" s="9"/>
      <c r="K330" s="9"/>
      <c r="L330" s="9"/>
      <c r="M330" s="9"/>
      <c r="N330" s="9"/>
      <c r="O330" s="9"/>
      <c r="P330" s="9"/>
      <c r="Q330" s="9"/>
      <c r="R330" s="9"/>
    </row>
    <row r="331" spans="1:18" x14ac:dyDescent="0.25">
      <c r="A331" s="4"/>
      <c r="B331" s="9"/>
      <c r="C331" s="9"/>
      <c r="D331" s="9"/>
      <c r="E331" s="9"/>
      <c r="F331" s="9"/>
      <c r="G331" s="9"/>
      <c r="H331" s="9"/>
      <c r="I331" s="9"/>
      <c r="J331" s="9"/>
      <c r="K331" s="9"/>
      <c r="L331" s="9"/>
      <c r="M331" s="9"/>
      <c r="N331" s="9"/>
      <c r="O331" s="9"/>
      <c r="P331" s="9"/>
      <c r="Q331" s="9"/>
      <c r="R331" s="9"/>
    </row>
    <row r="332" spans="1:18" x14ac:dyDescent="0.25">
      <c r="A332" s="4"/>
      <c r="B332" s="9"/>
      <c r="C332" s="9"/>
      <c r="D332" s="9"/>
      <c r="E332" s="9"/>
      <c r="F332" s="9"/>
      <c r="G332" s="9"/>
      <c r="H332" s="9"/>
      <c r="I332" s="9"/>
      <c r="J332" s="9"/>
      <c r="K332" s="9"/>
      <c r="L332" s="9"/>
      <c r="M332" s="9"/>
      <c r="N332" s="9"/>
      <c r="O332" s="9"/>
      <c r="P332" s="9"/>
      <c r="Q332" s="9"/>
      <c r="R332" s="9"/>
    </row>
    <row r="333" spans="1:18" x14ac:dyDescent="0.25">
      <c r="A333" s="4"/>
      <c r="B333" s="9"/>
      <c r="C333" s="9"/>
      <c r="D333" s="9"/>
      <c r="E333" s="9"/>
      <c r="F333" s="9"/>
      <c r="G333" s="9"/>
      <c r="H333" s="9"/>
      <c r="I333" s="9"/>
      <c r="J333" s="9"/>
      <c r="K333" s="9"/>
      <c r="L333" s="9"/>
      <c r="M333" s="9"/>
      <c r="N333" s="9"/>
      <c r="O333" s="9"/>
      <c r="P333" s="9"/>
      <c r="Q333" s="9"/>
      <c r="R333" s="9"/>
    </row>
    <row r="334" spans="1:18" x14ac:dyDescent="0.25">
      <c r="A334" s="4"/>
      <c r="B334" s="9"/>
      <c r="C334" s="9"/>
      <c r="D334" s="9"/>
      <c r="E334" s="9"/>
      <c r="F334" s="9"/>
      <c r="G334" s="9"/>
      <c r="H334" s="9"/>
      <c r="I334" s="9"/>
      <c r="J334" s="9"/>
      <c r="K334" s="9"/>
      <c r="L334" s="9"/>
      <c r="M334" s="9"/>
      <c r="N334" s="9"/>
      <c r="O334" s="9"/>
      <c r="P334" s="9"/>
      <c r="Q334" s="9"/>
      <c r="R334" s="9"/>
    </row>
    <row r="335" spans="1:18" x14ac:dyDescent="0.25">
      <c r="A335" s="4"/>
      <c r="B335" s="9"/>
      <c r="C335" s="9"/>
      <c r="D335" s="9"/>
      <c r="E335" s="9"/>
      <c r="F335" s="9"/>
      <c r="G335" s="9"/>
      <c r="H335" s="9"/>
      <c r="I335" s="9"/>
      <c r="J335" s="9"/>
      <c r="K335" s="9"/>
      <c r="L335" s="9"/>
      <c r="M335" s="9"/>
      <c r="N335" s="9"/>
      <c r="O335" s="9"/>
      <c r="P335" s="9"/>
      <c r="Q335" s="9"/>
      <c r="R335" s="9"/>
    </row>
    <row r="336" spans="1:18" x14ac:dyDescent="0.25">
      <c r="A336" s="4"/>
      <c r="B336" s="9"/>
      <c r="C336" s="9"/>
      <c r="D336" s="9"/>
      <c r="E336" s="9"/>
      <c r="F336" s="9"/>
      <c r="G336" s="9"/>
      <c r="H336" s="9"/>
      <c r="I336" s="9"/>
      <c r="J336" s="9"/>
      <c r="K336" s="9"/>
      <c r="L336" s="9"/>
      <c r="M336" s="9"/>
      <c r="N336" s="9"/>
      <c r="O336" s="9"/>
      <c r="P336" s="9"/>
      <c r="Q336" s="9"/>
      <c r="R336" s="9"/>
    </row>
    <row r="337" spans="1:18" x14ac:dyDescent="0.25">
      <c r="A337" s="4"/>
      <c r="B337" s="9"/>
      <c r="C337" s="9"/>
      <c r="D337" s="9"/>
      <c r="E337" s="9"/>
      <c r="F337" s="9"/>
      <c r="G337" s="9"/>
      <c r="H337" s="9"/>
      <c r="I337" s="9"/>
      <c r="J337" s="9"/>
      <c r="K337" s="9"/>
      <c r="L337" s="9"/>
      <c r="M337" s="9"/>
      <c r="N337" s="9"/>
      <c r="O337" s="9"/>
      <c r="P337" s="9"/>
      <c r="Q337" s="9"/>
      <c r="R337" s="9"/>
    </row>
    <row r="338" spans="1:18" x14ac:dyDescent="0.25">
      <c r="A338" s="4"/>
      <c r="B338" s="9"/>
      <c r="C338" s="9"/>
      <c r="D338" s="9"/>
      <c r="E338" s="9"/>
      <c r="F338" s="9"/>
      <c r="G338" s="9"/>
      <c r="H338" s="9"/>
      <c r="I338" s="9"/>
      <c r="J338" s="9"/>
      <c r="K338" s="9"/>
      <c r="L338" s="9"/>
      <c r="M338" s="9"/>
      <c r="N338" s="9"/>
      <c r="O338" s="9"/>
      <c r="P338" s="9"/>
      <c r="Q338" s="9"/>
      <c r="R338" s="9"/>
    </row>
    <row r="339" spans="1:18" x14ac:dyDescent="0.25">
      <c r="A339" s="4"/>
      <c r="B339" s="9"/>
      <c r="C339" s="9"/>
      <c r="D339" s="9"/>
      <c r="E339" s="9"/>
      <c r="F339" s="9"/>
      <c r="G339" s="9"/>
      <c r="H339" s="9"/>
      <c r="I339" s="9"/>
      <c r="J339" s="9"/>
      <c r="K339" s="9"/>
      <c r="L339" s="9"/>
      <c r="M339" s="9"/>
      <c r="N339" s="9"/>
      <c r="O339" s="9"/>
      <c r="P339" s="9"/>
      <c r="Q339" s="9"/>
      <c r="R339" s="9"/>
    </row>
    <row r="340" spans="1:18" x14ac:dyDescent="0.25">
      <c r="A340" s="4"/>
      <c r="B340" s="9"/>
      <c r="C340" s="9"/>
      <c r="D340" s="9"/>
      <c r="E340" s="9"/>
      <c r="F340" s="9"/>
      <c r="G340" s="9"/>
      <c r="H340" s="9"/>
      <c r="I340" s="9"/>
      <c r="J340" s="9"/>
      <c r="K340" s="9"/>
      <c r="L340" s="9"/>
      <c r="M340" s="9"/>
      <c r="N340" s="9"/>
      <c r="O340" s="9"/>
      <c r="P340" s="9"/>
      <c r="Q340" s="9"/>
      <c r="R340" s="9"/>
    </row>
    <row r="341" spans="1:18" x14ac:dyDescent="0.25">
      <c r="A341" s="4"/>
      <c r="B341" s="9"/>
      <c r="C341" s="9"/>
      <c r="D341" s="9"/>
      <c r="E341" s="9"/>
      <c r="F341" s="9"/>
      <c r="G341" s="9"/>
      <c r="H341" s="9"/>
      <c r="I341" s="9"/>
      <c r="J341" s="9"/>
      <c r="K341" s="9"/>
      <c r="L341" s="9"/>
      <c r="M341" s="9"/>
      <c r="N341" s="9"/>
      <c r="O341" s="9"/>
      <c r="P341" s="9"/>
      <c r="Q341" s="9"/>
      <c r="R341" s="9"/>
    </row>
    <row r="342" spans="1:18" x14ac:dyDescent="0.25">
      <c r="A342" s="4"/>
      <c r="B342" s="9"/>
      <c r="C342" s="9"/>
      <c r="D342" s="9"/>
      <c r="E342" s="9"/>
      <c r="F342" s="9"/>
      <c r="G342" s="9"/>
      <c r="H342" s="9"/>
      <c r="I342" s="9"/>
      <c r="J342" s="9"/>
      <c r="K342" s="9"/>
      <c r="L342" s="9"/>
      <c r="M342" s="9"/>
      <c r="N342" s="9"/>
      <c r="O342" s="9"/>
      <c r="P342" s="9"/>
      <c r="Q342" s="9"/>
      <c r="R342" s="9"/>
    </row>
    <row r="343" spans="1:18" x14ac:dyDescent="0.25">
      <c r="A343" s="4"/>
      <c r="B343" s="9"/>
      <c r="C343" s="9"/>
      <c r="D343" s="9"/>
      <c r="E343" s="9"/>
      <c r="F343" s="9"/>
      <c r="G343" s="9"/>
      <c r="H343" s="9"/>
      <c r="I343" s="9"/>
      <c r="J343" s="9"/>
      <c r="K343" s="9"/>
      <c r="L343" s="9"/>
      <c r="M343" s="9"/>
      <c r="N343" s="9"/>
      <c r="O343" s="9"/>
      <c r="P343" s="9"/>
      <c r="Q343" s="9"/>
      <c r="R343" s="9"/>
    </row>
    <row r="344" spans="1:18" x14ac:dyDescent="0.25">
      <c r="A344" s="4"/>
      <c r="B344" s="9"/>
      <c r="C344" s="9"/>
      <c r="D344" s="9"/>
      <c r="E344" s="9"/>
      <c r="F344" s="9"/>
      <c r="G344" s="9"/>
      <c r="H344" s="9"/>
      <c r="I344" s="9"/>
      <c r="J344" s="9"/>
      <c r="K344" s="9"/>
      <c r="L344" s="9"/>
      <c r="M344" s="9"/>
      <c r="N344" s="9"/>
      <c r="O344" s="9"/>
      <c r="P344" s="9"/>
      <c r="Q344" s="9"/>
      <c r="R344" s="9"/>
    </row>
    <row r="345" spans="1:18" x14ac:dyDescent="0.25">
      <c r="A345" s="4"/>
      <c r="B345" s="9"/>
      <c r="C345" s="9"/>
      <c r="D345" s="9"/>
      <c r="E345" s="9"/>
      <c r="F345" s="9"/>
      <c r="G345" s="9"/>
      <c r="H345" s="9"/>
      <c r="I345" s="9"/>
      <c r="J345" s="9"/>
      <c r="K345" s="9"/>
      <c r="L345" s="9"/>
      <c r="M345" s="9"/>
      <c r="N345" s="9"/>
      <c r="O345" s="9"/>
      <c r="P345" s="9"/>
      <c r="Q345" s="9"/>
      <c r="R345" s="9"/>
    </row>
    <row r="346" spans="1:18" x14ac:dyDescent="0.25">
      <c r="A346" s="4"/>
      <c r="B346" s="9"/>
      <c r="C346" s="9"/>
      <c r="D346" s="9"/>
      <c r="E346" s="9"/>
      <c r="F346" s="9"/>
      <c r="G346" s="9"/>
      <c r="H346" s="9"/>
      <c r="I346" s="9"/>
      <c r="J346" s="9"/>
      <c r="K346" s="9"/>
      <c r="L346" s="9"/>
      <c r="M346" s="9"/>
      <c r="N346" s="9"/>
      <c r="O346" s="9"/>
      <c r="P346" s="9"/>
      <c r="Q346" s="9"/>
      <c r="R346" s="9"/>
    </row>
    <row r="347" spans="1:18" x14ac:dyDescent="0.25">
      <c r="A347" s="4"/>
      <c r="B347" s="9"/>
      <c r="C347" s="9"/>
      <c r="D347" s="9"/>
      <c r="E347" s="9"/>
      <c r="F347" s="9"/>
      <c r="G347" s="9"/>
      <c r="H347" s="9"/>
      <c r="I347" s="9"/>
      <c r="J347" s="9"/>
      <c r="K347" s="9"/>
      <c r="L347" s="9"/>
      <c r="M347" s="9"/>
      <c r="N347" s="9"/>
      <c r="O347" s="9"/>
      <c r="P347" s="9"/>
      <c r="Q347" s="9"/>
      <c r="R347" s="9"/>
    </row>
    <row r="348" spans="1:18" x14ac:dyDescent="0.25">
      <c r="A348" s="4"/>
      <c r="B348" s="9"/>
      <c r="C348" s="9"/>
      <c r="D348" s="9"/>
      <c r="E348" s="9"/>
      <c r="F348" s="9"/>
      <c r="G348" s="9"/>
      <c r="H348" s="9"/>
      <c r="I348" s="9"/>
      <c r="J348" s="9"/>
      <c r="K348" s="9"/>
      <c r="L348" s="9"/>
      <c r="M348" s="9"/>
      <c r="N348" s="9"/>
      <c r="O348" s="9"/>
      <c r="P348" s="9"/>
      <c r="Q348" s="9"/>
      <c r="R348" s="9"/>
    </row>
    <row r="349" spans="1:18" x14ac:dyDescent="0.25">
      <c r="A349" s="4"/>
      <c r="B349" s="9"/>
      <c r="C349" s="9"/>
      <c r="D349" s="9"/>
      <c r="E349" s="9"/>
      <c r="F349" s="9"/>
      <c r="G349" s="9"/>
      <c r="H349" s="9"/>
      <c r="I349" s="9"/>
      <c r="J349" s="9"/>
      <c r="K349" s="9"/>
      <c r="L349" s="9"/>
      <c r="M349" s="9"/>
      <c r="N349" s="9"/>
      <c r="O349" s="9"/>
      <c r="P349" s="9"/>
      <c r="Q349" s="9"/>
      <c r="R349" s="9"/>
    </row>
    <row r="350" spans="1:18" x14ac:dyDescent="0.25">
      <c r="A350" s="4"/>
      <c r="B350" s="9"/>
      <c r="C350" s="9"/>
      <c r="D350" s="9"/>
      <c r="E350" s="9"/>
      <c r="F350" s="9"/>
      <c r="G350" s="9"/>
      <c r="H350" s="9"/>
      <c r="I350" s="9"/>
      <c r="J350" s="9"/>
      <c r="K350" s="9"/>
      <c r="L350" s="9"/>
      <c r="M350" s="9"/>
      <c r="N350" s="9"/>
      <c r="O350" s="9"/>
      <c r="P350" s="9"/>
      <c r="Q350" s="9"/>
      <c r="R350" s="9"/>
    </row>
    <row r="351" spans="1:18" x14ac:dyDescent="0.25">
      <c r="A351" s="4"/>
      <c r="B351" s="9"/>
      <c r="C351" s="9"/>
      <c r="D351" s="9"/>
      <c r="E351" s="9"/>
      <c r="F351" s="9"/>
      <c r="G351" s="9"/>
      <c r="H351" s="9"/>
      <c r="I351" s="9"/>
      <c r="J351" s="9"/>
      <c r="K351" s="9"/>
      <c r="L351" s="9"/>
      <c r="M351" s="9"/>
      <c r="N351" s="9"/>
      <c r="O351" s="9"/>
      <c r="P351" s="9"/>
      <c r="Q351" s="9"/>
      <c r="R351" s="9"/>
    </row>
    <row r="352" spans="1:18" x14ac:dyDescent="0.25">
      <c r="A352" s="4"/>
      <c r="B352" s="9"/>
      <c r="C352" s="9"/>
      <c r="D352" s="9"/>
      <c r="E352" s="9"/>
      <c r="F352" s="9"/>
      <c r="G352" s="9"/>
      <c r="H352" s="9"/>
      <c r="I352" s="9"/>
      <c r="J352" s="9"/>
      <c r="K352" s="9"/>
      <c r="L352" s="9"/>
      <c r="M352" s="9"/>
      <c r="N352" s="9"/>
      <c r="O352" s="9"/>
      <c r="P352" s="9"/>
      <c r="Q352" s="9"/>
      <c r="R352" s="9"/>
    </row>
    <row r="353" spans="1:18" x14ac:dyDescent="0.25">
      <c r="A353" s="4"/>
      <c r="B353" s="9"/>
      <c r="C353" s="9"/>
      <c r="D353" s="9"/>
      <c r="E353" s="9"/>
      <c r="F353" s="9"/>
      <c r="G353" s="9"/>
      <c r="H353" s="9"/>
      <c r="I353" s="9"/>
      <c r="J353" s="9"/>
      <c r="K353" s="9"/>
      <c r="L353" s="9"/>
      <c r="M353" s="9"/>
      <c r="N353" s="9"/>
      <c r="O353" s="9"/>
      <c r="P353" s="9"/>
      <c r="Q353" s="9"/>
      <c r="R353" s="9"/>
    </row>
    <row r="354" spans="1:18" x14ac:dyDescent="0.25">
      <c r="A354" s="4"/>
      <c r="B354" s="9"/>
      <c r="C354" s="9"/>
      <c r="D354" s="9"/>
      <c r="E354" s="9"/>
      <c r="F354" s="9"/>
      <c r="G354" s="9"/>
      <c r="H354" s="9"/>
      <c r="I354" s="9"/>
      <c r="J354" s="9"/>
      <c r="K354" s="9"/>
      <c r="L354" s="9"/>
      <c r="M354" s="9"/>
      <c r="N354" s="9"/>
      <c r="O354" s="9"/>
      <c r="P354" s="9"/>
      <c r="Q354" s="9"/>
      <c r="R354" s="9"/>
    </row>
    <row r="355" spans="1:18" x14ac:dyDescent="0.25">
      <c r="A355" s="4"/>
      <c r="B355" s="9"/>
      <c r="C355" s="9"/>
      <c r="D355" s="9"/>
      <c r="E355" s="9"/>
      <c r="F355" s="9"/>
      <c r="G355" s="9"/>
      <c r="H355" s="9"/>
      <c r="I355" s="9"/>
      <c r="J355" s="9"/>
      <c r="K355" s="9"/>
      <c r="L355" s="9"/>
      <c r="M355" s="9"/>
      <c r="N355" s="9"/>
      <c r="O355" s="9"/>
      <c r="P355" s="9"/>
      <c r="Q355" s="9"/>
      <c r="R355" s="9"/>
    </row>
    <row r="356" spans="1:18" x14ac:dyDescent="0.25">
      <c r="A356" s="4"/>
      <c r="B356" s="9"/>
      <c r="C356" s="9"/>
      <c r="D356" s="9"/>
      <c r="E356" s="9"/>
      <c r="F356" s="9"/>
      <c r="G356" s="9"/>
      <c r="H356" s="9"/>
      <c r="I356" s="9"/>
      <c r="J356" s="9"/>
      <c r="K356" s="9"/>
      <c r="L356" s="9"/>
      <c r="M356" s="9"/>
      <c r="N356" s="9"/>
      <c r="O356" s="9"/>
      <c r="P356" s="9"/>
      <c r="Q356" s="9"/>
      <c r="R356" s="9"/>
    </row>
    <row r="357" spans="1:18" x14ac:dyDescent="0.25">
      <c r="A357" s="4"/>
      <c r="B357" s="9"/>
      <c r="C357" s="9"/>
      <c r="D357" s="9"/>
      <c r="E357" s="9"/>
      <c r="F357" s="9"/>
      <c r="G357" s="9"/>
      <c r="H357" s="9"/>
      <c r="I357" s="9"/>
      <c r="J357" s="9"/>
      <c r="K357" s="9"/>
      <c r="L357" s="9"/>
      <c r="M357" s="9"/>
      <c r="N357" s="9"/>
      <c r="O357" s="9"/>
      <c r="P357" s="9"/>
      <c r="Q357" s="9"/>
      <c r="R357" s="9"/>
    </row>
    <row r="358" spans="1:18" x14ac:dyDescent="0.25">
      <c r="A358" s="4"/>
      <c r="B358" s="9"/>
      <c r="C358" s="9"/>
      <c r="D358" s="9"/>
      <c r="E358" s="9"/>
      <c r="F358" s="9"/>
      <c r="G358" s="9"/>
      <c r="H358" s="9"/>
      <c r="I358" s="9"/>
      <c r="J358" s="9"/>
      <c r="K358" s="9"/>
      <c r="L358" s="9"/>
      <c r="M358" s="9"/>
      <c r="N358" s="9"/>
      <c r="O358" s="9"/>
      <c r="P358" s="9"/>
      <c r="Q358" s="9"/>
      <c r="R358" s="9"/>
    </row>
    <row r="359" spans="1:18" x14ac:dyDescent="0.25">
      <c r="A359" s="4"/>
      <c r="B359" s="9"/>
      <c r="C359" s="9"/>
      <c r="D359" s="9"/>
      <c r="E359" s="9"/>
      <c r="F359" s="9"/>
      <c r="G359" s="9"/>
      <c r="H359" s="9"/>
      <c r="I359" s="9"/>
      <c r="J359" s="9"/>
      <c r="K359" s="9"/>
      <c r="L359" s="9"/>
      <c r="M359" s="9"/>
      <c r="N359" s="9"/>
      <c r="O359" s="9"/>
      <c r="P359" s="9"/>
      <c r="Q359" s="9"/>
      <c r="R359" s="9"/>
    </row>
    <row r="360" spans="1:18" x14ac:dyDescent="0.25">
      <c r="A360" s="4"/>
      <c r="B360" s="9"/>
      <c r="C360" s="9"/>
      <c r="D360" s="9"/>
      <c r="E360" s="9"/>
      <c r="F360" s="9"/>
      <c r="G360" s="9"/>
      <c r="H360" s="9"/>
      <c r="I360" s="9"/>
      <c r="J360" s="9"/>
      <c r="K360" s="9"/>
      <c r="L360" s="9"/>
      <c r="M360" s="9"/>
      <c r="N360" s="9"/>
      <c r="O360" s="9"/>
      <c r="P360" s="9"/>
      <c r="Q360" s="9"/>
      <c r="R360" s="9"/>
    </row>
    <row r="361" spans="1:18" x14ac:dyDescent="0.25">
      <c r="A361" s="4"/>
      <c r="B361" s="9"/>
      <c r="C361" s="9"/>
      <c r="D361" s="9"/>
      <c r="E361" s="9"/>
      <c r="F361" s="9"/>
      <c r="G361" s="9"/>
      <c r="H361" s="9"/>
      <c r="I361" s="9"/>
      <c r="J361" s="9"/>
      <c r="K361" s="9"/>
      <c r="L361" s="9"/>
      <c r="M361" s="9"/>
      <c r="N361" s="9"/>
      <c r="O361" s="9"/>
      <c r="P361" s="9"/>
      <c r="Q361" s="9"/>
      <c r="R361" s="9"/>
    </row>
    <row r="362" spans="1:18" x14ac:dyDescent="0.25">
      <c r="A362" s="4"/>
      <c r="B362" s="9"/>
      <c r="C362" s="9"/>
      <c r="D362" s="9"/>
      <c r="E362" s="9"/>
      <c r="F362" s="9"/>
      <c r="G362" s="9"/>
      <c r="H362" s="9"/>
      <c r="I362" s="9"/>
      <c r="J362" s="9"/>
      <c r="K362" s="9"/>
      <c r="L362" s="9"/>
      <c r="M362" s="9"/>
      <c r="N362" s="9"/>
      <c r="O362" s="9"/>
      <c r="P362" s="9"/>
      <c r="Q362" s="9"/>
      <c r="R362" s="9"/>
    </row>
    <row r="363" spans="1:18" x14ac:dyDescent="0.25">
      <c r="A363" s="4"/>
      <c r="B363" s="9"/>
      <c r="C363" s="9"/>
      <c r="D363" s="9"/>
      <c r="E363" s="9"/>
      <c r="F363" s="9"/>
      <c r="G363" s="9"/>
      <c r="H363" s="9"/>
      <c r="I363" s="9"/>
      <c r="J363" s="9"/>
      <c r="K363" s="9"/>
      <c r="L363" s="9"/>
      <c r="M363" s="9"/>
      <c r="N363" s="9"/>
      <c r="O363" s="9"/>
      <c r="P363" s="9"/>
      <c r="Q363" s="9"/>
      <c r="R363" s="9"/>
    </row>
    <row r="364" spans="1:18" x14ac:dyDescent="0.25">
      <c r="A364" s="4"/>
      <c r="B364" s="9"/>
      <c r="C364" s="9"/>
      <c r="D364" s="9"/>
      <c r="E364" s="9"/>
      <c r="F364" s="9"/>
      <c r="G364" s="9"/>
      <c r="H364" s="9"/>
      <c r="I364" s="9"/>
      <c r="J364" s="9"/>
      <c r="K364" s="9"/>
      <c r="L364" s="9"/>
      <c r="M364" s="9"/>
      <c r="N364" s="9"/>
      <c r="O364" s="9"/>
      <c r="P364" s="9"/>
      <c r="Q364" s="9"/>
      <c r="R364" s="9"/>
    </row>
    <row r="365" spans="1:18" x14ac:dyDescent="0.25">
      <c r="A365" s="4"/>
      <c r="B365" s="9"/>
      <c r="C365" s="9"/>
      <c r="D365" s="9"/>
      <c r="E365" s="9"/>
      <c r="F365" s="9"/>
      <c r="G365" s="9"/>
      <c r="H365" s="9"/>
      <c r="I365" s="9"/>
      <c r="J365" s="9"/>
      <c r="K365" s="9"/>
      <c r="L365" s="9"/>
      <c r="M365" s="9"/>
      <c r="N365" s="9"/>
      <c r="O365" s="9"/>
      <c r="P365" s="9"/>
      <c r="Q365" s="9"/>
      <c r="R365" s="9"/>
    </row>
    <row r="366" spans="1:18" x14ac:dyDescent="0.25">
      <c r="A366" s="4"/>
      <c r="B366" s="9"/>
      <c r="C366" s="9"/>
      <c r="D366" s="9"/>
      <c r="E366" s="9"/>
      <c r="F366" s="9"/>
      <c r="G366" s="9"/>
      <c r="H366" s="9"/>
      <c r="I366" s="9"/>
      <c r="J366" s="9"/>
      <c r="K366" s="9"/>
      <c r="L366" s="9"/>
      <c r="M366" s="9"/>
      <c r="N366" s="9"/>
      <c r="O366" s="9"/>
      <c r="P366" s="9"/>
      <c r="Q366" s="9"/>
      <c r="R366" s="9"/>
    </row>
    <row r="367" spans="1:18" x14ac:dyDescent="0.25">
      <c r="A367" s="4"/>
      <c r="B367" s="9"/>
      <c r="C367" s="9"/>
      <c r="D367" s="9"/>
      <c r="E367" s="9"/>
      <c r="F367" s="9"/>
      <c r="G367" s="9"/>
      <c r="H367" s="9"/>
      <c r="I367" s="9"/>
      <c r="J367" s="9"/>
      <c r="K367" s="9"/>
      <c r="L367" s="9"/>
      <c r="M367" s="9"/>
      <c r="N367" s="9"/>
      <c r="O367" s="9"/>
      <c r="P367" s="9"/>
      <c r="Q367" s="9"/>
      <c r="R367" s="9"/>
    </row>
    <row r="368" spans="1:18" x14ac:dyDescent="0.25">
      <c r="A368" s="4"/>
      <c r="B368" s="9"/>
      <c r="C368" s="9"/>
      <c r="D368" s="9"/>
      <c r="E368" s="9"/>
      <c r="F368" s="9"/>
      <c r="G368" s="9"/>
      <c r="H368" s="9"/>
      <c r="I368" s="9"/>
      <c r="J368" s="9"/>
      <c r="K368" s="9"/>
      <c r="L368" s="9"/>
      <c r="M368" s="9"/>
      <c r="N368" s="9"/>
      <c r="O368" s="9"/>
      <c r="P368" s="9"/>
      <c r="Q368" s="9"/>
      <c r="R368" s="9"/>
    </row>
    <row r="369" spans="1:18" x14ac:dyDescent="0.25">
      <c r="A369" s="4"/>
      <c r="B369" s="9"/>
      <c r="C369" s="9"/>
      <c r="D369" s="9"/>
      <c r="E369" s="9"/>
      <c r="F369" s="9"/>
      <c r="G369" s="9"/>
      <c r="H369" s="9"/>
      <c r="I369" s="9"/>
      <c r="J369" s="9"/>
      <c r="K369" s="9"/>
      <c r="L369" s="9"/>
      <c r="M369" s="9"/>
      <c r="N369" s="9"/>
      <c r="O369" s="9"/>
      <c r="P369" s="9"/>
      <c r="Q369" s="9"/>
      <c r="R369" s="9"/>
    </row>
    <row r="370" spans="1:18" x14ac:dyDescent="0.25">
      <c r="A370" s="4"/>
      <c r="B370" s="9"/>
      <c r="C370" s="9"/>
      <c r="D370" s="9"/>
      <c r="E370" s="9"/>
      <c r="F370" s="9"/>
      <c r="G370" s="9"/>
      <c r="H370" s="9"/>
      <c r="I370" s="9"/>
      <c r="J370" s="9"/>
      <c r="K370" s="9"/>
      <c r="L370" s="9"/>
      <c r="M370" s="9"/>
      <c r="N370" s="9"/>
      <c r="O370" s="9"/>
      <c r="P370" s="9"/>
      <c r="Q370" s="9"/>
      <c r="R370" s="9"/>
    </row>
    <row r="371" spans="1:18" x14ac:dyDescent="0.25">
      <c r="A371" s="4"/>
      <c r="B371" s="9"/>
      <c r="C371" s="9"/>
      <c r="D371" s="9"/>
      <c r="E371" s="9"/>
      <c r="F371" s="9"/>
      <c r="G371" s="9"/>
      <c r="H371" s="9"/>
      <c r="I371" s="9"/>
      <c r="J371" s="9"/>
      <c r="K371" s="9"/>
      <c r="L371" s="9"/>
      <c r="M371" s="9"/>
      <c r="N371" s="9"/>
      <c r="O371" s="9"/>
      <c r="P371" s="9"/>
      <c r="Q371" s="9"/>
      <c r="R371" s="9"/>
    </row>
    <row r="372" spans="1:18" x14ac:dyDescent="0.25">
      <c r="A372" s="4"/>
      <c r="B372" s="9"/>
      <c r="C372" s="9"/>
      <c r="D372" s="9"/>
      <c r="E372" s="9"/>
      <c r="F372" s="9"/>
      <c r="G372" s="9"/>
      <c r="H372" s="9"/>
      <c r="I372" s="9"/>
      <c r="J372" s="9"/>
      <c r="K372" s="9"/>
      <c r="L372" s="9"/>
      <c r="M372" s="9"/>
      <c r="N372" s="9"/>
      <c r="O372" s="9"/>
      <c r="P372" s="9"/>
      <c r="Q372" s="9"/>
      <c r="R372" s="9"/>
    </row>
    <row r="373" spans="1:18" x14ac:dyDescent="0.25">
      <c r="A373" s="4"/>
      <c r="B373" s="9"/>
      <c r="C373" s="9"/>
      <c r="D373" s="9"/>
      <c r="E373" s="9"/>
      <c r="F373" s="9"/>
      <c r="G373" s="9"/>
      <c r="H373" s="9"/>
      <c r="I373" s="9"/>
      <c r="J373" s="9"/>
      <c r="K373" s="9"/>
      <c r="L373" s="9"/>
      <c r="M373" s="9"/>
      <c r="N373" s="9"/>
      <c r="O373" s="9"/>
      <c r="P373" s="9"/>
      <c r="Q373" s="9"/>
      <c r="R373" s="9"/>
    </row>
    <row r="374" spans="1:18" x14ac:dyDescent="0.25">
      <c r="A374" s="4"/>
      <c r="B374" s="9"/>
      <c r="C374" s="9"/>
      <c r="D374" s="9"/>
      <c r="E374" s="9"/>
      <c r="F374" s="9"/>
      <c r="G374" s="9"/>
      <c r="H374" s="9"/>
      <c r="I374" s="9"/>
      <c r="J374" s="9"/>
      <c r="K374" s="9"/>
      <c r="L374" s="9"/>
      <c r="M374" s="9"/>
      <c r="N374" s="9"/>
      <c r="O374" s="9"/>
      <c r="P374" s="9"/>
      <c r="Q374" s="9"/>
      <c r="R374" s="9"/>
    </row>
  </sheetData>
  <conditionalFormatting sqref="B3">
    <cfRule type="expression" dxfId="3" priority="4">
      <formula>"abs($B$3)&lt;.0001"</formula>
    </cfRule>
  </conditionalFormatting>
  <conditionalFormatting sqref="B3:R314">
    <cfRule type="cellIs" dxfId="2" priority="1" stopIfTrue="1" operator="between">
      <formula>-0.0001</formula>
      <formula>0.0001</formula>
    </cfRule>
    <cfRule type="cellIs" dxfId="1" priority="2" operator="lessThan">
      <formula>-0.0001</formula>
    </cfRule>
    <cfRule type="cellIs" dxfId="0" priority="3" operator="greaterThan">
      <formula>0.0001</formula>
    </cfRule>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Final Tables</vt:lpstr>
      <vt:lpstr>Exercise</vt:lpstr>
      <vt:lpstr>Filters</vt:lpstr>
      <vt:lpstr>Check my Answers</vt:lpstr>
    </vt:vector>
  </TitlesOfParts>
  <Company>Bureau of the Census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Demetra P Lytras (CENSUS/ESMD FED)</dc:creator>
  <cp:lastModifiedBy>Demetra P Lytras (CENSUS/ESMD FED)</cp:lastModifiedBy>
  <dcterms:created xsi:type="dcterms:W3CDTF">2018-05-03T13:42:03Z</dcterms:created>
  <dcterms:modified xsi:type="dcterms:W3CDTF">2018-05-03T19:44:51Z</dcterms:modified>
</cp:coreProperties>
</file>