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wn\switchdrive\MonitoringConsumptionSwitzerland\MCS_SHARE\DATA_BFS\"/>
    </mc:Choice>
  </mc:AlternateContent>
  <xr:revisionPtr revIDLastSave="0" documentId="13_ncr:1_{50FF44DF-4153-4594-B468-84D2170B29D0}" xr6:coauthVersionLast="45" xr6:coauthVersionMax="45" xr10:uidLastSave="{00000000-0000-0000-0000-000000000000}"/>
  <bookViews>
    <workbookView minimized="1" xWindow="-19704" yWindow="312" windowWidth="18024" windowHeight="11280" xr2:uid="{1D2C2FDD-19DD-42C4-A116-50F5B3306F4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E17" i="1" l="1"/>
  <c r="F17" i="1"/>
  <c r="G9" i="1" l="1"/>
  <c r="G10" i="1"/>
  <c r="G11" i="1"/>
  <c r="F9" i="1" l="1"/>
  <c r="F10" i="1"/>
  <c r="F11" i="1"/>
  <c r="E9" i="1" l="1"/>
  <c r="E10" i="1"/>
  <c r="E11" i="1"/>
  <c r="D17" i="1"/>
  <c r="G29" i="1"/>
  <c r="G30" i="1"/>
  <c r="G31" i="1"/>
  <c r="E15" i="1" l="1"/>
  <c r="B9" i="1"/>
  <c r="C9" i="1"/>
  <c r="D9" i="1"/>
  <c r="B10" i="1"/>
  <c r="C10" i="1"/>
  <c r="D10" i="1"/>
  <c r="B11" i="1"/>
  <c r="C11" i="1"/>
  <c r="D11" i="1"/>
  <c r="B13" i="1"/>
  <c r="D14" i="1"/>
  <c r="B17" i="1"/>
  <c r="C17" i="1"/>
  <c r="F31" i="1"/>
  <c r="D15" i="1" s="1"/>
  <c r="E31" i="1"/>
  <c r="C15" i="1" s="1"/>
  <c r="D31" i="1"/>
  <c r="F30" i="1"/>
  <c r="E14" i="1" s="1"/>
  <c r="E30" i="1"/>
  <c r="D30" i="1"/>
  <c r="B14" i="1" s="1"/>
  <c r="F29" i="1"/>
  <c r="E13" i="1" s="1"/>
  <c r="E29" i="1"/>
  <c r="C13" i="1" s="1"/>
  <c r="D29" i="1"/>
  <c r="C31" i="1"/>
  <c r="B15" i="1" s="1"/>
  <c r="C30" i="1"/>
  <c r="C29" i="1"/>
  <c r="C14" i="1" l="1"/>
  <c r="D13" i="1"/>
  <c r="F19" i="2"/>
  <c r="G19" i="2" s="1"/>
  <c r="E19" i="2"/>
  <c r="F18" i="2"/>
  <c r="G18" i="2" s="1"/>
  <c r="E18" i="2"/>
  <c r="F17" i="2"/>
  <c r="G17" i="2" s="1"/>
  <c r="E17" i="2"/>
</calcChain>
</file>

<file path=xl/sharedStrings.xml><?xml version="1.0" encoding="utf-8"?>
<sst xmlns="http://schemas.openxmlformats.org/spreadsheetml/2006/main" count="48" uniqueCount="22">
  <si>
    <t>Debit Pos (Retail only)</t>
  </si>
  <si>
    <t>August</t>
  </si>
  <si>
    <t>July</t>
  </si>
  <si>
    <t>ATM withdrawals</t>
  </si>
  <si>
    <t>ATM deposits</t>
  </si>
  <si>
    <r>
      <rPr>
        <sz val="12"/>
        <color theme="1"/>
        <rFont val="Times New Roman"/>
        <family val="1"/>
      </rPr>
      <t>Δ</t>
    </r>
    <r>
      <rPr>
        <sz val="12"/>
        <color theme="1"/>
        <rFont val="Calibri"/>
        <family val="2"/>
        <scheme val="minor"/>
      </rPr>
      <t xml:space="preserve"> in %</t>
    </r>
  </si>
  <si>
    <t>Payment card transactions in CHF million, calendar adjusted</t>
  </si>
  <si>
    <t xml:space="preserve">Trading days </t>
  </si>
  <si>
    <t>(Calculated per trading day:Mo-Sa, excl. public holidays)</t>
  </si>
  <si>
    <t>June</t>
  </si>
  <si>
    <t>September</t>
  </si>
  <si>
    <t>Calendar adjustment</t>
  </si>
  <si>
    <t>October</t>
  </si>
  <si>
    <t>November</t>
  </si>
  <si>
    <t>December</t>
  </si>
  <si>
    <t>Point of Sale: Retail merchants</t>
  </si>
  <si>
    <t>DHU</t>
  </si>
  <si>
    <t>Debit Card Transactions: Not calendar adjusted</t>
  </si>
  <si>
    <t>Debit Card Transactions: Calendar adjusted</t>
  </si>
  <si>
    <t>Debit card transactions and Retail Trade Turnover 2020, Month-on-Month Changes in %</t>
  </si>
  <si>
    <t>Retail Trade Index: Calendar adjusted</t>
  </si>
  <si>
    <t>DHU Index (nominal)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</si>
</sst>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165" fontId="0" fillId="0" borderId="0" xfId="0" applyNumberFormat="1"/>
    <xf numFmtId="0" fontId="1" fillId="2" borderId="0" xfId="0" applyFont="1" applyFill="1" applyBorder="1"/>
    <xf numFmtId="1" fontId="1" fillId="2" borderId="0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115-C525-4598-89A8-D3EA58A5C6F7}">
  <dimension ref="A6:I33"/>
  <sheetViews>
    <sheetView tabSelected="1" topLeftCell="A5" zoomScaleNormal="100" workbookViewId="0">
      <selection activeCell="J17" sqref="J17"/>
    </sheetView>
  </sheetViews>
  <sheetFormatPr defaultRowHeight="14.4" x14ac:dyDescent="0.3"/>
  <cols>
    <col min="1" max="1" width="32.33203125" customWidth="1"/>
    <col min="2" max="7" width="12.6640625" customWidth="1"/>
  </cols>
  <sheetData>
    <row r="6" spans="1:7" ht="15.6" x14ac:dyDescent="0.3">
      <c r="A6" s="17" t="s">
        <v>19</v>
      </c>
      <c r="B6" s="18"/>
      <c r="C6" s="18"/>
      <c r="D6" s="18"/>
      <c r="E6" s="18"/>
      <c r="F6" s="18"/>
      <c r="G6" s="18"/>
    </row>
    <row r="7" spans="1:7" ht="15.6" x14ac:dyDescent="0.3">
      <c r="A7" s="1"/>
      <c r="B7" s="2" t="s">
        <v>2</v>
      </c>
      <c r="C7" s="2" t="s">
        <v>1</v>
      </c>
      <c r="D7" s="2" t="s">
        <v>10</v>
      </c>
      <c r="E7" s="2" t="s">
        <v>12</v>
      </c>
      <c r="F7" s="2" t="s">
        <v>13</v>
      </c>
      <c r="G7" s="2" t="s">
        <v>14</v>
      </c>
    </row>
    <row r="8" spans="1:7" ht="15.6" x14ac:dyDescent="0.3">
      <c r="A8" s="10"/>
      <c r="B8" s="11" t="s">
        <v>17</v>
      </c>
      <c r="C8" s="12"/>
      <c r="D8" s="12"/>
      <c r="E8" s="12"/>
      <c r="F8" s="12"/>
      <c r="G8" s="13"/>
    </row>
    <row r="9" spans="1:7" ht="15.6" x14ac:dyDescent="0.3">
      <c r="A9" s="1" t="s">
        <v>15</v>
      </c>
      <c r="B9" s="5">
        <f>(D21/C21-1)*100</f>
        <v>0.83122515359594917</v>
      </c>
      <c r="C9" s="5">
        <f t="shared" ref="C9:G9" si="0">(E21/D21-1)*100</f>
        <v>-9.4623655913978482</v>
      </c>
      <c r="D9" s="5">
        <f t="shared" si="0"/>
        <v>-0.83135391923990776</v>
      </c>
      <c r="E9" s="5">
        <f t="shared" si="0"/>
        <v>12.614770459081836</v>
      </c>
      <c r="F9" s="5">
        <f t="shared" si="0"/>
        <v>-2.7295285359801524</v>
      </c>
      <c r="G9" s="5">
        <f t="shared" si="0"/>
        <v>28.061224489795912</v>
      </c>
    </row>
    <row r="10" spans="1:7" ht="15.6" x14ac:dyDescent="0.3">
      <c r="A10" s="1" t="s">
        <v>3</v>
      </c>
      <c r="B10" s="5">
        <f t="shared" ref="B10:B11" si="1">(D22/C22-1)*100</f>
        <v>9.011908593498541</v>
      </c>
      <c r="C10" s="5">
        <f t="shared" ref="C10:C11" si="2">(E22/D22-1)*100</f>
        <v>-9.5364629465603752</v>
      </c>
      <c r="D10" s="5">
        <f t="shared" ref="D10:G11" si="3">(F22/E22-1)*100</f>
        <v>1.4686684073107026</v>
      </c>
      <c r="E10" s="5">
        <f t="shared" si="3"/>
        <v>0.64329366355742046</v>
      </c>
      <c r="F10" s="5">
        <f t="shared" si="3"/>
        <v>-9.3320549696388593</v>
      </c>
      <c r="G10" s="5">
        <f t="shared" si="3"/>
        <v>28.833274585830093</v>
      </c>
    </row>
    <row r="11" spans="1:7" ht="15.6" x14ac:dyDescent="0.3">
      <c r="A11" s="1" t="s">
        <v>4</v>
      </c>
      <c r="B11" s="5">
        <f t="shared" si="1"/>
        <v>7.7077077077077005</v>
      </c>
      <c r="C11" s="5">
        <f t="shared" si="2"/>
        <v>-10.03717472118959</v>
      </c>
      <c r="D11" s="5">
        <f t="shared" si="3"/>
        <v>1.7561983471074294</v>
      </c>
      <c r="E11" s="5">
        <f t="shared" si="3"/>
        <v>-2.8426395939086246</v>
      </c>
      <c r="F11" s="5">
        <f t="shared" si="3"/>
        <v>-10.344827586206895</v>
      </c>
      <c r="G11" s="5">
        <f t="shared" si="3"/>
        <v>21.212121212121215</v>
      </c>
    </row>
    <row r="12" spans="1:7" ht="15.6" hidden="1" x14ac:dyDescent="0.3">
      <c r="A12" s="14" t="s">
        <v>18</v>
      </c>
      <c r="B12" s="15"/>
      <c r="C12" s="15"/>
      <c r="D12" s="15"/>
      <c r="E12" s="15"/>
      <c r="F12" s="15"/>
      <c r="G12" s="16"/>
    </row>
    <row r="13" spans="1:7" ht="15.6" hidden="1" x14ac:dyDescent="0.3">
      <c r="A13" s="1" t="s">
        <v>15</v>
      </c>
      <c r="B13" s="5">
        <f>(D29/C29-1)*100</f>
        <v>-5.733134183898569</v>
      </c>
      <c r="C13" s="5">
        <f t="shared" ref="C13:E15" si="4">(E29/D29-1)*100</f>
        <v>-4.3411725836487003</v>
      </c>
      <c r="D13" s="5">
        <f t="shared" si="4"/>
        <v>-2.0624129740355435</v>
      </c>
      <c r="E13" s="5">
        <f t="shared" si="4"/>
        <v>6.1712725394464707</v>
      </c>
      <c r="F13" s="4"/>
      <c r="G13" s="4"/>
    </row>
    <row r="14" spans="1:7" ht="15.6" hidden="1" x14ac:dyDescent="0.3">
      <c r="A14" s="1" t="s">
        <v>3</v>
      </c>
      <c r="B14" s="5">
        <f t="shared" ref="B14:B17" si="5">(D30/C30-1)*100</f>
        <v>1.914966758429415</v>
      </c>
      <c r="C14" s="5">
        <f t="shared" si="4"/>
        <v>-4.4194611998225275</v>
      </c>
      <c r="D14" s="5">
        <f t="shared" si="4"/>
        <v>0.2090573512199656</v>
      </c>
      <c r="E14" s="5">
        <f t="shared" si="4"/>
        <v>-5.1152302911845027</v>
      </c>
      <c r="F14" s="4"/>
      <c r="G14" s="4"/>
    </row>
    <row r="15" spans="1:7" ht="15.6" hidden="1" x14ac:dyDescent="0.3">
      <c r="A15" s="1" t="s">
        <v>4</v>
      </c>
      <c r="B15" s="5">
        <f t="shared" si="5"/>
        <v>0.69567253969102794</v>
      </c>
      <c r="C15" s="5">
        <f t="shared" si="4"/>
        <v>-4.9484953583518454</v>
      </c>
      <c r="D15" s="5">
        <f t="shared" si="4"/>
        <v>0.49301795383300817</v>
      </c>
      <c r="E15" s="5">
        <f t="shared" si="4"/>
        <v>-8.4017083297578168</v>
      </c>
      <c r="F15" s="4"/>
      <c r="G15" s="4"/>
    </row>
    <row r="16" spans="1:7" ht="15.6" x14ac:dyDescent="0.3">
      <c r="A16" s="14" t="s">
        <v>20</v>
      </c>
      <c r="B16" s="15"/>
      <c r="C16" s="15"/>
      <c r="D16" s="15"/>
      <c r="E16" s="15"/>
      <c r="F16" s="15"/>
      <c r="G16" s="16"/>
    </row>
    <row r="17" spans="1:9" ht="15.6" x14ac:dyDescent="0.3">
      <c r="A17" s="1" t="s">
        <v>21</v>
      </c>
      <c r="B17" s="5">
        <f t="shared" si="5"/>
        <v>-0.39486673247778326</v>
      </c>
      <c r="C17" s="5">
        <f t="shared" ref="C17:D17" si="6">(E33/D33-1)*100</f>
        <v>-6.5411298315163569</v>
      </c>
      <c r="D17" s="5">
        <f t="shared" si="6"/>
        <v>-1.166489925768821</v>
      </c>
      <c r="E17" s="5">
        <f t="shared" ref="E17" si="7">(G33/F33-1)*100</f>
        <v>10.944206008583702</v>
      </c>
      <c r="F17" s="5">
        <f t="shared" ref="F17:G17" si="8">(H33/G33-1)*100</f>
        <v>2.9013539651837617</v>
      </c>
      <c r="G17" s="5">
        <f t="shared" si="8"/>
        <v>17.01127819548871</v>
      </c>
    </row>
    <row r="18" spans="1:9" ht="15.6" x14ac:dyDescent="0.3">
      <c r="A18" s="8"/>
      <c r="B18" s="8"/>
      <c r="C18" s="8"/>
      <c r="D18" s="9"/>
      <c r="E18" s="9"/>
      <c r="F18" s="9"/>
      <c r="G18" s="9"/>
    </row>
    <row r="20" spans="1:9" ht="15.6" x14ac:dyDescent="0.3">
      <c r="C20" s="1" t="s">
        <v>9</v>
      </c>
      <c r="D20" s="1" t="s">
        <v>2</v>
      </c>
      <c r="E20" s="1" t="s">
        <v>1</v>
      </c>
      <c r="F20" s="2" t="s">
        <v>10</v>
      </c>
      <c r="G20" s="2" t="s">
        <v>12</v>
      </c>
      <c r="H20" s="2" t="s">
        <v>13</v>
      </c>
      <c r="I20" s="2" t="s">
        <v>14</v>
      </c>
    </row>
    <row r="21" spans="1:9" x14ac:dyDescent="0.3">
      <c r="A21" t="s">
        <v>0</v>
      </c>
      <c r="C21">
        <v>2767</v>
      </c>
      <c r="D21">
        <v>2790</v>
      </c>
      <c r="E21">
        <v>2526</v>
      </c>
      <c r="F21">
        <v>2505</v>
      </c>
      <c r="G21">
        <v>2821</v>
      </c>
      <c r="H21">
        <v>2744</v>
      </c>
      <c r="I21">
        <v>3514</v>
      </c>
    </row>
    <row r="22" spans="1:9" x14ac:dyDescent="0.3">
      <c r="A22" t="s">
        <v>3</v>
      </c>
      <c r="C22">
        <v>3107</v>
      </c>
      <c r="D22">
        <v>3387</v>
      </c>
      <c r="E22">
        <v>3064</v>
      </c>
      <c r="F22">
        <v>3109</v>
      </c>
      <c r="G22">
        <v>3129</v>
      </c>
      <c r="H22">
        <v>2837</v>
      </c>
      <c r="I22">
        <v>3655</v>
      </c>
    </row>
    <row r="23" spans="1:9" x14ac:dyDescent="0.3">
      <c r="A23" t="s">
        <v>4</v>
      </c>
      <c r="C23">
        <v>999</v>
      </c>
      <c r="D23">
        <v>1076</v>
      </c>
      <c r="E23">
        <v>968</v>
      </c>
      <c r="F23">
        <v>985</v>
      </c>
      <c r="G23">
        <v>957</v>
      </c>
      <c r="H23">
        <v>858</v>
      </c>
      <c r="I23">
        <v>1040</v>
      </c>
    </row>
    <row r="25" spans="1:9" x14ac:dyDescent="0.3">
      <c r="C25" t="s">
        <v>11</v>
      </c>
    </row>
    <row r="26" spans="1:9" ht="15.6" x14ac:dyDescent="0.3">
      <c r="C26" s="1" t="s">
        <v>9</v>
      </c>
      <c r="D26" s="1" t="s">
        <v>2</v>
      </c>
      <c r="E26" s="1" t="s">
        <v>1</v>
      </c>
      <c r="F26" s="2" t="s">
        <v>10</v>
      </c>
      <c r="G26" s="2" t="s">
        <v>12</v>
      </c>
      <c r="H26" s="2" t="s">
        <v>13</v>
      </c>
      <c r="I26" s="2" t="s">
        <v>14</v>
      </c>
    </row>
    <row r="27" spans="1:9" x14ac:dyDescent="0.3">
      <c r="C27">
        <v>28.29</v>
      </c>
      <c r="D27">
        <v>30.26</v>
      </c>
      <c r="E27">
        <v>28.64</v>
      </c>
      <c r="F27">
        <v>29</v>
      </c>
      <c r="G27">
        <v>30.76</v>
      </c>
    </row>
    <row r="29" spans="1:9" x14ac:dyDescent="0.3">
      <c r="A29" t="s">
        <v>0</v>
      </c>
      <c r="C29" s="7">
        <f>C21/C$27</f>
        <v>97.80841286673737</v>
      </c>
      <c r="D29" s="7">
        <f t="shared" ref="D29:F29" si="9">D21/D$27</f>
        <v>92.200925313945802</v>
      </c>
      <c r="E29" s="7">
        <f t="shared" si="9"/>
        <v>88.19832402234637</v>
      </c>
      <c r="F29" s="7">
        <f t="shared" si="9"/>
        <v>86.379310344827587</v>
      </c>
      <c r="G29" s="7">
        <f t="shared" ref="G29" si="10">G21/G$27</f>
        <v>91.710013003901167</v>
      </c>
    </row>
    <row r="30" spans="1:9" x14ac:dyDescent="0.3">
      <c r="A30" t="s">
        <v>3</v>
      </c>
      <c r="C30" s="7">
        <f t="shared" ref="C30:F31" si="11">C22/C$27</f>
        <v>109.82679392011312</v>
      </c>
      <c r="D30" s="7">
        <f t="shared" si="11"/>
        <v>111.92994051553205</v>
      </c>
      <c r="E30" s="7">
        <f t="shared" si="11"/>
        <v>106.98324022346368</v>
      </c>
      <c r="F30" s="7">
        <f t="shared" si="11"/>
        <v>107.20689655172414</v>
      </c>
      <c r="G30" s="7">
        <f t="shared" ref="G30" si="12">G22/G$27</f>
        <v>101.72301690507152</v>
      </c>
    </row>
    <row r="31" spans="1:9" x14ac:dyDescent="0.3">
      <c r="A31" t="s">
        <v>4</v>
      </c>
      <c r="C31" s="7">
        <f t="shared" si="11"/>
        <v>35.312831389183458</v>
      </c>
      <c r="D31" s="7">
        <f t="shared" si="11"/>
        <v>35.558493060145402</v>
      </c>
      <c r="E31" s="7">
        <f t="shared" si="11"/>
        <v>33.798882681564244</v>
      </c>
      <c r="F31" s="7">
        <f t="shared" si="11"/>
        <v>33.96551724137931</v>
      </c>
      <c r="G31" s="7">
        <f t="shared" ref="G31" si="13">G23/G$27</f>
        <v>31.111833550065018</v>
      </c>
    </row>
    <row r="33" spans="1:9" x14ac:dyDescent="0.3">
      <c r="A33" t="s">
        <v>16</v>
      </c>
      <c r="C33">
        <v>101.3</v>
      </c>
      <c r="D33">
        <v>100.9</v>
      </c>
      <c r="E33">
        <v>94.3</v>
      </c>
      <c r="F33">
        <v>93.2</v>
      </c>
      <c r="G33">
        <v>103.4</v>
      </c>
      <c r="H33">
        <v>106.4</v>
      </c>
      <c r="I33">
        <v>124.5</v>
      </c>
    </row>
  </sheetData>
  <mergeCells count="3">
    <mergeCell ref="A16:G16"/>
    <mergeCell ref="A12:G12"/>
    <mergeCell ref="A6:G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5448-E140-4C6C-A073-B815820E1C22}">
  <dimension ref="D14:G20"/>
  <sheetViews>
    <sheetView workbookViewId="0">
      <selection activeCell="I12" sqref="I12"/>
    </sheetView>
  </sheetViews>
  <sheetFormatPr defaultRowHeight="14.4" x14ac:dyDescent="0.3"/>
  <sheetData>
    <row r="14" spans="4:7" ht="15.6" x14ac:dyDescent="0.3">
      <c r="D14" s="19" t="s">
        <v>6</v>
      </c>
      <c r="E14" s="20"/>
      <c r="F14" s="20"/>
      <c r="G14" s="21"/>
    </row>
    <row r="15" spans="4:7" ht="15.6" x14ac:dyDescent="0.3">
      <c r="D15" s="22" t="s">
        <v>8</v>
      </c>
      <c r="E15" s="23"/>
      <c r="F15" s="23"/>
      <c r="G15" s="24"/>
    </row>
    <row r="16" spans="4:7" ht="15.6" x14ac:dyDescent="0.3">
      <c r="D16" s="1"/>
      <c r="E16" s="2" t="s">
        <v>2</v>
      </c>
      <c r="F16" s="2" t="s">
        <v>1</v>
      </c>
      <c r="G16" s="3" t="s">
        <v>5</v>
      </c>
    </row>
    <row r="17" spans="4:7" ht="15.6" x14ac:dyDescent="0.3">
      <c r="D17" s="1" t="s">
        <v>0</v>
      </c>
      <c r="E17" s="4" t="e">
        <f>E24/E22</f>
        <v>#DIV/0!</v>
      </c>
      <c r="F17" s="4" t="e">
        <f>F24/F22</f>
        <v>#DIV/0!</v>
      </c>
      <c r="G17" s="5" t="e">
        <f>(F17-E17)/E17*100</f>
        <v>#DIV/0!</v>
      </c>
    </row>
    <row r="18" spans="4:7" ht="15.6" x14ac:dyDescent="0.3">
      <c r="D18" s="1" t="s">
        <v>3</v>
      </c>
      <c r="E18" s="4" t="e">
        <f>E26/E22</f>
        <v>#DIV/0!</v>
      </c>
      <c r="F18" s="4" t="e">
        <f>F26/F22</f>
        <v>#DIV/0!</v>
      </c>
      <c r="G18" s="5" t="e">
        <f t="shared" ref="G18:G19" si="0">(F18-E18)/E18*100</f>
        <v>#DIV/0!</v>
      </c>
    </row>
    <row r="19" spans="4:7" ht="15.6" x14ac:dyDescent="0.3">
      <c r="D19" s="1" t="s">
        <v>4</v>
      </c>
      <c r="E19" s="4" t="e">
        <f>E27/E22</f>
        <v>#DIV/0!</v>
      </c>
      <c r="F19" s="4" t="e">
        <f>F27/F22</f>
        <v>#DIV/0!</v>
      </c>
      <c r="G19" s="5" t="e">
        <f t="shared" si="0"/>
        <v>#DIV/0!</v>
      </c>
    </row>
    <row r="20" spans="4:7" ht="31.2" x14ac:dyDescent="0.3">
      <c r="D20" s="6" t="s">
        <v>7</v>
      </c>
      <c r="E20" s="4">
        <v>27</v>
      </c>
      <c r="F20" s="4">
        <v>24</v>
      </c>
      <c r="G20" s="5"/>
    </row>
  </sheetData>
  <mergeCells count="2">
    <mergeCell ref="D14:G14"/>
    <mergeCell ref="D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Brown</dc:creator>
  <cp:lastModifiedBy>MBrown</cp:lastModifiedBy>
  <dcterms:created xsi:type="dcterms:W3CDTF">2020-09-01T16:03:22Z</dcterms:created>
  <dcterms:modified xsi:type="dcterms:W3CDTF">2021-02-02T13:13:44Z</dcterms:modified>
</cp:coreProperties>
</file>