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360" yWindow="160" windowWidth="21260" windowHeight="13740" activeTab="4"/>
  </bookViews>
  <sheets>
    <sheet name="Zambia Workbook" sheetId="1" r:id="rId1"/>
    <sheet name="ZMData" sheetId="7" r:id="rId2"/>
    <sheet name="Zambia Indices Comparison" sheetId="4" r:id="rId3"/>
    <sheet name="Employment calcs" sheetId="2" r:id="rId4"/>
    <sheet name="Exergy calcs"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4" i="6" l="1"/>
  <c r="AO35" i="6"/>
  <c r="AO36" i="6"/>
  <c r="AO37" i="6"/>
  <c r="AO38" i="6"/>
  <c r="AO39" i="6"/>
  <c r="AO40" i="6"/>
  <c r="AO41" i="6"/>
  <c r="AO42" i="6"/>
  <c r="AO43" i="6"/>
  <c r="AO44" i="6"/>
  <c r="AO45" i="6"/>
  <c r="AO46" i="6"/>
  <c r="AO47" i="6"/>
  <c r="AO48" i="6"/>
  <c r="AO49" i="6"/>
  <c r="AO50" i="6"/>
  <c r="AO51" i="6"/>
  <c r="AO52" i="6"/>
  <c r="AO53" i="6"/>
  <c r="AO33" i="6"/>
  <c r="AD34" i="6"/>
  <c r="AD35" i="6"/>
  <c r="AD36" i="6"/>
  <c r="AD37" i="6"/>
  <c r="AD38" i="6"/>
  <c r="AD39" i="6"/>
  <c r="AD40" i="6"/>
  <c r="AD41" i="6"/>
  <c r="AD42" i="6"/>
  <c r="AD43" i="6"/>
  <c r="AD44" i="6"/>
  <c r="AD45" i="6"/>
  <c r="AD46" i="6"/>
  <c r="AD47" i="6"/>
  <c r="AD48" i="6"/>
  <c r="AD49" i="6"/>
  <c r="AD50" i="6"/>
  <c r="AD51" i="6"/>
  <c r="AD52" i="6"/>
  <c r="AD53" i="6"/>
  <c r="AD33" i="6"/>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F12" i="1"/>
  <c r="E12" i="1"/>
  <c r="D12" i="1"/>
  <c r="AL34" i="6"/>
  <c r="AL35" i="6"/>
  <c r="AL36" i="6"/>
  <c r="AA36" i="6"/>
  <c r="AL37" i="6"/>
  <c r="AL38" i="6"/>
  <c r="AL39" i="6"/>
  <c r="AL40" i="6"/>
  <c r="AA40" i="6"/>
  <c r="AL41" i="6"/>
  <c r="AL42" i="6"/>
  <c r="AL43" i="6"/>
  <c r="AL44" i="6"/>
  <c r="AA44" i="6"/>
  <c r="AL45" i="6"/>
  <c r="AL46" i="6"/>
  <c r="AL47" i="6"/>
  <c r="AL48" i="6"/>
  <c r="AA48" i="6"/>
  <c r="AL49" i="6"/>
  <c r="AL50" i="6"/>
  <c r="AL51" i="6"/>
  <c r="AL52" i="6"/>
  <c r="AA52" i="6"/>
  <c r="AL53" i="6"/>
  <c r="AK34" i="6"/>
  <c r="AK35" i="6"/>
  <c r="AK36" i="6"/>
  <c r="AK37" i="6"/>
  <c r="AK38" i="6"/>
  <c r="AK39" i="6"/>
  <c r="AK40" i="6"/>
  <c r="AK41" i="6"/>
  <c r="AK42" i="6"/>
  <c r="AK43" i="6"/>
  <c r="AK44" i="6"/>
  <c r="AK45" i="6"/>
  <c r="AK46" i="6"/>
  <c r="AK47" i="6"/>
  <c r="AK48" i="6"/>
  <c r="AK49" i="6"/>
  <c r="AK50" i="6"/>
  <c r="AK51" i="6"/>
  <c r="AK52" i="6"/>
  <c r="AK53" i="6"/>
  <c r="Z53" i="6"/>
  <c r="AA34" i="6"/>
  <c r="AA35" i="6"/>
  <c r="AA37" i="6"/>
  <c r="AA38" i="6"/>
  <c r="AA39" i="6"/>
  <c r="AA41" i="6"/>
  <c r="AA42" i="6"/>
  <c r="AA43" i="6"/>
  <c r="AA45" i="6"/>
  <c r="AA46" i="6"/>
  <c r="AA47" i="6"/>
  <c r="AA49" i="6"/>
  <c r="AA50" i="6"/>
  <c r="AA51" i="6"/>
  <c r="AA53" i="6"/>
  <c r="Z34" i="6"/>
  <c r="Z35" i="6"/>
  <c r="Z36" i="6"/>
  <c r="Z37" i="6"/>
  <c r="Z38" i="6"/>
  <c r="Z39" i="6"/>
  <c r="Z40" i="6"/>
  <c r="Z41" i="6"/>
  <c r="Z42" i="6"/>
  <c r="Z43" i="6"/>
  <c r="Z44" i="6"/>
  <c r="Z45" i="6"/>
  <c r="Z46" i="6"/>
  <c r="Z47" i="6"/>
  <c r="Z48" i="6"/>
  <c r="Z49" i="6"/>
  <c r="Z50" i="6"/>
  <c r="Z51" i="6"/>
  <c r="Z52" i="6"/>
  <c r="AL33" i="6"/>
  <c r="AA33" i="6"/>
  <c r="AK33" i="6"/>
  <c r="Z33" i="6"/>
  <c r="A2" i="7"/>
  <c r="A3" i="7"/>
  <c r="A4" i="7"/>
  <c r="A5" i="7"/>
  <c r="A6" i="7"/>
  <c r="A7" i="7"/>
  <c r="A8" i="7"/>
  <c r="A9" i="7"/>
  <c r="A10" i="7"/>
  <c r="A11" i="7"/>
  <c r="A12" i="7"/>
  <c r="A13" i="7"/>
  <c r="A14" i="7"/>
  <c r="A15" i="7"/>
  <c r="A16" i="7"/>
  <c r="A17" i="7"/>
  <c r="A18" i="7"/>
  <c r="A19" i="7"/>
  <c r="A20" i="7"/>
  <c r="A21" i="7"/>
  <c r="A22" i="7"/>
  <c r="A1" i="7"/>
  <c r="G32" i="1"/>
  <c r="B22" i="7"/>
  <c r="H32" i="1"/>
  <c r="C22" i="7"/>
  <c r="J32" i="1"/>
  <c r="E22" i="7"/>
  <c r="I32" i="1"/>
  <c r="D22" i="7"/>
  <c r="K32" i="1"/>
  <c r="F22" i="7"/>
  <c r="L32" i="1"/>
  <c r="G22" i="7"/>
  <c r="G13" i="1"/>
  <c r="B3" i="7"/>
  <c r="H13" i="1"/>
  <c r="C3" i="7"/>
  <c r="J13" i="1"/>
  <c r="E3" i="7"/>
  <c r="I13" i="1"/>
  <c r="D3" i="7"/>
  <c r="K13" i="1"/>
  <c r="F3" i="7"/>
  <c r="L13" i="1"/>
  <c r="G3" i="7"/>
  <c r="G14" i="1"/>
  <c r="B4" i="7"/>
  <c r="H14" i="1"/>
  <c r="C4" i="7"/>
  <c r="J14" i="1"/>
  <c r="E4" i="7"/>
  <c r="I14" i="1"/>
  <c r="D4" i="7"/>
  <c r="K14" i="1"/>
  <c r="F4" i="7"/>
  <c r="L14" i="1"/>
  <c r="G4" i="7"/>
  <c r="G15" i="1"/>
  <c r="B5" i="7"/>
  <c r="H15" i="1"/>
  <c r="C5" i="7"/>
  <c r="J15" i="1"/>
  <c r="E5" i="7"/>
  <c r="I15" i="1"/>
  <c r="D5" i="7"/>
  <c r="K15" i="1"/>
  <c r="F5" i="7"/>
  <c r="L15" i="1"/>
  <c r="G5" i="7"/>
  <c r="G16" i="1"/>
  <c r="B6" i="7"/>
  <c r="H16" i="1"/>
  <c r="C6" i="7"/>
  <c r="J16" i="1"/>
  <c r="E6" i="7"/>
  <c r="I16" i="1"/>
  <c r="D6" i="7"/>
  <c r="K16" i="1"/>
  <c r="F6" i="7"/>
  <c r="L16" i="1"/>
  <c r="G6" i="7"/>
  <c r="G17" i="1"/>
  <c r="B7" i="7"/>
  <c r="H17" i="1"/>
  <c r="C7" i="7"/>
  <c r="J17" i="1"/>
  <c r="E7" i="7"/>
  <c r="I17" i="1"/>
  <c r="D7" i="7"/>
  <c r="K17" i="1"/>
  <c r="F7" i="7"/>
  <c r="L17" i="1"/>
  <c r="G7" i="7"/>
  <c r="G18" i="1"/>
  <c r="B8" i="7"/>
  <c r="H18" i="1"/>
  <c r="C8" i="7"/>
  <c r="J18" i="1"/>
  <c r="E8" i="7"/>
  <c r="I18" i="1"/>
  <c r="D8" i="7"/>
  <c r="K18" i="1"/>
  <c r="F8" i="7"/>
  <c r="L18" i="1"/>
  <c r="G8" i="7"/>
  <c r="G19" i="1"/>
  <c r="B9" i="7"/>
  <c r="H19" i="1"/>
  <c r="C9" i="7"/>
  <c r="J19" i="1"/>
  <c r="E9" i="7"/>
  <c r="I19" i="1"/>
  <c r="D9" i="7"/>
  <c r="K19" i="1"/>
  <c r="F9" i="7"/>
  <c r="L19" i="1"/>
  <c r="G9" i="7"/>
  <c r="G20" i="1"/>
  <c r="B10" i="7"/>
  <c r="H20" i="1"/>
  <c r="C10" i="7"/>
  <c r="J20" i="1"/>
  <c r="E10" i="7"/>
  <c r="I20" i="1"/>
  <c r="D10" i="7"/>
  <c r="K20" i="1"/>
  <c r="F10" i="7"/>
  <c r="L20" i="1"/>
  <c r="G10" i="7"/>
  <c r="G21" i="1"/>
  <c r="B11" i="7"/>
  <c r="H21" i="1"/>
  <c r="C11" i="7"/>
  <c r="J21" i="1"/>
  <c r="E11" i="7"/>
  <c r="I21" i="1"/>
  <c r="D11" i="7"/>
  <c r="K21" i="1"/>
  <c r="F11" i="7"/>
  <c r="L21" i="1"/>
  <c r="G11" i="7"/>
  <c r="G22" i="1"/>
  <c r="B12" i="7"/>
  <c r="H22" i="1"/>
  <c r="C12" i="7"/>
  <c r="J22" i="1"/>
  <c r="E12" i="7"/>
  <c r="I22" i="1"/>
  <c r="D12" i="7"/>
  <c r="K22" i="1"/>
  <c r="F12" i="7"/>
  <c r="L22" i="1"/>
  <c r="G12" i="7"/>
  <c r="G23" i="1"/>
  <c r="B13" i="7"/>
  <c r="H23" i="1"/>
  <c r="C13" i="7"/>
  <c r="J23" i="1"/>
  <c r="E13" i="7"/>
  <c r="I23" i="1"/>
  <c r="D13" i="7"/>
  <c r="K23" i="1"/>
  <c r="F13" i="7"/>
  <c r="L23" i="1"/>
  <c r="G13" i="7"/>
  <c r="G24" i="1"/>
  <c r="B14" i="7"/>
  <c r="H24" i="1"/>
  <c r="C14" i="7"/>
  <c r="J24" i="1"/>
  <c r="E14" i="7"/>
  <c r="I24" i="1"/>
  <c r="D14" i="7"/>
  <c r="K24" i="1"/>
  <c r="F14" i="7"/>
  <c r="L24" i="1"/>
  <c r="G14" i="7"/>
  <c r="G25" i="1"/>
  <c r="B15" i="7"/>
  <c r="H25" i="1"/>
  <c r="C15" i="7"/>
  <c r="J25" i="1"/>
  <c r="E15" i="7"/>
  <c r="I25" i="1"/>
  <c r="D15" i="7"/>
  <c r="K25" i="1"/>
  <c r="F15" i="7"/>
  <c r="L25" i="1"/>
  <c r="G15" i="7"/>
  <c r="G26" i="1"/>
  <c r="B16" i="7"/>
  <c r="H26" i="1"/>
  <c r="C16" i="7"/>
  <c r="J26" i="1"/>
  <c r="E16" i="7"/>
  <c r="I26" i="1"/>
  <c r="D16" i="7"/>
  <c r="K26" i="1"/>
  <c r="F16" i="7"/>
  <c r="L26" i="1"/>
  <c r="G16" i="7"/>
  <c r="G27" i="1"/>
  <c r="B17" i="7"/>
  <c r="H27" i="1"/>
  <c r="C17" i="7"/>
  <c r="J27" i="1"/>
  <c r="E17" i="7"/>
  <c r="I27" i="1"/>
  <c r="D17" i="7"/>
  <c r="K27" i="1"/>
  <c r="F17" i="7"/>
  <c r="L27" i="1"/>
  <c r="G17" i="7"/>
  <c r="G28" i="1"/>
  <c r="B18" i="7"/>
  <c r="H28" i="1"/>
  <c r="C18" i="7"/>
  <c r="J28" i="1"/>
  <c r="E18" i="7"/>
  <c r="I28" i="1"/>
  <c r="D18" i="7"/>
  <c r="K28" i="1"/>
  <c r="F18" i="7"/>
  <c r="L28" i="1"/>
  <c r="G18" i="7"/>
  <c r="G29" i="1"/>
  <c r="B19" i="7"/>
  <c r="H29" i="1"/>
  <c r="C19" i="7"/>
  <c r="J29" i="1"/>
  <c r="E19" i="7"/>
  <c r="I29" i="1"/>
  <c r="D19" i="7"/>
  <c r="K29" i="1"/>
  <c r="F19" i="7"/>
  <c r="L29" i="1"/>
  <c r="G19" i="7"/>
  <c r="G30" i="1"/>
  <c r="B20" i="7"/>
  <c r="H30" i="1"/>
  <c r="C20" i="7"/>
  <c r="J30" i="1"/>
  <c r="E20" i="7"/>
  <c r="I30" i="1"/>
  <c r="D20" i="7"/>
  <c r="K30" i="1"/>
  <c r="F20" i="7"/>
  <c r="L30" i="1"/>
  <c r="G20" i="7"/>
  <c r="G31" i="1"/>
  <c r="B21" i="7"/>
  <c r="H31" i="1"/>
  <c r="C21" i="7"/>
  <c r="J31" i="1"/>
  <c r="E21" i="7"/>
  <c r="I31" i="1"/>
  <c r="D21" i="7"/>
  <c r="K31" i="1"/>
  <c r="F21" i="7"/>
  <c r="L31" i="1"/>
  <c r="G21" i="7"/>
  <c r="H12" i="1"/>
  <c r="C2" i="7"/>
  <c r="J12" i="1"/>
  <c r="E2" i="7"/>
  <c r="I12" i="1"/>
  <c r="D2" i="7"/>
  <c r="K12" i="1"/>
  <c r="F2" i="7"/>
  <c r="L12" i="1"/>
  <c r="G2" i="7"/>
  <c r="G12" i="1"/>
  <c r="B2" i="7"/>
  <c r="C1" i="7"/>
  <c r="F1" i="7"/>
  <c r="G1" i="7"/>
  <c r="B1" i="7"/>
  <c r="C23" i="6"/>
  <c r="AE53" i="6"/>
  <c r="AG53" i="6"/>
  <c r="AH53" i="6"/>
  <c r="Y52" i="6"/>
  <c r="F19" i="6"/>
  <c r="AN53" i="6"/>
  <c r="T53" i="6"/>
  <c r="U53" i="6"/>
  <c r="V53" i="6"/>
  <c r="X53" i="6"/>
  <c r="AB53" i="6"/>
  <c r="F24" i="6"/>
  <c r="AC53" i="6"/>
  <c r="AF52" i="6"/>
  <c r="AG52" i="6"/>
  <c r="AH52" i="6"/>
  <c r="AJ52" i="6"/>
  <c r="AM52" i="6"/>
  <c r="AN52" i="6"/>
  <c r="T52" i="6"/>
  <c r="U52" i="6"/>
  <c r="V52" i="6"/>
  <c r="X52" i="6"/>
  <c r="AB52" i="6"/>
  <c r="AC52" i="6"/>
  <c r="AF51" i="6"/>
  <c r="AG51" i="6"/>
  <c r="AH51" i="6"/>
  <c r="AM51" i="6"/>
  <c r="AN51" i="6"/>
  <c r="T51" i="6"/>
  <c r="U51" i="6"/>
  <c r="V51" i="6"/>
  <c r="W51" i="6"/>
  <c r="X51" i="6"/>
  <c r="Y51" i="6"/>
  <c r="AB51" i="6"/>
  <c r="AE50" i="6"/>
  <c r="AF50" i="6"/>
  <c r="AG50" i="6"/>
  <c r="AH50" i="6"/>
  <c r="AI50" i="6"/>
  <c r="AJ50" i="6"/>
  <c r="AM50" i="6"/>
  <c r="AN50" i="6"/>
  <c r="T50" i="6"/>
  <c r="U50" i="6"/>
  <c r="V50" i="6"/>
  <c r="W50" i="6"/>
  <c r="X50" i="6"/>
  <c r="AB50" i="6"/>
  <c r="AC50" i="6"/>
  <c r="AE49" i="6"/>
  <c r="AF49" i="6"/>
  <c r="AG49" i="6"/>
  <c r="AH49" i="6"/>
  <c r="AI49" i="6"/>
  <c r="AJ49" i="6"/>
  <c r="AM49" i="6"/>
  <c r="AN49" i="6"/>
  <c r="T49" i="6"/>
  <c r="U49" i="6"/>
  <c r="V49" i="6"/>
  <c r="W49" i="6"/>
  <c r="X49" i="6"/>
  <c r="Y49" i="6"/>
  <c r="AB49" i="6"/>
  <c r="AE48" i="6"/>
  <c r="AF48" i="6"/>
  <c r="AG48" i="6"/>
  <c r="AH48" i="6"/>
  <c r="AI48" i="6"/>
  <c r="AJ48" i="6"/>
  <c r="AM48" i="6"/>
  <c r="AN48" i="6"/>
  <c r="T48" i="6"/>
  <c r="U48" i="6"/>
  <c r="V48" i="6"/>
  <c r="W48" i="6"/>
  <c r="X48" i="6"/>
  <c r="Y48" i="6"/>
  <c r="AB48" i="6"/>
  <c r="AC48" i="6"/>
  <c r="AE47" i="6"/>
  <c r="AF47" i="6"/>
  <c r="AG47" i="6"/>
  <c r="AH47" i="6"/>
  <c r="AI47" i="6"/>
  <c r="AJ47" i="6"/>
  <c r="AM47" i="6"/>
  <c r="AN47" i="6"/>
  <c r="T47" i="6"/>
  <c r="U47" i="6"/>
  <c r="V47" i="6"/>
  <c r="W47" i="6"/>
  <c r="X47" i="6"/>
  <c r="Y47" i="6"/>
  <c r="AB47" i="6"/>
  <c r="AC47" i="6"/>
  <c r="AE46" i="6"/>
  <c r="AF46" i="6"/>
  <c r="AG46" i="6"/>
  <c r="AH46" i="6"/>
  <c r="AI46" i="6"/>
  <c r="AJ46" i="6"/>
  <c r="AM46" i="6"/>
  <c r="AN46" i="6"/>
  <c r="T46" i="6"/>
  <c r="U46" i="6"/>
  <c r="V46" i="6"/>
  <c r="W46" i="6"/>
  <c r="X46" i="6"/>
  <c r="Y46" i="6"/>
  <c r="AB46" i="6"/>
  <c r="AC46" i="6"/>
  <c r="AE45" i="6"/>
  <c r="AF45" i="6"/>
  <c r="AG45" i="6"/>
  <c r="AH45" i="6"/>
  <c r="AI45" i="6"/>
  <c r="AJ45" i="6"/>
  <c r="AM45" i="6"/>
  <c r="AN45" i="6"/>
  <c r="T45" i="6"/>
  <c r="U45" i="6"/>
  <c r="V45" i="6"/>
  <c r="W45" i="6"/>
  <c r="X45" i="6"/>
  <c r="Y45" i="6"/>
  <c r="AB45" i="6"/>
  <c r="AC45" i="6"/>
  <c r="AE44" i="6"/>
  <c r="AF44" i="6"/>
  <c r="AG44" i="6"/>
  <c r="AH44" i="6"/>
  <c r="AI44" i="6"/>
  <c r="AJ44" i="6"/>
  <c r="AM44" i="6"/>
  <c r="AN44" i="6"/>
  <c r="T44" i="6"/>
  <c r="U44" i="6"/>
  <c r="V44" i="6"/>
  <c r="W44" i="6"/>
  <c r="X44" i="6"/>
  <c r="Y44" i="6"/>
  <c r="AB44" i="6"/>
  <c r="AC44" i="6"/>
  <c r="AE43" i="6"/>
  <c r="AF43" i="6"/>
  <c r="AG43" i="6"/>
  <c r="AH43" i="6"/>
  <c r="AI43" i="6"/>
  <c r="AJ43" i="6"/>
  <c r="AM43" i="6"/>
  <c r="AN43" i="6"/>
  <c r="T43" i="6"/>
  <c r="U43" i="6"/>
  <c r="V43" i="6"/>
  <c r="W43" i="6"/>
  <c r="X43" i="6"/>
  <c r="Y43" i="6"/>
  <c r="AB43" i="6"/>
  <c r="AC43" i="6"/>
  <c r="AE42" i="6"/>
  <c r="AF42" i="6"/>
  <c r="AG42" i="6"/>
  <c r="AH42" i="6"/>
  <c r="AI42" i="6"/>
  <c r="AJ42" i="6"/>
  <c r="AM42" i="6"/>
  <c r="AN42" i="6"/>
  <c r="T42" i="6"/>
  <c r="U42" i="6"/>
  <c r="V42" i="6"/>
  <c r="W42" i="6"/>
  <c r="X42" i="6"/>
  <c r="Y42" i="6"/>
  <c r="AB42" i="6"/>
  <c r="AC42" i="6"/>
  <c r="AE41" i="6"/>
  <c r="AF41" i="6"/>
  <c r="AG41" i="6"/>
  <c r="AH41" i="6"/>
  <c r="AI41" i="6"/>
  <c r="AJ41" i="6"/>
  <c r="AM41" i="6"/>
  <c r="AN41" i="6"/>
  <c r="T41" i="6"/>
  <c r="U41" i="6"/>
  <c r="V41" i="6"/>
  <c r="W41" i="6"/>
  <c r="X41" i="6"/>
  <c r="Y41" i="6"/>
  <c r="AB41" i="6"/>
  <c r="AC41" i="6"/>
  <c r="AE40" i="6"/>
  <c r="AF40" i="6"/>
  <c r="AG40" i="6"/>
  <c r="AH40" i="6"/>
  <c r="AI40" i="6"/>
  <c r="AJ40" i="6"/>
  <c r="AM40" i="6"/>
  <c r="AN40" i="6"/>
  <c r="T40" i="6"/>
  <c r="U40" i="6"/>
  <c r="V40" i="6"/>
  <c r="W40" i="6"/>
  <c r="X40" i="6"/>
  <c r="Y40" i="6"/>
  <c r="AB40" i="6"/>
  <c r="AC40" i="6"/>
  <c r="AE39" i="6"/>
  <c r="AF39" i="6"/>
  <c r="AG39" i="6"/>
  <c r="AH39" i="6"/>
  <c r="AI39" i="6"/>
  <c r="AJ39" i="6"/>
  <c r="AM39" i="6"/>
  <c r="AN39" i="6"/>
  <c r="T39" i="6"/>
  <c r="U39" i="6"/>
  <c r="V39" i="6"/>
  <c r="W39" i="6"/>
  <c r="X39" i="6"/>
  <c r="Y39" i="6"/>
  <c r="AB39" i="6"/>
  <c r="AC39" i="6"/>
  <c r="AE38" i="6"/>
  <c r="AF38" i="6"/>
  <c r="AG38" i="6"/>
  <c r="AH38" i="6"/>
  <c r="AI38" i="6"/>
  <c r="AJ38" i="6"/>
  <c r="AM38" i="6"/>
  <c r="AN38" i="6"/>
  <c r="T38" i="6"/>
  <c r="U38" i="6"/>
  <c r="V38" i="6"/>
  <c r="W38" i="6"/>
  <c r="X38" i="6"/>
  <c r="Y38" i="6"/>
  <c r="AB38" i="6"/>
  <c r="AC38" i="6"/>
  <c r="AE37" i="6"/>
  <c r="AF37" i="6"/>
  <c r="AG37" i="6"/>
  <c r="AH37" i="6"/>
  <c r="AI37" i="6"/>
  <c r="AJ37" i="6"/>
  <c r="AM37" i="6"/>
  <c r="AN37" i="6"/>
  <c r="T37" i="6"/>
  <c r="U37" i="6"/>
  <c r="V37" i="6"/>
  <c r="W37" i="6"/>
  <c r="X37" i="6"/>
  <c r="Y37" i="6"/>
  <c r="AB37" i="6"/>
  <c r="AC37" i="6"/>
  <c r="AE36" i="6"/>
  <c r="AF36" i="6"/>
  <c r="AG36" i="6"/>
  <c r="AH36" i="6"/>
  <c r="AI36" i="6"/>
  <c r="AJ36" i="6"/>
  <c r="AM36" i="6"/>
  <c r="AN36" i="6"/>
  <c r="T36" i="6"/>
  <c r="U36" i="6"/>
  <c r="V36" i="6"/>
  <c r="W36" i="6"/>
  <c r="X36" i="6"/>
  <c r="Y36" i="6"/>
  <c r="AB36" i="6"/>
  <c r="AC36" i="6"/>
  <c r="AE35" i="6"/>
  <c r="AF35" i="6"/>
  <c r="AG35" i="6"/>
  <c r="AH35" i="6"/>
  <c r="AI35" i="6"/>
  <c r="AJ35" i="6"/>
  <c r="AM35" i="6"/>
  <c r="AN35" i="6"/>
  <c r="T35" i="6"/>
  <c r="U35" i="6"/>
  <c r="V35" i="6"/>
  <c r="W35" i="6"/>
  <c r="X35" i="6"/>
  <c r="Y35" i="6"/>
  <c r="AB35" i="6"/>
  <c r="AC35" i="6"/>
  <c r="AE34" i="6"/>
  <c r="AF34" i="6"/>
  <c r="AG34" i="6"/>
  <c r="AH34" i="6"/>
  <c r="AI34" i="6"/>
  <c r="AJ34" i="6"/>
  <c r="AM34" i="6"/>
  <c r="AN34" i="6"/>
  <c r="T34" i="6"/>
  <c r="U34" i="6"/>
  <c r="V34" i="6"/>
  <c r="W34" i="6"/>
  <c r="X34" i="6"/>
  <c r="Y34" i="6"/>
  <c r="AB34" i="6"/>
  <c r="AC34" i="6"/>
  <c r="AE33" i="6"/>
  <c r="AF33" i="6"/>
  <c r="AG33" i="6"/>
  <c r="AH33" i="6"/>
  <c r="AI33" i="6"/>
  <c r="AJ33" i="6"/>
  <c r="AM33" i="6"/>
  <c r="AN33" i="6"/>
  <c r="T33" i="6"/>
  <c r="U33" i="6"/>
  <c r="V33" i="6"/>
  <c r="W33" i="6"/>
  <c r="X33" i="6"/>
  <c r="Y33" i="6"/>
  <c r="AB33" i="6"/>
  <c r="AC33" i="6"/>
  <c r="C24" i="6"/>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B27" i="2"/>
  <c r="F27" i="2"/>
  <c r="AM53" i="6"/>
  <c r="AF53" i="6"/>
  <c r="AI51" i="6"/>
  <c r="AE51" i="6"/>
  <c r="W52" i="6"/>
  <c r="AI52" i="6"/>
  <c r="AE52" i="6"/>
  <c r="W53" i="6"/>
  <c r="AI53" i="6"/>
  <c r="AJ53" i="6"/>
  <c r="AJ51" i="6"/>
  <c r="Y53" i="6"/>
  <c r="AC49" i="6"/>
  <c r="Y50" i="6"/>
  <c r="AC51" i="6"/>
</calcChain>
</file>

<file path=xl/sharedStrings.xml><?xml version="1.0" encoding="utf-8"?>
<sst xmlns="http://schemas.openxmlformats.org/spreadsheetml/2006/main" count="195" uniqueCount="129">
  <si>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</si>
  <si>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</si>
  <si>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</si>
  <si>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</si>
  <si>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</si>
  <si>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</si>
  <si>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</si>
  <si>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</si>
  <si>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</si>
  <si>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Zambia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</si>
  <si>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</si>
  <si>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</si>
  <si>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</si>
  <si>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</si>
  <si>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</si>
  <si>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</si>
  <si>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</si>
  <si>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</si>
  <si>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</si>
  <si>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</si>
  <si>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</si>
  <si>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</si>
  <si>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</si>
  <si>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</si>
  <si>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</si>
  <si>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</si>
  <si>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</si>
  <si>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</si>
  <si>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</si>
  <si>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</si>
  <si>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</si>
  <si>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</si>
  <si>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</si>
  <si>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</si>
  <si>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</si>
  <si>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</si>
  <si>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</si>
  <si>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</si>
  <si>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Labour [Indexed to 1991]</t>
  </si>
  <si>
    <t>Indexed Capital Stock [Indexed to 1991]</t>
  </si>
  <si>
    <t>Indexed Exergy [Indexed to 1991]</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</si>
  <si>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</si>
  <si>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</si>
  <si>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</si>
  <si>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</si>
  <si>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</si>
  <si>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</si>
  <si>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</si>
  <si>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</si>
  <si>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</si>
  <si>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</si>
  <si>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</si>
  <si>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</si>
  <si>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</si>
  <si>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</si>
  <si>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</si>
  <si>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</si>
  <si>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</si>
  <si>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</si>
  <si>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</si>
  <si>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</si>
  <si>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</si>
  <si>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</si>
  <si>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</si>
  <si>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</si>
  <si>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</si>
  <si>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</si>
  <si>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</si>
  <si>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</si>
  <si>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</si>
  <si>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</si>
  <si>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</si>
  <si>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</si>
  <si>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</si>
  <si>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</si>
  <si>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</si>
  <si>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</si>
  <si>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</si>
  <si>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</si>
  <si>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</si>
  <si>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</si>
  <si>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</si>
  <si>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</si>
  <si>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</si>
  <si>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</si>
  <si>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</si>
  <si>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</si>
  <si>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</si>
  <si>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</si>
  <si>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</si>
  <si>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</si>
  <si>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</si>
  <si>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Indexed Thermal Energy [Indexed to 1991]</t>
  </si>
  <si>
    <t xml:space="preserve"> - See Exergy tab for detailed notes on exergy sources.</t>
  </si>
  <si>
    <t>GDP [millions of real 2005 US dollars]</t>
  </si>
  <si>
    <t>Capital Stock [millions of real 2005 US dollars]</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</si>
  <si>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</si>
  <si>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</si>
  <si>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</si>
  <si>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'ZMData' tab has the indexed data from this page formatted for direct exporting into R (a statistical analysis program).</t>
  </si>
  <si>
    <t>iYear</t>
  </si>
  <si>
    <t>iGDP</t>
  </si>
  <si>
    <t>iLabor</t>
  </si>
  <si>
    <t>iCapStk</t>
  </si>
  <si>
    <t>iQ</t>
  </si>
  <si>
    <t>iX</t>
  </si>
  <si>
    <t>iU</t>
  </si>
  <si>
    <t>NA</t>
  </si>
  <si>
    <t>Country</t>
  </si>
  <si>
    <t>ZM</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</si>
  <si>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</si>
  <si>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</si>
  <si>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</si>
  <si>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</si>
  <si>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</si>
  <si>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</si>
  <si>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</si>
  <si>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</si>
  <si>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</si>
  <si>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</si>
  <si>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</si>
  <si>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</si>
  <si>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</si>
  <si>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</si>
  <si>
    <t>iK</t>
  </si>
  <si>
    <t>iL</t>
  </si>
  <si>
    <t>Source</t>
  </si>
  <si>
    <t>Calvin2011</t>
  </si>
  <si>
    <t>Excluding human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</si>
</sst>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19314">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2">
    <xf numFmtId="0" fontId="0" fillId="0" borderId="0" xfId="0"/>
    <xf numFmtId="0" fontId="0" fillId="0" borderId="0" xfId="0"/>
    <xf numFmtId="0" fontId="16" fillId="0" borderId="0" xfId="0" applyFont="1" applyAlignment="1">
      <alignment horizontal="center"/>
    </xf>
    <xf numFmtId="0" fontId="16" fillId="0" borderId="0" xfId="0" applyFont="1"/>
    <xf numFmtId="3" fontId="0" fillId="0" borderId="0" xfId="0" applyNumberFormat="1" applyFill="1"/>
    <xf numFmtId="166" fontId="0" fillId="0" borderId="0" xfId="0" applyNumberFormat="1"/>
    <xf numFmtId="0" fontId="0" fillId="0" borderId="0" xfId="0"/>
    <xf numFmtId="0" fontId="16" fillId="0" borderId="0" xfId="0" applyFont="1" applyAlignment="1">
      <alignment horizontal="center" vertical="center"/>
    </xf>
    <xf numFmtId="0" fontId="0" fillId="0" borderId="0" xfId="0"/>
    <xf numFmtId="3" fontId="0" fillId="0" borderId="0" xfId="0" applyNumberFormat="1"/>
    <xf numFmtId="166" fontId="0" fillId="0" borderId="0" xfId="1" applyNumberFormat="1" applyFont="1"/>
    <xf numFmtId="0" fontId="0" fillId="0" borderId="0" xfId="0" applyAlignment="1">
      <alignment horizontal="center"/>
    </xf>
    <xf numFmtId="0" fontId="23" fillId="0" borderId="17" xfId="0" applyFont="1" applyBorder="1" applyAlignment="1">
      <alignment horizontal="right"/>
    </xf>
    <xf numFmtId="167" fontId="0" fillId="0" borderId="0" xfId="0" applyNumberFormat="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0" fontId="0" fillId="0" borderId="0" xfId="0" applyFont="1"/>
    <xf numFmtId="2" fontId="0" fillId="0" borderId="0" xfId="0" applyNumberFormat="1" applyAlignment="1">
      <alignment horizontal="center"/>
    </xf>
    <xf numFmtId="2" fontId="0" fillId="0" borderId="0" xfId="0" applyNumberFormat="1"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167" fontId="32" fillId="0" borderId="24" xfId="0" applyNumberFormat="1" applyFont="1" applyBorder="1" applyAlignment="1">
      <alignment horizontal="center"/>
    </xf>
    <xf numFmtId="167" fontId="0" fillId="0" borderId="24" xfId="0" applyNumberFormat="1" applyBorder="1" applyAlignment="1">
      <alignment horizontal="center"/>
    </xf>
    <xf numFmtId="2" fontId="32" fillId="0" borderId="24" xfId="0" applyNumberFormat="1"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1" fontId="0" fillId="0" borderId="0" xfId="0" applyNumberFormat="1" applyAlignment="1">
      <alignment horizontal="center"/>
    </xf>
    <xf numFmtId="43" fontId="32" fillId="0" borderId="0" xfId="1" applyFont="1" applyBorder="1" applyAlignment="1">
      <alignment horizontal="center"/>
    </xf>
    <xf numFmtId="1" fontId="0" fillId="0" borderId="24" xfId="0" applyNumberFormat="1" applyBorder="1" applyAlignment="1">
      <alignment horizontal="center"/>
    </xf>
    <xf numFmtId="166" fontId="0" fillId="0" borderId="24" xfId="1" applyNumberFormat="1" applyFont="1" applyBorder="1"/>
    <xf numFmtId="43" fontId="32" fillId="0" borderId="24" xfId="1" applyFont="1" applyBorder="1" applyAlignment="1">
      <alignment horizontal="center"/>
    </xf>
    <xf numFmtId="0" fontId="16" fillId="0" borderId="0" xfId="0" applyFont="1" applyAlignment="1">
      <alignment horizontal="center" wrapText="1"/>
    </xf>
    <xf numFmtId="2" fontId="0" fillId="0" borderId="0" xfId="0" applyNumberFormat="1" applyAlignment="1">
      <alignment horizontal="center"/>
    </xf>
    <xf numFmtId="43" fontId="0" fillId="0" borderId="0" xfId="1" applyFont="1"/>
    <xf numFmtId="3" fontId="0" fillId="0" borderId="0" xfId="0" applyNumberFormat="1"/>
    <xf numFmtId="0" fontId="0" fillId="0" borderId="0" xfId="0"/>
    <xf numFmtId="0" fontId="16" fillId="0" borderId="0" xfId="0" applyFont="1" applyAlignment="1">
      <alignment horizontal="center" vertical="center" wrapText="1"/>
    </xf>
    <xf numFmtId="3" fontId="0" fillId="0" borderId="0" xfId="0" applyNumberFormat="1" applyAlignment="1">
      <alignment horizontal="center"/>
    </xf>
    <xf numFmtId="3" fontId="0" fillId="0" borderId="0" xfId="1" applyNumberFormat="1" applyFont="1" applyAlignment="1">
      <alignment horizontal="center"/>
    </xf>
    <xf numFmtId="168" fontId="0" fillId="0" borderId="0" xfId="0" applyNumberFormat="1" applyAlignment="1">
      <alignment horizontal="center"/>
    </xf>
    <xf numFmtId="166" fontId="40" fillId="0" borderId="0" xfId="0" applyNumberFormat="1" applyFont="1" applyAlignment="1">
      <alignment horizont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0" fillId="0" borderId="21" xfId="0" applyBorder="1" applyAlignment="1">
      <alignment horizontal="center"/>
    </xf>
    <xf numFmtId="0" fontId="23" fillId="0" borderId="34" xfId="0" applyFont="1" applyBorder="1" applyAlignment="1">
      <alignment horizontal="right"/>
    </xf>
    <xf numFmtId="0" fontId="23" fillId="0" borderId="33"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31" xfId="0" applyNumberFormat="1" applyBorder="1" applyAlignment="1">
      <alignment horizontal="center"/>
    </xf>
    <xf numFmtId="43" fontId="0" fillId="0" borderId="31" xfId="1" applyFont="1" applyBorder="1" applyAlignment="1">
      <alignment horizontal="center"/>
    </xf>
    <xf numFmtId="2" fontId="0" fillId="0" borderId="24" xfId="0" applyNumberFormat="1" applyBorder="1"/>
    <xf numFmtId="2"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43" fontId="0" fillId="0" borderId="32" xfId="1" applyFont="1" applyBorder="1" applyAlignment="1">
      <alignment horizontal="center"/>
    </xf>
  </cellXfs>
  <cellStyles count="19314">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669"/>
    <cellStyle name="ANCLAS,REZONES Y SUS PARTES,DE FUNDICION,DE HIERRO O DE ACERO 3" xfId="291"/>
    <cellStyle name="ANCLAS,REZONES Y SUS PARTES,DE FUNDICION,DE HIERRO O DE ACERO 3 2" xfId="456"/>
    <cellStyle name="ANCLAS,REZONES Y SUS PARTES,DE FUNDICION,DE HIERRO O DE ACERO 3 3" xfId="15867"/>
    <cellStyle name="ANCLAS,REZONES Y SUS PARTES,DE FUNDICION,DE HIERRO O DE ACERO 4" xfId="152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53"/>
    <cellStyle name="Comma 3" xfId="49"/>
    <cellStyle name="Comma 3 2" xfId="460"/>
    <cellStyle name="Comma 3 2 2" xfId="8512"/>
    <cellStyle name="Comma 4" xfId="534"/>
    <cellStyle name="Comma 4 2" xfId="1096"/>
    <cellStyle name="Comma 4 3" xfId="953"/>
    <cellStyle name="Comma 4 4" xfId="875"/>
    <cellStyle name="Comma 9" xfId="321"/>
    <cellStyle name="Comma 9 2" xfId="14508"/>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581"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2"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927" builtinId="9" hidden="1"/>
    <cellStyle name="Followed Hyperlink" xfId="929" builtinId="9" hidden="1"/>
    <cellStyle name="Followed Hyperlink" xfId="931" builtinId="9" hidden="1"/>
    <cellStyle name="Followed Hyperlink" xfId="866" builtinId="9" hidden="1"/>
    <cellStyle name="Followed Hyperlink" xfId="1094" builtinId="9" hidden="1"/>
    <cellStyle name="Followed Hyperlink" xfId="938" builtinId="9" hidden="1"/>
    <cellStyle name="Followed Hyperlink" xfId="1399" builtinId="9" hidden="1"/>
    <cellStyle name="Followed Hyperlink" xfId="1401"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80" builtinId="9" hidden="1"/>
    <cellStyle name="Followed Hyperlink" xfId="3682"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127"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4"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469" builtinId="9" hidden="1"/>
    <cellStyle name="Followed Hyperlink" xfId="4471" builtinId="9" hidden="1"/>
    <cellStyle name="Followed Hyperlink" xfId="4473" builtinId="9" hidden="1"/>
    <cellStyle name="Followed Hyperlink" xfId="4412" builtinId="9" hidden="1"/>
    <cellStyle name="Followed Hyperlink" xfId="4636" builtinId="9" hidden="1"/>
    <cellStyle name="Followed Hyperlink" xfId="4480" builtinId="9" hidden="1"/>
    <cellStyle name="Followed Hyperlink" xfId="4939" builtinId="9" hidden="1"/>
    <cellStyle name="Followed Hyperlink" xfId="4941"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32" builtinId="9" hidden="1"/>
    <cellStyle name="Followed Hyperlink" xfId="5333" builtinId="9" hidden="1"/>
    <cellStyle name="Followed Hyperlink" xfId="5334" builtinId="9" hidden="1"/>
    <cellStyle name="Followed Hyperlink" xfId="5335" builtinId="9" hidden="1"/>
    <cellStyle name="Followed Hyperlink" xfId="5336" builtinId="9" hidden="1"/>
    <cellStyle name="Followed Hyperlink" xfId="5337" builtinId="9" hidden="1"/>
    <cellStyle name="Followed Hyperlink" xfId="5338" builtinId="9" hidden="1"/>
    <cellStyle name="Followed Hyperlink" xfId="5339" builtinId="9" hidden="1"/>
    <cellStyle name="Followed Hyperlink" xfId="5340" builtinId="9" hidden="1"/>
    <cellStyle name="Followed Hyperlink" xfId="5341" builtinId="9" hidden="1"/>
    <cellStyle name="Followed Hyperlink" xfId="5342" builtinId="9" hidden="1"/>
    <cellStyle name="Followed Hyperlink" xfId="5343"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3" builtinId="9" hidden="1"/>
    <cellStyle name="Followed Hyperlink" xfId="5364" builtinId="9" hidden="1"/>
    <cellStyle name="Followed Hyperlink" xfId="5365" builtinId="9" hidden="1"/>
    <cellStyle name="Followed Hyperlink" xfId="5366"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320" builtinId="9" hidden="1"/>
    <cellStyle name="Followed Hyperlink" xfId="6321" builtinId="9" hidden="1"/>
    <cellStyle name="Followed Hyperlink" xfId="6322" builtinId="9" hidden="1"/>
    <cellStyle name="Followed Hyperlink" xfId="6323" builtinId="9" hidden="1"/>
    <cellStyle name="Followed Hyperlink" xfId="6324" builtinId="9" hidden="1"/>
    <cellStyle name="Followed Hyperlink" xfId="6325" builtinId="9" hidden="1"/>
    <cellStyle name="Followed Hyperlink" xfId="6326" builtinId="9" hidden="1"/>
    <cellStyle name="Followed Hyperlink" xfId="6327" builtinId="9" hidden="1"/>
    <cellStyle name="Followed Hyperlink" xfId="6328" builtinId="9" hidden="1"/>
    <cellStyle name="Followed Hyperlink" xfId="6329" builtinId="9" hidden="1"/>
    <cellStyle name="Followed Hyperlink" xfId="6330" builtinId="9" hidden="1"/>
    <cellStyle name="Followed Hyperlink" xfId="6331" builtinId="9" hidden="1"/>
    <cellStyle name="Followed Hyperlink" xfId="6332" builtinId="9" hidden="1"/>
    <cellStyle name="Followed Hyperlink" xfId="6333" builtinId="9" hidden="1"/>
    <cellStyle name="Followed Hyperlink" xfId="6334" builtinId="9" hidden="1"/>
    <cellStyle name="Followed Hyperlink" xfId="6335" builtinId="9" hidden="1"/>
    <cellStyle name="Followed Hyperlink" xfId="6336"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8" builtinId="9" hidden="1"/>
    <cellStyle name="Followed Hyperlink" xfId="6899" builtinId="9" hidden="1"/>
    <cellStyle name="Followed Hyperlink" xfId="6900" builtinId="9" hidden="1"/>
    <cellStyle name="Followed Hyperlink" xfId="6901" builtinId="9" hidden="1"/>
    <cellStyle name="Followed Hyperlink" xfId="6902" builtinId="9" hidden="1"/>
    <cellStyle name="Followed Hyperlink" xfId="6903" builtinId="9" hidden="1"/>
    <cellStyle name="Followed Hyperlink" xfId="6904" builtinId="9" hidden="1"/>
    <cellStyle name="Followed Hyperlink" xfId="6905" builtinId="9" hidden="1"/>
    <cellStyle name="Followed Hyperlink" xfId="6906" builtinId="9" hidden="1"/>
    <cellStyle name="Followed Hyperlink" xfId="6907" builtinId="9" hidden="1"/>
    <cellStyle name="Followed Hyperlink" xfId="6908" builtinId="9" hidden="1"/>
    <cellStyle name="Followed Hyperlink" xfId="6909" builtinId="9" hidden="1"/>
    <cellStyle name="Followed Hyperlink" xfId="6910" builtinId="9" hidden="1"/>
    <cellStyle name="Followed Hyperlink" xfId="6911" builtinId="9" hidden="1"/>
    <cellStyle name="Followed Hyperlink" xfId="6912" builtinId="9" hidden="1"/>
    <cellStyle name="Followed Hyperlink" xfId="6913" builtinId="9" hidden="1"/>
    <cellStyle name="Followed Hyperlink" xfId="6914" builtinId="9" hidden="1"/>
    <cellStyle name="Followed Hyperlink" xfId="6915" builtinId="9" hidden="1"/>
    <cellStyle name="Followed Hyperlink" xfId="6916" builtinId="9" hidden="1"/>
    <cellStyle name="Followed Hyperlink" xfId="6917" builtinId="9" hidden="1"/>
    <cellStyle name="Followed Hyperlink" xfId="6918" builtinId="9" hidden="1"/>
    <cellStyle name="Followed Hyperlink" xfId="6919" builtinId="9" hidden="1"/>
    <cellStyle name="Followed Hyperlink" xfId="6920" builtinId="9" hidden="1"/>
    <cellStyle name="Followed Hyperlink" xfId="6921" builtinId="9" hidden="1"/>
    <cellStyle name="Followed Hyperlink" xfId="6922" builtinId="9" hidden="1"/>
    <cellStyle name="Followed Hyperlink" xfId="6923" builtinId="9" hidden="1"/>
    <cellStyle name="Followed Hyperlink" xfId="6924" builtinId="9" hidden="1"/>
    <cellStyle name="Followed Hyperlink" xfId="6925" builtinId="9" hidden="1"/>
    <cellStyle name="Followed Hyperlink" xfId="6926" builtinId="9" hidden="1"/>
    <cellStyle name="Followed Hyperlink" xfId="6927" builtinId="9" hidden="1"/>
    <cellStyle name="Followed Hyperlink" xfId="6928" builtinId="9" hidden="1"/>
    <cellStyle name="Followed Hyperlink" xfId="6929" builtinId="9" hidden="1"/>
    <cellStyle name="Followed Hyperlink" xfId="6930" builtinId="9" hidden="1"/>
    <cellStyle name="Followed Hyperlink" xfId="6931" builtinId="9" hidden="1"/>
    <cellStyle name="Followed Hyperlink" xfId="6932"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8" builtinId="9" hidden="1"/>
    <cellStyle name="Followed Hyperlink" xfId="7200" builtinId="9" hidden="1"/>
    <cellStyle name="Followed Hyperlink" xfId="6729" builtinId="9" hidden="1"/>
    <cellStyle name="Followed Hyperlink" xfId="6051" builtinId="9" hidden="1"/>
    <cellStyle name="Followed Hyperlink" xfId="5570" builtinId="9" hidden="1"/>
    <cellStyle name="Followed Hyperlink" xfId="5325" builtinId="9" hidden="1"/>
    <cellStyle name="Followed Hyperlink" xfId="5083" builtinId="9" hidden="1"/>
    <cellStyle name="Followed Hyperlink" xfId="6136" builtinId="9" hidden="1"/>
    <cellStyle name="Followed Hyperlink" xfId="5655" builtinId="9" hidden="1"/>
    <cellStyle name="Followed Hyperlink" xfId="5168" builtinId="9" hidden="1"/>
    <cellStyle name="Followed Hyperlink" xfId="4506" builtinId="9" hidden="1"/>
    <cellStyle name="Followed Hyperlink" xfId="3989" builtinId="9" hidden="1"/>
    <cellStyle name="Followed Hyperlink" xfId="6722" builtinId="9" hidden="1"/>
    <cellStyle name="Followed Hyperlink" xfId="6045" builtinId="9" hidden="1"/>
    <cellStyle name="Followed Hyperlink" xfId="5564" builtinId="9" hidden="1"/>
    <cellStyle name="Followed Hyperlink" xfId="7116" builtinId="9" hidden="1"/>
    <cellStyle name="Followed Hyperlink" xfId="4644" builtinId="9" hidden="1"/>
    <cellStyle name="Followed Hyperlink" xfId="6296" builtinId="9" hidden="1"/>
    <cellStyle name="Followed Hyperlink" xfId="5815" builtinId="9" hidden="1"/>
    <cellStyle name="Followed Hyperlink" xfId="7122" builtinId="9" hidden="1"/>
    <cellStyle name="Followed Hyperlink" xfId="6896" builtinId="9" hidden="1"/>
    <cellStyle name="Followed Hyperlink" xfId="4651" builtinId="9" hidden="1"/>
    <cellStyle name="Followed Hyperlink" xfId="5893" builtinId="9" hidden="1"/>
    <cellStyle name="Followed Hyperlink" xfId="5413" builtinId="9" hidden="1"/>
    <cellStyle name="Followed Hyperlink" xfId="4468" builtinId="9" hidden="1"/>
    <cellStyle name="Followed Hyperlink" xfId="4729" builtinId="9" hidden="1"/>
    <cellStyle name="Followed Hyperlink" xfId="6154" builtinId="9" hidden="1"/>
    <cellStyle name="Followed Hyperlink" xfId="5673" builtinId="9" hidden="1"/>
    <cellStyle name="Followed Hyperlink" xfId="5186" builtinId="9" hidden="1"/>
    <cellStyle name="Followed Hyperlink" xfId="4942" builtinId="9" hidden="1"/>
    <cellStyle name="Followed Hyperlink" xfId="4145" builtinId="9" hidden="1"/>
    <cellStyle name="Followed Hyperlink" xfId="579" builtinId="9" hidden="1"/>
    <cellStyle name="Followed Hyperlink" xfId="3985" builtinId="9" hidden="1"/>
    <cellStyle name="Followed Hyperlink" xfId="3983" builtinId="9" hidden="1"/>
    <cellStyle name="Followed Hyperlink" xfId="3981" builtinId="9" hidden="1"/>
    <cellStyle name="Followed Hyperlink" xfId="3979" builtinId="9" hidden="1"/>
    <cellStyle name="Followed Hyperlink" xfId="3977" builtinId="9" hidden="1"/>
    <cellStyle name="Followed Hyperlink" xfId="3976" builtinId="9" hidden="1"/>
    <cellStyle name="Followed Hyperlink" xfId="3974" builtinId="9" hidden="1"/>
    <cellStyle name="Followed Hyperlink" xfId="3972" builtinId="9" hidden="1"/>
    <cellStyle name="Followed Hyperlink" xfId="3970" builtinId="9" hidden="1"/>
    <cellStyle name="Followed Hyperlink" xfId="3968" builtinId="9" hidden="1"/>
    <cellStyle name="Followed Hyperlink" xfId="578" builtinId="9" hidden="1"/>
    <cellStyle name="Followed Hyperlink" xfId="3965"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684" builtinId="9" hidden="1"/>
    <cellStyle name="Followed Hyperlink" xfId="3955" builtinId="9" hidden="1"/>
    <cellStyle name="Followed Hyperlink" xfId="3952" builtinId="9" hidden="1"/>
    <cellStyle name="Followed Hyperlink" xfId="3950" builtinId="9" hidden="1"/>
    <cellStyle name="Followed Hyperlink" xfId="488" builtinId="9" hidden="1"/>
    <cellStyle name="Followed Hyperlink" xfId="4419" builtinId="9" hidden="1"/>
    <cellStyle name="Followed Hyperlink" xfId="4638" builtinId="9" hidden="1"/>
    <cellStyle name="Followed Hyperlink" xfId="3688" builtinId="9" hidden="1"/>
    <cellStyle name="Followed Hyperlink" xfId="502" builtinId="9" hidden="1"/>
    <cellStyle name="Followed Hyperlink" xfId="3946" builtinId="9" hidden="1"/>
    <cellStyle name="Followed Hyperlink" xfId="3944" builtinId="9" hidden="1"/>
    <cellStyle name="Followed Hyperlink" xfId="3942" builtinId="9" hidden="1"/>
    <cellStyle name="Followed Hyperlink" xfId="3940" builtinId="9" hidden="1"/>
    <cellStyle name="Followed Hyperlink" xfId="492" builtinId="9" hidden="1"/>
    <cellStyle name="Followed Hyperlink" xfId="3937" builtinId="9" hidden="1"/>
    <cellStyle name="Followed Hyperlink" xfId="3935" builtinId="9" hidden="1"/>
    <cellStyle name="Followed Hyperlink" xfId="3933" builtinId="9" hidden="1"/>
    <cellStyle name="Followed Hyperlink" xfId="3931" builtinId="9" hidden="1"/>
    <cellStyle name="Followed Hyperlink" xfId="3929" builtinId="9" hidden="1"/>
    <cellStyle name="Followed Hyperlink" xfId="3928" builtinId="9" hidden="1"/>
    <cellStyle name="Followed Hyperlink" xfId="3926" builtinId="9" hidden="1"/>
    <cellStyle name="Followed Hyperlink" xfId="3924" builtinId="9" hidden="1"/>
    <cellStyle name="Followed Hyperlink" xfId="3922" builtinId="9" hidden="1"/>
    <cellStyle name="Followed Hyperlink" xfId="3890" builtinId="9" hidden="1"/>
    <cellStyle name="Followed Hyperlink" xfId="3888" builtinId="9" hidden="1"/>
    <cellStyle name="Followed Hyperlink" xfId="3886" builtinId="9" hidden="1"/>
    <cellStyle name="Followed Hyperlink" xfId="523" builtinId="9" hidden="1"/>
    <cellStyle name="Followed Hyperlink" xfId="3883" builtinId="9" hidden="1"/>
    <cellStyle name="Followed Hyperlink" xfId="3881" builtinId="9" hidden="1"/>
    <cellStyle name="Followed Hyperlink" xfId="3879" builtinId="9" hidden="1"/>
    <cellStyle name="Followed Hyperlink" xfId="3877" builtinId="9" hidden="1"/>
    <cellStyle name="Followed Hyperlink" xfId="3870" builtinId="9" hidden="1"/>
    <cellStyle name="Followed Hyperlink" xfId="3868" builtinId="9" hidden="1"/>
    <cellStyle name="Followed Hyperlink" xfId="3867" builtinId="9" hidden="1"/>
    <cellStyle name="Followed Hyperlink" xfId="3865" builtinId="9" hidden="1"/>
    <cellStyle name="Followed Hyperlink" xfId="3863" builtinId="9" hidden="1"/>
    <cellStyle name="Followed Hyperlink" xfId="3861" builtinId="9" hidden="1"/>
    <cellStyle name="Followed Hyperlink" xfId="3859" builtinId="9" hidden="1"/>
    <cellStyle name="Followed Hyperlink" xfId="511" builtinId="9" hidden="1"/>
    <cellStyle name="Followed Hyperlink" xfId="3856" builtinId="9" hidden="1"/>
    <cellStyle name="Followed Hyperlink" xfId="3854" builtinId="9" hidden="1"/>
    <cellStyle name="Followed Hyperlink" xfId="3852" builtinId="9" hidden="1"/>
    <cellStyle name="Followed Hyperlink" xfId="3850" builtinId="9" hidden="1"/>
    <cellStyle name="Followed Hyperlink" xfId="3848" builtinId="9" hidden="1"/>
    <cellStyle name="Followed Hyperlink" xfId="3847" builtinId="9" hidden="1"/>
    <cellStyle name="Followed Hyperlink" xfId="3845" builtinId="9" hidden="1"/>
    <cellStyle name="Followed Hyperlink" xfId="3843" builtinId="9" hidden="1"/>
    <cellStyle name="Followed Hyperlink" xfId="3841" builtinId="9" hidden="1"/>
    <cellStyle name="Followed Hyperlink" xfId="3839" builtinId="9" hidden="1"/>
    <cellStyle name="Followed Hyperlink" xfId="519" builtinId="9" hidden="1"/>
    <cellStyle name="Followed Hyperlink" xfId="3836" builtinId="9" hidden="1"/>
    <cellStyle name="Followed Hyperlink" xfId="3834" builtinId="9" hidden="1"/>
    <cellStyle name="Followed Hyperlink" xfId="3832" builtinId="9" hidden="1"/>
    <cellStyle name="Followed Hyperlink" xfId="3830" builtinId="9" hidden="1"/>
    <cellStyle name="Followed Hyperlink" xfId="3828" builtinId="9" hidden="1"/>
    <cellStyle name="Followed Hyperlink" xfId="3827" builtinId="9" hidden="1"/>
    <cellStyle name="Followed Hyperlink" xfId="3825" builtinId="9" hidden="1"/>
    <cellStyle name="Followed Hyperlink" xfId="3823" builtinId="9" hidden="1"/>
    <cellStyle name="Followed Hyperlink" xfId="3821" builtinId="9" hidden="1"/>
    <cellStyle name="Followed Hyperlink" xfId="3819" builtinId="9" hidden="1"/>
    <cellStyle name="Followed Hyperlink" xfId="503" builtinId="9" hidden="1"/>
    <cellStyle name="Followed Hyperlink" xfId="3816" builtinId="9" hidden="1"/>
    <cellStyle name="Followed Hyperlink" xfId="3814" builtinId="9" hidden="1"/>
    <cellStyle name="Followed Hyperlink" xfId="3812" builtinId="9" hidden="1"/>
    <cellStyle name="Followed Hyperlink" xfId="3810" builtinId="9" hidden="1"/>
    <cellStyle name="Followed Hyperlink" xfId="3808" builtinId="9" hidden="1"/>
    <cellStyle name="Followed Hyperlink" xfId="3807" builtinId="9" hidden="1"/>
    <cellStyle name="Followed Hyperlink" xfId="3805" builtinId="9" hidden="1"/>
    <cellStyle name="Followed Hyperlink" xfId="3803" builtinId="9" hidden="1"/>
    <cellStyle name="Followed Hyperlink" xfId="3801" builtinId="9" hidden="1"/>
    <cellStyle name="Followed Hyperlink" xfId="3799" builtinId="9" hidden="1"/>
    <cellStyle name="Followed Hyperlink" xfId="514" builtinId="9" hidden="1"/>
    <cellStyle name="Followed Hyperlink" xfId="3796" builtinId="9" hidden="1"/>
    <cellStyle name="Followed Hyperlink" xfId="3794" builtinId="9" hidden="1"/>
    <cellStyle name="Followed Hyperlink" xfId="3792" builtinId="9" hidden="1"/>
    <cellStyle name="Followed Hyperlink" xfId="3790" builtinId="9" hidden="1"/>
    <cellStyle name="Followed Hyperlink" xfId="3788" builtinId="9" hidden="1"/>
    <cellStyle name="Followed Hyperlink" xfId="3787" builtinId="9" hidden="1"/>
    <cellStyle name="Followed Hyperlink" xfId="3785" builtinId="9" hidden="1"/>
    <cellStyle name="Followed Hyperlink" xfId="3783" builtinId="9" hidden="1"/>
    <cellStyle name="Followed Hyperlink" xfId="3781" builtinId="9" hidden="1"/>
    <cellStyle name="Followed Hyperlink" xfId="3779" builtinId="9" hidden="1"/>
    <cellStyle name="Followed Hyperlink" xfId="522" builtinId="9" hidden="1"/>
    <cellStyle name="Followed Hyperlink" xfId="3776" builtinId="9" hidden="1"/>
    <cellStyle name="Followed Hyperlink" xfId="3774" builtinId="9" hidden="1"/>
    <cellStyle name="Followed Hyperlink" xfId="3772" builtinId="9" hidden="1"/>
    <cellStyle name="Followed Hyperlink" xfId="3770" builtinId="9" hidden="1"/>
    <cellStyle name="Followed Hyperlink" xfId="3768" builtinId="9" hidden="1"/>
    <cellStyle name="Followed Hyperlink" xfId="3767" builtinId="9" hidden="1"/>
    <cellStyle name="Followed Hyperlink" xfId="3765" builtinId="9" hidden="1"/>
    <cellStyle name="Followed Hyperlink" xfId="3763" builtinId="9" hidden="1"/>
    <cellStyle name="Followed Hyperlink" xfId="3761" builtinId="9" hidden="1"/>
    <cellStyle name="Followed Hyperlink" xfId="3754" builtinId="9" hidden="1"/>
    <cellStyle name="Followed Hyperlink" xfId="3753" builtinId="9" hidden="1"/>
    <cellStyle name="Followed Hyperlink" xfId="3752" builtinId="9" hidden="1"/>
    <cellStyle name="Followed Hyperlink" xfId="521"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518"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512"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3727" builtinId="9" hidden="1"/>
    <cellStyle name="Followed Hyperlink" xfId="3726" builtinId="9" hidden="1"/>
    <cellStyle name="Followed Hyperlink" xfId="3725" builtinId="9" hidden="1"/>
    <cellStyle name="Followed Hyperlink" xfId="3724" builtinId="9" hidden="1"/>
    <cellStyle name="Followed Hyperlink" xfId="3723" builtinId="9" hidden="1"/>
    <cellStyle name="Followed Hyperlink" xfId="506" builtinId="9" hidden="1"/>
    <cellStyle name="Followed Hyperlink" xfId="3722" builtinId="9" hidden="1"/>
    <cellStyle name="Followed Hyperlink" xfId="3721" builtinId="9" hidden="1"/>
    <cellStyle name="Followed Hyperlink" xfId="3720" builtinId="9" hidden="1"/>
    <cellStyle name="Followed Hyperlink" xfId="3719" builtinId="9" hidden="1"/>
    <cellStyle name="Followed Hyperlink" xfId="3718" builtinId="9" hidden="1"/>
    <cellStyle name="Followed Hyperlink" xfId="3717" builtinId="9" hidden="1"/>
    <cellStyle name="Followed Hyperlink" xfId="3716" builtinId="9" hidden="1"/>
    <cellStyle name="Followed Hyperlink" xfId="3715" builtinId="9" hidden="1"/>
    <cellStyle name="Followed Hyperlink" xfId="3714" builtinId="9" hidden="1"/>
    <cellStyle name="Followed Hyperlink" xfId="3713" builtinId="9" hidden="1"/>
    <cellStyle name="Followed Hyperlink" xfId="520" builtinId="9" hidden="1"/>
    <cellStyle name="Followed Hyperlink" xfId="3712" builtinId="9" hidden="1"/>
    <cellStyle name="Followed Hyperlink" xfId="3711" builtinId="9" hidden="1"/>
    <cellStyle name="Followed Hyperlink" xfId="3710" builtinId="9" hidden="1"/>
    <cellStyle name="Followed Hyperlink" xfId="3709" builtinId="9" hidden="1"/>
    <cellStyle name="Followed Hyperlink" xfId="3708" builtinId="9" hidden="1"/>
    <cellStyle name="Followed Hyperlink" xfId="3707" builtinId="9" hidden="1"/>
    <cellStyle name="Followed Hyperlink" xfId="3706" builtinId="9" hidden="1"/>
    <cellStyle name="Followed Hyperlink" xfId="3705" builtinId="9" hidden="1"/>
    <cellStyle name="Followed Hyperlink" xfId="3704" builtinId="9" hidden="1"/>
    <cellStyle name="Followed Hyperlink" xfId="3703" builtinId="9" hidden="1"/>
    <cellStyle name="Followed Hyperlink" xfId="510" builtinId="9" hidden="1"/>
    <cellStyle name="Followed Hyperlink" xfId="3702" builtinId="9" hidden="1"/>
    <cellStyle name="Followed Hyperlink" xfId="3701" builtinId="9" hidden="1"/>
    <cellStyle name="Followed Hyperlink" xfId="3700" builtinId="9" hidden="1"/>
    <cellStyle name="Followed Hyperlink" xfId="3699" builtinId="9" hidden="1"/>
    <cellStyle name="Followed Hyperlink" xfId="3698" builtinId="9" hidden="1"/>
    <cellStyle name="Followed Hyperlink" xfId="3697" builtinId="9" hidden="1"/>
    <cellStyle name="Followed Hyperlink" xfId="3696" builtinId="9" hidden="1"/>
    <cellStyle name="Followed Hyperlink" xfId="3695" builtinId="9" hidden="1"/>
    <cellStyle name="Followed Hyperlink" xfId="3694" builtinId="9" hidden="1"/>
    <cellStyle name="Followed Hyperlink" xfId="3693" builtinId="9" hidden="1"/>
    <cellStyle name="Followed Hyperlink" xfId="493"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4028" builtinId="9" hidden="1"/>
    <cellStyle name="Followed Hyperlink" xfId="4030" builtinId="9" hidden="1"/>
    <cellStyle name="Followed Hyperlink" xfId="4031" builtinId="9" hidden="1"/>
    <cellStyle name="Followed Hyperlink" xfId="4078" builtinId="9" hidden="1"/>
    <cellStyle name="Followed Hyperlink" xfId="4494" builtinId="9" hidden="1"/>
    <cellStyle name="Followed Hyperlink" xfId="4125" builtinId="9" hidden="1"/>
    <cellStyle name="Followed Hyperlink" xfId="4144" builtinId="9" hidden="1"/>
    <cellStyle name="Followed Hyperlink" xfId="4449" builtinId="9" hidden="1"/>
    <cellStyle name="Followed Hyperlink" xfId="4037" builtinId="9" hidden="1"/>
    <cellStyle name="Followed Hyperlink" xfId="4075" builtinId="9" hidden="1"/>
    <cellStyle name="Followed Hyperlink" xfId="4077" builtinId="9" hidden="1"/>
    <cellStyle name="Followed Hyperlink" xfId="4039" builtinId="9" hidden="1"/>
    <cellStyle name="Followed Hyperlink" xfId="4124" builtinId="9" hidden="1"/>
    <cellStyle name="Followed Hyperlink" xfId="4041" builtinId="9" hidden="1"/>
    <cellStyle name="Followed Hyperlink" xfId="4043" builtinId="9" hidden="1"/>
    <cellStyle name="Followed Hyperlink" xfId="4044" builtinId="9" hidden="1"/>
    <cellStyle name="Followed Hyperlink" xfId="4046" builtinId="9" hidden="1"/>
    <cellStyle name="Followed Hyperlink" xfId="4048" builtinId="9" hidden="1"/>
    <cellStyle name="Followed Hyperlink" xfId="4439" builtinId="9" hidden="1"/>
    <cellStyle name="Followed Hyperlink" xfId="4051" builtinId="9" hidden="1"/>
    <cellStyle name="Followed Hyperlink" xfId="4053" builtinId="9" hidden="1"/>
    <cellStyle name="Followed Hyperlink" xfId="4420" builtinId="9" hidden="1"/>
    <cellStyle name="Followed Hyperlink" xfId="4123" builtinId="9" hidden="1"/>
    <cellStyle name="Followed Hyperlink" xfId="4445" builtinId="9" hidden="1"/>
    <cellStyle name="Followed Hyperlink" xfId="499" builtinId="9" hidden="1"/>
    <cellStyle name="Followed Hyperlink" xfId="4493" builtinId="9" hidden="1"/>
    <cellStyle name="Followed Hyperlink" xfId="4462" builtinId="9" hidden="1"/>
    <cellStyle name="Followed Hyperlink" xfId="5405" builtinId="9" hidden="1"/>
    <cellStyle name="Followed Hyperlink" xfId="6129" builtinId="9" hidden="1"/>
    <cellStyle name="Followed Hyperlink" xfId="6373" builtinId="9" hidden="1"/>
    <cellStyle name="Followed Hyperlink" xfId="4058" builtinId="9" hidden="1"/>
    <cellStyle name="Followed Hyperlink" xfId="4430" builtinId="9" hidden="1"/>
    <cellStyle name="Followed Hyperlink" xfId="5160" builtinId="9" hidden="1"/>
    <cellStyle name="Followed Hyperlink" xfId="4442" builtinId="9" hidden="1"/>
    <cellStyle name="Followed Hyperlink" xfId="4451" builtinId="9" hidden="1"/>
    <cellStyle name="Followed Hyperlink" xfId="4059" builtinId="9" hidden="1"/>
    <cellStyle name="Followed Hyperlink" xfId="4431" builtinId="9" hidden="1"/>
    <cellStyle name="Followed Hyperlink" xfId="5159" builtinId="9" hidden="1"/>
    <cellStyle name="Followed Hyperlink" xfId="4413" builtinId="9" hidden="1"/>
    <cellStyle name="Followed Hyperlink" xfId="6371" builtinId="9" hidden="1"/>
    <cellStyle name="Followed Hyperlink" xfId="4060" builtinId="9" hidden="1"/>
    <cellStyle name="Followed Hyperlink" xfId="4432" builtinId="9" hidden="1"/>
    <cellStyle name="Followed Hyperlink" xfId="4440" builtinId="9" hidden="1"/>
    <cellStyle name="Followed Hyperlink" xfId="4450" builtinId="9" hidden="1"/>
    <cellStyle name="Followed Hyperlink" xfId="4476" builtinId="9" hidden="1"/>
    <cellStyle name="Followed Hyperlink" xfId="4448" builtinId="9" hidden="1"/>
    <cellStyle name="Followed Hyperlink" xfId="7434" builtinId="9" hidden="1"/>
    <cellStyle name="Followed Hyperlink" xfId="7436"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525" builtinId="9" hidden="1"/>
    <cellStyle name="Followed Hyperlink" xfId="7527" builtinId="9" hidden="1"/>
    <cellStyle name="Followed Hyperlink" xfId="7529" builtinId="9" hidden="1"/>
    <cellStyle name="Followed Hyperlink" xfId="7531" builtinId="9" hidden="1"/>
    <cellStyle name="Followed Hyperlink" xfId="7533" builtinId="9" hidden="1"/>
    <cellStyle name="Followed Hyperlink" xfId="7535" builtinId="9" hidden="1"/>
    <cellStyle name="Followed Hyperlink" xfId="7537" builtinId="9" hidden="1"/>
    <cellStyle name="Followed Hyperlink" xfId="7539"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4" builtinId="9" hidden="1"/>
    <cellStyle name="Followed Hyperlink" xfId="7705" builtinId="9" hidden="1"/>
    <cellStyle name="Followed Hyperlink" xfId="7706" builtinId="9" hidden="1"/>
    <cellStyle name="Followed Hyperlink" xfId="7707" builtinId="9" hidden="1"/>
    <cellStyle name="Followed Hyperlink" xfId="7708" builtinId="9" hidden="1"/>
    <cellStyle name="Followed Hyperlink" xfId="7709" builtinId="9" hidden="1"/>
    <cellStyle name="Followed Hyperlink" xfId="7710" builtinId="9" hidden="1"/>
    <cellStyle name="Followed Hyperlink" xfId="7711" builtinId="9" hidden="1"/>
    <cellStyle name="Followed Hyperlink" xfId="7712" builtinId="9" hidden="1"/>
    <cellStyle name="Followed Hyperlink" xfId="7713" builtinId="9" hidden="1"/>
    <cellStyle name="Followed Hyperlink" xfId="7714" builtinId="9" hidden="1"/>
    <cellStyle name="Followed Hyperlink" xfId="771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1" builtinId="9" hidden="1"/>
    <cellStyle name="Followed Hyperlink" xfId="7753" builtinId="9" hidden="1"/>
    <cellStyle name="Followed Hyperlink" xfId="7755" builtinId="9" hidden="1"/>
    <cellStyle name="Followed Hyperlink" xfId="7757" builtinId="9" hidden="1"/>
    <cellStyle name="Followed Hyperlink" xfId="7759" builtinId="9" hidden="1"/>
    <cellStyle name="Followed Hyperlink" xfId="7761" builtinId="9" hidden="1"/>
    <cellStyle name="Followed Hyperlink" xfId="7763" builtinId="9" hidden="1"/>
    <cellStyle name="Followed Hyperlink" xfId="7765"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914" builtinId="9" hidden="1"/>
    <cellStyle name="Followed Hyperlink" xfId="7915" builtinId="9" hidden="1"/>
    <cellStyle name="Followed Hyperlink" xfId="7916" builtinId="9" hidden="1"/>
    <cellStyle name="Followed Hyperlink" xfId="7917" builtinId="9" hidden="1"/>
    <cellStyle name="Followed Hyperlink" xfId="7918" builtinId="9" hidden="1"/>
    <cellStyle name="Followed Hyperlink" xfId="7919" builtinId="9" hidden="1"/>
    <cellStyle name="Followed Hyperlink" xfId="7920" builtinId="9" hidden="1"/>
    <cellStyle name="Followed Hyperlink" xfId="7921" builtinId="9" hidden="1"/>
    <cellStyle name="Followed Hyperlink" xfId="7922" builtinId="9" hidden="1"/>
    <cellStyle name="Followed Hyperlink" xfId="7923" builtinId="9" hidden="1"/>
    <cellStyle name="Followed Hyperlink" xfId="7924" builtinId="9" hidden="1"/>
    <cellStyle name="Followed Hyperlink" xfId="7925" builtinId="9" hidden="1"/>
    <cellStyle name="Followed Hyperlink" xfId="7926" builtinId="9" hidden="1"/>
    <cellStyle name="Followed Hyperlink" xfId="7927" builtinId="9" hidden="1"/>
    <cellStyle name="Followed Hyperlink" xfId="7928" builtinId="9" hidden="1"/>
    <cellStyle name="Followed Hyperlink" xfId="7929" builtinId="9" hidden="1"/>
    <cellStyle name="Followed Hyperlink" xfId="7930" builtinId="9" hidden="1"/>
    <cellStyle name="Followed Hyperlink" xfId="7931" builtinId="9" hidden="1"/>
    <cellStyle name="Followed Hyperlink" xfId="7932" builtinId="9" hidden="1"/>
    <cellStyle name="Followed Hyperlink" xfId="7933" builtinId="9" hidden="1"/>
    <cellStyle name="Followed Hyperlink" xfId="7934" builtinId="9" hidden="1"/>
    <cellStyle name="Followed Hyperlink" xfId="7935" builtinId="9" hidden="1"/>
    <cellStyle name="Followed Hyperlink" xfId="7936" builtinId="9" hidden="1"/>
    <cellStyle name="Followed Hyperlink" xfId="7937" builtinId="9" hidden="1"/>
    <cellStyle name="Followed Hyperlink" xfId="7938" builtinId="9" hidden="1"/>
    <cellStyle name="Followed Hyperlink" xfId="7939" builtinId="9" hidden="1"/>
    <cellStyle name="Followed Hyperlink" xfId="7940" builtinId="9" hidden="1"/>
    <cellStyle name="Followed Hyperlink" xfId="7941" builtinId="9" hidden="1"/>
    <cellStyle name="Followed Hyperlink" xfId="7942" builtinId="9" hidden="1"/>
    <cellStyle name="Followed Hyperlink" xfId="7943" builtinId="9" hidden="1"/>
    <cellStyle name="Followed Hyperlink" xfId="7944" builtinId="9" hidden="1"/>
    <cellStyle name="Followed Hyperlink" xfId="7945" builtinId="9" hidden="1"/>
    <cellStyle name="Followed Hyperlink" xfId="7946" builtinId="9" hidden="1"/>
    <cellStyle name="Followed Hyperlink" xfId="7947" builtinId="9" hidden="1"/>
    <cellStyle name="Followed Hyperlink" xfId="7948"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3760" builtinId="9" hidden="1"/>
    <cellStyle name="Followed Hyperlink" xfId="5434" builtinId="9" hidden="1"/>
    <cellStyle name="Followed Hyperlink" xfId="6986" builtinId="9" hidden="1"/>
    <cellStyle name="Followed Hyperlink" xfId="4509" builtinId="9" hidden="1"/>
    <cellStyle name="Followed Hyperlink" xfId="3992" builtinId="9" hidden="1"/>
    <cellStyle name="Followed Hyperlink" xfId="6287" builtinId="9" hidden="1"/>
    <cellStyle name="Followed Hyperlink" xfId="6043" builtinId="9" hidden="1"/>
    <cellStyle name="Followed Hyperlink" xfId="504" builtinId="9" hidden="1"/>
    <cellStyle name="Followed Hyperlink" xfId="6049" builtinId="9" hidden="1"/>
    <cellStyle name="Followed Hyperlink" xfId="4457" builtinId="9" hidden="1"/>
    <cellStyle name="Followed Hyperlink" xfId="7120" builtinId="9" hidden="1"/>
    <cellStyle name="Followed Hyperlink" xfId="6893" builtinId="9" hidden="1"/>
    <cellStyle name="Followed Hyperlink" xfId="5081" builtinId="9" hidden="1"/>
    <cellStyle name="Followed Hyperlink" xfId="6134" builtinId="9" hidden="1"/>
    <cellStyle name="Followed Hyperlink" xfId="5653" builtinId="9" hidden="1"/>
    <cellStyle name="Followed Hyperlink" xfId="4416" builtinId="9" hidden="1"/>
    <cellStyle name="Followed Hyperlink" xfId="4466" builtinId="9" hidden="1"/>
    <cellStyle name="Followed Hyperlink" xfId="5813" builtinId="9" hidden="1"/>
    <cellStyle name="Followed Hyperlink" xfId="6762" builtinId="9" hidden="1"/>
    <cellStyle name="Followed Hyperlink" xfId="5912" builtinId="9" hidden="1"/>
    <cellStyle name="Followed Hyperlink" xfId="5433" builtinId="9" hidden="1"/>
    <cellStyle name="Followed Hyperlink" xfId="4073" builtinId="9" hidden="1"/>
    <cellStyle name="Followed Hyperlink" xfId="4076" builtinId="9" hidden="1"/>
    <cellStyle name="Followed Hyperlink" xfId="3893" builtinId="9" hidden="1"/>
    <cellStyle name="Followed Hyperlink" xfId="3921" builtinId="9" hidden="1"/>
    <cellStyle name="Followed Hyperlink" xfId="4072" builtinId="9" hidden="1"/>
    <cellStyle name="Followed Hyperlink" xfId="6985" builtinId="9" hidden="1"/>
    <cellStyle name="Followed Hyperlink" xfId="4508" builtinId="9" hidden="1"/>
    <cellStyle name="Followed Hyperlink" xfId="3954" builtinId="9" hidden="1"/>
    <cellStyle name="Followed Hyperlink" xfId="3991" builtinId="9" hidden="1"/>
    <cellStyle name="Followed Hyperlink" xfId="6721" builtinId="9" hidden="1"/>
    <cellStyle name="Followed Hyperlink" xfId="5819" builtinId="9" hidden="1"/>
    <cellStyle name="Followed Hyperlink" xfId="5330" builtinId="9" hidden="1"/>
    <cellStyle name="Followed Hyperlink" xfId="6044" builtinId="9" hidden="1"/>
    <cellStyle name="Followed Hyperlink" xfId="4147"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77" builtinId="9" hidden="1"/>
    <cellStyle name="Followed Hyperlink" xfId="8078" builtinId="9" hidden="1"/>
    <cellStyle name="Followed Hyperlink" xfId="8079" builtinId="9" hidden="1"/>
    <cellStyle name="Followed Hyperlink" xfId="8080" builtinId="9" hidden="1"/>
    <cellStyle name="Followed Hyperlink" xfId="8081" builtinId="9" hidden="1"/>
    <cellStyle name="Followed Hyperlink" xfId="8082" builtinId="9" hidden="1"/>
    <cellStyle name="Followed Hyperlink" xfId="8083" builtinId="9" hidden="1"/>
    <cellStyle name="Followed Hyperlink" xfId="8084" builtinId="9" hidden="1"/>
    <cellStyle name="Followed Hyperlink" xfId="8085" builtinId="9" hidden="1"/>
    <cellStyle name="Followed Hyperlink" xfId="8086" builtinId="9" hidden="1"/>
    <cellStyle name="Followed Hyperlink" xfId="8087" builtinId="9" hidden="1"/>
    <cellStyle name="Followed Hyperlink" xfId="8088" builtinId="9" hidden="1"/>
    <cellStyle name="Followed Hyperlink" xfId="8089" builtinId="9" hidden="1"/>
    <cellStyle name="Followed Hyperlink" xfId="8090" builtinId="9" hidden="1"/>
    <cellStyle name="Followed Hyperlink" xfId="8091" builtinId="9" hidden="1"/>
    <cellStyle name="Followed Hyperlink" xfId="8092" builtinId="9" hidden="1"/>
    <cellStyle name="Followed Hyperlink" xfId="8093" builtinId="9" hidden="1"/>
    <cellStyle name="Followed Hyperlink" xfId="8094" builtinId="9" hidden="1"/>
    <cellStyle name="Followed Hyperlink" xfId="8095" builtinId="9" hidden="1"/>
    <cellStyle name="Followed Hyperlink" xfId="8096" builtinId="9" hidden="1"/>
    <cellStyle name="Followed Hyperlink" xfId="8097" builtinId="9" hidden="1"/>
    <cellStyle name="Followed Hyperlink" xfId="8098" builtinId="9" hidden="1"/>
    <cellStyle name="Followed Hyperlink" xfId="8099" builtinId="9" hidden="1"/>
    <cellStyle name="Followed Hyperlink" xfId="8100" builtinId="9" hidden="1"/>
    <cellStyle name="Followed Hyperlink" xfId="8101" builtinId="9" hidden="1"/>
    <cellStyle name="Followed Hyperlink" xfId="8102" builtinId="9" hidden="1"/>
    <cellStyle name="Followed Hyperlink" xfId="8103" builtinId="9" hidden="1"/>
    <cellStyle name="Followed Hyperlink" xfId="8104" builtinId="9" hidden="1"/>
    <cellStyle name="Followed Hyperlink" xfId="8105" builtinId="9" hidden="1"/>
    <cellStyle name="Followed Hyperlink" xfId="8106" builtinId="9" hidden="1"/>
    <cellStyle name="Followed Hyperlink" xfId="8107" builtinId="9" hidden="1"/>
    <cellStyle name="Followed Hyperlink" xfId="8108" builtinId="9" hidden="1"/>
    <cellStyle name="Followed Hyperlink" xfId="8109" builtinId="9" hidden="1"/>
    <cellStyle name="Followed Hyperlink" xfId="8110" builtinId="9" hidden="1"/>
    <cellStyle name="Followed Hyperlink" xfId="8111"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7" builtinId="9" hidden="1"/>
    <cellStyle name="Followed Hyperlink" xfId="8149" builtinId="9" hidden="1"/>
    <cellStyle name="Followed Hyperlink" xfId="8151" builtinId="9" hidden="1"/>
    <cellStyle name="Followed Hyperlink" xfId="8153" builtinId="9" hidden="1"/>
    <cellStyle name="Followed Hyperlink" xfId="8155" builtinId="9" hidden="1"/>
    <cellStyle name="Followed Hyperlink" xfId="8157" builtinId="9" hidden="1"/>
    <cellStyle name="Followed Hyperlink" xfId="8159" builtinId="9" hidden="1"/>
    <cellStyle name="Followed Hyperlink" xfId="8161" builtinId="9" hidden="1"/>
    <cellStyle name="Followed Hyperlink" xfId="8163" builtinId="9" hidden="1"/>
    <cellStyle name="Followed Hyperlink" xfId="8165" builtinId="9" hidden="1"/>
    <cellStyle name="Followed Hyperlink" xfId="8167" builtinId="9" hidden="1"/>
    <cellStyle name="Followed Hyperlink" xfId="8169" builtinId="9" hidden="1"/>
    <cellStyle name="Followed Hyperlink" xfId="8171" builtinId="9" hidden="1"/>
    <cellStyle name="Followed Hyperlink" xfId="8173" builtinId="9" hidden="1"/>
    <cellStyle name="Followed Hyperlink" xfId="8175" builtinId="9" hidden="1"/>
    <cellStyle name="Followed Hyperlink" xfId="8177" builtinId="9" hidden="1"/>
    <cellStyle name="Followed Hyperlink" xfId="8179" builtinId="9" hidden="1"/>
    <cellStyle name="Followed Hyperlink" xfId="8181" builtinId="9" hidden="1"/>
    <cellStyle name="Followed Hyperlink" xfId="8183" builtinId="9" hidden="1"/>
    <cellStyle name="Followed Hyperlink" xfId="8185" builtinId="9" hidden="1"/>
    <cellStyle name="Followed Hyperlink" xfId="8187" builtinId="9" hidden="1"/>
    <cellStyle name="Followed Hyperlink" xfId="8193" builtinId="9" hidden="1"/>
    <cellStyle name="Followed Hyperlink" xfId="8195" builtinId="9" hidden="1"/>
    <cellStyle name="Followed Hyperlink" xfId="8197" builtinId="9" hidden="1"/>
    <cellStyle name="Followed Hyperlink" xfId="8199" builtinId="9" hidden="1"/>
    <cellStyle name="Followed Hyperlink" xfId="8201" builtinId="9" hidden="1"/>
    <cellStyle name="Followed Hyperlink" xfId="8203" builtinId="9" hidden="1"/>
    <cellStyle name="Followed Hyperlink" xfId="8205"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190"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5" builtinId="9" hidden="1"/>
    <cellStyle name="Followed Hyperlink" xfId="8427" builtinId="9" hidden="1"/>
    <cellStyle name="Followed Hyperlink" xfId="8429" builtinId="9" hidden="1"/>
    <cellStyle name="Followed Hyperlink" xfId="8431" builtinId="9" hidden="1"/>
    <cellStyle name="Followed Hyperlink" xfId="8433" builtinId="9" hidden="1"/>
    <cellStyle name="Followed Hyperlink" xfId="8435" builtinId="9" hidden="1"/>
    <cellStyle name="Followed Hyperlink" xfId="8437" builtinId="9" hidden="1"/>
    <cellStyle name="Followed Hyperlink" xfId="8439" builtinId="9" hidden="1"/>
    <cellStyle name="Followed Hyperlink" xfId="8441" builtinId="9" hidden="1"/>
    <cellStyle name="Followed Hyperlink" xfId="8443" builtinId="9" hidden="1"/>
    <cellStyle name="Followed Hyperlink" xfId="8445" builtinId="9" hidden="1"/>
    <cellStyle name="Followed Hyperlink" xfId="8447" builtinId="9" hidden="1"/>
    <cellStyle name="Followed Hyperlink" xfId="8449" builtinId="9" hidden="1"/>
    <cellStyle name="Followed Hyperlink" xfId="8451" builtinId="9" hidden="1"/>
    <cellStyle name="Followed Hyperlink" xfId="8453" builtinId="9" hidden="1"/>
    <cellStyle name="Followed Hyperlink" xfId="8455" builtinId="9" hidden="1"/>
    <cellStyle name="Followed Hyperlink" xfId="8457" builtinId="9" hidden="1"/>
    <cellStyle name="Followed Hyperlink" xfId="8459" builtinId="9" hidden="1"/>
    <cellStyle name="Followed Hyperlink" xfId="8461" builtinId="9" hidden="1"/>
    <cellStyle name="Followed Hyperlink" xfId="8463" builtinId="9" hidden="1"/>
    <cellStyle name="Followed Hyperlink" xfId="8518" builtinId="9" hidden="1"/>
    <cellStyle name="Followed Hyperlink" xfId="8519" builtinId="9" hidden="1"/>
    <cellStyle name="Followed Hyperlink" xfId="8520" builtinId="9" hidden="1"/>
    <cellStyle name="Followed Hyperlink" xfId="8521" builtinId="9" hidden="1"/>
    <cellStyle name="Followed Hyperlink" xfId="8522" builtinId="9" hidden="1"/>
    <cellStyle name="Followed Hyperlink" xfId="8523" builtinId="9" hidden="1"/>
    <cellStyle name="Followed Hyperlink" xfId="8524" builtinId="9" hidden="1"/>
    <cellStyle name="Followed Hyperlink" xfId="8526" builtinId="9" hidden="1"/>
    <cellStyle name="Followed Hyperlink" xfId="8537" builtinId="9" hidden="1"/>
    <cellStyle name="Followed Hyperlink" xfId="8539" builtinId="9" hidden="1"/>
    <cellStyle name="Followed Hyperlink" xfId="8541" builtinId="9" hidden="1"/>
    <cellStyle name="Followed Hyperlink" xfId="8543" builtinId="9" hidden="1"/>
    <cellStyle name="Followed Hyperlink" xfId="8545" builtinId="9" hidden="1"/>
    <cellStyle name="Followed Hyperlink" xfId="8547" builtinId="9" hidden="1"/>
    <cellStyle name="Followed Hyperlink" xfId="8549" builtinId="9" hidden="1"/>
    <cellStyle name="Followed Hyperlink" xfId="8551" builtinId="9" hidden="1"/>
    <cellStyle name="Followed Hyperlink" xfId="8553" builtinId="9" hidden="1"/>
    <cellStyle name="Followed Hyperlink" xfId="8555" builtinId="9" hidden="1"/>
    <cellStyle name="Followed Hyperlink" xfId="8557" builtinId="9" hidden="1"/>
    <cellStyle name="Followed Hyperlink" xfId="8559" builtinId="9" hidden="1"/>
    <cellStyle name="Followed Hyperlink" xfId="8561" builtinId="9" hidden="1"/>
    <cellStyle name="Followed Hyperlink" xfId="8563" builtinId="9" hidden="1"/>
    <cellStyle name="Followed Hyperlink" xfId="8565" builtinId="9" hidden="1"/>
    <cellStyle name="Followed Hyperlink" xfId="8567" builtinId="9" hidden="1"/>
    <cellStyle name="Followed Hyperlink" xfId="8569" builtinId="9" hidden="1"/>
    <cellStyle name="Followed Hyperlink" xfId="8571" builtinId="9" hidden="1"/>
    <cellStyle name="Followed Hyperlink" xfId="8573" builtinId="9" hidden="1"/>
    <cellStyle name="Followed Hyperlink" xfId="8575" builtinId="9" hidden="1"/>
    <cellStyle name="Followed Hyperlink" xfId="8577" builtinId="9" hidden="1"/>
    <cellStyle name="Followed Hyperlink" xfId="8579"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5" builtinId="9" hidden="1"/>
    <cellStyle name="Followed Hyperlink" xfId="8607" builtinId="9" hidden="1"/>
    <cellStyle name="Followed Hyperlink" xfId="8609" builtinId="9" hidden="1"/>
    <cellStyle name="Followed Hyperlink" xfId="8611" builtinId="9" hidden="1"/>
    <cellStyle name="Followed Hyperlink" xfId="8613" builtinId="9" hidden="1"/>
    <cellStyle name="Followed Hyperlink" xfId="8615" builtinId="9" hidden="1"/>
    <cellStyle name="Followed Hyperlink" xfId="8617" builtinId="9" hidden="1"/>
    <cellStyle name="Followed Hyperlink" xfId="8619" builtinId="9" hidden="1"/>
    <cellStyle name="Followed Hyperlink" xfId="8621" builtinId="9" hidden="1"/>
    <cellStyle name="Followed Hyperlink" xfId="8623" builtinId="9" hidden="1"/>
    <cellStyle name="Followed Hyperlink" xfId="8625" builtinId="9" hidden="1"/>
    <cellStyle name="Followed Hyperlink" xfId="8627" builtinId="9" hidden="1"/>
    <cellStyle name="Followed Hyperlink" xfId="8629" builtinId="9" hidden="1"/>
    <cellStyle name="Followed Hyperlink" xfId="8631" builtinId="9" hidden="1"/>
    <cellStyle name="Followed Hyperlink" xfId="8633"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1" builtinId="9" hidden="1"/>
    <cellStyle name="Followed Hyperlink" xfId="8892" builtinId="9" hidden="1"/>
    <cellStyle name="Followed Hyperlink" xfId="8893" builtinId="9" hidden="1"/>
    <cellStyle name="Followed Hyperlink" xfId="8894" builtinId="9" hidden="1"/>
    <cellStyle name="Followed Hyperlink" xfId="8895" builtinId="9" hidden="1"/>
    <cellStyle name="Followed Hyperlink" xfId="8896" builtinId="9" hidden="1"/>
    <cellStyle name="Followed Hyperlink" xfId="8897" builtinId="9" hidden="1"/>
    <cellStyle name="Followed Hyperlink" xfId="8898" builtinId="9" hidden="1"/>
    <cellStyle name="Followed Hyperlink" xfId="8899" builtinId="9" hidden="1"/>
    <cellStyle name="Followed Hyperlink" xfId="8900" builtinId="9" hidden="1"/>
    <cellStyle name="Followed Hyperlink" xfId="8901" builtinId="9" hidden="1"/>
    <cellStyle name="Followed Hyperlink" xfId="8902" builtinId="9" hidden="1"/>
    <cellStyle name="Followed Hyperlink" xfId="8903" builtinId="9" hidden="1"/>
    <cellStyle name="Followed Hyperlink" xfId="8904" builtinId="9" hidden="1"/>
    <cellStyle name="Followed Hyperlink" xfId="8905" builtinId="9" hidden="1"/>
    <cellStyle name="Followed Hyperlink" xfId="8906" builtinId="9" hidden="1"/>
    <cellStyle name="Followed Hyperlink" xfId="8907" builtinId="9" hidden="1"/>
    <cellStyle name="Followed Hyperlink" xfId="8908" builtinId="9" hidden="1"/>
    <cellStyle name="Followed Hyperlink" xfId="8909" builtinId="9" hidden="1"/>
    <cellStyle name="Followed Hyperlink" xfId="8910" builtinId="9" hidden="1"/>
    <cellStyle name="Followed Hyperlink" xfId="8911" builtinId="9" hidden="1"/>
    <cellStyle name="Followed Hyperlink" xfId="8912" builtinId="9" hidden="1"/>
    <cellStyle name="Followed Hyperlink" xfId="8913" builtinId="9" hidden="1"/>
    <cellStyle name="Followed Hyperlink" xfId="8914" builtinId="9" hidden="1"/>
    <cellStyle name="Followed Hyperlink" xfId="8915" builtinId="9" hidden="1"/>
    <cellStyle name="Followed Hyperlink" xfId="8916" builtinId="9" hidden="1"/>
    <cellStyle name="Followed Hyperlink" xfId="8917" builtinId="9" hidden="1"/>
    <cellStyle name="Followed Hyperlink" xfId="8918" builtinId="9" hidden="1"/>
    <cellStyle name="Followed Hyperlink" xfId="8919" builtinId="9" hidden="1"/>
    <cellStyle name="Followed Hyperlink" xfId="8920"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505" builtinId="9" hidden="1"/>
    <cellStyle name="Followed Hyperlink" xfId="8507" builtinId="9" hidden="1"/>
    <cellStyle name="Followed Hyperlink" xfId="8509" builtinId="9" hidden="1"/>
    <cellStyle name="Followed Hyperlink" xfId="8464" builtinId="9" hidden="1"/>
    <cellStyle name="Followed Hyperlink" xfId="8658" builtinId="9" hidden="1"/>
    <cellStyle name="Followed Hyperlink" xfId="8515" builtinId="9" hidden="1"/>
    <cellStyle name="Followed Hyperlink" xfId="8959" builtinId="9" hidden="1"/>
    <cellStyle name="Followed Hyperlink" xfId="8961" builtinId="9" hidden="1"/>
    <cellStyle name="Followed Hyperlink" xfId="8971" builtinId="9" hidden="1"/>
    <cellStyle name="Followed Hyperlink" xfId="8973" builtinId="9" hidden="1"/>
    <cellStyle name="Followed Hyperlink" xfId="8975" builtinId="9" hidden="1"/>
    <cellStyle name="Followed Hyperlink" xfId="8977" builtinId="9" hidden="1"/>
    <cellStyle name="Followed Hyperlink" xfId="8979" builtinId="9" hidden="1"/>
    <cellStyle name="Followed Hyperlink" xfId="8981" builtinId="9" hidden="1"/>
    <cellStyle name="Followed Hyperlink" xfId="8983" builtinId="9" hidden="1"/>
    <cellStyle name="Followed Hyperlink" xfId="8985" builtinId="9" hidden="1"/>
    <cellStyle name="Followed Hyperlink" xfId="8987" builtinId="9" hidden="1"/>
    <cellStyle name="Followed Hyperlink" xfId="8989" builtinId="9" hidden="1"/>
    <cellStyle name="Followed Hyperlink" xfId="8991" builtinId="9" hidden="1"/>
    <cellStyle name="Followed Hyperlink" xfId="8993" builtinId="9" hidden="1"/>
    <cellStyle name="Followed Hyperlink" xfId="8995"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105" builtinId="9" hidden="1"/>
    <cellStyle name="Followed Hyperlink" xfId="9106" builtinId="9" hidden="1"/>
    <cellStyle name="Followed Hyperlink" xfId="9107" builtinId="9" hidden="1"/>
    <cellStyle name="Followed Hyperlink" xfId="9108" builtinId="9" hidden="1"/>
    <cellStyle name="Followed Hyperlink" xfId="9109" builtinId="9" hidden="1"/>
    <cellStyle name="Followed Hyperlink" xfId="9110" builtinId="9" hidden="1"/>
    <cellStyle name="Followed Hyperlink" xfId="9111" builtinId="9" hidden="1"/>
    <cellStyle name="Followed Hyperlink" xfId="9112" builtinId="9" hidden="1"/>
    <cellStyle name="Followed Hyperlink" xfId="9113" builtinId="9" hidden="1"/>
    <cellStyle name="Followed Hyperlink" xfId="9114" builtinId="9" hidden="1"/>
    <cellStyle name="Followed Hyperlink" xfId="9115" builtinId="9" hidden="1"/>
    <cellStyle name="Followed Hyperlink" xfId="9116" builtinId="9" hidden="1"/>
    <cellStyle name="Followed Hyperlink" xfId="9117" builtinId="9" hidden="1"/>
    <cellStyle name="Followed Hyperlink" xfId="9118" builtinId="9" hidden="1"/>
    <cellStyle name="Followed Hyperlink" xfId="9119" builtinId="9" hidden="1"/>
    <cellStyle name="Followed Hyperlink" xfId="9120" builtinId="9" hidden="1"/>
    <cellStyle name="Followed Hyperlink" xfId="9121" builtinId="9" hidden="1"/>
    <cellStyle name="Followed Hyperlink" xfId="9122" builtinId="9" hidden="1"/>
    <cellStyle name="Followed Hyperlink" xfId="9123" builtinId="9" hidden="1"/>
    <cellStyle name="Followed Hyperlink" xfId="9124" builtinId="9" hidden="1"/>
    <cellStyle name="Followed Hyperlink" xfId="9125" builtinId="9" hidden="1"/>
    <cellStyle name="Followed Hyperlink" xfId="9126" builtinId="9" hidden="1"/>
    <cellStyle name="Followed Hyperlink" xfId="9127" builtinId="9" hidden="1"/>
    <cellStyle name="Followed Hyperlink" xfId="9128" builtinId="9" hidden="1"/>
    <cellStyle name="Followed Hyperlink" xfId="9129"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4" builtinId="9" hidden="1"/>
    <cellStyle name="Followed Hyperlink" xfId="9135" builtinId="9" hidden="1"/>
    <cellStyle name="Followed Hyperlink" xfId="9136" builtinId="9" hidden="1"/>
    <cellStyle name="Followed Hyperlink" xfId="9137" builtinId="9" hidden="1"/>
    <cellStyle name="Followed Hyperlink" xfId="9138" builtinId="9" hidden="1"/>
    <cellStyle name="Followed Hyperlink" xfId="9139"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5" builtinId="9" hidden="1"/>
    <cellStyle name="Followed Hyperlink" xfId="9197" builtinId="9" hidden="1"/>
    <cellStyle name="Followed Hyperlink" xfId="9199" builtinId="9" hidden="1"/>
    <cellStyle name="Followed Hyperlink" xfId="9209" builtinId="9" hidden="1"/>
    <cellStyle name="Followed Hyperlink" xfId="9211" builtinId="9" hidden="1"/>
    <cellStyle name="Followed Hyperlink" xfId="9213" builtinId="9" hidden="1"/>
    <cellStyle name="Followed Hyperlink" xfId="9215" builtinId="9" hidden="1"/>
    <cellStyle name="Followed Hyperlink" xfId="9217" builtinId="9" hidden="1"/>
    <cellStyle name="Followed Hyperlink" xfId="9219" builtinId="9" hidden="1"/>
    <cellStyle name="Followed Hyperlink" xfId="9221" builtinId="9" hidden="1"/>
    <cellStyle name="Followed Hyperlink" xfId="9223" builtinId="9" hidden="1"/>
    <cellStyle name="Followed Hyperlink" xfId="9225" builtinId="9" hidden="1"/>
    <cellStyle name="Followed Hyperlink" xfId="9227" builtinId="9" hidden="1"/>
    <cellStyle name="Followed Hyperlink" xfId="9229" builtinId="9" hidden="1"/>
    <cellStyle name="Followed Hyperlink" xfId="9231"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3" builtinId="9" hidden="1"/>
    <cellStyle name="Followed Hyperlink" xfId="9295" builtinId="9" hidden="1"/>
    <cellStyle name="Followed Hyperlink" xfId="9297" builtinId="9" hidden="1"/>
    <cellStyle name="Followed Hyperlink" xfId="9299" builtinId="9" hidden="1"/>
    <cellStyle name="Followed Hyperlink" xfId="9301" builtinId="9" hidden="1"/>
    <cellStyle name="Followed Hyperlink" xfId="9303" builtinId="9" hidden="1"/>
    <cellStyle name="Followed Hyperlink" xfId="9305" builtinId="9" hidden="1"/>
    <cellStyle name="Followed Hyperlink" xfId="9307" builtinId="9" hidden="1"/>
    <cellStyle name="Followed Hyperlink" xfId="9309" builtinId="9" hidden="1"/>
    <cellStyle name="Followed Hyperlink" xfId="9311" builtinId="9" hidden="1"/>
    <cellStyle name="Followed Hyperlink" xfId="9313" builtinId="9" hidden="1"/>
    <cellStyle name="Followed Hyperlink" xfId="9315" builtinId="9" hidden="1"/>
    <cellStyle name="Followed Hyperlink" xfId="9317" builtinId="9" hidden="1"/>
    <cellStyle name="Followed Hyperlink" xfId="9319" builtinId="9" hidden="1"/>
    <cellStyle name="Followed Hyperlink" xfId="9321" builtinId="9" hidden="1"/>
    <cellStyle name="Followed Hyperlink" xfId="9323" builtinId="9" hidden="1"/>
    <cellStyle name="Followed Hyperlink" xfId="9325" builtinId="9" hidden="1"/>
    <cellStyle name="Followed Hyperlink" xfId="9327" builtinId="9" hidden="1"/>
    <cellStyle name="Followed Hyperlink" xfId="9329" builtinId="9" hidden="1"/>
    <cellStyle name="Followed Hyperlink" xfId="9344" builtinId="9" hidden="1"/>
    <cellStyle name="Followed Hyperlink" xfId="9345" builtinId="9" hidden="1"/>
    <cellStyle name="Followed Hyperlink" xfId="9346" builtinId="9" hidden="1"/>
    <cellStyle name="Followed Hyperlink" xfId="9347" builtinId="9" hidden="1"/>
    <cellStyle name="Followed Hyperlink" xfId="9348" builtinId="9" hidden="1"/>
    <cellStyle name="Followed Hyperlink" xfId="9349" builtinId="9" hidden="1"/>
    <cellStyle name="Followed Hyperlink" xfId="9350" builtinId="9" hidden="1"/>
    <cellStyle name="Followed Hyperlink" xfId="9351" builtinId="9" hidden="1"/>
    <cellStyle name="Followed Hyperlink" xfId="9352" builtinId="9" hidden="1"/>
    <cellStyle name="Followed Hyperlink" xfId="9353" builtinId="9" hidden="1"/>
    <cellStyle name="Followed Hyperlink" xfId="9354" builtinId="9" hidden="1"/>
    <cellStyle name="Followed Hyperlink" xfId="9355" builtinId="9" hidden="1"/>
    <cellStyle name="Followed Hyperlink" xfId="9356" builtinId="9" hidden="1"/>
    <cellStyle name="Followed Hyperlink" xfId="9357" builtinId="9" hidden="1"/>
    <cellStyle name="Followed Hyperlink" xfId="9358" builtinId="9" hidden="1"/>
    <cellStyle name="Followed Hyperlink" xfId="9359" builtinId="9" hidden="1"/>
    <cellStyle name="Followed Hyperlink" xfId="9360" builtinId="9" hidden="1"/>
    <cellStyle name="Followed Hyperlink" xfId="9361" builtinId="9" hidden="1"/>
    <cellStyle name="Followed Hyperlink" xfId="9362" builtinId="9" hidden="1"/>
    <cellStyle name="Followed Hyperlink" xfId="9363" builtinId="9" hidden="1"/>
    <cellStyle name="Followed Hyperlink" xfId="9364" builtinId="9" hidden="1"/>
    <cellStyle name="Followed Hyperlink" xfId="9365" builtinId="9" hidden="1"/>
    <cellStyle name="Followed Hyperlink" xfId="9366" builtinId="9" hidden="1"/>
    <cellStyle name="Followed Hyperlink" xfId="9367" builtinId="9" hidden="1"/>
    <cellStyle name="Followed Hyperlink" xfId="9368" builtinId="9" hidden="1"/>
    <cellStyle name="Followed Hyperlink" xfId="9369" builtinId="9" hidden="1"/>
    <cellStyle name="Followed Hyperlink" xfId="9370" builtinId="9" hidden="1"/>
    <cellStyle name="Followed Hyperlink" xfId="9371" builtinId="9" hidden="1"/>
    <cellStyle name="Followed Hyperlink" xfId="9372" builtinId="9" hidden="1"/>
    <cellStyle name="Followed Hyperlink" xfId="9373" builtinId="9" hidden="1"/>
    <cellStyle name="Followed Hyperlink" xfId="9374" builtinId="9" hidden="1"/>
    <cellStyle name="Followed Hyperlink" xfId="9375" builtinId="9" hidden="1"/>
    <cellStyle name="Followed Hyperlink" xfId="9376" builtinId="9" hidden="1"/>
    <cellStyle name="Followed Hyperlink" xfId="9377" builtinId="9" hidden="1"/>
    <cellStyle name="Followed Hyperlink" xfId="9378"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82" builtinId="9" hidden="1"/>
    <cellStyle name="Followed Hyperlink" xfId="9583" builtinId="9" hidden="1"/>
    <cellStyle name="Followed Hyperlink" xfId="9584" builtinId="9" hidden="1"/>
    <cellStyle name="Followed Hyperlink" xfId="9585" builtinId="9" hidden="1"/>
    <cellStyle name="Followed Hyperlink" xfId="9586"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20" builtinId="9" hidden="1"/>
    <cellStyle name="Followed Hyperlink" xfId="9821" builtinId="9" hidden="1"/>
    <cellStyle name="Followed Hyperlink" xfId="9822" builtinId="9" hidden="1"/>
    <cellStyle name="Followed Hyperlink" xfId="9823" builtinId="9" hidden="1"/>
    <cellStyle name="Followed Hyperlink" xfId="9824" builtinId="9" hidden="1"/>
    <cellStyle name="Followed Hyperlink" xfId="9825" builtinId="9" hidden="1"/>
    <cellStyle name="Followed Hyperlink" xfId="9826" builtinId="9" hidden="1"/>
    <cellStyle name="Followed Hyperlink" xfId="9827" builtinId="9" hidden="1"/>
    <cellStyle name="Followed Hyperlink" xfId="9828" builtinId="9" hidden="1"/>
    <cellStyle name="Followed Hyperlink" xfId="9829" builtinId="9" hidden="1"/>
    <cellStyle name="Followed Hyperlink" xfId="9830" builtinId="9" hidden="1"/>
    <cellStyle name="Followed Hyperlink" xfId="9831" builtinId="9" hidden="1"/>
    <cellStyle name="Followed Hyperlink" xfId="9832" builtinId="9" hidden="1"/>
    <cellStyle name="Followed Hyperlink" xfId="9833" builtinId="9" hidden="1"/>
    <cellStyle name="Followed Hyperlink" xfId="9834" builtinId="9" hidden="1"/>
    <cellStyle name="Followed Hyperlink" xfId="9835" builtinId="9" hidden="1"/>
    <cellStyle name="Followed Hyperlink" xfId="9836" builtinId="9" hidden="1"/>
    <cellStyle name="Followed Hyperlink" xfId="9837" builtinId="9" hidden="1"/>
    <cellStyle name="Followed Hyperlink" xfId="9838" builtinId="9" hidden="1"/>
    <cellStyle name="Followed Hyperlink" xfId="9839" builtinId="9" hidden="1"/>
    <cellStyle name="Followed Hyperlink" xfId="9840" builtinId="9" hidden="1"/>
    <cellStyle name="Followed Hyperlink" xfId="9841" builtinId="9" hidden="1"/>
    <cellStyle name="Followed Hyperlink" xfId="9842" builtinId="9" hidden="1"/>
    <cellStyle name="Followed Hyperlink" xfId="9843" builtinId="9" hidden="1"/>
    <cellStyle name="Followed Hyperlink" xfId="9844" builtinId="9" hidden="1"/>
    <cellStyle name="Followed Hyperlink" xfId="9845" builtinId="9" hidden="1"/>
    <cellStyle name="Followed Hyperlink" xfId="9846" builtinId="9" hidden="1"/>
    <cellStyle name="Followed Hyperlink" xfId="9847" builtinId="9" hidden="1"/>
    <cellStyle name="Followed Hyperlink" xfId="9848" builtinId="9" hidden="1"/>
    <cellStyle name="Followed Hyperlink" xfId="9849" builtinId="9" hidden="1"/>
    <cellStyle name="Followed Hyperlink" xfId="9850" builtinId="9" hidden="1"/>
    <cellStyle name="Followed Hyperlink" xfId="9851" builtinId="9" hidden="1"/>
    <cellStyle name="Followed Hyperlink" xfId="9852" builtinId="9" hidden="1"/>
    <cellStyle name="Followed Hyperlink" xfId="9853" builtinId="9" hidden="1"/>
    <cellStyle name="Followed Hyperlink" xfId="9854"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7" builtinId="9" hidden="1"/>
    <cellStyle name="Followed Hyperlink" xfId="10068" builtinId="9" hidden="1"/>
    <cellStyle name="Followed Hyperlink" xfId="10069" builtinId="9" hidden="1"/>
    <cellStyle name="Followed Hyperlink" xfId="10070" builtinId="9" hidden="1"/>
    <cellStyle name="Followed Hyperlink" xfId="10071" builtinId="9" hidden="1"/>
    <cellStyle name="Followed Hyperlink" xfId="10072" builtinId="9" hidden="1"/>
    <cellStyle name="Followed Hyperlink" xfId="10073" builtinId="9" hidden="1"/>
    <cellStyle name="Followed Hyperlink" xfId="10074" builtinId="9" hidden="1"/>
    <cellStyle name="Followed Hyperlink" xfId="10075" builtinId="9" hidden="1"/>
    <cellStyle name="Followed Hyperlink" xfId="10076" builtinId="9" hidden="1"/>
    <cellStyle name="Followed Hyperlink" xfId="10077" builtinId="9" hidden="1"/>
    <cellStyle name="Followed Hyperlink" xfId="10078" builtinId="9" hidden="1"/>
    <cellStyle name="Followed Hyperlink" xfId="10079" builtinId="9" hidden="1"/>
    <cellStyle name="Followed Hyperlink" xfId="10080" builtinId="9" hidden="1"/>
    <cellStyle name="Followed Hyperlink" xfId="10081" builtinId="9" hidden="1"/>
    <cellStyle name="Followed Hyperlink" xfId="10082" builtinId="9" hidden="1"/>
    <cellStyle name="Followed Hyperlink" xfId="10083" builtinId="9" hidden="1"/>
    <cellStyle name="Followed Hyperlink" xfId="10084" builtinId="9" hidden="1"/>
    <cellStyle name="Followed Hyperlink" xfId="10085" builtinId="9" hidden="1"/>
    <cellStyle name="Followed Hyperlink" xfId="10086" builtinId="9" hidden="1"/>
    <cellStyle name="Followed Hyperlink" xfId="10087" builtinId="9" hidden="1"/>
    <cellStyle name="Followed Hyperlink" xfId="10088"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7" builtinId="9" hidden="1"/>
    <cellStyle name="Followed Hyperlink" xfId="10298" builtinId="9" hidden="1"/>
    <cellStyle name="Followed Hyperlink" xfId="10299" builtinId="9" hidden="1"/>
    <cellStyle name="Followed Hyperlink" xfId="10300" builtinId="9" hidden="1"/>
    <cellStyle name="Followed Hyperlink" xfId="10301" builtinId="9" hidden="1"/>
    <cellStyle name="Followed Hyperlink" xfId="10302" builtinId="9" hidden="1"/>
    <cellStyle name="Followed Hyperlink" xfId="10303" builtinId="9" hidden="1"/>
    <cellStyle name="Followed Hyperlink" xfId="10304" builtinId="9" hidden="1"/>
    <cellStyle name="Followed Hyperlink" xfId="10305" builtinId="9" hidden="1"/>
    <cellStyle name="Followed Hyperlink" xfId="10306" builtinId="9" hidden="1"/>
    <cellStyle name="Followed Hyperlink" xfId="10307" builtinId="9" hidden="1"/>
    <cellStyle name="Followed Hyperlink" xfId="10308" builtinId="9" hidden="1"/>
    <cellStyle name="Followed Hyperlink" xfId="10309" builtinId="9" hidden="1"/>
    <cellStyle name="Followed Hyperlink" xfId="10310" builtinId="9" hidden="1"/>
    <cellStyle name="Followed Hyperlink" xfId="10311" builtinId="9" hidden="1"/>
    <cellStyle name="Followed Hyperlink" xfId="10312" builtinId="9" hidden="1"/>
    <cellStyle name="Followed Hyperlink" xfId="10313" builtinId="9" hidden="1"/>
    <cellStyle name="Followed Hyperlink" xfId="10314" builtinId="9" hidden="1"/>
    <cellStyle name="Followed Hyperlink" xfId="10315" builtinId="9" hidden="1"/>
    <cellStyle name="Followed Hyperlink" xfId="10316" builtinId="9" hidden="1"/>
    <cellStyle name="Followed Hyperlink" xfId="10317" builtinId="9" hidden="1"/>
    <cellStyle name="Followed Hyperlink" xfId="10318" builtinId="9" hidden="1"/>
    <cellStyle name="Followed Hyperlink" xfId="10319" builtinId="9" hidden="1"/>
    <cellStyle name="Followed Hyperlink" xfId="10320" builtinId="9" hidden="1"/>
    <cellStyle name="Followed Hyperlink" xfId="10321" builtinId="9" hidden="1"/>
    <cellStyle name="Followed Hyperlink" xfId="10322" builtinId="9" hidden="1"/>
    <cellStyle name="Followed Hyperlink" xfId="10323"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4" builtinId="9" hidden="1"/>
    <cellStyle name="Followed Hyperlink" xfId="10525" builtinId="9" hidden="1"/>
    <cellStyle name="Followed Hyperlink" xfId="10526" builtinId="9" hidden="1"/>
    <cellStyle name="Followed Hyperlink" xfId="10527" builtinId="9" hidden="1"/>
    <cellStyle name="Followed Hyperlink" xfId="10528" builtinId="9" hidden="1"/>
    <cellStyle name="Followed Hyperlink" xfId="10529" builtinId="9" hidden="1"/>
    <cellStyle name="Followed Hyperlink" xfId="10530"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7" builtinId="9" hidden="1"/>
    <cellStyle name="Followed Hyperlink" xfId="10878" builtinId="9" hidden="1"/>
    <cellStyle name="Followed Hyperlink" xfId="10879" builtinId="9" hidden="1"/>
    <cellStyle name="Followed Hyperlink" xfId="10880" builtinId="9" hidden="1"/>
    <cellStyle name="Followed Hyperlink" xfId="10881" builtinId="9" hidden="1"/>
    <cellStyle name="Followed Hyperlink" xfId="10882" builtinId="9" hidden="1"/>
    <cellStyle name="Followed Hyperlink" xfId="10883" builtinId="9" hidden="1"/>
    <cellStyle name="Followed Hyperlink" xfId="10884" builtinId="9" hidden="1"/>
    <cellStyle name="Followed Hyperlink" xfId="10885" builtinId="9" hidden="1"/>
    <cellStyle name="Followed Hyperlink" xfId="10886" builtinId="9" hidden="1"/>
    <cellStyle name="Followed Hyperlink" xfId="10887" builtinId="9" hidden="1"/>
    <cellStyle name="Followed Hyperlink" xfId="10888" builtinId="9" hidden="1"/>
    <cellStyle name="Followed Hyperlink" xfId="10889" builtinId="9" hidden="1"/>
    <cellStyle name="Followed Hyperlink" xfId="10890" builtinId="9" hidden="1"/>
    <cellStyle name="Followed Hyperlink" xfId="10891"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104" builtinId="9" hidden="1"/>
    <cellStyle name="Followed Hyperlink" xfId="11105" builtinId="9" hidden="1"/>
    <cellStyle name="Followed Hyperlink" xfId="11106" builtinId="9" hidden="1"/>
    <cellStyle name="Followed Hyperlink" xfId="11107" builtinId="9" hidden="1"/>
    <cellStyle name="Followed Hyperlink" xfId="11108"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1128" builtinId="9" hidden="1"/>
    <cellStyle name="Followed Hyperlink" xfId="11129" builtinId="9" hidden="1"/>
    <cellStyle name="Followed Hyperlink" xfId="11130" builtinId="9" hidden="1"/>
    <cellStyle name="Followed Hyperlink" xfId="11131" builtinId="9" hidden="1"/>
    <cellStyle name="Followed Hyperlink" xfId="11132" builtinId="9" hidden="1"/>
    <cellStyle name="Followed Hyperlink" xfId="11133" builtinId="9" hidden="1"/>
    <cellStyle name="Followed Hyperlink" xfId="11134" builtinId="9" hidden="1"/>
    <cellStyle name="Followed Hyperlink" xfId="11135" builtinId="9" hidden="1"/>
    <cellStyle name="Followed Hyperlink" xfId="11136" builtinId="9" hidden="1"/>
    <cellStyle name="Followed Hyperlink" xfId="11137" builtinId="9" hidden="1"/>
    <cellStyle name="Followed Hyperlink" xfId="11138"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4" builtinId="9" hidden="1"/>
    <cellStyle name="Followed Hyperlink" xfId="9201" builtinId="9" hidden="1"/>
    <cellStyle name="Followed Hyperlink" xfId="8963" builtinId="9" hidden="1"/>
    <cellStyle name="Followed Hyperlink" xfId="3917" builtinId="9" hidden="1"/>
    <cellStyle name="Followed Hyperlink" xfId="5561" builtinId="9" hidden="1"/>
    <cellStyle name="Followed Hyperlink" xfId="10280" builtinId="9" hidden="1"/>
    <cellStyle name="Followed Hyperlink" xfId="9811" builtinId="9" hidden="1"/>
    <cellStyle name="Followed Hyperlink" xfId="9333" builtinId="9" hidden="1"/>
    <cellStyle name="Followed Hyperlink" xfId="9095" builtinId="9" hidden="1"/>
    <cellStyle name="Followed Hyperlink" xfId="8073" builtinId="9" hidden="1"/>
    <cellStyle name="Followed Hyperlink" xfId="9892" builtinId="9" hidden="1"/>
    <cellStyle name="Followed Hyperlink" xfId="9423" builtinId="9" hidden="1"/>
    <cellStyle name="Followed Hyperlink" xfId="8504" builtinId="9" hidden="1"/>
    <cellStyle name="Followed Hyperlink" xfId="8749" builtinId="9" hidden="1"/>
    <cellStyle name="Followed Hyperlink" xfId="10148" builtinId="9" hidden="1"/>
    <cellStyle name="Followed Hyperlink" xfId="9678" builtinId="9" hidden="1"/>
    <cellStyle name="Followed Hyperlink" xfId="9200" builtinId="9" hidden="1"/>
    <cellStyle name="Followed Hyperlink" xfId="8962" builtinId="9" hidden="1"/>
    <cellStyle name="Followed Hyperlink" xfId="3759" builtinId="9" hidden="1"/>
    <cellStyle name="Followed Hyperlink" xfId="4017" builtinId="9" hidden="1"/>
    <cellStyle name="Followed Hyperlink" xfId="6285" builtinId="9" hidden="1"/>
    <cellStyle name="Followed Hyperlink" xfId="6718" builtinId="9" hidden="1"/>
    <cellStyle name="Followed Hyperlink" xfId="4150" builtinId="9" hidden="1"/>
    <cellStyle name="Followed Hyperlink" xfId="4947" builtinId="9" hidden="1"/>
    <cellStyle name="Followed Hyperlink" xfId="6987" builtinId="9" hidden="1"/>
    <cellStyle name="Followed Hyperlink" xfId="5190" builtinId="9" hidden="1"/>
    <cellStyle name="Followed Hyperlink" xfId="5678" builtinId="9" hidden="1"/>
    <cellStyle name="Followed Hyperlink" xfId="4065" builtinId="9" hidden="1"/>
    <cellStyle name="Followed Hyperlink" xfId="6159" builtinId="9" hidden="1"/>
    <cellStyle name="Followed Hyperlink" xfId="4423" builtinId="9" hidden="1"/>
    <cellStyle name="Followed Hyperlink" xfId="4019" builtinId="9" hidden="1"/>
    <cellStyle name="Followed Hyperlink" xfId="4465" builtinId="9" hidden="1"/>
    <cellStyle name="Followed Hyperlink" xfId="5409" builtinId="9" hidden="1"/>
    <cellStyle name="Followed Hyperlink" xfId="4452" builtinId="9" hidden="1"/>
    <cellStyle name="Followed Hyperlink" xfId="6734" builtinId="9" hidden="1"/>
    <cellStyle name="Followed Hyperlink" xfId="3892" builtinId="9" hidden="1"/>
    <cellStyle name="Followed Hyperlink" xfId="515" builtinId="9" hidden="1"/>
    <cellStyle name="Followed Hyperlink" xfId="3919" builtinId="9" hidden="1"/>
    <cellStyle name="Followed Hyperlink" xfId="6040" builtinId="9" hidden="1"/>
    <cellStyle name="Followed Hyperlink" xfId="6056" builtinId="9" hidden="1"/>
    <cellStyle name="Followed Hyperlink" xfId="5080" builtinId="9" hidden="1"/>
    <cellStyle name="Followed Hyperlink" xfId="7506" builtinId="9" hidden="1"/>
    <cellStyle name="Followed Hyperlink" xfId="8471" builtinId="9" hidden="1"/>
    <cellStyle name="Followed Hyperlink" xfId="8063" builtinId="9" hidden="1"/>
    <cellStyle name="Followed Hyperlink" xfId="3999" builtinId="9" hidden="1"/>
    <cellStyle name="Followed Hyperlink" xfId="4020" builtinId="9" hidden="1"/>
    <cellStyle name="Followed Hyperlink" xfId="6728" builtinId="9" hidden="1"/>
    <cellStyle name="Followed Hyperlink" xfId="5811" builtinId="9" hidden="1"/>
    <cellStyle name="Followed Hyperlink" xfId="6292" builtinId="9" hidden="1"/>
    <cellStyle name="Followed Hyperlink" xfId="6725" builtinId="9" hidden="1"/>
    <cellStyle name="Followed Hyperlink" xfId="7505" builtinId="9" hidden="1"/>
    <cellStyle name="Followed Hyperlink" xfId="7113" builtinId="9" hidden="1"/>
    <cellStyle name="Followed Hyperlink" xfId="5316" builtinId="9" hidden="1"/>
    <cellStyle name="Followed Hyperlink" xfId="5805" builtinId="9" hidden="1"/>
    <cellStyle name="Followed Hyperlink" xfId="6286" builtinId="9" hidden="1"/>
    <cellStyle name="Followed Hyperlink" xfId="4482" builtinId="9" hidden="1"/>
    <cellStyle name="Followed Hyperlink" xfId="3994" builtinId="9" hidden="1"/>
    <cellStyle name="Followed Hyperlink" xfId="4511" builtinId="9" hidden="1"/>
    <cellStyle name="Followed Hyperlink" xfId="5675" builtinId="9" hidden="1"/>
    <cellStyle name="Followed Hyperlink" xfId="4023" builtinId="9" hidden="1"/>
    <cellStyle name="Followed Hyperlink" xfId="6988" builtinId="9" hidden="1"/>
    <cellStyle name="Followed Hyperlink" xfId="4015" builtinId="9" hidden="1"/>
    <cellStyle name="Followed Hyperlink" xfId="5436" builtinId="9" hidden="1"/>
    <cellStyle name="Followed Hyperlink" xfId="4002" builtinId="9" hidden="1"/>
    <cellStyle name="Followed Hyperlink" xfId="5915" builtinId="9" hidden="1"/>
    <cellStyle name="Followed Hyperlink" xfId="4446" builtinId="9" hidden="1"/>
    <cellStyle name="Followed Hyperlink" xfId="6765" builtinId="9" hidden="1"/>
    <cellStyle name="Followed Hyperlink" xfId="5167" builtinId="9" hidden="1"/>
    <cellStyle name="Followed Hyperlink" xfId="4417" builtinId="9" hidden="1"/>
    <cellStyle name="Followed Hyperlink" xfId="6738" builtinId="9" hidden="1"/>
    <cellStyle name="Followed Hyperlink" xfId="4026" builtinId="9" hidden="1"/>
    <cellStyle name="Followed Hyperlink" xfId="7483" builtinId="9" hidden="1"/>
    <cellStyle name="Followed Hyperlink" xfId="7523" builtinId="9" hidden="1"/>
    <cellStyle name="Followed Hyperlink" xfId="6724" builtinId="9" hidden="1"/>
    <cellStyle name="Followed Hyperlink" xfId="4021" builtinId="9" hidden="1"/>
    <cellStyle name="Followed Hyperlink" xfId="5654" builtinId="9" hidden="1"/>
    <cellStyle name="Followed Hyperlink" xfId="4652" builtinId="9" hidden="1"/>
    <cellStyle name="Followed Hyperlink" xfId="4062" builtinId="9" hidden="1"/>
    <cellStyle name="Followed Hyperlink" xfId="7511" builtinId="9" hidden="1"/>
    <cellStyle name="Followed Hyperlink" xfId="5085" builtinId="9" hidden="1"/>
    <cellStyle name="Followed Hyperlink" xfId="7123" builtinId="9" hidden="1"/>
    <cellStyle name="Followed Hyperlink" xfId="5327" builtinId="9" hidden="1"/>
    <cellStyle name="Followed Hyperlink" xfId="5572" builtinId="9" hidden="1"/>
    <cellStyle name="Followed Hyperlink" xfId="5816" builtinId="9" hidden="1"/>
    <cellStyle name="Followed Hyperlink" xfId="6053" builtinId="9" hidden="1"/>
    <cellStyle name="Followed Hyperlink" xfId="6297" builtinId="9" hidden="1"/>
    <cellStyle name="Followed Hyperlink" xfId="4944" builtinId="9" hidden="1"/>
    <cellStyle name="Followed Hyperlink" xfId="3904" builtinId="9" hidden="1"/>
    <cellStyle name="Followed Hyperlink" xfId="6731" builtinId="9" hidden="1"/>
    <cellStyle name="Followed Hyperlink" xfId="7509" builtinId="9" hidden="1"/>
    <cellStyle name="Followed Hyperlink" xfId="3995" builtinId="9" hidden="1"/>
    <cellStyle name="Followed Hyperlink" xfId="4152" builtinId="9" hidden="1"/>
    <cellStyle name="Followed Hyperlink" xfId="4441" builtinId="9" hidden="1"/>
    <cellStyle name="Followed Hyperlink" xfId="4512" builtinId="9" hidden="1"/>
    <cellStyle name="Followed Hyperlink" xfId="4949" builtinId="9" hidden="1"/>
    <cellStyle name="Followed Hyperlink" xfId="6989" builtinId="9" hidden="1"/>
    <cellStyle name="Followed Hyperlink" xfId="5192" builtinId="9" hidden="1"/>
    <cellStyle name="Followed Hyperlink" xfId="5437" builtinId="9" hidden="1"/>
    <cellStyle name="Followed Hyperlink" xfId="5680" builtinId="9" hidden="1"/>
    <cellStyle name="Followed Hyperlink" xfId="3906" builtinId="9" hidden="1"/>
    <cellStyle name="Followed Hyperlink" xfId="7507" builtinId="9" hidden="1"/>
    <cellStyle name="Followed Hyperlink" xfId="5916" builtinId="9" hidden="1"/>
    <cellStyle name="Followed Hyperlink" xfId="6161" builtinId="9" hidden="1"/>
    <cellStyle name="Followed Hyperlink" xfId="6766" builtinId="9" hidden="1"/>
    <cellStyle name="Followed Hyperlink" xfId="4427" builtinId="9" hidden="1"/>
    <cellStyle name="Followed Hyperlink" xfId="4869" builtinId="9" hidden="1"/>
    <cellStyle name="Followed Hyperlink" xfId="6737" builtinId="9" hidden="1"/>
    <cellStyle name="Followed Hyperlink" xfId="4463" builtinId="9" hidden="1"/>
    <cellStyle name="Followed Hyperlink" xfId="5163" builtinId="9" hidden="1"/>
    <cellStyle name="Followed Hyperlink" xfId="5407" builtinId="9" hidden="1"/>
    <cellStyle name="Followed Hyperlink" xfId="5651" builtinId="9" hidden="1"/>
    <cellStyle name="Followed Hyperlink" xfId="4730" builtinId="9" hidden="1"/>
    <cellStyle name="Followed Hyperlink" xfId="6761" builtinId="9" hidden="1"/>
    <cellStyle name="Followed Hyperlink" xfId="4438" builtinId="9" hidden="1"/>
    <cellStyle name="Followed Hyperlink" xfId="6131" builtinId="9" hidden="1"/>
    <cellStyle name="Followed Hyperlink" xfId="4656" builtinId="9" hidden="1"/>
    <cellStyle name="Followed Hyperlink" xfId="5089" builtinId="9" hidden="1"/>
    <cellStyle name="Followed Hyperlink" xfId="6897" builtinId="9" hidden="1"/>
    <cellStyle name="Followed Hyperlink" xfId="4458" builtinId="9" hidden="1"/>
    <cellStyle name="Followed Hyperlink" xfId="5331" builtinId="9" hidden="1"/>
    <cellStyle name="Followed Hyperlink" xfId="7127" builtinId="9" hidden="1"/>
    <cellStyle name="Followed Hyperlink" xfId="5576" builtinId="9" hidden="1"/>
    <cellStyle name="Followed Hyperlink" xfId="3907" builtinId="9" hidden="1"/>
    <cellStyle name="Followed Hyperlink" xfId="5820" builtinId="9" hidden="1"/>
    <cellStyle name="Followed Hyperlink" xfId="3905" builtinId="9" hidden="1"/>
    <cellStyle name="Followed Hyperlink" xfId="6057" builtinId="9" hidden="1"/>
    <cellStyle name="Followed Hyperlink" xfId="508" builtinId="9" hidden="1"/>
    <cellStyle name="Followed Hyperlink" xfId="7540" builtinId="9" hidden="1"/>
    <cellStyle name="Followed Hyperlink" xfId="7766" builtinId="9" hidden="1"/>
    <cellStyle name="Followed Hyperlink" xfId="7521" builtinId="9" hidden="1"/>
    <cellStyle name="Followed Hyperlink" xfId="7497" builtinId="9" hidden="1"/>
    <cellStyle name="Followed Hyperlink" xfId="7679" builtinId="9" hidden="1"/>
    <cellStyle name="Followed Hyperlink" xfId="7908" builtinId="9" hidden="1"/>
    <cellStyle name="Followed Hyperlink" xfId="4007" builtinId="9" hidden="1"/>
    <cellStyle name="Followed Hyperlink" xfId="7489" builtinId="9" hidden="1"/>
    <cellStyle name="Followed Hyperlink" xfId="7901" builtinId="9" hidden="1"/>
    <cellStyle name="Followed Hyperlink" xfId="6301" builtinId="9" hidden="1"/>
    <cellStyle name="Followed Hyperlink" xfId="6735" builtinId="9" hidden="1"/>
    <cellStyle name="Followed Hyperlink" xfId="3689" builtinId="9" hidden="1"/>
    <cellStyle name="Followed Hyperlink" xfId="7767" builtinId="9" hidden="1"/>
    <cellStyle name="Followed Hyperlink" xfId="7496" builtinId="9" hidden="1"/>
    <cellStyle name="Followed Hyperlink" xfId="7512" builtinId="9" hidden="1"/>
    <cellStyle name="Followed Hyperlink" xfId="7501" builtinId="9" hidden="1"/>
    <cellStyle name="Followed Hyperlink" xfId="4653" builtinId="9" hidden="1"/>
    <cellStyle name="Followed Hyperlink" xfId="7542" builtinId="9" hidden="1"/>
    <cellStyle name="Followed Hyperlink" xfId="7519" builtinId="9" hidden="1"/>
    <cellStyle name="Followed Hyperlink" xfId="7677" builtinId="9" hidden="1"/>
    <cellStyle name="Followed Hyperlink" xfId="7906" builtinId="9" hidden="1"/>
    <cellStyle name="Followed Hyperlink" xfId="7900" builtinId="9" hidden="1"/>
    <cellStyle name="Followed Hyperlink" xfId="4033" builtinId="9" hidden="1"/>
    <cellStyle name="Followed Hyperlink" xfId="7769" builtinId="9" hidden="1"/>
    <cellStyle name="Followed Hyperlink" xfId="7494" builtinId="9" hidden="1"/>
    <cellStyle name="Followed Hyperlink" xfId="4013" builtinId="9" hidden="1"/>
    <cellStyle name="Followed Hyperlink" xfId="7487" builtinId="9" hidden="1"/>
    <cellStyle name="Followed Hyperlink" xfId="7124" builtinId="9" hidden="1"/>
    <cellStyle name="Followed Hyperlink" xfId="7544" builtinId="9" hidden="1"/>
    <cellStyle name="Followed Hyperlink" xfId="7517" builtinId="9" hidden="1"/>
    <cellStyle name="Followed Hyperlink" xfId="7675" builtinId="9" hidden="1"/>
    <cellStyle name="Followed Hyperlink" xfId="7904" builtinId="9" hidden="1"/>
    <cellStyle name="Followed Hyperlink" xfId="7897" builtinId="9" hidden="1"/>
    <cellStyle name="Followed Hyperlink" xfId="7492" builtinId="9" hidden="1"/>
    <cellStyle name="Followed Hyperlink" xfId="7484" builtinId="9" hidden="1"/>
    <cellStyle name="Followed Hyperlink" xfId="7486" builtinId="9" hidden="1"/>
    <cellStyle name="Followed Hyperlink" xfId="5328" builtinId="9" hidden="1"/>
    <cellStyle name="Followed Hyperlink" xfId="7546" builtinId="9" hidden="1"/>
    <cellStyle name="Followed Hyperlink" xfId="7515" builtinId="9" hidden="1"/>
    <cellStyle name="Followed Hyperlink" xfId="7673" builtinId="9" hidden="1"/>
    <cellStyle name="Followed Hyperlink" xfId="4475" builtinId="9" hidden="1"/>
    <cellStyle name="Followed Hyperlink" xfId="7909" builtinId="9" hidden="1"/>
    <cellStyle name="Followed Hyperlink" xfId="4036" builtinId="9" hidden="1"/>
    <cellStyle name="Followed Hyperlink" xfId="7773" builtinId="9" hidden="1"/>
    <cellStyle name="Followed Hyperlink" xfId="7502" builtinId="9" hidden="1"/>
    <cellStyle name="Followed Hyperlink" xfId="4009" builtinId="9" hidden="1"/>
    <cellStyle name="Followed Hyperlink" xfId="7499" builtinId="9" hidden="1"/>
    <cellStyle name="Followed Hyperlink" xfId="5817" builtinId="9" hidden="1"/>
    <cellStyle name="Followed Hyperlink" xfId="7548" builtinId="9" hidden="1"/>
    <cellStyle name="Followed Hyperlink" xfId="7513" builtinId="9" hidden="1"/>
    <cellStyle name="Followed Hyperlink" xfId="7510" builtinId="9" hidden="1"/>
    <cellStyle name="Followed Hyperlink" xfId="7902" builtinId="9" hidden="1"/>
    <cellStyle name="Followed Hyperlink" xfId="7911" builtinId="9" hidden="1"/>
    <cellStyle name="Followed Hyperlink" xfId="6054" builtinId="9" hidden="1"/>
    <cellStyle name="Followed Hyperlink" xfId="6732" builtinId="9" hidden="1"/>
    <cellStyle name="Followed Hyperlink" xfId="4153" builtinId="9" hidden="1"/>
    <cellStyle name="Followed Hyperlink" xfId="4513" builtinId="9" hidden="1"/>
    <cellStyle name="Followed Hyperlink" xfId="4433" builtinId="9" hidden="1"/>
    <cellStyle name="Followed Hyperlink" xfId="5193" builtinId="9" hidden="1"/>
    <cellStyle name="Followed Hyperlink" xfId="7750" builtinId="9" hidden="1"/>
    <cellStyle name="Followed Hyperlink" xfId="5438" builtinId="9" hidden="1"/>
    <cellStyle name="Followed Hyperlink" xfId="491" builtinId="9" hidden="1"/>
    <cellStyle name="Followed Hyperlink" xfId="6162" builtinId="9" hidden="1"/>
    <cellStyle name="Followed Hyperlink" xfId="4428" builtinId="9" hidden="1"/>
    <cellStyle name="Followed Hyperlink" xfId="4477" builtinId="9" hidden="1"/>
    <cellStyle name="Followed Hyperlink" xfId="5162" builtinId="9" hidden="1"/>
    <cellStyle name="Followed Hyperlink" xfId="7671" builtinId="9" hidden="1"/>
    <cellStyle name="Followed Hyperlink" xfId="5650" builtinId="9" hidden="1"/>
    <cellStyle name="Followed Hyperlink" xfId="6130" builtinId="9" hidden="1"/>
    <cellStyle name="Followed Hyperlink" xfId="5078" builtinId="9" hidden="1"/>
    <cellStyle name="Followed Hyperlink" xfId="5320" builtinId="9" hidden="1"/>
    <cellStyle name="Followed Hyperlink" xfId="4488" builtinId="9" hidden="1"/>
    <cellStyle name="Followed Hyperlink" xfId="3903" builtinId="9" hidden="1"/>
    <cellStyle name="Followed Hyperlink" xfId="5809" builtinId="9" hidden="1"/>
    <cellStyle name="Followed Hyperlink" xfId="6290" builtinId="9" hidden="1"/>
    <cellStyle name="Followed Hyperlink" xfId="4654" builtinId="9" hidden="1"/>
    <cellStyle name="Followed Hyperlink" xfId="7125" builtinId="9" hidden="1"/>
    <cellStyle name="Followed Hyperlink" xfId="4010" builtinId="9" hidden="1"/>
    <cellStyle name="Followed Hyperlink" xfId="4068" builtinId="9" hidden="1"/>
    <cellStyle name="Followed Hyperlink" xfId="7485" builtinId="9" hidden="1"/>
    <cellStyle name="Followed Hyperlink" xfId="5648" builtinId="9" hidden="1"/>
    <cellStyle name="Followed Hyperlink" xfId="7503" builtinId="9" hidden="1"/>
    <cellStyle name="Followed Hyperlink" xfId="4486" builtinId="9" hidden="1"/>
    <cellStyle name="Followed Hyperlink" xfId="4479" builtinId="9" hidden="1"/>
    <cellStyle name="Followed Hyperlink" xfId="6055" builtinId="9" hidden="1"/>
    <cellStyle name="Followed Hyperlink" xfId="5187" builtinId="9" hidden="1"/>
    <cellStyle name="Followed Hyperlink" xfId="6156" builtinId="9" hidden="1"/>
    <cellStyle name="Followed Hyperlink" xfId="5807" builtinId="9" hidden="1"/>
    <cellStyle name="Followed Hyperlink" xfId="4014"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7545"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9"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50" builtinId="9" hidden="1"/>
    <cellStyle name="Followed Hyperlink" xfId="11551" builtinId="9" hidden="1"/>
    <cellStyle name="Followed Hyperlink" xfId="11552" builtinId="9" hidden="1"/>
    <cellStyle name="Followed Hyperlink" xfId="11553" builtinId="9" hidden="1"/>
    <cellStyle name="Followed Hyperlink" xfId="11554" builtinId="9" hidden="1"/>
    <cellStyle name="Followed Hyperlink" xfId="11555" builtinId="9" hidden="1"/>
    <cellStyle name="Followed Hyperlink" xfId="11556" builtinId="9" hidden="1"/>
    <cellStyle name="Followed Hyperlink" xfId="11557" builtinId="9" hidden="1"/>
    <cellStyle name="Followed Hyperlink" xfId="11558" builtinId="9" hidden="1"/>
    <cellStyle name="Followed Hyperlink" xfId="11559" builtinId="9" hidden="1"/>
    <cellStyle name="Followed Hyperlink" xfId="11560" builtinId="9" hidden="1"/>
    <cellStyle name="Followed Hyperlink" xfId="11561" builtinId="9" hidden="1"/>
    <cellStyle name="Followed Hyperlink" xfId="11562" builtinId="9" hidden="1"/>
    <cellStyle name="Followed Hyperlink" xfId="11563" builtinId="9" hidden="1"/>
    <cellStyle name="Followed Hyperlink" xfId="11564" builtinId="9" hidden="1"/>
    <cellStyle name="Followed Hyperlink" xfId="11565" builtinId="9" hidden="1"/>
    <cellStyle name="Followed Hyperlink" xfId="11566" builtinId="9" hidden="1"/>
    <cellStyle name="Followed Hyperlink" xfId="11567" builtinId="9" hidden="1"/>
    <cellStyle name="Followed Hyperlink" xfId="11568" builtinId="9" hidden="1"/>
    <cellStyle name="Followed Hyperlink" xfId="11569" builtinId="9" hidden="1"/>
    <cellStyle name="Followed Hyperlink" xfId="11570" builtinId="9" hidden="1"/>
    <cellStyle name="Followed Hyperlink" xfId="11571" builtinId="9" hidden="1"/>
    <cellStyle name="Followed Hyperlink" xfId="11572" builtinId="9" hidden="1"/>
    <cellStyle name="Followed Hyperlink" xfId="11573" builtinId="9" hidden="1"/>
    <cellStyle name="Followed Hyperlink" xfId="11574" builtinId="9" hidden="1"/>
    <cellStyle name="Followed Hyperlink" xfId="11575" builtinId="9" hidden="1"/>
    <cellStyle name="Followed Hyperlink" xfId="11576" builtinId="9" hidden="1"/>
    <cellStyle name="Followed Hyperlink" xfId="11577" builtinId="9" hidden="1"/>
    <cellStyle name="Followed Hyperlink" xfId="11578" builtinId="9" hidden="1"/>
    <cellStyle name="Followed Hyperlink" xfId="11579" builtinId="9" hidden="1"/>
    <cellStyle name="Followed Hyperlink" xfId="11580" builtinId="9" hidden="1"/>
    <cellStyle name="Followed Hyperlink" xfId="11581" builtinId="9" hidden="1"/>
    <cellStyle name="Followed Hyperlink" xfId="11582" builtinId="9" hidden="1"/>
    <cellStyle name="Followed Hyperlink" xfId="11583" builtinId="9" hidden="1"/>
    <cellStyle name="Followed Hyperlink" xfId="11584"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25" builtinId="9" hidden="1"/>
    <cellStyle name="Followed Hyperlink" xfId="11627" builtinId="9" hidden="1"/>
    <cellStyle name="Followed Hyperlink" xfId="11629" builtinId="9" hidden="1"/>
    <cellStyle name="Followed Hyperlink" xfId="11631" builtinId="9" hidden="1"/>
    <cellStyle name="Followed Hyperlink" xfId="11633" builtinId="9" hidden="1"/>
    <cellStyle name="Followed Hyperlink" xfId="11635"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59" builtinId="9" hidden="1"/>
    <cellStyle name="Followed Hyperlink" xfId="11761" builtinId="9" hidden="1"/>
    <cellStyle name="Followed Hyperlink" xfId="11762" builtinId="9" hidden="1"/>
    <cellStyle name="Followed Hyperlink" xfId="11763" builtinId="9" hidden="1"/>
    <cellStyle name="Followed Hyperlink" xfId="11764" builtinId="9" hidden="1"/>
    <cellStyle name="Followed Hyperlink" xfId="11765" builtinId="9" hidden="1"/>
    <cellStyle name="Followed Hyperlink" xfId="11766" builtinId="9" hidden="1"/>
    <cellStyle name="Followed Hyperlink" xfId="11767" builtinId="9" hidden="1"/>
    <cellStyle name="Followed Hyperlink" xfId="11768" builtinId="9" hidden="1"/>
    <cellStyle name="Followed Hyperlink" xfId="11769" builtinId="9" hidden="1"/>
    <cellStyle name="Followed Hyperlink" xfId="11770" builtinId="9" hidden="1"/>
    <cellStyle name="Followed Hyperlink" xfId="11771" builtinId="9" hidden="1"/>
    <cellStyle name="Followed Hyperlink" xfId="11772" builtinId="9" hidden="1"/>
    <cellStyle name="Followed Hyperlink" xfId="11773" builtinId="9" hidden="1"/>
    <cellStyle name="Followed Hyperlink" xfId="11774" builtinId="9" hidden="1"/>
    <cellStyle name="Followed Hyperlink" xfId="11775" builtinId="9" hidden="1"/>
    <cellStyle name="Followed Hyperlink" xfId="11776"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378" builtinId="9" hidden="1"/>
    <cellStyle name="Followed Hyperlink" xfId="11380" builtinId="9" hidden="1"/>
    <cellStyle name="Followed Hyperlink" xfId="11382" builtinId="9" hidden="1"/>
    <cellStyle name="Followed Hyperlink" xfId="11335" builtinId="9" hidden="1"/>
    <cellStyle name="Followed Hyperlink" xfId="11531" builtinId="9" hidden="1"/>
    <cellStyle name="Followed Hyperlink" xfId="11387" builtinId="9" hidden="1"/>
    <cellStyle name="Followed Hyperlink" xfId="11831" builtinId="9" hidden="1"/>
    <cellStyle name="Followed Hyperlink" xfId="11833"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83" builtinId="9" hidden="1"/>
    <cellStyle name="Followed Hyperlink" xfId="11984" builtinId="9" hidden="1"/>
    <cellStyle name="Followed Hyperlink" xfId="11985" builtinId="9" hidden="1"/>
    <cellStyle name="Followed Hyperlink" xfId="11986" builtinId="9" hidden="1"/>
    <cellStyle name="Followed Hyperlink" xfId="11987" builtinId="9" hidden="1"/>
    <cellStyle name="Followed Hyperlink" xfId="11988" builtinId="9" hidden="1"/>
    <cellStyle name="Followed Hyperlink" xfId="11989"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5" builtinId="9" hidden="1"/>
    <cellStyle name="Followed Hyperlink" xfId="12207" builtinId="9" hidden="1"/>
    <cellStyle name="Followed Hyperlink" xfId="12209"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5" builtinId="9" hidden="1"/>
    <cellStyle name="Followed Hyperlink" xfId="12447" builtinId="9" hidden="1"/>
    <cellStyle name="Followed Hyperlink" xfId="12449" builtinId="9" hidden="1"/>
    <cellStyle name="Followed Hyperlink" xfId="12451" builtinId="9" hidden="1"/>
    <cellStyle name="Followed Hyperlink" xfId="12453"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53" builtinId="9" hidden="1"/>
    <cellStyle name="Followed Hyperlink" xfId="12555" builtinId="9" hidden="1"/>
    <cellStyle name="Followed Hyperlink" xfId="12557" builtinId="9" hidden="1"/>
    <cellStyle name="Followed Hyperlink" xfId="12559" builtinId="9" hidden="1"/>
    <cellStyle name="Followed Hyperlink" xfId="12561" builtinId="9" hidden="1"/>
    <cellStyle name="Followed Hyperlink" xfId="12563" builtinId="9" hidden="1"/>
    <cellStyle name="Followed Hyperlink" xfId="12565" builtinId="9" hidden="1"/>
    <cellStyle name="Followed Hyperlink" xfId="12567"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51"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89" builtinId="9" hidden="1"/>
    <cellStyle name="Followed Hyperlink" xfId="12990"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39" builtinId="9" hidden="1"/>
    <cellStyle name="Followed Hyperlink" xfId="13141" builtinId="9" hidden="1"/>
    <cellStyle name="Followed Hyperlink" xfId="13143" builtinId="9" hidden="1"/>
    <cellStyle name="Followed Hyperlink" xfId="13145" builtinId="9" hidden="1"/>
    <cellStyle name="Followed Hyperlink" xfId="13147" builtinId="9" hidden="1"/>
    <cellStyle name="Followed Hyperlink" xfId="13149" builtinId="9" hidden="1"/>
    <cellStyle name="Followed Hyperlink" xfId="13151" builtinId="9" hidden="1"/>
    <cellStyle name="Followed Hyperlink" xfId="13153" builtinId="9" hidden="1"/>
    <cellStyle name="Followed Hyperlink" xfId="13155" builtinId="9" hidden="1"/>
    <cellStyle name="Followed Hyperlink" xfId="13157" builtinId="9" hidden="1"/>
    <cellStyle name="Followed Hyperlink" xfId="13159" builtinId="9" hidden="1"/>
    <cellStyle name="Followed Hyperlink" xfId="13161" builtinId="9" hidden="1"/>
    <cellStyle name="Followed Hyperlink" xfId="13163" builtinId="9" hidden="1"/>
    <cellStyle name="Followed Hyperlink" xfId="13165" builtinId="9" hidden="1"/>
    <cellStyle name="Followed Hyperlink" xfId="13167" builtinId="9" hidden="1"/>
    <cellStyle name="Followed Hyperlink" xfId="13169" builtinId="9" hidden="1"/>
    <cellStyle name="Followed Hyperlink" xfId="13171" builtinId="9" hidden="1"/>
    <cellStyle name="Followed Hyperlink" xfId="13173" builtinId="9" hidden="1"/>
    <cellStyle name="Followed Hyperlink" xfId="13175" builtinId="9" hidden="1"/>
    <cellStyle name="Followed Hyperlink" xfId="13177" builtinId="9" hidden="1"/>
    <cellStyle name="Followed Hyperlink" xfId="13179" builtinId="9" hidden="1"/>
    <cellStyle name="Followed Hyperlink" xfId="13181"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23" builtinId="9" hidden="1"/>
    <cellStyle name="Followed Hyperlink" xfId="13224" builtinId="9" hidden="1"/>
    <cellStyle name="Followed Hyperlink" xfId="13225" builtinId="9" hidden="1"/>
    <cellStyle name="Followed Hyperlink" xfId="13226" builtinId="9" hidden="1"/>
    <cellStyle name="Followed Hyperlink" xfId="13227" builtinId="9" hidden="1"/>
    <cellStyle name="Followed Hyperlink" xfId="13228" builtinId="9" hidden="1"/>
    <cellStyle name="Followed Hyperlink" xfId="13229" builtinId="9" hidden="1"/>
    <cellStyle name="Followed Hyperlink" xfId="13230" builtinId="9" hidden="1"/>
    <cellStyle name="Followed Hyperlink" xfId="13231" builtinId="9" hidden="1"/>
    <cellStyle name="Followed Hyperlink" xfId="13232" builtinId="9" hidden="1"/>
    <cellStyle name="Followed Hyperlink" xfId="13233" builtinId="9" hidden="1"/>
    <cellStyle name="Followed Hyperlink" xfId="13234"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1" builtinId="9" hidden="1"/>
    <cellStyle name="Followed Hyperlink" xfId="13273" builtinId="9" hidden="1"/>
    <cellStyle name="Followed Hyperlink" xfId="13275" builtinId="9" hidden="1"/>
    <cellStyle name="Followed Hyperlink" xfId="13277" builtinId="9" hidden="1"/>
    <cellStyle name="Followed Hyperlink" xfId="13279" builtinId="9" hidden="1"/>
    <cellStyle name="Followed Hyperlink" xfId="13281" builtinId="9" hidden="1"/>
    <cellStyle name="Followed Hyperlink" xfId="13283" builtinId="9" hidden="1"/>
    <cellStyle name="Followed Hyperlink" xfId="13285" builtinId="9" hidden="1"/>
    <cellStyle name="Followed Hyperlink" xfId="13287" builtinId="9" hidden="1"/>
    <cellStyle name="Followed Hyperlink" xfId="13289" builtinId="9" hidden="1"/>
    <cellStyle name="Followed Hyperlink" xfId="13291" builtinId="9" hidden="1"/>
    <cellStyle name="Followed Hyperlink" xfId="13293" builtinId="9" hidden="1"/>
    <cellStyle name="Followed Hyperlink" xfId="13295" builtinId="9" hidden="1"/>
    <cellStyle name="Followed Hyperlink" xfId="13297" builtinId="9" hidden="1"/>
    <cellStyle name="Followed Hyperlink" xfId="13299" builtinId="9" hidden="1"/>
    <cellStyle name="Followed Hyperlink" xfId="13301" builtinId="9" hidden="1"/>
    <cellStyle name="Followed Hyperlink" xfId="13303" builtinId="9" hidden="1"/>
    <cellStyle name="Followed Hyperlink" xfId="13305" builtinId="9" hidden="1"/>
    <cellStyle name="Followed Hyperlink" xfId="13307" builtinId="9" hidden="1"/>
    <cellStyle name="Followed Hyperlink" xfId="13309" builtinId="9" hidden="1"/>
    <cellStyle name="Followed Hyperlink" xfId="13311" builtinId="9" hidden="1"/>
    <cellStyle name="Followed Hyperlink" xfId="13313" builtinId="9" hidden="1"/>
    <cellStyle name="Followed Hyperlink" xfId="13315" builtinId="9" hidden="1"/>
    <cellStyle name="Followed Hyperlink" xfId="13317" builtinId="9" hidden="1"/>
    <cellStyle name="Followed Hyperlink" xfId="13319" builtinId="9" hidden="1"/>
    <cellStyle name="Followed Hyperlink" xfId="13321" builtinId="9" hidden="1"/>
    <cellStyle name="Followed Hyperlink" xfId="13323" builtinId="9" hidden="1"/>
    <cellStyle name="Followed Hyperlink" xfId="13325" builtinId="9" hidden="1"/>
    <cellStyle name="Followed Hyperlink" xfId="13327" builtinId="9" hidden="1"/>
    <cellStyle name="Followed Hyperlink" xfId="13329" builtinId="9" hidden="1"/>
    <cellStyle name="Followed Hyperlink" xfId="13331" builtinId="9" hidden="1"/>
    <cellStyle name="Followed Hyperlink" xfId="13333" builtinId="9" hidden="1"/>
    <cellStyle name="Followed Hyperlink" xfId="13335" builtinId="9" hidden="1"/>
    <cellStyle name="Followed Hyperlink" xfId="13337" builtinId="9" hidden="1"/>
    <cellStyle name="Followed Hyperlink" xfId="13339" builtinId="9" hidden="1"/>
    <cellStyle name="Followed Hyperlink" xfId="13341" builtinId="9" hidden="1"/>
    <cellStyle name="Followed Hyperlink" xfId="13343" builtinId="9" hidden="1"/>
    <cellStyle name="Followed Hyperlink" xfId="13345" builtinId="9" hidden="1"/>
    <cellStyle name="Followed Hyperlink" xfId="13347" builtinId="9" hidden="1"/>
    <cellStyle name="Followed Hyperlink" xfId="13349" builtinId="9" hidden="1"/>
    <cellStyle name="Followed Hyperlink" xfId="13351" builtinId="9" hidden="1"/>
    <cellStyle name="Followed Hyperlink" xfId="13353" builtinId="9" hidden="1"/>
    <cellStyle name="Followed Hyperlink" xfId="13355" builtinId="9" hidden="1"/>
    <cellStyle name="Followed Hyperlink" xfId="13357" builtinId="9" hidden="1"/>
    <cellStyle name="Followed Hyperlink" xfId="13359" builtinId="9" hidden="1"/>
    <cellStyle name="Followed Hyperlink" xfId="13361" builtinId="9" hidden="1"/>
    <cellStyle name="Followed Hyperlink" xfId="13363" builtinId="9" hidden="1"/>
    <cellStyle name="Followed Hyperlink" xfId="13365" builtinId="9" hidden="1"/>
    <cellStyle name="Followed Hyperlink" xfId="13367" builtinId="9" hidden="1"/>
    <cellStyle name="Followed Hyperlink" xfId="13369" builtinId="9" hidden="1"/>
    <cellStyle name="Followed Hyperlink" xfId="13371" builtinId="9" hidden="1"/>
    <cellStyle name="Followed Hyperlink" xfId="13373" builtinId="9" hidden="1"/>
    <cellStyle name="Followed Hyperlink" xfId="13375" builtinId="9" hidden="1"/>
    <cellStyle name="Followed Hyperlink" xfId="13377" builtinId="9" hidden="1"/>
    <cellStyle name="Followed Hyperlink" xfId="13379" builtinId="9" hidden="1"/>
    <cellStyle name="Followed Hyperlink" xfId="13381" builtinId="9" hidden="1"/>
    <cellStyle name="Followed Hyperlink" xfId="13383" builtinId="9" hidden="1"/>
    <cellStyle name="Followed Hyperlink" xfId="13385" builtinId="9" hidden="1"/>
    <cellStyle name="Followed Hyperlink" xfId="13387" builtinId="9" hidden="1"/>
    <cellStyle name="Followed Hyperlink" xfId="13389" builtinId="9" hidden="1"/>
    <cellStyle name="Followed Hyperlink" xfId="13391" builtinId="9" hidden="1"/>
    <cellStyle name="Followed Hyperlink" xfId="13393" builtinId="9" hidden="1"/>
    <cellStyle name="Followed Hyperlink" xfId="13395" builtinId="9" hidden="1"/>
    <cellStyle name="Followed Hyperlink" xfId="13397" builtinId="9" hidden="1"/>
    <cellStyle name="Followed Hyperlink" xfId="13399" builtinId="9" hidden="1"/>
    <cellStyle name="Followed Hyperlink" xfId="13401" builtinId="9" hidden="1"/>
    <cellStyle name="Followed Hyperlink" xfId="13403"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96" builtinId="9" hidden="1"/>
    <cellStyle name="Followed Hyperlink" xfId="13797" builtinId="9" hidden="1"/>
    <cellStyle name="Followed Hyperlink" xfId="13798" builtinId="9" hidden="1"/>
    <cellStyle name="Followed Hyperlink" xfId="13799" builtinId="9" hidden="1"/>
    <cellStyle name="Followed Hyperlink" xfId="13800" builtinId="9" hidden="1"/>
    <cellStyle name="Followed Hyperlink" xfId="13801" builtinId="9" hidden="1"/>
    <cellStyle name="Followed Hyperlink" xfId="13802" builtinId="9" hidden="1"/>
    <cellStyle name="Followed Hyperlink" xfId="13803" builtinId="9" hidden="1"/>
    <cellStyle name="Followed Hyperlink" xfId="13804" builtinId="9" hidden="1"/>
    <cellStyle name="Followed Hyperlink" xfId="13805" builtinId="9" hidden="1"/>
    <cellStyle name="Followed Hyperlink" xfId="13806" builtinId="9" hidden="1"/>
    <cellStyle name="Followed Hyperlink" xfId="13807" builtinId="9" hidden="1"/>
    <cellStyle name="Followed Hyperlink" xfId="13808" builtinId="9" hidden="1"/>
    <cellStyle name="Followed Hyperlink" xfId="13809" builtinId="9" hidden="1"/>
    <cellStyle name="Followed Hyperlink" xfId="13810" builtinId="9" hidden="1"/>
    <cellStyle name="Followed Hyperlink" xfId="13811" builtinId="9" hidden="1"/>
    <cellStyle name="Followed Hyperlink" xfId="13812" builtinId="9" hidden="1"/>
    <cellStyle name="Followed Hyperlink" xfId="13813" builtinId="9" hidden="1"/>
    <cellStyle name="Followed Hyperlink" xfId="13814" builtinId="9" hidden="1"/>
    <cellStyle name="Followed Hyperlink" xfId="13815" builtinId="9" hidden="1"/>
    <cellStyle name="Followed Hyperlink" xfId="13816" builtinId="9" hidden="1"/>
    <cellStyle name="Followed Hyperlink" xfId="13817" builtinId="9" hidden="1"/>
    <cellStyle name="Followed Hyperlink" xfId="13818" builtinId="9" hidden="1"/>
    <cellStyle name="Followed Hyperlink" xfId="13819" builtinId="9" hidden="1"/>
    <cellStyle name="Followed Hyperlink" xfId="13820" builtinId="9" hidden="1"/>
    <cellStyle name="Followed Hyperlink" xfId="13821" builtinId="9" hidden="1"/>
    <cellStyle name="Followed Hyperlink" xfId="13822" builtinId="9" hidden="1"/>
    <cellStyle name="Followed Hyperlink" xfId="13823" builtinId="9" hidden="1"/>
    <cellStyle name="Followed Hyperlink" xfId="13824" builtinId="9" hidden="1"/>
    <cellStyle name="Followed Hyperlink" xfId="13825" builtinId="9" hidden="1"/>
    <cellStyle name="Followed Hyperlink" xfId="13826" builtinId="9" hidden="1"/>
    <cellStyle name="Followed Hyperlink" xfId="13827" builtinId="9" hidden="1"/>
    <cellStyle name="Followed Hyperlink" xfId="13828" builtinId="9" hidden="1"/>
    <cellStyle name="Followed Hyperlink" xfId="13829" builtinId="9" hidden="1"/>
    <cellStyle name="Followed Hyperlink" xfId="13830"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17" builtinId="9" hidden="1"/>
    <cellStyle name="Followed Hyperlink" xfId="13919" builtinId="9" hidden="1"/>
    <cellStyle name="Followed Hyperlink" xfId="13921" builtinId="9" hidden="1"/>
    <cellStyle name="Followed Hyperlink" xfId="13923" builtinId="9" hidden="1"/>
    <cellStyle name="Followed Hyperlink" xfId="13925" builtinId="9" hidden="1"/>
    <cellStyle name="Followed Hyperlink" xfId="13927" builtinId="9" hidden="1"/>
    <cellStyle name="Followed Hyperlink" xfId="13929" builtinId="9" hidden="1"/>
    <cellStyle name="Followed Hyperlink" xfId="13931" builtinId="9" hidden="1"/>
    <cellStyle name="Followed Hyperlink" xfId="13933" builtinId="9" hidden="1"/>
    <cellStyle name="Followed Hyperlink" xfId="13935" builtinId="9" hidden="1"/>
    <cellStyle name="Followed Hyperlink" xfId="13937" builtinId="9" hidden="1"/>
    <cellStyle name="Followed Hyperlink" xfId="13939"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1" builtinId="9" hidden="1"/>
    <cellStyle name="Followed Hyperlink" xfId="14003" builtinId="9" hidden="1"/>
    <cellStyle name="Followed Hyperlink" xfId="14005" builtinId="9" hidden="1"/>
    <cellStyle name="Followed Hyperlink" xfId="14007" builtinId="9" hidden="1"/>
    <cellStyle name="Followed Hyperlink" xfId="14009" builtinId="9" hidden="1"/>
    <cellStyle name="Followed Hyperlink" xfId="14011"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6" builtinId="9" hidden="1"/>
    <cellStyle name="Followed Hyperlink" xfId="14047" builtinId="9" hidden="1"/>
    <cellStyle name="Followed Hyperlink" xfId="14048" builtinId="9" hidden="1"/>
    <cellStyle name="Followed Hyperlink" xfId="14049" builtinId="9" hidden="1"/>
    <cellStyle name="Followed Hyperlink" xfId="14050" builtinId="9" hidden="1"/>
    <cellStyle name="Followed Hyperlink" xfId="14051" builtinId="9" hidden="1"/>
    <cellStyle name="Followed Hyperlink" xfId="14052" builtinId="9" hidden="1"/>
    <cellStyle name="Followed Hyperlink" xfId="14053" builtinId="9" hidden="1"/>
    <cellStyle name="Followed Hyperlink" xfId="14054" builtinId="9" hidden="1"/>
    <cellStyle name="Followed Hyperlink" xfId="14055" builtinId="9" hidden="1"/>
    <cellStyle name="Followed Hyperlink" xfId="14056" builtinId="9" hidden="1"/>
    <cellStyle name="Followed Hyperlink" xfId="14057" builtinId="9" hidden="1"/>
    <cellStyle name="Followed Hyperlink" xfId="14058" builtinId="9" hidden="1"/>
    <cellStyle name="Followed Hyperlink" xfId="14059" builtinId="9" hidden="1"/>
    <cellStyle name="Followed Hyperlink" xfId="14060" builtinId="9" hidden="1"/>
    <cellStyle name="Followed Hyperlink" xfId="14061" builtinId="9" hidden="1"/>
    <cellStyle name="Followed Hyperlink" xfId="14062" builtinId="9" hidden="1"/>
    <cellStyle name="Followed Hyperlink" xfId="14063" builtinId="9" hidden="1"/>
    <cellStyle name="Followed Hyperlink" xfId="14064"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100" builtinId="9" hidden="1"/>
    <cellStyle name="Followed Hyperlink" xfId="4004" builtinId="9" hidden="1"/>
    <cellStyle name="Followed Hyperlink" xfId="3894" builtinId="9" hidden="1"/>
    <cellStyle name="Followed Hyperlink" xfId="3756" builtinId="9" hidden="1"/>
    <cellStyle name="Followed Hyperlink" xfId="8465" builtinId="9" hidden="1"/>
    <cellStyle name="Followed Hyperlink" xfId="3683" builtinId="9" hidden="1"/>
    <cellStyle name="Followed Hyperlink" xfId="7344" builtinId="9" hidden="1"/>
    <cellStyle name="Followed Hyperlink" xfId="3898" builtinId="9" hidden="1"/>
    <cellStyle name="Followed Hyperlink" xfId="507" builtinId="9" hidden="1"/>
    <cellStyle name="Followed Hyperlink" xfId="498" builtinId="9" hidden="1"/>
    <cellStyle name="Followed Hyperlink" xfId="6155" builtinId="9" hidden="1"/>
    <cellStyle name="Followed Hyperlink" xfId="3876" builtinId="9" hidden="1"/>
    <cellStyle name="Followed Hyperlink" xfId="3895" builtinId="9" hidden="1"/>
    <cellStyle name="Followed Hyperlink" xfId="3913" builtinId="9" hidden="1"/>
    <cellStyle name="Followed Hyperlink" xfId="7348" builtinId="9" hidden="1"/>
    <cellStyle name="Followed Hyperlink" xfId="8889" builtinId="9" hidden="1"/>
    <cellStyle name="Followed Hyperlink" xfId="4726" builtinId="9" hidden="1"/>
    <cellStyle name="Followed Hyperlink" xfId="5910" builtinId="9" hidden="1"/>
    <cellStyle name="Followed Hyperlink" xfId="7217" builtinId="9" hidden="1"/>
    <cellStyle name="Followed Hyperlink" xfId="4005" builtinId="9" hidden="1"/>
    <cellStyle name="Followed Hyperlink" xfId="8493" builtinId="9" hidden="1"/>
    <cellStyle name="Followed Hyperlink" xfId="3914" builtinId="9" hidden="1"/>
    <cellStyle name="Followed Hyperlink" xfId="8486" builtinId="9" hidden="1"/>
    <cellStyle name="Followed Hyperlink" xfId="10124" builtinId="9" hidden="1"/>
    <cellStyle name="Followed Hyperlink" xfId="7347" builtinId="9" hidden="1"/>
    <cellStyle name="Followed Hyperlink" xfId="7354" builtinId="9" hidden="1"/>
    <cellStyle name="Followed Hyperlink" xfId="8496" builtinId="9" hidden="1"/>
    <cellStyle name="Followed Hyperlink" xfId="9415" builtinId="9" hidden="1"/>
    <cellStyle name="Followed Hyperlink" xfId="8485" builtinId="9" hidden="1"/>
    <cellStyle name="Followed Hyperlink" xfId="10123" builtinId="9" hidden="1"/>
    <cellStyle name="Followed Hyperlink" xfId="6763" builtinId="9" hidden="1"/>
    <cellStyle name="Followed Hyperlink" xfId="8479" builtinId="9" hidden="1"/>
    <cellStyle name="Followed Hyperlink" xfId="8484" builtinId="9" hidden="1"/>
    <cellStyle name="Followed Hyperlink" xfId="8489" builtinId="9" hidden="1"/>
    <cellStyle name="Followed Hyperlink" xfId="6050"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193" builtinId="9" hidden="1"/>
    <cellStyle name="Followed Hyperlink" xfId="14195" builtinId="9" hidden="1"/>
    <cellStyle name="Followed Hyperlink" xfId="14197" builtinId="9" hidden="1"/>
    <cellStyle name="Followed Hyperlink" xfId="14199" builtinId="9" hidden="1"/>
    <cellStyle name="Followed Hyperlink" xfId="14201" builtinId="9" hidden="1"/>
    <cellStyle name="Followed Hyperlink" xfId="14203" builtinId="9" hidden="1"/>
    <cellStyle name="Followed Hyperlink" xfId="14205" builtinId="9" hidden="1"/>
    <cellStyle name="Followed Hyperlink" xfId="14207" builtinId="9" hidden="1"/>
    <cellStyle name="Followed Hyperlink" xfId="14209" builtinId="9" hidden="1"/>
    <cellStyle name="Followed Hyperlink" xfId="14211" builtinId="9" hidden="1"/>
    <cellStyle name="Followed Hyperlink" xfId="8497"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73" builtinId="9" hidden="1"/>
    <cellStyle name="Followed Hyperlink" xfId="14374" builtinId="9" hidden="1"/>
    <cellStyle name="Followed Hyperlink" xfId="14375" builtinId="9" hidden="1"/>
    <cellStyle name="Followed Hyperlink" xfId="14376" builtinId="9" hidden="1"/>
    <cellStyle name="Followed Hyperlink" xfId="14377" builtinId="9" hidden="1"/>
    <cellStyle name="Followed Hyperlink" xfId="14378" builtinId="9" hidden="1"/>
    <cellStyle name="Followed Hyperlink" xfId="14379" builtinId="9" hidden="1"/>
    <cellStyle name="Followed Hyperlink" xfId="14381" builtinId="9" hidden="1"/>
    <cellStyle name="Followed Hyperlink" xfId="14385" builtinId="9" hidden="1"/>
    <cellStyle name="Followed Hyperlink" xfId="14387" builtinId="9" hidden="1"/>
    <cellStyle name="Followed Hyperlink" xfId="14389" builtinId="9" hidden="1"/>
    <cellStyle name="Followed Hyperlink" xfId="14391" builtinId="9" hidden="1"/>
    <cellStyle name="Followed Hyperlink" xfId="14393" builtinId="9" hidden="1"/>
    <cellStyle name="Followed Hyperlink" xfId="14395" builtinId="9" hidden="1"/>
    <cellStyle name="Followed Hyperlink" xfId="14397" builtinId="9" hidden="1"/>
    <cellStyle name="Followed Hyperlink" xfId="14399" builtinId="9" hidden="1"/>
    <cellStyle name="Followed Hyperlink" xfId="14401" builtinId="9" hidden="1"/>
    <cellStyle name="Followed Hyperlink" xfId="14403" builtinId="9" hidden="1"/>
    <cellStyle name="Followed Hyperlink" xfId="14405" builtinId="9" hidden="1"/>
    <cellStyle name="Followed Hyperlink" xfId="14407" builtinId="9" hidden="1"/>
    <cellStyle name="Followed Hyperlink" xfId="14409" builtinId="9" hidden="1"/>
    <cellStyle name="Followed Hyperlink" xfId="14411" builtinId="9" hidden="1"/>
    <cellStyle name="Followed Hyperlink" xfId="14413" builtinId="9" hidden="1"/>
    <cellStyle name="Followed Hyperlink" xfId="14415" builtinId="9" hidden="1"/>
    <cellStyle name="Followed Hyperlink" xfId="14417" builtinId="9" hidden="1"/>
    <cellStyle name="Followed Hyperlink" xfId="14419" builtinId="9" hidden="1"/>
    <cellStyle name="Followed Hyperlink" xfId="14421" builtinId="9" hidden="1"/>
    <cellStyle name="Followed Hyperlink" xfId="14423" builtinId="9" hidden="1"/>
    <cellStyle name="Followed Hyperlink" xfId="14425" builtinId="9" hidden="1"/>
    <cellStyle name="Followed Hyperlink" xfId="14427" builtinId="9" hidden="1"/>
    <cellStyle name="Followed Hyperlink" xfId="14429" builtinId="9" hidden="1"/>
    <cellStyle name="Followed Hyperlink" xfId="14431" builtinId="9" hidden="1"/>
    <cellStyle name="Followed Hyperlink" xfId="14433" builtinId="9" hidden="1"/>
    <cellStyle name="Followed Hyperlink" xfId="14435" builtinId="9" hidden="1"/>
    <cellStyle name="Followed Hyperlink" xfId="14437" builtinId="9" hidden="1"/>
    <cellStyle name="Followed Hyperlink" xfId="14439" builtinId="9" hidden="1"/>
    <cellStyle name="Followed Hyperlink" xfId="14441" builtinId="9" hidden="1"/>
    <cellStyle name="Followed Hyperlink" xfId="14443" builtinId="9" hidden="1"/>
    <cellStyle name="Followed Hyperlink" xfId="14445" builtinId="9" hidden="1"/>
    <cellStyle name="Followed Hyperlink" xfId="14447" builtinId="9" hidden="1"/>
    <cellStyle name="Followed Hyperlink" xfId="14449" builtinId="9" hidden="1"/>
    <cellStyle name="Followed Hyperlink" xfId="14451" builtinId="9" hidden="1"/>
    <cellStyle name="Followed Hyperlink" xfId="14453" builtinId="9" hidden="1"/>
    <cellStyle name="Followed Hyperlink" xfId="14455" builtinId="9" hidden="1"/>
    <cellStyle name="Followed Hyperlink" xfId="14457" builtinId="9" hidden="1"/>
    <cellStyle name="Followed Hyperlink" xfId="14459" builtinId="9" hidden="1"/>
    <cellStyle name="Followed Hyperlink" xfId="14461" builtinId="9" hidden="1"/>
    <cellStyle name="Followed Hyperlink" xfId="14463" builtinId="9" hidden="1"/>
    <cellStyle name="Followed Hyperlink" xfId="14465" builtinId="9" hidden="1"/>
    <cellStyle name="Followed Hyperlink" xfId="14467" builtinId="9" hidden="1"/>
    <cellStyle name="Followed Hyperlink" xfId="14469" builtinId="9" hidden="1"/>
    <cellStyle name="Followed Hyperlink" xfId="14471" builtinId="9" hidden="1"/>
    <cellStyle name="Followed Hyperlink" xfId="14473" builtinId="9" hidden="1"/>
    <cellStyle name="Followed Hyperlink" xfId="14475" builtinId="9" hidden="1"/>
    <cellStyle name="Followed Hyperlink" xfId="14477" builtinId="9" hidden="1"/>
    <cellStyle name="Followed Hyperlink" xfId="14479" builtinId="9" hidden="1"/>
    <cellStyle name="Followed Hyperlink" xfId="14481" builtinId="9" hidden="1"/>
    <cellStyle name="Followed Hyperlink" xfId="14483" builtinId="9" hidden="1"/>
    <cellStyle name="Followed Hyperlink" xfId="14485" builtinId="9" hidden="1"/>
    <cellStyle name="Followed Hyperlink" xfId="14487" builtinId="9" hidden="1"/>
    <cellStyle name="Followed Hyperlink" xfId="14489" builtinId="9" hidden="1"/>
    <cellStyle name="Followed Hyperlink" xfId="14491" builtinId="9" hidden="1"/>
    <cellStyle name="Followed Hyperlink" xfId="14493" builtinId="9" hidden="1"/>
    <cellStyle name="Followed Hyperlink" xfId="14495" builtinId="9" hidden="1"/>
    <cellStyle name="Followed Hyperlink" xfId="14497" builtinId="9" hidden="1"/>
    <cellStyle name="Followed Hyperlink" xfId="14499" builtinId="9" hidden="1"/>
    <cellStyle name="Followed Hyperlink" xfId="14501" builtinId="9" hidden="1"/>
    <cellStyle name="Followed Hyperlink" xfId="14503" builtinId="9" hidden="1"/>
    <cellStyle name="Followed Hyperlink" xfId="14505" builtinId="9" hidden="1"/>
    <cellStyle name="Followed Hyperlink" xfId="14513" builtinId="9" hidden="1"/>
    <cellStyle name="Followed Hyperlink" xfId="14514" builtinId="9" hidden="1"/>
    <cellStyle name="Followed Hyperlink" xfId="14515" builtinId="9" hidden="1"/>
    <cellStyle name="Followed Hyperlink" xfId="14516" builtinId="9" hidden="1"/>
    <cellStyle name="Followed Hyperlink" xfId="14517" builtinId="9" hidden="1"/>
    <cellStyle name="Followed Hyperlink" xfId="14518" builtinId="9" hidden="1"/>
    <cellStyle name="Followed Hyperlink" xfId="14519" builtinId="9" hidden="1"/>
    <cellStyle name="Followed Hyperlink" xfId="14520" builtinId="9" hidden="1"/>
    <cellStyle name="Followed Hyperlink" xfId="14521" builtinId="9" hidden="1"/>
    <cellStyle name="Followed Hyperlink" xfId="14522" builtinId="9" hidden="1"/>
    <cellStyle name="Followed Hyperlink" xfId="14523" builtinId="9" hidden="1"/>
    <cellStyle name="Followed Hyperlink" xfId="14524" builtinId="9" hidden="1"/>
    <cellStyle name="Followed Hyperlink" xfId="14525" builtinId="9" hidden="1"/>
    <cellStyle name="Followed Hyperlink" xfId="14526" builtinId="9" hidden="1"/>
    <cellStyle name="Followed Hyperlink" xfId="14527" builtinId="9" hidden="1"/>
    <cellStyle name="Followed Hyperlink" xfId="14528" builtinId="9" hidden="1"/>
    <cellStyle name="Followed Hyperlink" xfId="14529" builtinId="9" hidden="1"/>
    <cellStyle name="Followed Hyperlink" xfId="14530" builtinId="9" hidden="1"/>
    <cellStyle name="Followed Hyperlink" xfId="14531" builtinId="9" hidden="1"/>
    <cellStyle name="Followed Hyperlink" xfId="14532" builtinId="9" hidden="1"/>
    <cellStyle name="Followed Hyperlink" xfId="14533" builtinId="9" hidden="1"/>
    <cellStyle name="Followed Hyperlink" xfId="14534" builtinId="9" hidden="1"/>
    <cellStyle name="Followed Hyperlink" xfId="14535" builtinId="9" hidden="1"/>
    <cellStyle name="Followed Hyperlink" xfId="14536" builtinId="9" hidden="1"/>
    <cellStyle name="Followed Hyperlink" xfId="14537" builtinId="9" hidden="1"/>
    <cellStyle name="Followed Hyperlink" xfId="14538" builtinId="9" hidden="1"/>
    <cellStyle name="Followed Hyperlink" xfId="14539" builtinId="9" hidden="1"/>
    <cellStyle name="Followed Hyperlink" xfId="14540" builtinId="9" hidden="1"/>
    <cellStyle name="Followed Hyperlink" xfId="14541" builtinId="9" hidden="1"/>
    <cellStyle name="Followed Hyperlink" xfId="14542" builtinId="9" hidden="1"/>
    <cellStyle name="Followed Hyperlink" xfId="14543" builtinId="9" hidden="1"/>
    <cellStyle name="Followed Hyperlink" xfId="14544" builtinId="9" hidden="1"/>
    <cellStyle name="Followed Hyperlink" xfId="14545" builtinId="9" hidden="1"/>
    <cellStyle name="Followed Hyperlink" xfId="14546" builtinId="9" hidden="1"/>
    <cellStyle name="Followed Hyperlink" xfId="14547"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1" builtinId="9" hidden="1"/>
    <cellStyle name="Followed Hyperlink" xfId="14722"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4739" builtinId="9" hidden="1"/>
    <cellStyle name="Followed Hyperlink" xfId="14740" builtinId="9" hidden="1"/>
    <cellStyle name="Followed Hyperlink" xfId="14741" builtinId="9" hidden="1"/>
    <cellStyle name="Followed Hyperlink" xfId="14742" builtinId="9" hidden="1"/>
    <cellStyle name="Followed Hyperlink" xfId="14743" builtinId="9" hidden="1"/>
    <cellStyle name="Followed Hyperlink" xfId="14744" builtinId="9" hidden="1"/>
    <cellStyle name="Followed Hyperlink" xfId="14745" builtinId="9" hidden="1"/>
    <cellStyle name="Followed Hyperlink" xfId="14746" builtinId="9" hidden="1"/>
    <cellStyle name="Followed Hyperlink" xfId="14747" builtinId="9" hidden="1"/>
    <cellStyle name="Followed Hyperlink" xfId="14748" builtinId="9" hidden="1"/>
    <cellStyle name="Followed Hyperlink" xfId="14749" builtinId="9" hidden="1"/>
    <cellStyle name="Followed Hyperlink" xfId="14750" builtinId="9" hidden="1"/>
    <cellStyle name="Followed Hyperlink" xfId="14751" builtinId="9" hidden="1"/>
    <cellStyle name="Followed Hyperlink" xfId="14752" builtinId="9" hidden="1"/>
    <cellStyle name="Followed Hyperlink" xfId="14753" builtinId="9" hidden="1"/>
    <cellStyle name="Followed Hyperlink" xfId="14754"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359" builtinId="9" hidden="1"/>
    <cellStyle name="Followed Hyperlink" xfId="14361" builtinId="9" hidden="1"/>
    <cellStyle name="Followed Hyperlink" xfId="14363" builtinId="9" hidden="1"/>
    <cellStyle name="Followed Hyperlink" xfId="14347" builtinId="9" hidden="1"/>
    <cellStyle name="Followed Hyperlink" xfId="14506" builtinId="9" hidden="1"/>
    <cellStyle name="Followed Hyperlink" xfId="14367" builtinId="9" hidden="1"/>
    <cellStyle name="Followed Hyperlink" xfId="14790" builtinId="9" hidden="1"/>
    <cellStyle name="Followed Hyperlink" xfId="14792"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3" builtinId="9" hidden="1"/>
    <cellStyle name="Followed Hyperlink" xfId="14865" builtinId="9" hidden="1"/>
    <cellStyle name="Followed Hyperlink" xfId="14867" builtinId="9" hidden="1"/>
    <cellStyle name="Followed Hyperlink" xfId="14869" builtinId="9" hidden="1"/>
    <cellStyle name="Followed Hyperlink" xfId="14871" builtinId="9" hidden="1"/>
    <cellStyle name="Followed Hyperlink" xfId="14873" builtinId="9" hidden="1"/>
    <cellStyle name="Followed Hyperlink" xfId="14875" builtinId="9" hidden="1"/>
    <cellStyle name="Followed Hyperlink" xfId="14877" builtinId="9" hidden="1"/>
    <cellStyle name="Followed Hyperlink" xfId="14879" builtinId="9" hidden="1"/>
    <cellStyle name="Followed Hyperlink" xfId="14881" builtinId="9" hidden="1"/>
    <cellStyle name="Followed Hyperlink" xfId="14883" builtinId="9" hidden="1"/>
    <cellStyle name="Followed Hyperlink" xfId="14885" builtinId="9" hidden="1"/>
    <cellStyle name="Followed Hyperlink" xfId="14887" builtinId="9" hidden="1"/>
    <cellStyle name="Followed Hyperlink" xfId="14889" builtinId="9" hidden="1"/>
    <cellStyle name="Followed Hyperlink" xfId="14891" builtinId="9" hidden="1"/>
    <cellStyle name="Followed Hyperlink" xfId="14893" builtinId="9" hidden="1"/>
    <cellStyle name="Followed Hyperlink" xfId="14895" builtinId="9" hidden="1"/>
    <cellStyle name="Followed Hyperlink" xfId="14897" builtinId="9" hidden="1"/>
    <cellStyle name="Followed Hyperlink" xfId="14899" builtinId="9" hidden="1"/>
    <cellStyle name="Followed Hyperlink" xfId="14901" builtinId="9" hidden="1"/>
    <cellStyle name="Followed Hyperlink" xfId="14903" builtinId="9" hidden="1"/>
    <cellStyle name="Followed Hyperlink" xfId="14905" builtinId="9" hidden="1"/>
    <cellStyle name="Followed Hyperlink" xfId="14907" builtinId="9" hidden="1"/>
    <cellStyle name="Followed Hyperlink" xfId="14909" builtinId="9" hidden="1"/>
    <cellStyle name="Followed Hyperlink" xfId="14911" builtinId="9" hidden="1"/>
    <cellStyle name="Followed Hyperlink" xfId="14913" builtinId="9" hidden="1"/>
    <cellStyle name="Followed Hyperlink" xfId="14915" builtinId="9" hidden="1"/>
    <cellStyle name="Followed Hyperlink" xfId="14917"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931" builtinId="9" hidden="1"/>
    <cellStyle name="Followed Hyperlink" xfId="14932" builtinId="9" hidden="1"/>
    <cellStyle name="Followed Hyperlink" xfId="14933" builtinId="9" hidden="1"/>
    <cellStyle name="Followed Hyperlink" xfId="14934" builtinId="9" hidden="1"/>
    <cellStyle name="Followed Hyperlink" xfId="14935" builtinId="9" hidden="1"/>
    <cellStyle name="Followed Hyperlink" xfId="14936" builtinId="9" hidden="1"/>
    <cellStyle name="Followed Hyperlink" xfId="14937" builtinId="9" hidden="1"/>
    <cellStyle name="Followed Hyperlink" xfId="14938" builtinId="9" hidden="1"/>
    <cellStyle name="Followed Hyperlink" xfId="14939" builtinId="9" hidden="1"/>
    <cellStyle name="Followed Hyperlink" xfId="14940" builtinId="9" hidden="1"/>
    <cellStyle name="Followed Hyperlink" xfId="14941" builtinId="9" hidden="1"/>
    <cellStyle name="Followed Hyperlink" xfId="14942" builtinId="9" hidden="1"/>
    <cellStyle name="Followed Hyperlink" xfId="14943" builtinId="9" hidden="1"/>
    <cellStyle name="Followed Hyperlink" xfId="14944" builtinId="9" hidden="1"/>
    <cellStyle name="Followed Hyperlink" xfId="14945" builtinId="9" hidden="1"/>
    <cellStyle name="Followed Hyperlink" xfId="14946" builtinId="9" hidden="1"/>
    <cellStyle name="Followed Hyperlink" xfId="14947" builtinId="9" hidden="1"/>
    <cellStyle name="Followed Hyperlink" xfId="14948" builtinId="9" hidden="1"/>
    <cellStyle name="Followed Hyperlink" xfId="14949" builtinId="9" hidden="1"/>
    <cellStyle name="Followed Hyperlink" xfId="14950" builtinId="9" hidden="1"/>
    <cellStyle name="Followed Hyperlink" xfId="14951" builtinId="9" hidden="1"/>
    <cellStyle name="Followed Hyperlink" xfId="14952" builtinId="9" hidden="1"/>
    <cellStyle name="Followed Hyperlink" xfId="14953" builtinId="9" hidden="1"/>
    <cellStyle name="Followed Hyperlink" xfId="14954" builtinId="9" hidden="1"/>
    <cellStyle name="Followed Hyperlink" xfId="14955" builtinId="9" hidden="1"/>
    <cellStyle name="Followed Hyperlink" xfId="14956" builtinId="9" hidden="1"/>
    <cellStyle name="Followed Hyperlink" xfId="14957" builtinId="9" hidden="1"/>
    <cellStyle name="Followed Hyperlink" xfId="14958"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7" builtinId="9" hidden="1"/>
    <cellStyle name="Followed Hyperlink" xfId="14999" builtinId="9" hidden="1"/>
    <cellStyle name="Followed Hyperlink" xfId="15001" builtinId="9" hidden="1"/>
    <cellStyle name="Followed Hyperlink" xfId="15003" builtinId="9" hidden="1"/>
    <cellStyle name="Followed Hyperlink" xfId="15005" builtinId="9" hidden="1"/>
    <cellStyle name="Followed Hyperlink" xfId="15007" builtinId="9" hidden="1"/>
    <cellStyle name="Followed Hyperlink" xfId="15009" builtinId="9" hidden="1"/>
    <cellStyle name="Followed Hyperlink" xfId="15011" builtinId="9" hidden="1"/>
    <cellStyle name="Followed Hyperlink" xfId="15015" builtinId="9" hidden="1"/>
    <cellStyle name="Followed Hyperlink" xfId="15017" builtinId="9" hidden="1"/>
    <cellStyle name="Followed Hyperlink" xfId="15019" builtinId="9" hidden="1"/>
    <cellStyle name="Followed Hyperlink" xfId="15021" builtinId="9" hidden="1"/>
    <cellStyle name="Followed Hyperlink" xfId="15023" builtinId="9" hidden="1"/>
    <cellStyle name="Followed Hyperlink" xfId="15025" builtinId="9" hidden="1"/>
    <cellStyle name="Followed Hyperlink" xfId="15027" builtinId="9" hidden="1"/>
    <cellStyle name="Followed Hyperlink" xfId="15029" builtinId="9" hidden="1"/>
    <cellStyle name="Followed Hyperlink" xfId="15031" builtinId="9" hidden="1"/>
    <cellStyle name="Followed Hyperlink" xfId="15033" builtinId="9" hidden="1"/>
    <cellStyle name="Followed Hyperlink" xfId="15035" builtinId="9" hidden="1"/>
    <cellStyle name="Followed Hyperlink" xfId="15037" builtinId="9" hidden="1"/>
    <cellStyle name="Followed Hyperlink" xfId="15039" builtinId="9" hidden="1"/>
    <cellStyle name="Followed Hyperlink" xfId="15041" builtinId="9" hidden="1"/>
    <cellStyle name="Followed Hyperlink" xfId="15043" builtinId="9" hidden="1"/>
    <cellStyle name="Followed Hyperlink" xfId="15045" builtinId="9" hidden="1"/>
    <cellStyle name="Followed Hyperlink" xfId="15047" builtinId="9" hidden="1"/>
    <cellStyle name="Followed Hyperlink" xfId="15049" builtinId="9" hidden="1"/>
    <cellStyle name="Followed Hyperlink" xfId="15051" builtinId="9" hidden="1"/>
    <cellStyle name="Followed Hyperlink" xfId="15053" builtinId="9" hidden="1"/>
    <cellStyle name="Followed Hyperlink" xfId="15055" builtinId="9" hidden="1"/>
    <cellStyle name="Followed Hyperlink" xfId="15057" builtinId="9" hidden="1"/>
    <cellStyle name="Followed Hyperlink" xfId="15059" builtinId="9" hidden="1"/>
    <cellStyle name="Followed Hyperlink" xfId="15061" builtinId="9" hidden="1"/>
    <cellStyle name="Followed Hyperlink" xfId="15063" builtinId="9" hidden="1"/>
    <cellStyle name="Followed Hyperlink" xfId="15065" builtinId="9" hidden="1"/>
    <cellStyle name="Followed Hyperlink" xfId="15067" builtinId="9" hidden="1"/>
    <cellStyle name="Followed Hyperlink" xfId="15069" builtinId="9" hidden="1"/>
    <cellStyle name="Followed Hyperlink" xfId="15071" builtinId="9" hidden="1"/>
    <cellStyle name="Followed Hyperlink" xfId="15073" builtinId="9" hidden="1"/>
    <cellStyle name="Followed Hyperlink" xfId="15075" builtinId="9" hidden="1"/>
    <cellStyle name="Followed Hyperlink" xfId="15077" builtinId="9" hidden="1"/>
    <cellStyle name="Followed Hyperlink" xfId="15079" builtinId="9" hidden="1"/>
    <cellStyle name="Followed Hyperlink" xfId="15081" builtinId="9" hidden="1"/>
    <cellStyle name="Followed Hyperlink" xfId="15083" builtinId="9" hidden="1"/>
    <cellStyle name="Followed Hyperlink" xfId="15085" builtinId="9" hidden="1"/>
    <cellStyle name="Followed Hyperlink" xfId="15087" builtinId="9" hidden="1"/>
    <cellStyle name="Followed Hyperlink" xfId="15089" builtinId="9" hidden="1"/>
    <cellStyle name="Followed Hyperlink" xfId="15091" builtinId="9" hidden="1"/>
    <cellStyle name="Followed Hyperlink" xfId="15093" builtinId="9" hidden="1"/>
    <cellStyle name="Followed Hyperlink" xfId="15095" builtinId="9" hidden="1"/>
    <cellStyle name="Followed Hyperlink" xfId="15097" builtinId="9" hidden="1"/>
    <cellStyle name="Followed Hyperlink" xfId="15099" builtinId="9" hidden="1"/>
    <cellStyle name="Followed Hyperlink" xfId="15101" builtinId="9" hidden="1"/>
    <cellStyle name="Followed Hyperlink" xfId="15103" builtinId="9" hidden="1"/>
    <cellStyle name="Followed Hyperlink" xfId="15105" builtinId="9" hidden="1"/>
    <cellStyle name="Followed Hyperlink" xfId="15107" builtinId="9" hidden="1"/>
    <cellStyle name="Followed Hyperlink" xfId="15109" builtinId="9" hidden="1"/>
    <cellStyle name="Followed Hyperlink" xfId="15111" builtinId="9" hidden="1"/>
    <cellStyle name="Followed Hyperlink" xfId="15113" builtinId="9" hidden="1"/>
    <cellStyle name="Followed Hyperlink" xfId="15115" builtinId="9" hidden="1"/>
    <cellStyle name="Followed Hyperlink" xfId="15117" builtinId="9" hidden="1"/>
    <cellStyle name="Followed Hyperlink" xfId="15119" builtinId="9" hidden="1"/>
    <cellStyle name="Followed Hyperlink" xfId="15121" builtinId="9" hidden="1"/>
    <cellStyle name="Followed Hyperlink" xfId="15123" builtinId="9" hidden="1"/>
    <cellStyle name="Followed Hyperlink" xfId="15125" builtinId="9" hidden="1"/>
    <cellStyle name="Followed Hyperlink" xfId="15127" builtinId="9" hidden="1"/>
    <cellStyle name="Followed Hyperlink" xfId="15129" builtinId="9" hidden="1"/>
    <cellStyle name="Followed Hyperlink" xfId="15131" builtinId="9" hidden="1"/>
    <cellStyle name="Followed Hyperlink" xfId="15133" builtinId="9" hidden="1"/>
    <cellStyle name="Followed Hyperlink" xfId="15135"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8" builtinId="9" hidden="1"/>
    <cellStyle name="Followed Hyperlink" xfId="15169" builtinId="9" hidden="1"/>
    <cellStyle name="Followed Hyperlink" xfId="15170" builtinId="9" hidden="1"/>
    <cellStyle name="Followed Hyperlink" xfId="15171" builtinId="9" hidden="1"/>
    <cellStyle name="Followed Hyperlink" xfId="15172" builtinId="9" hidden="1"/>
    <cellStyle name="Followed Hyperlink" xfId="15173" builtinId="9" hidden="1"/>
    <cellStyle name="Followed Hyperlink" xfId="15174" builtinId="9" hidden="1"/>
    <cellStyle name="Followed Hyperlink" xfId="15175" builtinId="9" hidden="1"/>
    <cellStyle name="Followed Hyperlink" xfId="15176" builtinId="9" hidden="1"/>
    <cellStyle name="Followed Hyperlink" xfId="15177"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397" builtinId="9" hidden="1"/>
    <cellStyle name="Followed Hyperlink" xfId="15398"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55" builtinId="9" hidden="1"/>
    <cellStyle name="Followed Hyperlink" xfId="15557" builtinId="9" hidden="1"/>
    <cellStyle name="Followed Hyperlink" xfId="15559" builtinId="9" hidden="1"/>
    <cellStyle name="Followed Hyperlink" xfId="15561" builtinId="9" hidden="1"/>
    <cellStyle name="Followed Hyperlink" xfId="15563" builtinId="9" hidden="1"/>
    <cellStyle name="Followed Hyperlink" xfId="15565" builtinId="9" hidden="1"/>
    <cellStyle name="Followed Hyperlink" xfId="15567" builtinId="9" hidden="1"/>
    <cellStyle name="Followed Hyperlink" xfId="15569" builtinId="9" hidden="1"/>
    <cellStyle name="Followed Hyperlink" xfId="15571" builtinId="9" hidden="1"/>
    <cellStyle name="Followed Hyperlink" xfId="15573" builtinId="9" hidden="1"/>
    <cellStyle name="Followed Hyperlink" xfId="15575"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1" builtinId="9" hidden="1"/>
    <cellStyle name="Followed Hyperlink" xfId="15673" builtinId="9" hidden="1"/>
    <cellStyle name="Followed Hyperlink" xfId="15675" builtinId="9" hidden="1"/>
    <cellStyle name="Followed Hyperlink" xfId="15677" builtinId="9" hidden="1"/>
    <cellStyle name="Followed Hyperlink" xfId="15679" builtinId="9" hidden="1"/>
    <cellStyle name="Followed Hyperlink" xfId="15681" builtinId="9" hidden="1"/>
    <cellStyle name="Followed Hyperlink" xfId="15683" builtinId="9" hidden="1"/>
    <cellStyle name="Followed Hyperlink" xfId="15685" builtinId="9" hidden="1"/>
    <cellStyle name="Followed Hyperlink" xfId="15687" builtinId="9" hidden="1"/>
    <cellStyle name="Followed Hyperlink" xfId="15689" builtinId="9" hidden="1"/>
    <cellStyle name="Followed Hyperlink" xfId="15691" builtinId="9" hidden="1"/>
    <cellStyle name="Followed Hyperlink" xfId="15693" builtinId="9" hidden="1"/>
    <cellStyle name="Followed Hyperlink" xfId="15695" builtinId="9" hidden="1"/>
    <cellStyle name="Followed Hyperlink" xfId="15697" builtinId="9" hidden="1"/>
    <cellStyle name="Followed Hyperlink" xfId="15699" builtinId="9" hidden="1"/>
    <cellStyle name="Followed Hyperlink" xfId="15701" builtinId="9" hidden="1"/>
    <cellStyle name="Followed Hyperlink" xfId="15703" builtinId="9" hidden="1"/>
    <cellStyle name="Followed Hyperlink" xfId="15705" builtinId="9" hidden="1"/>
    <cellStyle name="Followed Hyperlink" xfId="15707" builtinId="9" hidden="1"/>
    <cellStyle name="Followed Hyperlink" xfId="15709" builtinId="9" hidden="1"/>
    <cellStyle name="Followed Hyperlink" xfId="15711" builtinId="9" hidden="1"/>
    <cellStyle name="Followed Hyperlink" xfId="15713" builtinId="9" hidden="1"/>
    <cellStyle name="Followed Hyperlink" xfId="15715" builtinId="9" hidden="1"/>
    <cellStyle name="Followed Hyperlink" xfId="15717" builtinId="9" hidden="1"/>
    <cellStyle name="Followed Hyperlink" xfId="15719" builtinId="9" hidden="1"/>
    <cellStyle name="Followed Hyperlink" xfId="15721" builtinId="9" hidden="1"/>
    <cellStyle name="Followed Hyperlink" xfId="15723" builtinId="9" hidden="1"/>
    <cellStyle name="Followed Hyperlink" xfId="15725" builtinId="9" hidden="1"/>
    <cellStyle name="Followed Hyperlink" xfId="15727" builtinId="9" hidden="1"/>
    <cellStyle name="Followed Hyperlink" xfId="15729" builtinId="9" hidden="1"/>
    <cellStyle name="Followed Hyperlink" xfId="15731" builtinId="9" hidden="1"/>
    <cellStyle name="Followed Hyperlink" xfId="15733" builtinId="9" hidden="1"/>
    <cellStyle name="Followed Hyperlink" xfId="15735" builtinId="9" hidden="1"/>
    <cellStyle name="Followed Hyperlink" xfId="15737" builtinId="9" hidden="1"/>
    <cellStyle name="Followed Hyperlink" xfId="15739" builtinId="9" hidden="1"/>
    <cellStyle name="Followed Hyperlink" xfId="15741" builtinId="9" hidden="1"/>
    <cellStyle name="Followed Hyperlink" xfId="15743" builtinId="9" hidden="1"/>
    <cellStyle name="Followed Hyperlink" xfId="15745" builtinId="9" hidden="1"/>
    <cellStyle name="Followed Hyperlink" xfId="15747" builtinId="9" hidden="1"/>
    <cellStyle name="Followed Hyperlink" xfId="15749" builtinId="9" hidden="1"/>
    <cellStyle name="Followed Hyperlink" xfId="15751" builtinId="9" hidden="1"/>
    <cellStyle name="Followed Hyperlink" xfId="15753" builtinId="9" hidden="1"/>
    <cellStyle name="Followed Hyperlink" xfId="15755" builtinId="9" hidden="1"/>
    <cellStyle name="Followed Hyperlink" xfId="15757" builtinId="9" hidden="1"/>
    <cellStyle name="Followed Hyperlink" xfId="15759" builtinId="9" hidden="1"/>
    <cellStyle name="Followed Hyperlink" xfId="15761" builtinId="9" hidden="1"/>
    <cellStyle name="Followed Hyperlink" xfId="15763" builtinId="9" hidden="1"/>
    <cellStyle name="Followed Hyperlink" xfId="15765" builtinId="9" hidden="1"/>
    <cellStyle name="Followed Hyperlink" xfId="15767" builtinId="9" hidden="1"/>
    <cellStyle name="Followed Hyperlink" xfId="15769" builtinId="9" hidden="1"/>
    <cellStyle name="Followed Hyperlink" xfId="15771" builtinId="9" hidden="1"/>
    <cellStyle name="Followed Hyperlink" xfId="15773" builtinId="9" hidden="1"/>
    <cellStyle name="Followed Hyperlink" xfId="15775" builtinId="9" hidden="1"/>
    <cellStyle name="Followed Hyperlink" xfId="15777" builtinId="9" hidden="1"/>
    <cellStyle name="Followed Hyperlink" xfId="15779" builtinId="9" hidden="1"/>
    <cellStyle name="Followed Hyperlink" xfId="15781" builtinId="9" hidden="1"/>
    <cellStyle name="Followed Hyperlink" xfId="15783" builtinId="9" hidden="1"/>
    <cellStyle name="Followed Hyperlink" xfId="15785" builtinId="9" hidden="1"/>
    <cellStyle name="Followed Hyperlink" xfId="15787" builtinId="9" hidden="1"/>
    <cellStyle name="Followed Hyperlink" xfId="15789" builtinId="9" hidden="1"/>
    <cellStyle name="Followed Hyperlink" xfId="15791" builtinId="9" hidden="1"/>
    <cellStyle name="Followed Hyperlink" xfId="15798" builtinId="9" hidden="1"/>
    <cellStyle name="Followed Hyperlink" xfId="15799" builtinId="9" hidden="1"/>
    <cellStyle name="Followed Hyperlink" xfId="15800" builtinId="9" hidden="1"/>
    <cellStyle name="Followed Hyperlink" xfId="15801" builtinId="9" hidden="1"/>
    <cellStyle name="Followed Hyperlink" xfId="15802" builtinId="9" hidden="1"/>
    <cellStyle name="Followed Hyperlink" xfId="15803" builtinId="9" hidden="1"/>
    <cellStyle name="Followed Hyperlink" xfId="15804" builtinId="9" hidden="1"/>
    <cellStyle name="Followed Hyperlink" xfId="15805" builtinId="9" hidden="1"/>
    <cellStyle name="Followed Hyperlink" xfId="15806" builtinId="9" hidden="1"/>
    <cellStyle name="Followed Hyperlink" xfId="15807" builtinId="9" hidden="1"/>
    <cellStyle name="Followed Hyperlink" xfId="15808" builtinId="9" hidden="1"/>
    <cellStyle name="Followed Hyperlink" xfId="15809" builtinId="9" hidden="1"/>
    <cellStyle name="Followed Hyperlink" xfId="15810" builtinId="9" hidden="1"/>
    <cellStyle name="Followed Hyperlink" xfId="15811" builtinId="9" hidden="1"/>
    <cellStyle name="Followed Hyperlink" xfId="15812" builtinId="9" hidden="1"/>
    <cellStyle name="Followed Hyperlink" xfId="15813" builtinId="9" hidden="1"/>
    <cellStyle name="Followed Hyperlink" xfId="15814" builtinId="9" hidden="1"/>
    <cellStyle name="Followed Hyperlink" xfId="15815" builtinId="9" hidden="1"/>
    <cellStyle name="Followed Hyperlink" xfId="15816"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71" builtinId="9" hidden="1"/>
    <cellStyle name="Followed Hyperlink" xfId="15873" builtinId="9" hidden="1"/>
    <cellStyle name="Followed Hyperlink" xfId="15875" builtinId="9" hidden="1"/>
    <cellStyle name="Followed Hyperlink" xfId="15877" builtinId="9" hidden="1"/>
    <cellStyle name="Followed Hyperlink" xfId="15879" builtinId="9" hidden="1"/>
    <cellStyle name="Followed Hyperlink" xfId="15881" builtinId="9" hidden="1"/>
    <cellStyle name="Followed Hyperlink" xfId="15883" builtinId="9" hidden="1"/>
    <cellStyle name="Followed Hyperlink" xfId="15885"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5" builtinId="9" hidden="1"/>
    <cellStyle name="Followed Hyperlink" xfId="16016" builtinId="9" hidden="1"/>
    <cellStyle name="Followed Hyperlink" xfId="16017" builtinId="9" hidden="1"/>
    <cellStyle name="Followed Hyperlink" xfId="16018" builtinId="9" hidden="1"/>
    <cellStyle name="Followed Hyperlink" xfId="16019" builtinId="9" hidden="1"/>
    <cellStyle name="Followed Hyperlink" xfId="16020" builtinId="9" hidden="1"/>
    <cellStyle name="Followed Hyperlink" xfId="16021" builtinId="9" hidden="1"/>
    <cellStyle name="Followed Hyperlink" xfId="16022" builtinId="9" hidden="1"/>
    <cellStyle name="Followed Hyperlink" xfId="16023" builtinId="9" hidden="1"/>
    <cellStyle name="Followed Hyperlink" xfId="16024" builtinId="9" hidden="1"/>
    <cellStyle name="Followed Hyperlink" xfId="16025" builtinId="9" hidden="1"/>
    <cellStyle name="Followed Hyperlink" xfId="16026" builtinId="9" hidden="1"/>
    <cellStyle name="Followed Hyperlink" xfId="16027" builtinId="9" hidden="1"/>
    <cellStyle name="Followed Hyperlink" xfId="16028" builtinId="9" hidden="1"/>
    <cellStyle name="Followed Hyperlink" xfId="16029" builtinId="9" hidden="1"/>
    <cellStyle name="Followed Hyperlink" xfId="16030" builtinId="9" hidden="1"/>
    <cellStyle name="Followed Hyperlink" xfId="16031" builtinId="9" hidden="1"/>
    <cellStyle name="Followed Hyperlink" xfId="16032" builtinId="9" hidden="1"/>
    <cellStyle name="Followed Hyperlink" xfId="16033" builtinId="9" hidden="1"/>
    <cellStyle name="Followed Hyperlink" xfId="16034" builtinId="9" hidden="1"/>
    <cellStyle name="Followed Hyperlink" xfId="16035" builtinId="9" hidden="1"/>
    <cellStyle name="Followed Hyperlink" xfId="16036" builtinId="9" hidden="1"/>
    <cellStyle name="Followed Hyperlink" xfId="16037" builtinId="9" hidden="1"/>
    <cellStyle name="Followed Hyperlink" xfId="16038" builtinId="9" hidden="1"/>
    <cellStyle name="Followed Hyperlink" xfId="16039" builtinId="9" hidden="1"/>
    <cellStyle name="Followed Hyperlink" xfId="16040" builtinId="9" hidden="1"/>
    <cellStyle name="Followed Hyperlink" xfId="16041" builtinId="9" hidden="1"/>
    <cellStyle name="Followed Hyperlink" xfId="16042" builtinId="9" hidden="1"/>
    <cellStyle name="Followed Hyperlink" xfId="16043" builtinId="9" hidden="1"/>
    <cellStyle name="Followed Hyperlink" xfId="16044" builtinId="9" hidden="1"/>
    <cellStyle name="Followed Hyperlink" xfId="16045" builtinId="9" hidden="1"/>
    <cellStyle name="Followed Hyperlink" xfId="16046" builtinId="9" hidden="1"/>
    <cellStyle name="Followed Hyperlink" xfId="16047" builtinId="9" hidden="1"/>
    <cellStyle name="Followed Hyperlink" xfId="16048" builtinId="9" hidden="1"/>
    <cellStyle name="Followed Hyperlink" xfId="16049"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1" builtinId="9" hidden="1"/>
    <cellStyle name="Followed Hyperlink" xfId="16222" builtinId="9" hidden="1"/>
    <cellStyle name="Followed Hyperlink" xfId="16223" builtinId="9" hidden="1"/>
    <cellStyle name="Followed Hyperlink" xfId="16224" builtinId="9" hidden="1"/>
    <cellStyle name="Followed Hyperlink" xfId="16225" builtinId="9" hidden="1"/>
    <cellStyle name="Followed Hyperlink" xfId="16226" builtinId="9" hidden="1"/>
    <cellStyle name="Followed Hyperlink" xfId="16227" builtinId="9" hidden="1"/>
    <cellStyle name="Followed Hyperlink" xfId="16228" builtinId="9" hidden="1"/>
    <cellStyle name="Followed Hyperlink" xfId="16229" builtinId="9" hidden="1"/>
    <cellStyle name="Followed Hyperlink" xfId="16230" builtinId="9" hidden="1"/>
    <cellStyle name="Followed Hyperlink" xfId="16231" builtinId="9" hidden="1"/>
    <cellStyle name="Followed Hyperlink" xfId="16232" builtinId="9" hidden="1"/>
    <cellStyle name="Followed Hyperlink" xfId="16233" builtinId="9" hidden="1"/>
    <cellStyle name="Followed Hyperlink" xfId="16234" builtinId="9" hidden="1"/>
    <cellStyle name="Followed Hyperlink" xfId="16235" builtinId="9" hidden="1"/>
    <cellStyle name="Followed Hyperlink" xfId="16236" builtinId="9" hidden="1"/>
    <cellStyle name="Followed Hyperlink" xfId="16237" builtinId="9" hidden="1"/>
    <cellStyle name="Followed Hyperlink" xfId="16238" builtinId="9" hidden="1"/>
    <cellStyle name="Followed Hyperlink" xfId="16239" builtinId="9" hidden="1"/>
    <cellStyle name="Followed Hyperlink" xfId="16240" builtinId="9" hidden="1"/>
    <cellStyle name="Followed Hyperlink" xfId="16241" builtinId="9" hidden="1"/>
    <cellStyle name="Followed Hyperlink" xfId="16242" builtinId="9" hidden="1"/>
    <cellStyle name="Followed Hyperlink" xfId="16243" builtinId="9" hidden="1"/>
    <cellStyle name="Followed Hyperlink" xfId="16244" builtinId="9" hidden="1"/>
    <cellStyle name="Followed Hyperlink" xfId="16245" builtinId="9" hidden="1"/>
    <cellStyle name="Followed Hyperlink" xfId="16246" builtinId="9" hidden="1"/>
    <cellStyle name="Followed Hyperlink" xfId="16247" builtinId="9" hidden="1"/>
    <cellStyle name="Followed Hyperlink" xfId="16248" builtinId="9" hidden="1"/>
    <cellStyle name="Followed Hyperlink" xfId="16249" builtinId="9" hidden="1"/>
    <cellStyle name="Followed Hyperlink" xfId="16250" builtinId="9" hidden="1"/>
    <cellStyle name="Followed Hyperlink" xfId="16251" builtinId="9" hidden="1"/>
    <cellStyle name="Followed Hyperlink" xfId="16252" builtinId="9" hidden="1"/>
    <cellStyle name="Followed Hyperlink" xfId="16253" builtinId="9" hidden="1"/>
    <cellStyle name="Followed Hyperlink" xfId="16254"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1" builtinId="9" hidden="1"/>
    <cellStyle name="Followed Hyperlink" xfId="16293" builtinId="9" hidden="1"/>
    <cellStyle name="Followed Hyperlink" xfId="16295" builtinId="9" hidden="1"/>
    <cellStyle name="Followed Hyperlink" xfId="16297" builtinId="9" hidden="1"/>
    <cellStyle name="Followed Hyperlink" xfId="16299" builtinId="9" hidden="1"/>
    <cellStyle name="Followed Hyperlink" xfId="16301" builtinId="9" hidden="1"/>
    <cellStyle name="Followed Hyperlink" xfId="16303" builtinId="9" hidden="1"/>
    <cellStyle name="Followed Hyperlink" xfId="16305" builtinId="9" hidden="1"/>
    <cellStyle name="Followed Hyperlink" xfId="16307" builtinId="9" hidden="1"/>
    <cellStyle name="Followed Hyperlink" xfId="16309" builtinId="9" hidden="1"/>
    <cellStyle name="Followed Hyperlink" xfId="16311" builtinId="9" hidden="1"/>
    <cellStyle name="Followed Hyperlink" xfId="16313" builtinId="9" hidden="1"/>
    <cellStyle name="Followed Hyperlink" xfId="16315" builtinId="9" hidden="1"/>
    <cellStyle name="Followed Hyperlink" xfId="16317" builtinId="9" hidden="1"/>
    <cellStyle name="Followed Hyperlink" xfId="16319" builtinId="9" hidden="1"/>
    <cellStyle name="Followed Hyperlink" xfId="16321" builtinId="9" hidden="1"/>
    <cellStyle name="Followed Hyperlink" xfId="16323" builtinId="9" hidden="1"/>
    <cellStyle name="Followed Hyperlink" xfId="16325" builtinId="9" hidden="1"/>
    <cellStyle name="Followed Hyperlink" xfId="16327" builtinId="9" hidden="1"/>
    <cellStyle name="Followed Hyperlink" xfId="16329" builtinId="9" hidden="1"/>
    <cellStyle name="Followed Hyperlink" xfId="16331" builtinId="9" hidden="1"/>
    <cellStyle name="Followed Hyperlink" xfId="16333" builtinId="9" hidden="1"/>
    <cellStyle name="Followed Hyperlink" xfId="16335" builtinId="9" hidden="1"/>
    <cellStyle name="Followed Hyperlink" xfId="16337" builtinId="9" hidden="1"/>
    <cellStyle name="Followed Hyperlink" xfId="16339" builtinId="9" hidden="1"/>
    <cellStyle name="Followed Hyperlink" xfId="16341" builtinId="9" hidden="1"/>
    <cellStyle name="Followed Hyperlink" xfId="16343" builtinId="9" hidden="1"/>
    <cellStyle name="Followed Hyperlink" xfId="16345" builtinId="9" hidden="1"/>
    <cellStyle name="Followed Hyperlink" xfId="16347" builtinId="9" hidden="1"/>
    <cellStyle name="Followed Hyperlink" xfId="16349" builtinId="9" hidden="1"/>
    <cellStyle name="Followed Hyperlink" xfId="16351" builtinId="9" hidden="1"/>
    <cellStyle name="Followed Hyperlink" xfId="16353" builtinId="9" hidden="1"/>
    <cellStyle name="Followed Hyperlink" xfId="16355" builtinId="9" hidden="1"/>
    <cellStyle name="Followed Hyperlink" xfId="16357" builtinId="9" hidden="1"/>
    <cellStyle name="Followed Hyperlink" xfId="16359" builtinId="9" hidden="1"/>
    <cellStyle name="Followed Hyperlink" xfId="16361" builtinId="9" hidden="1"/>
    <cellStyle name="Followed Hyperlink" xfId="16363" builtinId="9" hidden="1"/>
    <cellStyle name="Followed Hyperlink" xfId="16365" builtinId="9" hidden="1"/>
    <cellStyle name="Followed Hyperlink" xfId="16367"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9" builtinId="9" hidden="1"/>
    <cellStyle name="Followed Hyperlink" xfId="16580" builtinId="9" hidden="1"/>
    <cellStyle name="Followed Hyperlink" xfId="16581" builtinId="9" hidden="1"/>
    <cellStyle name="Followed Hyperlink" xfId="16582" builtinId="9" hidden="1"/>
    <cellStyle name="Followed Hyperlink" xfId="16583" builtinId="9" hidden="1"/>
    <cellStyle name="Followed Hyperlink" xfId="16584" builtinId="9" hidden="1"/>
    <cellStyle name="Followed Hyperlink" xfId="16585" builtinId="9" hidden="1"/>
    <cellStyle name="Followed Hyperlink" xfId="16586" builtinId="9" hidden="1"/>
    <cellStyle name="Followed Hyperlink" xfId="16587" builtinId="9" hidden="1"/>
    <cellStyle name="Followed Hyperlink" xfId="16588" builtinId="9" hidden="1"/>
    <cellStyle name="Followed Hyperlink" xfId="16589" builtinId="9" hidden="1"/>
    <cellStyle name="Followed Hyperlink" xfId="16590" builtinId="9" hidden="1"/>
    <cellStyle name="Followed Hyperlink" xfId="16591" builtinId="9" hidden="1"/>
    <cellStyle name="Followed Hyperlink" xfId="16592" builtinId="9" hidden="1"/>
    <cellStyle name="Followed Hyperlink" xfId="16593" builtinId="9" hidden="1"/>
    <cellStyle name="Followed Hyperlink" xfId="16594" builtinId="9" hidden="1"/>
    <cellStyle name="Followed Hyperlink" xfId="16595" builtinId="9" hidden="1"/>
    <cellStyle name="Followed Hyperlink" xfId="16596" builtinId="9" hidden="1"/>
    <cellStyle name="Followed Hyperlink" xfId="16597" builtinId="9" hidden="1"/>
    <cellStyle name="Followed Hyperlink" xfId="16598" builtinId="9" hidden="1"/>
    <cellStyle name="Followed Hyperlink" xfId="16599" builtinId="9" hidden="1"/>
    <cellStyle name="Followed Hyperlink" xfId="16600" builtinId="9" hidden="1"/>
    <cellStyle name="Followed Hyperlink" xfId="16601" builtinId="9" hidden="1"/>
    <cellStyle name="Followed Hyperlink" xfId="16602" builtinId="9" hidden="1"/>
    <cellStyle name="Followed Hyperlink" xfId="16603" builtinId="9" hidden="1"/>
    <cellStyle name="Followed Hyperlink" xfId="16604" builtinId="9" hidden="1"/>
    <cellStyle name="Followed Hyperlink" xfId="16605" builtinId="9" hidden="1"/>
    <cellStyle name="Followed Hyperlink" xfId="16606" builtinId="9" hidden="1"/>
    <cellStyle name="Followed Hyperlink" xfId="16607" builtinId="9" hidden="1"/>
    <cellStyle name="Followed Hyperlink" xfId="16608" builtinId="9" hidden="1"/>
    <cellStyle name="Followed Hyperlink" xfId="16609" builtinId="9" hidden="1"/>
    <cellStyle name="Followed Hyperlink" xfId="16610" builtinId="9" hidden="1"/>
    <cellStyle name="Followed Hyperlink" xfId="16611" builtinId="9" hidden="1"/>
    <cellStyle name="Followed Hyperlink" xfId="16612" builtinId="9" hidden="1"/>
    <cellStyle name="Followed Hyperlink" xfId="16613"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9" builtinId="9" hidden="1"/>
    <cellStyle name="Followed Hyperlink" xfId="16651" builtinId="9" hidden="1"/>
    <cellStyle name="Followed Hyperlink" xfId="16653" builtinId="9" hidden="1"/>
    <cellStyle name="Followed Hyperlink" xfId="16655" builtinId="9" hidden="1"/>
    <cellStyle name="Followed Hyperlink" xfId="16657" builtinId="9" hidden="1"/>
    <cellStyle name="Followed Hyperlink" xfId="16659" builtinId="9" hidden="1"/>
    <cellStyle name="Followed Hyperlink" xfId="16661" builtinId="9" hidden="1"/>
    <cellStyle name="Followed Hyperlink" xfId="16663" builtinId="9" hidden="1"/>
    <cellStyle name="Followed Hyperlink" xfId="16667" builtinId="9" hidden="1"/>
    <cellStyle name="Followed Hyperlink" xfId="16669" builtinId="9" hidden="1"/>
    <cellStyle name="Followed Hyperlink" xfId="16671" builtinId="9" hidden="1"/>
    <cellStyle name="Followed Hyperlink" xfId="16673" builtinId="9" hidden="1"/>
    <cellStyle name="Followed Hyperlink" xfId="16675" builtinId="9" hidden="1"/>
    <cellStyle name="Followed Hyperlink" xfId="16677" builtinId="9" hidden="1"/>
    <cellStyle name="Followed Hyperlink" xfId="16679" builtinId="9" hidden="1"/>
    <cellStyle name="Followed Hyperlink" xfId="16681" builtinId="9" hidden="1"/>
    <cellStyle name="Followed Hyperlink" xfId="16683" builtinId="9" hidden="1"/>
    <cellStyle name="Followed Hyperlink" xfId="16685" builtinId="9" hidden="1"/>
    <cellStyle name="Followed Hyperlink" xfId="16687" builtinId="9" hidden="1"/>
    <cellStyle name="Followed Hyperlink" xfId="16689" builtinId="9" hidden="1"/>
    <cellStyle name="Followed Hyperlink" xfId="16691" builtinId="9" hidden="1"/>
    <cellStyle name="Followed Hyperlink" xfId="16693" builtinId="9" hidden="1"/>
    <cellStyle name="Followed Hyperlink" xfId="16695" builtinId="9" hidden="1"/>
    <cellStyle name="Followed Hyperlink" xfId="16697" builtinId="9" hidden="1"/>
    <cellStyle name="Followed Hyperlink" xfId="16699" builtinId="9" hidden="1"/>
    <cellStyle name="Followed Hyperlink" xfId="16701" builtinId="9" hidden="1"/>
    <cellStyle name="Followed Hyperlink" xfId="16703" builtinId="9" hidden="1"/>
    <cellStyle name="Followed Hyperlink" xfId="16705" builtinId="9" hidden="1"/>
    <cellStyle name="Followed Hyperlink" xfId="16707" builtinId="9" hidden="1"/>
    <cellStyle name="Followed Hyperlink" xfId="16709" builtinId="9" hidden="1"/>
    <cellStyle name="Followed Hyperlink" xfId="16711" builtinId="9" hidden="1"/>
    <cellStyle name="Followed Hyperlink" xfId="16713" builtinId="9" hidden="1"/>
    <cellStyle name="Followed Hyperlink" xfId="16715" builtinId="9" hidden="1"/>
    <cellStyle name="Followed Hyperlink" xfId="16717" builtinId="9" hidden="1"/>
    <cellStyle name="Followed Hyperlink" xfId="16719" builtinId="9" hidden="1"/>
    <cellStyle name="Followed Hyperlink" xfId="16721" builtinId="9" hidden="1"/>
    <cellStyle name="Followed Hyperlink" xfId="16723" builtinId="9" hidden="1"/>
    <cellStyle name="Followed Hyperlink" xfId="16725" builtinId="9" hidden="1"/>
    <cellStyle name="Followed Hyperlink" xfId="16727" builtinId="9" hidden="1"/>
    <cellStyle name="Followed Hyperlink" xfId="16729" builtinId="9" hidden="1"/>
    <cellStyle name="Followed Hyperlink" xfId="16731" builtinId="9" hidden="1"/>
    <cellStyle name="Followed Hyperlink" xfId="16733" builtinId="9" hidden="1"/>
    <cellStyle name="Followed Hyperlink" xfId="16735" builtinId="9" hidden="1"/>
    <cellStyle name="Followed Hyperlink" xfId="16737" builtinId="9" hidden="1"/>
    <cellStyle name="Followed Hyperlink" xfId="16739"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57" builtinId="9" hidden="1"/>
    <cellStyle name="Followed Hyperlink" xfId="16759" builtinId="9" hidden="1"/>
    <cellStyle name="Followed Hyperlink" xfId="16761" builtinId="9" hidden="1"/>
    <cellStyle name="Followed Hyperlink" xfId="16763" builtinId="9" hidden="1"/>
    <cellStyle name="Followed Hyperlink" xfId="16765" builtinId="9" hidden="1"/>
    <cellStyle name="Followed Hyperlink" xfId="16767" builtinId="9" hidden="1"/>
    <cellStyle name="Followed Hyperlink" xfId="16769" builtinId="9" hidden="1"/>
    <cellStyle name="Followed Hyperlink" xfId="16771" builtinId="9" hidden="1"/>
    <cellStyle name="Followed Hyperlink" xfId="16773" builtinId="9" hidden="1"/>
    <cellStyle name="Followed Hyperlink" xfId="16775" builtinId="9" hidden="1"/>
    <cellStyle name="Followed Hyperlink" xfId="16777" builtinId="9" hidden="1"/>
    <cellStyle name="Followed Hyperlink" xfId="16779" builtinId="9" hidden="1"/>
    <cellStyle name="Followed Hyperlink" xfId="16781" builtinId="9" hidden="1"/>
    <cellStyle name="Followed Hyperlink" xfId="16783" builtinId="9" hidden="1"/>
    <cellStyle name="Followed Hyperlink" xfId="16785" builtinId="9" hidden="1"/>
    <cellStyle name="Followed Hyperlink" xfId="16787" builtinId="9" hidden="1"/>
    <cellStyle name="Followed Hyperlink" xfId="16794" builtinId="9" hidden="1"/>
    <cellStyle name="Followed Hyperlink" xfId="16795" builtinId="9" hidden="1"/>
    <cellStyle name="Followed Hyperlink" xfId="16796" builtinId="9" hidden="1"/>
    <cellStyle name="Followed Hyperlink" xfId="16797" builtinId="9" hidden="1"/>
    <cellStyle name="Followed Hyperlink" xfId="16798" builtinId="9" hidden="1"/>
    <cellStyle name="Followed Hyperlink" xfId="16799" builtinId="9" hidden="1"/>
    <cellStyle name="Followed Hyperlink" xfId="16800" builtinId="9" hidden="1"/>
    <cellStyle name="Followed Hyperlink" xfId="16801" builtinId="9" hidden="1"/>
    <cellStyle name="Followed Hyperlink" xfId="16802" builtinId="9" hidden="1"/>
    <cellStyle name="Followed Hyperlink" xfId="16803" builtinId="9" hidden="1"/>
    <cellStyle name="Followed Hyperlink" xfId="16804" builtinId="9" hidden="1"/>
    <cellStyle name="Followed Hyperlink" xfId="16805" builtinId="9" hidden="1"/>
    <cellStyle name="Followed Hyperlink" xfId="16806" builtinId="9" hidden="1"/>
    <cellStyle name="Followed Hyperlink" xfId="16807" builtinId="9" hidden="1"/>
    <cellStyle name="Followed Hyperlink" xfId="16808" builtinId="9" hidden="1"/>
    <cellStyle name="Followed Hyperlink" xfId="16809" builtinId="9" hidden="1"/>
    <cellStyle name="Followed Hyperlink" xfId="16810" builtinId="9" hidden="1"/>
    <cellStyle name="Followed Hyperlink" xfId="16811" builtinId="9" hidden="1"/>
    <cellStyle name="Followed Hyperlink" xfId="16812" builtinId="9" hidden="1"/>
    <cellStyle name="Followed Hyperlink" xfId="16813" builtinId="9" hidden="1"/>
    <cellStyle name="Followed Hyperlink" xfId="16814" builtinId="9" hidden="1"/>
    <cellStyle name="Followed Hyperlink" xfId="16815" builtinId="9" hidden="1"/>
    <cellStyle name="Followed Hyperlink" xfId="16816" builtinId="9" hidden="1"/>
    <cellStyle name="Followed Hyperlink" xfId="16817" builtinId="9" hidden="1"/>
    <cellStyle name="Followed Hyperlink" xfId="16818" builtinId="9" hidden="1"/>
    <cellStyle name="Followed Hyperlink" xfId="16819" builtinId="9" hidden="1"/>
    <cellStyle name="Followed Hyperlink" xfId="16820" builtinId="9" hidden="1"/>
    <cellStyle name="Followed Hyperlink" xfId="16821" builtinId="9" hidden="1"/>
    <cellStyle name="Followed Hyperlink" xfId="16822" builtinId="9" hidden="1"/>
    <cellStyle name="Followed Hyperlink" xfId="16823" builtinId="9" hidden="1"/>
    <cellStyle name="Followed Hyperlink" xfId="16824" builtinId="9" hidden="1"/>
    <cellStyle name="Followed Hyperlink" xfId="16825" builtinId="9" hidden="1"/>
    <cellStyle name="Followed Hyperlink" xfId="16826" builtinId="9" hidden="1"/>
    <cellStyle name="Followed Hyperlink" xfId="16827" builtinId="9" hidden="1"/>
    <cellStyle name="Followed Hyperlink" xfId="16828"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4" builtinId="9" hidden="1"/>
    <cellStyle name="Followed Hyperlink" xfId="16866" builtinId="9" hidden="1"/>
    <cellStyle name="Followed Hyperlink" xfId="15142" builtinId="9" hidden="1"/>
    <cellStyle name="Followed Hyperlink" xfId="14923" builtinId="9" hidden="1"/>
    <cellStyle name="Followed Hyperlink" xfId="16430" builtinId="9" hidden="1"/>
    <cellStyle name="Followed Hyperlink" xfId="15795" builtinId="9" hidden="1"/>
    <cellStyle name="Followed Hyperlink" xfId="15360" builtinId="9" hidden="1"/>
    <cellStyle name="Followed Hyperlink" xfId="15139" builtinId="9" hidden="1"/>
    <cellStyle name="Followed Hyperlink" xfId="14920" builtinId="9" hidden="1"/>
    <cellStyle name="Followed Hyperlink" xfId="15868" builtinId="9" hidden="1"/>
    <cellStyle name="Followed Hyperlink" xfId="15434" builtinId="9" hidden="1"/>
    <cellStyle name="Followed Hyperlink" xfId="14994" builtinId="9" hidden="1"/>
    <cellStyle name="Followed Hyperlink" xfId="16432" builtinId="9" hidden="1"/>
    <cellStyle name="Followed Hyperlink" xfId="16451" builtinId="9" hidden="1"/>
    <cellStyle name="Followed Hyperlink" xfId="15668" builtinId="9" hidden="1"/>
    <cellStyle name="Followed Hyperlink" xfId="15232" builtinId="9" hidden="1"/>
    <cellStyle name="Followed Hyperlink" xfId="16664" builtinId="9" hidden="1"/>
    <cellStyle name="Followed Hyperlink" xfId="14382" builtinId="9" hidden="1"/>
    <cellStyle name="Followed Hyperlink" xfId="9207" builtinId="9" hidden="1"/>
    <cellStyle name="Followed Hyperlink" xfId="16428" builtinId="9" hidden="1"/>
    <cellStyle name="Followed Hyperlink" xfId="15792" builtinId="9" hidden="1"/>
    <cellStyle name="Followed Hyperlink" xfId="15357" builtinId="9" hidden="1"/>
    <cellStyle name="Followed Hyperlink" xfId="16788" builtinId="9" hidden="1"/>
    <cellStyle name="Followed Hyperlink" xfId="15140" builtinId="9" hidden="1"/>
    <cellStyle name="Followed Hyperlink" xfId="14921" builtinId="9" hidden="1"/>
    <cellStyle name="Followed Hyperlink" xfId="15869" builtinId="9" hidden="1"/>
    <cellStyle name="Followed Hyperlink" xfId="15435" builtinId="9" hidden="1"/>
    <cellStyle name="Followed Hyperlink" xfId="14995" builtinId="9" hidden="1"/>
    <cellStyle name="Followed Hyperlink" xfId="16433" builtinId="9" hidden="1"/>
    <cellStyle name="Followed Hyperlink" xfId="16450" builtinId="9" hidden="1"/>
    <cellStyle name="Followed Hyperlink" xfId="15886" builtinId="9" hidden="1"/>
    <cellStyle name="Followed Hyperlink" xfId="7352" builtinId="9" hidden="1"/>
    <cellStyle name="Followed Hyperlink" xfId="4456" builtinId="9" hidden="1"/>
    <cellStyle name="Followed Hyperlink" xfId="10286" builtinId="9" hidden="1"/>
    <cellStyle name="Followed Hyperlink" xfId="9818" builtinId="9" hidden="1"/>
    <cellStyle name="Followed Hyperlink" xfId="9341" builtinId="9" hidden="1"/>
    <cellStyle name="Followed Hyperlink" xfId="11102" builtinId="9" hidden="1"/>
    <cellStyle name="Followed Hyperlink" xfId="8075" builtinId="9" hidden="1"/>
    <cellStyle name="Followed Hyperlink" xfId="10716" builtinId="9" hidden="1"/>
    <cellStyle name="Followed Hyperlink" xfId="10053" builtinId="9" hidden="1"/>
    <cellStyle name="Followed Hyperlink" xfId="9581" builtinId="9" hidden="1"/>
    <cellStyle name="Followed Hyperlink" xfId="10287" builtinId="9" hidden="1"/>
    <cellStyle name="Followed Hyperlink" xfId="10876" builtinId="9" hidden="1"/>
    <cellStyle name="Followed Hyperlink" xfId="8076" builtinId="9" hidden="1"/>
    <cellStyle name="Followed Hyperlink" xfId="10126" builtinId="9" hidden="1"/>
    <cellStyle name="Followed Hyperlink" xfId="9655" builtinId="9" hidden="1"/>
    <cellStyle name="Followed Hyperlink" xfId="9177" builtinId="9" hidden="1"/>
    <cellStyle name="Followed Hyperlink" xfId="11351" builtinId="9" hidden="1"/>
    <cellStyle name="Followed Hyperlink" xfId="10718" builtinId="9" hidden="1"/>
    <cellStyle name="Followed Hyperlink" xfId="10748" builtinId="9" hidden="1"/>
    <cellStyle name="Followed Hyperlink" xfId="8492" builtinId="9" hidden="1"/>
    <cellStyle name="Followed Hyperlink" xfId="9685" builtinId="9" hidden="1"/>
    <cellStyle name="Followed Hyperlink" xfId="11353" builtinId="9" hidden="1"/>
    <cellStyle name="Followed Hyperlink" xfId="14348" builtinId="9" hidden="1"/>
    <cellStyle name="Followed Hyperlink" xfId="14507" builtinId="9" hidden="1"/>
    <cellStyle name="Followed Hyperlink" xfId="11366" builtinId="9" hidden="1"/>
    <cellStyle name="Followed Hyperlink" xfId="10052" builtinId="9" hidden="1"/>
    <cellStyle name="Followed Hyperlink" xfId="8969" builtinId="9" hidden="1"/>
    <cellStyle name="Followed Hyperlink" xfId="5677" builtinId="9" hidden="1"/>
    <cellStyle name="Followed Hyperlink" xfId="10713" builtinId="9" hidden="1"/>
    <cellStyle name="Followed Hyperlink" xfId="10285" builtinId="9" hidden="1"/>
    <cellStyle name="Followed Hyperlink" xfId="11365" builtinId="9" hidden="1"/>
    <cellStyle name="Followed Hyperlink" xfId="9579" builtinId="9" hidden="1"/>
    <cellStyle name="Followed Hyperlink" xfId="11101" builtinId="9" hidden="1"/>
    <cellStyle name="Followed Hyperlink" xfId="8074" builtinId="9" hidden="1"/>
    <cellStyle name="Followed Hyperlink" xfId="10281" builtinId="9" hidden="1"/>
    <cellStyle name="Followed Hyperlink" xfId="10044" builtinId="9" hidden="1"/>
    <cellStyle name="Followed Hyperlink" xfId="9812" builtinId="9" hidden="1"/>
    <cellStyle name="Followed Hyperlink" xfId="11096" builtinId="9" hidden="1"/>
    <cellStyle name="Followed Hyperlink" xfId="10871" builtinId="9" hidden="1"/>
    <cellStyle name="Followed Hyperlink" xfId="8069" builtinId="9" hidden="1"/>
    <cellStyle name="Followed Hyperlink" xfId="3874" builtinId="9" hidden="1"/>
    <cellStyle name="Followed Hyperlink" xfId="8964" builtinId="9" hidden="1"/>
    <cellStyle name="Followed Hyperlink" xfId="9656" builtinId="9" hidden="1"/>
    <cellStyle name="Followed Hyperlink" xfId="11338" builtinId="9" hidden="1"/>
    <cellStyle name="Followed Hyperlink" xfId="9178" builtinId="9" hidden="1"/>
    <cellStyle name="Followed Hyperlink" xfId="10719" builtinId="9" hidden="1"/>
    <cellStyle name="Followed Hyperlink" xfId="10747" builtinId="9" hidden="1"/>
    <cellStyle name="Followed Hyperlink" xfId="9914" builtinId="9" hidden="1"/>
    <cellStyle name="Followed Hyperlink" xfId="8483" builtinId="9" hidden="1"/>
    <cellStyle name="Followed Hyperlink" xfId="9684" builtinId="9" hidden="1"/>
    <cellStyle name="Followed Hyperlink" xfId="7346" builtinId="9" hidden="1"/>
    <cellStyle name="Followed Hyperlink" xfId="9205" builtinId="9" hidden="1"/>
    <cellStyle name="Followed Hyperlink" xfId="8968" builtinId="9" hidden="1"/>
    <cellStyle name="Followed Hyperlink" xfId="5324" builtinId="9" hidden="1"/>
    <cellStyle name="Followed Hyperlink" xfId="6726" builtinId="9" hidden="1"/>
    <cellStyle name="Followed Hyperlink" xfId="10278" builtinId="9" hidden="1"/>
    <cellStyle name="Followed Hyperlink" xfId="10038" builtinId="9" hidden="1"/>
    <cellStyle name="Followed Hyperlink" xfId="9570" builtinId="9" hidden="1"/>
    <cellStyle name="Followed Hyperlink" xfId="11093" builtinId="9" hidden="1"/>
    <cellStyle name="Followed Hyperlink" xfId="12541" builtinId="9" hidden="1"/>
    <cellStyle name="Followed Hyperlink" xfId="10709" builtinId="9" hidden="1"/>
    <cellStyle name="Followed Hyperlink" xfId="15580" builtinId="9" hidden="1"/>
    <cellStyle name="Followed Hyperlink" xfId="10045" builtinId="9" hidden="1"/>
    <cellStyle name="Followed Hyperlink" xfId="8491" builtinId="9" hidden="1"/>
    <cellStyle name="Followed Hyperlink" xfId="11097" builtinId="9" hidden="1"/>
    <cellStyle name="Followed Hyperlink" xfId="10872" builtinId="9" hidden="1"/>
    <cellStyle name="Followed Hyperlink" xfId="9097" builtinId="9" hidden="1"/>
    <cellStyle name="Followed Hyperlink" xfId="10128" builtinId="9" hidden="1"/>
    <cellStyle name="Followed Hyperlink" xfId="9657" builtinId="9" hidden="1"/>
    <cellStyle name="Followed Hyperlink" xfId="9413" builtinId="9" hidden="1"/>
    <cellStyle name="Followed Hyperlink" xfId="8514" builtinId="9" hidden="1"/>
    <cellStyle name="Followed Hyperlink" xfId="11339" builtinId="9" hidden="1"/>
    <cellStyle name="Followed Hyperlink" xfId="11343" builtinId="9" hidden="1"/>
    <cellStyle name="Followed Hyperlink" xfId="8481" builtinId="9" hidden="1"/>
    <cellStyle name="Followed Hyperlink" xfId="8500" builtinId="9" hidden="1"/>
    <cellStyle name="Followed Hyperlink" xfId="8473" builtinId="9" hidden="1"/>
    <cellStyle name="Followed Hyperlink" xfId="10152" builtinId="9" hidden="1"/>
    <cellStyle name="Followed Hyperlink" xfId="9913" builtinId="9" hidden="1"/>
    <cellStyle name="Followed Hyperlink" xfId="9444" builtinId="9" hidden="1"/>
    <cellStyle name="Followed Hyperlink" xfId="3918" builtinId="9" hidden="1"/>
    <cellStyle name="Followed Hyperlink" xfId="10966" builtinId="9" hidden="1"/>
    <cellStyle name="Followed Hyperlink" xfId="5075" builtinId="9" hidden="1"/>
    <cellStyle name="Followed Hyperlink" xfId="11362" builtinId="9" hidden="1"/>
    <cellStyle name="Followed Hyperlink" xfId="10704" builtinId="9" hidden="1"/>
    <cellStyle name="Followed Hyperlink" xfId="10039" builtinId="9" hidden="1"/>
    <cellStyle name="Followed Hyperlink" xfId="5431" builtinId="9" hidden="1"/>
    <cellStyle name="Followed Hyperlink" xfId="9330" builtinId="9" hidden="1"/>
    <cellStyle name="Followed Hyperlink" xfId="9092" builtinId="9" hidden="1"/>
    <cellStyle name="Followed Hyperlink" xfId="8062" builtinId="9" hidden="1"/>
    <cellStyle name="Followed Hyperlink" xfId="10282" builtinId="9" hidden="1"/>
    <cellStyle name="Followed Hyperlink" xfId="9814" builtinId="9" hidden="1"/>
    <cellStyle name="Followed Hyperlink" xfId="5076" builtinId="9" hidden="1"/>
    <cellStyle name="Followed Hyperlink" xfId="9336" builtinId="9" hidden="1"/>
    <cellStyle name="Followed Hyperlink" xfId="11367" builtinId="9" hidden="1"/>
    <cellStyle name="Followed Hyperlink" xfId="8071" builtinId="9" hidden="1"/>
    <cellStyle name="Followed Hyperlink" xfId="9889" builtinId="9" hidden="1"/>
    <cellStyle name="Followed Hyperlink" xfId="9420" builtinId="9" hidden="1"/>
    <cellStyle name="Followed Hyperlink" xfId="6158" builtinId="9" hidden="1"/>
    <cellStyle name="Followed Hyperlink" xfId="7342" builtinId="9" hidden="1"/>
    <cellStyle name="Followed Hyperlink" xfId="8966" builtinId="9" hidden="1"/>
    <cellStyle name="Followed Hyperlink" xfId="3872" builtinId="9" hidden="1"/>
    <cellStyle name="Followed Hyperlink" xfId="10706" builtinId="9" hidden="1"/>
    <cellStyle name="Followed Hyperlink" xfId="10041" builtinId="9" hidden="1"/>
    <cellStyle name="Followed Hyperlink" xfId="9571" builtinId="9" hidden="1"/>
    <cellStyle name="Followed Hyperlink" xfId="11389" builtinId="9" hidden="1"/>
    <cellStyle name="Followed Hyperlink" xfId="7516" builtinId="9" hidden="1"/>
    <cellStyle name="Followed Hyperlink" xfId="11386" builtinId="9" hidden="1"/>
    <cellStyle name="Followed Hyperlink" xfId="12307" builtinId="9" hidden="1"/>
    <cellStyle name="Followed Hyperlink" xfId="3915" builtinId="9" hidden="1"/>
    <cellStyle name="Followed Hyperlink" xfId="9094" builtinId="9" hidden="1"/>
    <cellStyle name="Followed Hyperlink" xfId="8066" builtinId="9" hidden="1"/>
    <cellStyle name="Followed Hyperlink" xfId="10283" builtinId="9" hidden="1"/>
    <cellStyle name="Followed Hyperlink" xfId="9815" builtinId="9" hidden="1"/>
    <cellStyle name="Followed Hyperlink" xfId="11099" builtinId="9" hidden="1"/>
    <cellStyle name="Followed Hyperlink" xfId="8766" builtinId="9" hidden="1"/>
    <cellStyle name="Followed Hyperlink" xfId="11363" builtinId="9" hidden="1"/>
    <cellStyle name="Followed Hyperlink" xfId="8072" builtinId="9" hidden="1"/>
    <cellStyle name="Followed Hyperlink" xfId="9890" builtinId="9" hidden="1"/>
    <cellStyle name="Followed Hyperlink" xfId="9421" builtinId="9" hidden="1"/>
    <cellStyle name="Followed Hyperlink" xfId="8502" builtinId="9" hidden="1"/>
    <cellStyle name="Followed Hyperlink" xfId="3758" builtinId="9" hidden="1"/>
    <cellStyle name="Followed Hyperlink" xfId="8747" builtinId="9" hidden="1"/>
    <cellStyle name="Followed Hyperlink" xfId="10150" builtinId="9" hidden="1"/>
    <cellStyle name="Followed Hyperlink" xfId="9681" builtinId="9" hidden="1"/>
    <cellStyle name="Followed Hyperlink" xfId="9202" builtinId="9" hidden="1"/>
    <cellStyle name="Followed Hyperlink" xfId="8965" builtinId="9" hidden="1"/>
    <cellStyle name="Followed Hyperlink" xfId="11361" builtinId="9" hidden="1"/>
    <cellStyle name="Followed Hyperlink" xfId="8466" builtinId="9" hidden="1"/>
    <cellStyle name="Followed Hyperlink" xfId="9909" builtinId="9" hidden="1"/>
    <cellStyle name="Followed Hyperlink" xfId="9103" builtinId="9" hidden="1"/>
    <cellStyle name="Followed Hyperlink" xfId="10743" builtinId="9" hidden="1"/>
    <cellStyle name="Followed Hyperlink" xfId="9338" builtinId="9" hidden="1"/>
    <cellStyle name="Followed Hyperlink" xfId="10048" builtinId="9" hidden="1"/>
    <cellStyle name="Followed Hyperlink" xfId="11355" builtinId="9" hidden="1"/>
    <cellStyle name="Followed Hyperlink" xfId="16867" builtinId="9" hidden="1"/>
    <cellStyle name="Followed Hyperlink" xfId="16868" builtinId="9" hidden="1"/>
    <cellStyle name="Followed Hyperlink" xfId="16869" builtinId="9" hidden="1"/>
    <cellStyle name="Followed Hyperlink" xfId="16871" builtinId="9" hidden="1"/>
    <cellStyle name="Followed Hyperlink" xfId="16873" builtinId="9" hidden="1"/>
    <cellStyle name="Followed Hyperlink" xfId="16875" builtinId="9" hidden="1"/>
    <cellStyle name="Followed Hyperlink" xfId="16877" builtinId="9" hidden="1"/>
    <cellStyle name="Followed Hyperlink" xfId="16879" builtinId="9" hidden="1"/>
    <cellStyle name="Followed Hyperlink" xfId="16881" builtinId="9" hidden="1"/>
    <cellStyle name="Followed Hyperlink" xfId="16883" builtinId="9" hidden="1"/>
    <cellStyle name="Followed Hyperlink" xfId="16885" builtinId="9" hidden="1"/>
    <cellStyle name="Followed Hyperlink" xfId="16887" builtinId="9" hidden="1"/>
    <cellStyle name="Followed Hyperlink" xfId="16889" builtinId="9" hidden="1"/>
    <cellStyle name="Followed Hyperlink" xfId="16891" builtinId="9" hidden="1"/>
    <cellStyle name="Followed Hyperlink" xfId="16893" builtinId="9" hidden="1"/>
    <cellStyle name="Followed Hyperlink" xfId="16895" builtinId="9" hidden="1"/>
    <cellStyle name="Followed Hyperlink" xfId="16897" builtinId="9" hidden="1"/>
    <cellStyle name="Followed Hyperlink" xfId="16899" builtinId="9" hidden="1"/>
    <cellStyle name="Followed Hyperlink" xfId="16901" builtinId="9" hidden="1"/>
    <cellStyle name="Followed Hyperlink" xfId="16903" builtinId="9" hidden="1"/>
    <cellStyle name="Followed Hyperlink" xfId="16905" builtinId="9" hidden="1"/>
    <cellStyle name="Followed Hyperlink" xfId="16907" builtinId="9" hidden="1"/>
    <cellStyle name="Followed Hyperlink" xfId="16909" builtinId="9" hidden="1"/>
    <cellStyle name="Followed Hyperlink" xfId="16911" builtinId="9" hidden="1"/>
    <cellStyle name="Followed Hyperlink" xfId="16913" builtinId="9" hidden="1"/>
    <cellStyle name="Followed Hyperlink" xfId="16915" builtinId="9" hidden="1"/>
    <cellStyle name="Followed Hyperlink" xfId="16917" builtinId="9" hidden="1"/>
    <cellStyle name="Followed Hyperlink" xfId="16919" builtinId="9" hidden="1"/>
    <cellStyle name="Followed Hyperlink" xfId="16921" builtinId="9" hidden="1"/>
    <cellStyle name="Followed Hyperlink" xfId="16923" builtinId="9" hidden="1"/>
    <cellStyle name="Followed Hyperlink" xfId="16925" builtinId="9" hidden="1"/>
    <cellStyle name="Followed Hyperlink" xfId="16927" builtinId="9" hidden="1"/>
    <cellStyle name="Followed Hyperlink" xfId="16929" builtinId="9" hidden="1"/>
    <cellStyle name="Followed Hyperlink" xfId="16931" builtinId="9" hidden="1"/>
    <cellStyle name="Followed Hyperlink" xfId="16933" builtinId="9" hidden="1"/>
    <cellStyle name="Followed Hyperlink" xfId="16935" builtinId="9" hidden="1"/>
    <cellStyle name="Followed Hyperlink" xfId="16937" builtinId="9" hidden="1"/>
    <cellStyle name="Followed Hyperlink" xfId="16939" builtinId="9" hidden="1"/>
    <cellStyle name="Followed Hyperlink" xfId="16941" builtinId="9" hidden="1"/>
    <cellStyle name="Followed Hyperlink" xfId="16943" builtinId="9" hidden="1"/>
    <cellStyle name="Followed Hyperlink" xfId="16945" builtinId="9" hidden="1"/>
    <cellStyle name="Followed Hyperlink" xfId="16947" builtinId="9" hidden="1"/>
    <cellStyle name="Followed Hyperlink" xfId="16949" builtinId="9" hidden="1"/>
    <cellStyle name="Followed Hyperlink" xfId="16951" builtinId="9" hidden="1"/>
    <cellStyle name="Followed Hyperlink" xfId="16953" builtinId="9" hidden="1"/>
    <cellStyle name="Followed Hyperlink" xfId="16955" builtinId="9" hidden="1"/>
    <cellStyle name="Followed Hyperlink" xfId="16957" builtinId="9" hidden="1"/>
    <cellStyle name="Followed Hyperlink" xfId="16959" builtinId="9" hidden="1"/>
    <cellStyle name="Followed Hyperlink" xfId="16961" builtinId="9" hidden="1"/>
    <cellStyle name="Followed Hyperlink" xfId="16963" builtinId="9" hidden="1"/>
    <cellStyle name="Followed Hyperlink" xfId="16965" builtinId="9" hidden="1"/>
    <cellStyle name="Followed Hyperlink" xfId="16967" builtinId="9" hidden="1"/>
    <cellStyle name="Followed Hyperlink" xfId="16969" builtinId="9" hidden="1"/>
    <cellStyle name="Followed Hyperlink" xfId="16971" builtinId="9" hidden="1"/>
    <cellStyle name="Followed Hyperlink" xfId="16973" builtinId="9" hidden="1"/>
    <cellStyle name="Followed Hyperlink" xfId="16975" builtinId="9" hidden="1"/>
    <cellStyle name="Followed Hyperlink" xfId="16977" builtinId="9" hidden="1"/>
    <cellStyle name="Followed Hyperlink" xfId="16979" builtinId="9" hidden="1"/>
    <cellStyle name="Followed Hyperlink" xfId="16981" builtinId="9" hidden="1"/>
    <cellStyle name="Followed Hyperlink" xfId="16983" builtinId="9" hidden="1"/>
    <cellStyle name="Followed Hyperlink" xfId="16985" builtinId="9" hidden="1"/>
    <cellStyle name="Followed Hyperlink" xfId="16987" builtinId="9" hidden="1"/>
    <cellStyle name="Followed Hyperlink" xfId="16989" builtinId="9" hidden="1"/>
    <cellStyle name="Followed Hyperlink" xfId="16991" builtinId="9" hidden="1"/>
    <cellStyle name="Followed Hyperlink" xfId="16993" builtinId="9" hidden="1"/>
    <cellStyle name="Followed Hyperlink" xfId="16997" builtinId="9" hidden="1"/>
    <cellStyle name="Followed Hyperlink" xfId="16998" builtinId="9" hidden="1"/>
    <cellStyle name="Followed Hyperlink" xfId="16999" builtinId="9" hidden="1"/>
    <cellStyle name="Followed Hyperlink" xfId="17000" builtinId="9" hidden="1"/>
    <cellStyle name="Followed Hyperlink" xfId="17001" builtinId="9" hidden="1"/>
    <cellStyle name="Followed Hyperlink" xfId="17002" builtinId="9" hidden="1"/>
    <cellStyle name="Followed Hyperlink" xfId="17003" builtinId="9" hidden="1"/>
    <cellStyle name="Followed Hyperlink" xfId="17004" builtinId="9" hidden="1"/>
    <cellStyle name="Followed Hyperlink" xfId="17005" builtinId="9" hidden="1"/>
    <cellStyle name="Followed Hyperlink" xfId="17006" builtinId="9" hidden="1"/>
    <cellStyle name="Followed Hyperlink" xfId="17007" builtinId="9" hidden="1"/>
    <cellStyle name="Followed Hyperlink" xfId="17008" builtinId="9" hidden="1"/>
    <cellStyle name="Followed Hyperlink" xfId="17009" builtinId="9" hidden="1"/>
    <cellStyle name="Followed Hyperlink" xfId="17010" builtinId="9" hidden="1"/>
    <cellStyle name="Followed Hyperlink" xfId="17011" builtinId="9" hidden="1"/>
    <cellStyle name="Followed Hyperlink" xfId="17012" builtinId="9" hidden="1"/>
    <cellStyle name="Followed Hyperlink" xfId="17013" builtinId="9" hidden="1"/>
    <cellStyle name="Followed Hyperlink" xfId="17014" builtinId="9" hidden="1"/>
    <cellStyle name="Followed Hyperlink" xfId="17015" builtinId="9" hidden="1"/>
    <cellStyle name="Followed Hyperlink" xfId="17016" builtinId="9" hidden="1"/>
    <cellStyle name="Followed Hyperlink" xfId="17017" builtinId="9" hidden="1"/>
    <cellStyle name="Followed Hyperlink" xfId="17018" builtinId="9" hidden="1"/>
    <cellStyle name="Followed Hyperlink" xfId="17019" builtinId="9" hidden="1"/>
    <cellStyle name="Followed Hyperlink" xfId="17020" builtinId="9" hidden="1"/>
    <cellStyle name="Followed Hyperlink" xfId="17021" builtinId="9" hidden="1"/>
    <cellStyle name="Followed Hyperlink" xfId="17022" builtinId="9" hidden="1"/>
    <cellStyle name="Followed Hyperlink" xfId="17023" builtinId="9" hidden="1"/>
    <cellStyle name="Followed Hyperlink" xfId="17024" builtinId="9" hidden="1"/>
    <cellStyle name="Followed Hyperlink" xfId="17025" builtinId="9" hidden="1"/>
    <cellStyle name="Followed Hyperlink" xfId="17026" builtinId="9" hidden="1"/>
    <cellStyle name="Followed Hyperlink" xfId="17027" builtinId="9" hidden="1"/>
    <cellStyle name="Followed Hyperlink" xfId="17028" builtinId="9" hidden="1"/>
    <cellStyle name="Followed Hyperlink" xfId="17029" builtinId="9" hidden="1"/>
    <cellStyle name="Followed Hyperlink" xfId="17030" builtinId="9" hidden="1"/>
    <cellStyle name="Followed Hyperlink" xfId="17031"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13" builtinId="9" hidden="1"/>
    <cellStyle name="Followed Hyperlink" xfId="17115" builtinId="9" hidden="1"/>
    <cellStyle name="Followed Hyperlink" xfId="17117" builtinId="9" hidden="1"/>
    <cellStyle name="Followed Hyperlink" xfId="17119" builtinId="9" hidden="1"/>
    <cellStyle name="Followed Hyperlink" xfId="17121" builtinId="9" hidden="1"/>
    <cellStyle name="Followed Hyperlink" xfId="17123" builtinId="9" hidden="1"/>
    <cellStyle name="Followed Hyperlink" xfId="17125" builtinId="9" hidden="1"/>
    <cellStyle name="Followed Hyperlink" xfId="17127" builtinId="9" hidden="1"/>
    <cellStyle name="Followed Hyperlink" xfId="17129" builtinId="9" hidden="1"/>
    <cellStyle name="Followed Hyperlink" xfId="17131" builtinId="9" hidden="1"/>
    <cellStyle name="Followed Hyperlink" xfId="17133" builtinId="9" hidden="1"/>
    <cellStyle name="Followed Hyperlink" xfId="17135" builtinId="9" hidden="1"/>
    <cellStyle name="Followed Hyperlink" xfId="17137" builtinId="9" hidden="1"/>
    <cellStyle name="Followed Hyperlink" xfId="17139" builtinId="9" hidden="1"/>
    <cellStyle name="Followed Hyperlink" xfId="17141" builtinId="9" hidden="1"/>
    <cellStyle name="Followed Hyperlink" xfId="17143" builtinId="9" hidden="1"/>
    <cellStyle name="Followed Hyperlink" xfId="17145" builtinId="9" hidden="1"/>
    <cellStyle name="Followed Hyperlink" xfId="17147" builtinId="9" hidden="1"/>
    <cellStyle name="Followed Hyperlink" xfId="17149" builtinId="9" hidden="1"/>
    <cellStyle name="Followed Hyperlink" xfId="17151" builtinId="9" hidden="1"/>
    <cellStyle name="Followed Hyperlink" xfId="17153" builtinId="9" hidden="1"/>
    <cellStyle name="Followed Hyperlink" xfId="17155" builtinId="9" hidden="1"/>
    <cellStyle name="Followed Hyperlink" xfId="17157" builtinId="9" hidden="1"/>
    <cellStyle name="Followed Hyperlink" xfId="17159" builtinId="9" hidden="1"/>
    <cellStyle name="Followed Hyperlink" xfId="17161" builtinId="9" hidden="1"/>
    <cellStyle name="Followed Hyperlink" xfId="17163" builtinId="9" hidden="1"/>
    <cellStyle name="Followed Hyperlink" xfId="17165" builtinId="9" hidden="1"/>
    <cellStyle name="Followed Hyperlink" xfId="17167" builtinId="9" hidden="1"/>
    <cellStyle name="Followed Hyperlink" xfId="17169" builtinId="9" hidden="1"/>
    <cellStyle name="Followed Hyperlink" xfId="17171" builtinId="9" hidden="1"/>
    <cellStyle name="Followed Hyperlink" xfId="17173" builtinId="9" hidden="1"/>
    <cellStyle name="Followed Hyperlink" xfId="17175" builtinId="9" hidden="1"/>
    <cellStyle name="Followed Hyperlink" xfId="17177" builtinId="9" hidden="1"/>
    <cellStyle name="Followed Hyperlink" xfId="17179" builtinId="9" hidden="1"/>
    <cellStyle name="Followed Hyperlink" xfId="17181" builtinId="9" hidden="1"/>
    <cellStyle name="Followed Hyperlink" xfId="17183" builtinId="9" hidden="1"/>
    <cellStyle name="Followed Hyperlink" xfId="17185" builtinId="9" hidden="1"/>
    <cellStyle name="Followed Hyperlink" xfId="17187" builtinId="9" hidden="1"/>
    <cellStyle name="Followed Hyperlink" xfId="17189" builtinId="9" hidden="1"/>
    <cellStyle name="Followed Hyperlink" xfId="17191" builtinId="9" hidden="1"/>
    <cellStyle name="Followed Hyperlink" xfId="17193" builtinId="9" hidden="1"/>
    <cellStyle name="Followed Hyperlink" xfId="17195" builtinId="9" hidden="1"/>
    <cellStyle name="Followed Hyperlink" xfId="17197" builtinId="9" hidden="1"/>
    <cellStyle name="Followed Hyperlink" xfId="17199" builtinId="9" hidden="1"/>
    <cellStyle name="Followed Hyperlink" xfId="17201" builtinId="9" hidden="1"/>
    <cellStyle name="Followed Hyperlink" xfId="17203" builtinId="9" hidden="1"/>
    <cellStyle name="Followed Hyperlink" xfId="17204" builtinId="9" hidden="1"/>
    <cellStyle name="Followed Hyperlink" xfId="17205" builtinId="9" hidden="1"/>
    <cellStyle name="Followed Hyperlink" xfId="17206" builtinId="9" hidden="1"/>
    <cellStyle name="Followed Hyperlink" xfId="17207" builtinId="9" hidden="1"/>
    <cellStyle name="Followed Hyperlink" xfId="17208" builtinId="9" hidden="1"/>
    <cellStyle name="Followed Hyperlink" xfId="17209" builtinId="9" hidden="1"/>
    <cellStyle name="Followed Hyperlink" xfId="17210" builtinId="9" hidden="1"/>
    <cellStyle name="Followed Hyperlink" xfId="17211" builtinId="9" hidden="1"/>
    <cellStyle name="Followed Hyperlink" xfId="17212" builtinId="9" hidden="1"/>
    <cellStyle name="Followed Hyperlink" xfId="17213" builtinId="9" hidden="1"/>
    <cellStyle name="Followed Hyperlink" xfId="17214" builtinId="9" hidden="1"/>
    <cellStyle name="Followed Hyperlink" xfId="17215" builtinId="9" hidden="1"/>
    <cellStyle name="Followed Hyperlink" xfId="17216" builtinId="9" hidden="1"/>
    <cellStyle name="Followed Hyperlink" xfId="17217" builtinId="9" hidden="1"/>
    <cellStyle name="Followed Hyperlink" xfId="17218" builtinId="9" hidden="1"/>
    <cellStyle name="Followed Hyperlink" xfId="17219" builtinId="9" hidden="1"/>
    <cellStyle name="Followed Hyperlink" xfId="17220" builtinId="9" hidden="1"/>
    <cellStyle name="Followed Hyperlink" xfId="17221" builtinId="9" hidden="1"/>
    <cellStyle name="Followed Hyperlink" xfId="17222" builtinId="9" hidden="1"/>
    <cellStyle name="Followed Hyperlink" xfId="17223" builtinId="9" hidden="1"/>
    <cellStyle name="Followed Hyperlink" xfId="17224" builtinId="9" hidden="1"/>
    <cellStyle name="Followed Hyperlink" xfId="17225" builtinId="9" hidden="1"/>
    <cellStyle name="Followed Hyperlink" xfId="17226" builtinId="9" hidden="1"/>
    <cellStyle name="Followed Hyperlink" xfId="17227" builtinId="9" hidden="1"/>
    <cellStyle name="Followed Hyperlink" xfId="17228" builtinId="9" hidden="1"/>
    <cellStyle name="Followed Hyperlink" xfId="17229" builtinId="9" hidden="1"/>
    <cellStyle name="Followed Hyperlink" xfId="17230" builtinId="9" hidden="1"/>
    <cellStyle name="Followed Hyperlink" xfId="17231" builtinId="9" hidden="1"/>
    <cellStyle name="Followed Hyperlink" xfId="17232" builtinId="9" hidden="1"/>
    <cellStyle name="Followed Hyperlink" xfId="17233" builtinId="9" hidden="1"/>
    <cellStyle name="Followed Hyperlink" xfId="17234" builtinId="9" hidden="1"/>
    <cellStyle name="Followed Hyperlink" xfId="17235" builtinId="9" hidden="1"/>
    <cellStyle name="Followed Hyperlink" xfId="17236" builtinId="9" hidden="1"/>
    <cellStyle name="Followed Hyperlink" xfId="17237"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1350" builtinId="9" hidden="1"/>
    <cellStyle name="Followed Hyperlink" xfId="12053" builtinId="9" hidden="1"/>
    <cellStyle name="Followed Hyperlink" xfId="11356" builtinId="9" hidden="1"/>
    <cellStyle name="Followed Hyperlink" xfId="4464" builtinId="9" hidden="1"/>
    <cellStyle name="Followed Hyperlink" xfId="16994" builtinId="9" hidden="1"/>
    <cellStyle name="Followed Hyperlink" xfId="11369"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7313" builtinId="9" hidden="1"/>
    <cellStyle name="Followed Hyperlink" xfId="17315" builtinId="9" hidden="1"/>
    <cellStyle name="Followed Hyperlink" xfId="17317" builtinId="9" hidden="1"/>
    <cellStyle name="Followed Hyperlink" xfId="17319" builtinId="9" hidden="1"/>
    <cellStyle name="Followed Hyperlink" xfId="17321" builtinId="9" hidden="1"/>
    <cellStyle name="Followed Hyperlink" xfId="17323" builtinId="9" hidden="1"/>
    <cellStyle name="Followed Hyperlink" xfId="17325" builtinId="9" hidden="1"/>
    <cellStyle name="Followed Hyperlink" xfId="17327" builtinId="9" hidden="1"/>
    <cellStyle name="Followed Hyperlink" xfId="17329" builtinId="9" hidden="1"/>
    <cellStyle name="Followed Hyperlink" xfId="17331" builtinId="9" hidden="1"/>
    <cellStyle name="Followed Hyperlink" xfId="17333" builtinId="9" hidden="1"/>
    <cellStyle name="Followed Hyperlink" xfId="17335" builtinId="9" hidden="1"/>
    <cellStyle name="Followed Hyperlink" xfId="17337" builtinId="9" hidden="1"/>
    <cellStyle name="Followed Hyperlink" xfId="17339" builtinId="9" hidden="1"/>
    <cellStyle name="Followed Hyperlink" xfId="17341" builtinId="9" hidden="1"/>
    <cellStyle name="Followed Hyperlink" xfId="17343" builtinId="9" hidden="1"/>
    <cellStyle name="Followed Hyperlink" xfId="17345" builtinId="9" hidden="1"/>
    <cellStyle name="Followed Hyperlink" xfId="17347" builtinId="9" hidden="1"/>
    <cellStyle name="Followed Hyperlink" xfId="17349" builtinId="9" hidden="1"/>
    <cellStyle name="Followed Hyperlink" xfId="17351" builtinId="9" hidden="1"/>
    <cellStyle name="Followed Hyperlink" xfId="17353" builtinId="9" hidden="1"/>
    <cellStyle name="Followed Hyperlink" xfId="17355" builtinId="9" hidden="1"/>
    <cellStyle name="Followed Hyperlink" xfId="17357" builtinId="9" hidden="1"/>
    <cellStyle name="Followed Hyperlink" xfId="17359" builtinId="9" hidden="1"/>
    <cellStyle name="Followed Hyperlink" xfId="17361" builtinId="9" hidden="1"/>
    <cellStyle name="Followed Hyperlink" xfId="17363" builtinId="9" hidden="1"/>
    <cellStyle name="Followed Hyperlink" xfId="17365" builtinId="9" hidden="1"/>
    <cellStyle name="Followed Hyperlink" xfId="17367" builtinId="9" hidden="1"/>
    <cellStyle name="Followed Hyperlink" xfId="17369" builtinId="9" hidden="1"/>
    <cellStyle name="Followed Hyperlink" xfId="17371" builtinId="9" hidden="1"/>
    <cellStyle name="Followed Hyperlink" xfId="17373" builtinId="9" hidden="1"/>
    <cellStyle name="Followed Hyperlink" xfId="17375" builtinId="9" hidden="1"/>
    <cellStyle name="Followed Hyperlink" xfId="17377" builtinId="9" hidden="1"/>
    <cellStyle name="Followed Hyperlink" xfId="17379" builtinId="9" hidden="1"/>
    <cellStyle name="Followed Hyperlink" xfId="17381" builtinId="9" hidden="1"/>
    <cellStyle name="Followed Hyperlink" xfId="17383" builtinId="9" hidden="1"/>
    <cellStyle name="Followed Hyperlink" xfId="17385" builtinId="9" hidden="1"/>
    <cellStyle name="Followed Hyperlink" xfId="17387" builtinId="9" hidden="1"/>
    <cellStyle name="Followed Hyperlink" xfId="17389" builtinId="9" hidden="1"/>
    <cellStyle name="Followed Hyperlink" xfId="17391" builtinId="9" hidden="1"/>
    <cellStyle name="Followed Hyperlink" xfId="17393" builtinId="9" hidden="1"/>
    <cellStyle name="Followed Hyperlink" xfId="17395" builtinId="9" hidden="1"/>
    <cellStyle name="Followed Hyperlink" xfId="17397" builtinId="9" hidden="1"/>
    <cellStyle name="Followed Hyperlink" xfId="17400" builtinId="9" hidden="1"/>
    <cellStyle name="Followed Hyperlink" xfId="17401" builtinId="9" hidden="1"/>
    <cellStyle name="Followed Hyperlink" xfId="17402" builtinId="9" hidden="1"/>
    <cellStyle name="Followed Hyperlink" xfId="17403" builtinId="9" hidden="1"/>
    <cellStyle name="Followed Hyperlink" xfId="17404" builtinId="9" hidden="1"/>
    <cellStyle name="Followed Hyperlink" xfId="17405" builtinId="9" hidden="1"/>
    <cellStyle name="Followed Hyperlink" xfId="17406" builtinId="9" hidden="1"/>
    <cellStyle name="Followed Hyperlink" xfId="17407" builtinId="9" hidden="1"/>
    <cellStyle name="Followed Hyperlink" xfId="17408" builtinId="9" hidden="1"/>
    <cellStyle name="Followed Hyperlink" xfId="17409" builtinId="9" hidden="1"/>
    <cellStyle name="Followed Hyperlink" xfId="17410" builtinId="9" hidden="1"/>
    <cellStyle name="Followed Hyperlink" xfId="17411" builtinId="9" hidden="1"/>
    <cellStyle name="Followed Hyperlink" xfId="17412" builtinId="9" hidden="1"/>
    <cellStyle name="Followed Hyperlink" xfId="17413" builtinId="9" hidden="1"/>
    <cellStyle name="Followed Hyperlink" xfId="17414" builtinId="9" hidden="1"/>
    <cellStyle name="Followed Hyperlink" xfId="17415" builtinId="9" hidden="1"/>
    <cellStyle name="Followed Hyperlink" xfId="17416" builtinId="9" hidden="1"/>
    <cellStyle name="Followed Hyperlink" xfId="17417" builtinId="9" hidden="1"/>
    <cellStyle name="Followed Hyperlink" xfId="17418" builtinId="9" hidden="1"/>
    <cellStyle name="Followed Hyperlink" xfId="17419" builtinId="9" hidden="1"/>
    <cellStyle name="Followed Hyperlink" xfId="17420" builtinId="9" hidden="1"/>
    <cellStyle name="Followed Hyperlink" xfId="17421" builtinId="9" hidden="1"/>
    <cellStyle name="Followed Hyperlink" xfId="17422" builtinId="9" hidden="1"/>
    <cellStyle name="Followed Hyperlink" xfId="17423" builtinId="9" hidden="1"/>
    <cellStyle name="Followed Hyperlink" xfId="17424" builtinId="9" hidden="1"/>
    <cellStyle name="Followed Hyperlink" xfId="17425" builtinId="9" hidden="1"/>
    <cellStyle name="Followed Hyperlink" xfId="17426" builtinId="9" hidden="1"/>
    <cellStyle name="Followed Hyperlink" xfId="17427" builtinId="9" hidden="1"/>
    <cellStyle name="Followed Hyperlink" xfId="17428" builtinId="9" hidden="1"/>
    <cellStyle name="Followed Hyperlink" xfId="17429" builtinId="9" hidden="1"/>
    <cellStyle name="Followed Hyperlink" xfId="17430" builtinId="9" hidden="1"/>
    <cellStyle name="Followed Hyperlink" xfId="17431" builtinId="9" hidden="1"/>
    <cellStyle name="Followed Hyperlink" xfId="17432" builtinId="9" hidden="1"/>
    <cellStyle name="Followed Hyperlink" xfId="17433" builtinId="9" hidden="1"/>
    <cellStyle name="Followed Hyperlink" xfId="17434"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9" builtinId="9" hidden="1"/>
    <cellStyle name="Followed Hyperlink" xfId="17610" builtinId="9" hidden="1"/>
    <cellStyle name="Followed Hyperlink" xfId="17611" builtinId="9" hidden="1"/>
    <cellStyle name="Followed Hyperlink" xfId="17612"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9"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91" builtinId="9" hidden="1"/>
    <cellStyle name="Followed Hyperlink" xfId="17893" builtinId="9" hidden="1"/>
    <cellStyle name="Followed Hyperlink" xfId="17895"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19" builtinId="9" hidden="1"/>
    <cellStyle name="Followed Hyperlink" xfId="18021" builtinId="9" hidden="1"/>
    <cellStyle name="Followed Hyperlink" xfId="18023" builtinId="9" hidden="1"/>
    <cellStyle name="Followed Hyperlink" xfId="18025" builtinId="9" hidden="1"/>
    <cellStyle name="Followed Hyperlink" xfId="18027"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9" builtinId="9" hidden="1"/>
    <cellStyle name="Followed Hyperlink" xfId="18240" builtinId="9" hidden="1"/>
    <cellStyle name="Followed Hyperlink" xfId="18241" builtinId="9" hidden="1"/>
    <cellStyle name="Followed Hyperlink" xfId="18242"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9" builtinId="9" hidden="1"/>
    <cellStyle name="Followed Hyperlink" xfId="18311" builtinId="9" hidden="1"/>
    <cellStyle name="Followed Hyperlink" xfId="18313" builtinId="9" hidden="1"/>
    <cellStyle name="Followed Hyperlink" xfId="18315"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3" builtinId="9" hidden="1"/>
    <cellStyle name="Followed Hyperlink" xfId="18335" builtinId="9" hidden="1"/>
    <cellStyle name="Followed Hyperlink" xfId="18337" builtinId="9" hidden="1"/>
    <cellStyle name="Followed Hyperlink" xfId="18339" builtinId="9" hidden="1"/>
    <cellStyle name="Followed Hyperlink" xfId="18341" builtinId="9" hidden="1"/>
    <cellStyle name="Followed Hyperlink" xfId="18343" builtinId="9" hidden="1"/>
    <cellStyle name="Followed Hyperlink" xfId="18345" builtinId="9" hidden="1"/>
    <cellStyle name="Followed Hyperlink" xfId="18347" builtinId="9" hidden="1"/>
    <cellStyle name="Followed Hyperlink" xfId="18349" builtinId="9" hidden="1"/>
    <cellStyle name="Followed Hyperlink" xfId="18351" builtinId="9" hidden="1"/>
    <cellStyle name="Followed Hyperlink" xfId="18353" builtinId="9" hidden="1"/>
    <cellStyle name="Followed Hyperlink" xfId="18355" builtinId="9" hidden="1"/>
    <cellStyle name="Followed Hyperlink" xfId="18357" builtinId="9" hidden="1"/>
    <cellStyle name="Followed Hyperlink" xfId="18359" builtinId="9" hidden="1"/>
    <cellStyle name="Followed Hyperlink" xfId="18361" builtinId="9" hidden="1"/>
    <cellStyle name="Followed Hyperlink" xfId="18363" builtinId="9" hidden="1"/>
    <cellStyle name="Followed Hyperlink" xfId="18365" builtinId="9" hidden="1"/>
    <cellStyle name="Followed Hyperlink" xfId="18367" builtinId="9" hidden="1"/>
    <cellStyle name="Followed Hyperlink" xfId="18369" builtinId="9" hidden="1"/>
    <cellStyle name="Followed Hyperlink" xfId="18371" builtinId="9" hidden="1"/>
    <cellStyle name="Followed Hyperlink" xfId="18373" builtinId="9" hidden="1"/>
    <cellStyle name="Followed Hyperlink" xfId="18375" builtinId="9" hidden="1"/>
    <cellStyle name="Followed Hyperlink" xfId="18377" builtinId="9" hidden="1"/>
    <cellStyle name="Followed Hyperlink" xfId="18379" builtinId="9" hidden="1"/>
    <cellStyle name="Followed Hyperlink" xfId="18381" builtinId="9" hidden="1"/>
    <cellStyle name="Followed Hyperlink" xfId="18383" builtinId="9" hidden="1"/>
    <cellStyle name="Followed Hyperlink" xfId="18385" builtinId="9" hidden="1"/>
    <cellStyle name="Followed Hyperlink" xfId="18387" builtinId="9" hidden="1"/>
    <cellStyle name="Followed Hyperlink" xfId="18389" builtinId="9" hidden="1"/>
    <cellStyle name="Followed Hyperlink" xfId="18391" builtinId="9" hidden="1"/>
    <cellStyle name="Followed Hyperlink" xfId="18393" builtinId="9" hidden="1"/>
    <cellStyle name="Followed Hyperlink" xfId="18395" builtinId="9" hidden="1"/>
    <cellStyle name="Followed Hyperlink" xfId="18397" builtinId="9" hidden="1"/>
    <cellStyle name="Followed Hyperlink" xfId="18399" builtinId="9" hidden="1"/>
    <cellStyle name="Followed Hyperlink" xfId="18401" builtinId="9" hidden="1"/>
    <cellStyle name="Followed Hyperlink" xfId="18403" builtinId="9" hidden="1"/>
    <cellStyle name="Followed Hyperlink" xfId="18405" builtinId="9" hidden="1"/>
    <cellStyle name="Followed Hyperlink" xfId="18407" builtinId="9" hidden="1"/>
    <cellStyle name="Followed Hyperlink" xfId="18409" builtinId="9" hidden="1"/>
    <cellStyle name="Followed Hyperlink" xfId="18411" builtinId="9" hidden="1"/>
    <cellStyle name="Followed Hyperlink" xfId="18413" builtinId="9" hidden="1"/>
    <cellStyle name="Followed Hyperlink" xfId="18415" builtinId="9" hidden="1"/>
    <cellStyle name="Followed Hyperlink" xfId="18417" builtinId="9" hidden="1"/>
    <cellStyle name="Followed Hyperlink" xfId="18419" builtinId="9" hidden="1"/>
    <cellStyle name="Followed Hyperlink" xfId="18421" builtinId="9" hidden="1"/>
    <cellStyle name="Followed Hyperlink" xfId="18423" builtinId="9" hidden="1"/>
    <cellStyle name="Followed Hyperlink" xfId="18425" builtinId="9" hidden="1"/>
    <cellStyle name="Followed Hyperlink" xfId="18427" builtinId="9" hidden="1"/>
    <cellStyle name="Followed Hyperlink" xfId="18429" builtinId="9" hidden="1"/>
    <cellStyle name="Followed Hyperlink" xfId="18431" builtinId="9" hidden="1"/>
    <cellStyle name="Followed Hyperlink" xfId="18433" builtinId="9" hidden="1"/>
    <cellStyle name="Followed Hyperlink" xfId="18435" builtinId="9" hidden="1"/>
    <cellStyle name="Followed Hyperlink" xfId="18437" builtinId="9" hidden="1"/>
    <cellStyle name="Followed Hyperlink" xfId="18439" builtinId="9" hidden="1"/>
    <cellStyle name="Followed Hyperlink" xfId="18441" builtinId="9" hidden="1"/>
    <cellStyle name="Followed Hyperlink" xfId="18443" builtinId="9" hidden="1"/>
    <cellStyle name="Followed Hyperlink" xfId="18445" builtinId="9" hidden="1"/>
    <cellStyle name="Followed Hyperlink" xfId="18448" builtinId="9" hidden="1"/>
    <cellStyle name="Followed Hyperlink" xfId="18449" builtinId="9" hidden="1"/>
    <cellStyle name="Followed Hyperlink" xfId="18450" builtinId="9" hidden="1"/>
    <cellStyle name="Followed Hyperlink" xfId="18451" builtinId="9" hidden="1"/>
    <cellStyle name="Followed Hyperlink" xfId="18452" builtinId="9" hidden="1"/>
    <cellStyle name="Followed Hyperlink" xfId="18453" builtinId="9" hidden="1"/>
    <cellStyle name="Followed Hyperlink" xfId="18454" builtinId="9" hidden="1"/>
    <cellStyle name="Followed Hyperlink" xfId="18455" builtinId="9" hidden="1"/>
    <cellStyle name="Followed Hyperlink" xfId="18456" builtinId="9" hidden="1"/>
    <cellStyle name="Followed Hyperlink" xfId="18457" builtinId="9" hidden="1"/>
    <cellStyle name="Followed Hyperlink" xfId="18458" builtinId="9" hidden="1"/>
    <cellStyle name="Followed Hyperlink" xfId="18459" builtinId="9" hidden="1"/>
    <cellStyle name="Followed Hyperlink" xfId="18460" builtinId="9" hidden="1"/>
    <cellStyle name="Followed Hyperlink" xfId="18461" builtinId="9" hidden="1"/>
    <cellStyle name="Followed Hyperlink" xfId="18462" builtinId="9" hidden="1"/>
    <cellStyle name="Followed Hyperlink" xfId="18463"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9" builtinId="9" hidden="1"/>
    <cellStyle name="Followed Hyperlink" xfId="18521" builtinId="9" hidden="1"/>
    <cellStyle name="Followed Hyperlink" xfId="18523" builtinId="9" hidden="1"/>
    <cellStyle name="Followed Hyperlink" xfId="18525" builtinId="9" hidden="1"/>
    <cellStyle name="Followed Hyperlink" xfId="18527" builtinId="9" hidden="1"/>
    <cellStyle name="Followed Hyperlink" xfId="18529" builtinId="9" hidden="1"/>
    <cellStyle name="Followed Hyperlink" xfId="18531" builtinId="9" hidden="1"/>
    <cellStyle name="Followed Hyperlink" xfId="18533" builtinId="9" hidden="1"/>
    <cellStyle name="Followed Hyperlink" xfId="18535"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4" builtinId="9" hidden="1"/>
    <cellStyle name="Followed Hyperlink" xfId="18655" builtinId="9" hidden="1"/>
    <cellStyle name="Followed Hyperlink" xfId="18656" builtinId="9" hidden="1"/>
    <cellStyle name="Followed Hyperlink" xfId="18657" builtinId="9" hidden="1"/>
    <cellStyle name="Followed Hyperlink" xfId="18658" builtinId="9" hidden="1"/>
    <cellStyle name="Followed Hyperlink" xfId="18659" builtinId="9" hidden="1"/>
    <cellStyle name="Followed Hyperlink" xfId="18660" builtinId="9" hidden="1"/>
    <cellStyle name="Followed Hyperlink" xfId="18661" builtinId="9" hidden="1"/>
    <cellStyle name="Followed Hyperlink" xfId="18662" builtinId="9" hidden="1"/>
    <cellStyle name="Followed Hyperlink" xfId="18663" builtinId="9" hidden="1"/>
    <cellStyle name="Followed Hyperlink" xfId="18664" builtinId="9" hidden="1"/>
    <cellStyle name="Followed Hyperlink" xfId="18665" builtinId="9" hidden="1"/>
    <cellStyle name="Followed Hyperlink" xfId="18666" builtinId="9" hidden="1"/>
    <cellStyle name="Followed Hyperlink" xfId="18667" builtinId="9" hidden="1"/>
    <cellStyle name="Followed Hyperlink" xfId="18668" builtinId="9" hidden="1"/>
    <cellStyle name="Followed Hyperlink" xfId="18669" builtinId="9" hidden="1"/>
    <cellStyle name="Followed Hyperlink" xfId="18670" builtinId="9" hidden="1"/>
    <cellStyle name="Followed Hyperlink" xfId="18671" builtinId="9" hidden="1"/>
    <cellStyle name="Followed Hyperlink" xfId="18672" builtinId="9" hidden="1"/>
    <cellStyle name="Followed Hyperlink" xfId="18673" builtinId="9" hidden="1"/>
    <cellStyle name="Followed Hyperlink" xfId="18674" builtinId="9" hidden="1"/>
    <cellStyle name="Followed Hyperlink" xfId="18675" builtinId="9" hidden="1"/>
    <cellStyle name="Followed Hyperlink" xfId="18676" builtinId="9" hidden="1"/>
    <cellStyle name="Followed Hyperlink" xfId="18677" builtinId="9" hidden="1"/>
    <cellStyle name="Followed Hyperlink" xfId="18678" builtinId="9" hidden="1"/>
    <cellStyle name="Followed Hyperlink" xfId="18679" builtinId="9" hidden="1"/>
    <cellStyle name="Followed Hyperlink" xfId="18680" builtinId="9" hidden="1"/>
    <cellStyle name="Followed Hyperlink" xfId="18681"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3" builtinId="9" hidden="1"/>
    <cellStyle name="Followed Hyperlink" xfId="18895" builtinId="9" hidden="1"/>
    <cellStyle name="Followed Hyperlink" xfId="18897" builtinId="9" hidden="1"/>
    <cellStyle name="Followed Hyperlink" xfId="18899" builtinId="9" hidden="1"/>
    <cellStyle name="Followed Hyperlink" xfId="18901" builtinId="9" hidden="1"/>
    <cellStyle name="Followed Hyperlink" xfId="18903" builtinId="9" hidden="1"/>
    <cellStyle name="Followed Hyperlink" xfId="18905" builtinId="9" hidden="1"/>
    <cellStyle name="Followed Hyperlink" xfId="18907" builtinId="9" hidden="1"/>
    <cellStyle name="Followed Hyperlink" xfId="18909" builtinId="9" hidden="1"/>
    <cellStyle name="Followed Hyperlink" xfId="18911" builtinId="9" hidden="1"/>
    <cellStyle name="Followed Hyperlink" xfId="18913" builtinId="9" hidden="1"/>
    <cellStyle name="Followed Hyperlink" xfId="18915"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4" builtinId="9" hidden="1"/>
    <cellStyle name="Followed Hyperlink" xfId="19005" builtinId="9" hidden="1"/>
    <cellStyle name="Followed Hyperlink" xfId="19006" builtinId="9" hidden="1"/>
    <cellStyle name="Followed Hyperlink" xfId="19007" builtinId="9" hidden="1"/>
    <cellStyle name="Followed Hyperlink" xfId="19008" builtinId="9" hidden="1"/>
    <cellStyle name="Followed Hyperlink" xfId="19009" builtinId="9" hidden="1"/>
    <cellStyle name="Followed Hyperlink" xfId="19010" builtinId="9" hidden="1"/>
    <cellStyle name="Followed Hyperlink" xfId="19011" builtinId="9" hidden="1"/>
    <cellStyle name="Followed Hyperlink" xfId="19012" builtinId="9" hidden="1"/>
    <cellStyle name="Followed Hyperlink" xfId="19013" builtinId="9" hidden="1"/>
    <cellStyle name="Followed Hyperlink" xfId="19014" builtinId="9" hidden="1"/>
    <cellStyle name="Followed Hyperlink" xfId="19015" builtinId="9" hidden="1"/>
    <cellStyle name="Followed Hyperlink" xfId="19016" builtinId="9" hidden="1"/>
    <cellStyle name="Followed Hyperlink" xfId="19017" builtinId="9" hidden="1"/>
    <cellStyle name="Followed Hyperlink" xfId="19018" builtinId="9" hidden="1"/>
    <cellStyle name="Followed Hyperlink" xfId="19019" builtinId="9" hidden="1"/>
    <cellStyle name="Followed Hyperlink" xfId="19020" builtinId="9" hidden="1"/>
    <cellStyle name="Followed Hyperlink" xfId="19021" builtinId="9" hidden="1"/>
    <cellStyle name="Followed Hyperlink" xfId="19022" builtinId="9" hidden="1"/>
    <cellStyle name="Followed Hyperlink" xfId="19023" builtinId="9" hidden="1"/>
    <cellStyle name="Followed Hyperlink" xfId="19024" builtinId="9" hidden="1"/>
    <cellStyle name="Followed Hyperlink" xfId="19025" builtinId="9" hidden="1"/>
    <cellStyle name="Followed Hyperlink" xfId="19026" builtinId="9" hidden="1"/>
    <cellStyle name="Followed Hyperlink" xfId="19027" builtinId="9" hidden="1"/>
    <cellStyle name="Followed Hyperlink" xfId="19028" builtinId="9" hidden="1"/>
    <cellStyle name="Followed Hyperlink" xfId="19029" builtinId="9" hidden="1"/>
    <cellStyle name="Followed Hyperlink" xfId="19030" builtinId="9" hidden="1"/>
    <cellStyle name="Followed Hyperlink" xfId="19031" builtinId="9" hidden="1"/>
    <cellStyle name="Followed Hyperlink" xfId="19032" builtinId="9" hidden="1"/>
    <cellStyle name="Followed Hyperlink" xfId="19033" builtinId="9" hidden="1"/>
    <cellStyle name="Followed Hyperlink" xfId="19034" builtinId="9" hidden="1"/>
    <cellStyle name="Followed Hyperlink" xfId="19035" builtinId="9" hidden="1"/>
    <cellStyle name="Followed Hyperlink" xfId="19036" builtinId="9" hidden="1"/>
    <cellStyle name="Followed Hyperlink" xfId="19037" builtinId="9" hidden="1"/>
    <cellStyle name="Followed Hyperlink" xfId="19038"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3" builtinId="9" hidden="1"/>
    <cellStyle name="Followed Hyperlink" xfId="19075" builtinId="9" hidden="1"/>
    <cellStyle name="Followed Hyperlink" xfId="19077" builtinId="9" hidden="1"/>
    <cellStyle name="Followed Hyperlink" xfId="19079" builtinId="9" hidden="1"/>
    <cellStyle name="Followed Hyperlink" xfId="19081" builtinId="9" hidden="1"/>
    <cellStyle name="Followed Hyperlink" xfId="19083" builtinId="9" hidden="1"/>
    <cellStyle name="Followed Hyperlink" xfId="19085" builtinId="9" hidden="1"/>
    <cellStyle name="Followed Hyperlink" xfId="19087" builtinId="9" hidden="1"/>
    <cellStyle name="Followed Hyperlink" xfId="19089" builtinId="9" hidden="1"/>
    <cellStyle name="Followed Hyperlink" xfId="19091" builtinId="9" hidden="1"/>
    <cellStyle name="Followed Hyperlink" xfId="19093" builtinId="9" hidden="1"/>
    <cellStyle name="Followed Hyperlink" xfId="19095" builtinId="9" hidden="1"/>
    <cellStyle name="Followed Hyperlink" xfId="19097" builtinId="9" hidden="1"/>
    <cellStyle name="Followed Hyperlink" xfId="19099" builtinId="9" hidden="1"/>
    <cellStyle name="Followed Hyperlink" xfId="19101" builtinId="9" hidden="1"/>
    <cellStyle name="Followed Hyperlink" xfId="19103" builtinId="9" hidden="1"/>
    <cellStyle name="Followed Hyperlink" xfId="19105"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3" builtinId="9" hidden="1"/>
    <cellStyle name="Followed Hyperlink" xfId="19214" builtinId="9" hidden="1"/>
    <cellStyle name="Followed Hyperlink" xfId="19215" builtinId="9" hidden="1"/>
    <cellStyle name="Followed Hyperlink" xfId="19216" builtinId="9" hidden="1"/>
    <cellStyle name="Followed Hyperlink" xfId="19217" builtinId="9" hidden="1"/>
    <cellStyle name="Followed Hyperlink" xfId="19218" builtinId="9" hidden="1"/>
    <cellStyle name="Followed Hyperlink" xfId="19219" builtinId="9" hidden="1"/>
    <cellStyle name="Followed Hyperlink" xfId="19220" builtinId="9" hidden="1"/>
    <cellStyle name="Followed Hyperlink" xfId="19221" builtinId="9" hidden="1"/>
    <cellStyle name="Followed Hyperlink" xfId="19222" builtinId="9" hidden="1"/>
    <cellStyle name="Followed Hyperlink" xfId="19223" builtinId="9" hidden="1"/>
    <cellStyle name="Followed Hyperlink" xfId="19224" builtinId="9" hidden="1"/>
    <cellStyle name="Followed Hyperlink" xfId="19225" builtinId="9" hidden="1"/>
    <cellStyle name="Followed Hyperlink" xfId="19226" builtinId="9" hidden="1"/>
    <cellStyle name="Followed Hyperlink" xfId="19227" builtinId="9" hidden="1"/>
    <cellStyle name="Followed Hyperlink" xfId="19228" builtinId="9" hidden="1"/>
    <cellStyle name="Followed Hyperlink" xfId="19229" builtinId="9" hidden="1"/>
    <cellStyle name="Followed Hyperlink" xfId="19230" builtinId="9" hidden="1"/>
    <cellStyle name="Followed Hyperlink" xfId="19231" builtinId="9" hidden="1"/>
    <cellStyle name="Followed Hyperlink" xfId="19232" builtinId="9" hidden="1"/>
    <cellStyle name="Followed Hyperlink" xfId="19233" builtinId="9" hidden="1"/>
    <cellStyle name="Followed Hyperlink" xfId="19234" builtinId="9" hidden="1"/>
    <cellStyle name="Followed Hyperlink" xfId="19235" builtinId="9" hidden="1"/>
    <cellStyle name="Followed Hyperlink" xfId="19236" builtinId="9" hidden="1"/>
    <cellStyle name="Followed Hyperlink" xfId="19237" builtinId="9" hidden="1"/>
    <cellStyle name="Followed Hyperlink" xfId="19238" builtinId="9" hidden="1"/>
    <cellStyle name="Followed Hyperlink" xfId="19239" builtinId="9" hidden="1"/>
    <cellStyle name="Followed Hyperlink" xfId="19240" builtinId="9" hidden="1"/>
    <cellStyle name="Followed Hyperlink" xfId="19241" builtinId="9" hidden="1"/>
    <cellStyle name="Followed Hyperlink" xfId="19242" builtinId="9" hidden="1"/>
    <cellStyle name="Followed Hyperlink" xfId="19243" builtinId="9" hidden="1"/>
    <cellStyle name="Followed Hyperlink" xfId="19244" builtinId="9" hidden="1"/>
    <cellStyle name="Followed Hyperlink" xfId="19245" builtinId="9" hidden="1"/>
    <cellStyle name="Followed Hyperlink" xfId="19246" builtinId="9" hidden="1"/>
    <cellStyle name="Followed Hyperlink" xfId="19247" builtinId="9" hidden="1"/>
    <cellStyle name="Followed Hyperlink" xfId="19248"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3" builtinId="9" hidden="1"/>
    <cellStyle name="Followed Hyperlink" xfId="19285" builtinId="9" hidden="1"/>
    <cellStyle name="Followed Hyperlink" xfId="17399" builtinId="9" hidden="1"/>
    <cellStyle name="Followed Hyperlink" xfId="18861" builtinId="9" hidden="1"/>
    <cellStyle name="Followed Hyperlink" xfId="18238" builtinId="9" hidden="1"/>
    <cellStyle name="Followed Hyperlink" xfId="17818" builtinId="9" hidden="1"/>
    <cellStyle name="Followed Hyperlink" xfId="17608" builtinId="9" hidden="1"/>
    <cellStyle name="Followed Hyperlink" xfId="14352" builtinId="9" hidden="1"/>
    <cellStyle name="Followed Hyperlink" xfId="16576" builtinId="9" hidden="1"/>
    <cellStyle name="Followed Hyperlink" xfId="16790" builtinId="9" hidden="1"/>
    <cellStyle name="Followed Hyperlink" xfId="15578" builtinId="9" hidden="1"/>
    <cellStyle name="Followed Hyperlink" xfId="16013" builtinId="9" hidden="1"/>
    <cellStyle name="Followed Hyperlink" xfId="9654" builtinId="9" hidden="1"/>
    <cellStyle name="Followed Hyperlink" xfId="10125" builtinId="9" hidden="1"/>
    <cellStyle name="Followed Hyperlink" xfId="8068" builtinId="9" hidden="1"/>
    <cellStyle name="Followed Hyperlink" xfId="19287" builtinId="9" hidden="1"/>
    <cellStyle name="Followed Hyperlink" xfId="19289" builtinId="9" hidden="1"/>
    <cellStyle name="Followed Hyperlink" xfId="19291" builtinId="9" hidden="1"/>
    <cellStyle name="Followed Hyperlink" xfId="14356" builtinId="9" hidden="1"/>
    <cellStyle name="Followed Hyperlink" xfId="19293" builtinId="9" hidden="1"/>
    <cellStyle name="Followed Hyperlink" xfId="19295" builtinId="9" hidden="1"/>
    <cellStyle name="Followed Hyperlink" xfId="19297" builtinId="9" hidden="1"/>
    <cellStyle name="Followed Hyperlink" xfId="19299" builtinId="9" hidden="1"/>
    <cellStyle name="Followed Hyperlink" xfId="19301" builtinId="9" hidden="1"/>
    <cellStyle name="Followed Hyperlink" xfId="19303" builtinId="9" hidden="1"/>
    <cellStyle name="Followed Hyperlink" xfId="19305" builtinId="9" hidden="1"/>
    <cellStyle name="Followed Hyperlink" xfId="19307" builtinId="9" hidden="1"/>
    <cellStyle name="Followed Hyperlink" xfId="19309" builtinId="9" hidden="1"/>
    <cellStyle name="Followed Hyperlink" xfId="19311" builtinId="9" hidden="1"/>
    <cellStyle name="Followed Hyperlink" xfId="19313"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49"/>
    <cellStyle name="Heading 3 10 2 11" xfId="14919"/>
    <cellStyle name="Heading 3 10 2 12" xfId="599"/>
    <cellStyle name="Heading 3 10 2 2" xfId="963"/>
    <cellStyle name="Heading 3 10 2 2 10" xfId="8067"/>
    <cellStyle name="Heading 3 10 2 2 2" xfId="1402"/>
    <cellStyle name="Heading 3 10 2 2 2 2" xfId="3461"/>
    <cellStyle name="Heading 3 10 2 2 2 2 2" xfId="13881"/>
    <cellStyle name="Heading 3 10 2 2 2 3" xfId="11834"/>
    <cellStyle name="Heading 3 10 2 2 3" xfId="1648"/>
    <cellStyle name="Heading 3 10 2 2 3 2" xfId="12079"/>
    <cellStyle name="Heading 3 10 2 2 4" xfId="1896"/>
    <cellStyle name="Heading 3 10 2 2 4 2" xfId="12323"/>
    <cellStyle name="Heading 3 10 2 2 5" xfId="2143"/>
    <cellStyle name="Heading 3 10 2 2 5 2" xfId="12568"/>
    <cellStyle name="Heading 3 10 2 2 6" xfId="2381"/>
    <cellStyle name="Heading 3 10 2 2 6 2" xfId="12806"/>
    <cellStyle name="Heading 3 10 2 2 7" xfId="2628"/>
    <cellStyle name="Heading 3 10 2 2 7 2" xfId="13051"/>
    <cellStyle name="Heading 3 10 2 2 8" xfId="3236"/>
    <cellStyle name="Heading 3 10 2 2 8 2" xfId="13656"/>
    <cellStyle name="Heading 3 10 2 2 9" xfId="8527"/>
    <cellStyle name="Heading 3 10 2 2 9 2" xfId="11400"/>
    <cellStyle name="Heading 3 10 2 3" xfId="1189"/>
    <cellStyle name="Heading 3 10 2 3 2" xfId="3219"/>
    <cellStyle name="Heading 3 10 2 3 2 2" xfId="13639"/>
    <cellStyle name="Heading 3 10 2 3 3" xfId="11623"/>
    <cellStyle name="Heading 3 10 2 4" xfId="926"/>
    <cellStyle name="Heading 3 10 2 4 2" xfId="11377"/>
    <cellStyle name="Heading 3 10 2 5" xfId="1631"/>
    <cellStyle name="Heading 3 10 2 5 2" xfId="12062"/>
    <cellStyle name="Heading 3 10 2 6" xfId="1879"/>
    <cellStyle name="Heading 3 10 2 6 2" xfId="12306"/>
    <cellStyle name="Heading 3 10 2 7" xfId="2126"/>
    <cellStyle name="Heading 3 10 2 7 2" xfId="12551"/>
    <cellStyle name="Heading 3 10 2 8" xfId="2365"/>
    <cellStyle name="Heading 3 10 2 8 2" xfId="12790"/>
    <cellStyle name="Heading 3 10 2 9" xfId="2611"/>
    <cellStyle name="Heading 3 10 2 9 2" xfId="13034"/>
    <cellStyle name="Heading 3 10 3" xfId="465"/>
    <cellStyle name="Heading 3 10 3 10" xfId="6047"/>
    <cellStyle name="Heading 3 10 3 11" xfId="14350"/>
    <cellStyle name="Heading 3 10 3 12" xfId="1110"/>
    <cellStyle name="Heading 3 10 3 2" xfId="1545"/>
    <cellStyle name="Heading 3 10 3 2 2" xfId="3374"/>
    <cellStyle name="Heading 3 10 3 2 2 2" xfId="13794"/>
    <cellStyle name="Heading 3 10 3 2 3" xfId="11977"/>
    <cellStyle name="Heading 3 10 3 3" xfId="1791"/>
    <cellStyle name="Heading 3 10 3 3 2" xfId="3604"/>
    <cellStyle name="Heading 3 10 3 3 2 2" xfId="14024"/>
    <cellStyle name="Heading 3 10 3 3 3" xfId="12222"/>
    <cellStyle name="Heading 3 10 3 4" xfId="2039"/>
    <cellStyle name="Heading 3 10 3 4 2" xfId="12466"/>
    <cellStyle name="Heading 3 10 3 5" xfId="2286"/>
    <cellStyle name="Heading 3 10 3 5 2" xfId="12711"/>
    <cellStyle name="Heading 3 10 3 6" xfId="2525"/>
    <cellStyle name="Heading 3 10 3 6 2" xfId="12950"/>
    <cellStyle name="Heading 3 10 3 7" xfId="2771"/>
    <cellStyle name="Heading 3 10 3 7 2" xfId="13194"/>
    <cellStyle name="Heading 3 10 3 8" xfId="3205"/>
    <cellStyle name="Heading 3 10 3 8 2" xfId="13625"/>
    <cellStyle name="Heading 3 10 3 9" xfId="8671"/>
    <cellStyle name="Heading 3 10 3 9 2" xfId="11544"/>
    <cellStyle name="Heading 3 10 4" xfId="1102"/>
    <cellStyle name="Heading 3 10 4 10" xfId="7437"/>
    <cellStyle name="Heading 3 10 4 11" xfId="17398"/>
    <cellStyle name="Heading 3 10 4 2" xfId="1537"/>
    <cellStyle name="Heading 3 10 4 2 2" xfId="3596"/>
    <cellStyle name="Heading 3 10 4 2 2 2" xfId="14016"/>
    <cellStyle name="Heading 3 10 4 2 3" xfId="11969"/>
    <cellStyle name="Heading 3 10 4 3" xfId="1783"/>
    <cellStyle name="Heading 3 10 4 3 2" xfId="12214"/>
    <cellStyle name="Heading 3 10 4 4" xfId="2031"/>
    <cellStyle name="Heading 3 10 4 4 2" xfId="12458"/>
    <cellStyle name="Heading 3 10 4 5" xfId="2278"/>
    <cellStyle name="Heading 3 10 4 5 2" xfId="12703"/>
    <cellStyle name="Heading 3 10 4 6" xfId="2517"/>
    <cellStyle name="Heading 3 10 4 6 2" xfId="12942"/>
    <cellStyle name="Heading 3 10 4 7" xfId="2763"/>
    <cellStyle name="Heading 3 10 4 7 2" xfId="13186"/>
    <cellStyle name="Heading 3 10 4 8" xfId="3197"/>
    <cellStyle name="Heading 3 10 4 8 2" xfId="13617"/>
    <cellStyle name="Heading 3 10 4 9" xfId="8663"/>
    <cellStyle name="Heading 3 10 4 9 2" xfId="11536"/>
    <cellStyle name="Heading 3 10 5" xfId="8501"/>
    <cellStyle name="Heading 3 10 6" xfId="16995"/>
    <cellStyle name="Heading 3 10 7" xfId="17888"/>
    <cellStyle name="Heading 3 10 8" xfId="524"/>
    <cellStyle name="Heading 3 11" xfId="362"/>
    <cellStyle name="Heading 3 2" xfId="363"/>
    <cellStyle name="Heading 3 2 2" xfId="472"/>
    <cellStyle name="Heading 3 2 2 10" xfId="10742"/>
    <cellStyle name="Heading 3 2 2 11" xfId="16575"/>
    <cellStyle name="Heading 3 2 2 12" xfId="600"/>
    <cellStyle name="Heading 3 2 2 2" xfId="964"/>
    <cellStyle name="Heading 3 2 2 2 10" xfId="10712"/>
    <cellStyle name="Heading 3 2 2 2 2" xfId="1403"/>
    <cellStyle name="Heading 3 2 2 2 2 2" xfId="3462"/>
    <cellStyle name="Heading 3 2 2 2 2 2 2" xfId="13882"/>
    <cellStyle name="Heading 3 2 2 2 2 3" xfId="11835"/>
    <cellStyle name="Heading 3 2 2 2 3" xfId="1649"/>
    <cellStyle name="Heading 3 2 2 2 3 2" xfId="12080"/>
    <cellStyle name="Heading 3 2 2 2 4" xfId="1897"/>
    <cellStyle name="Heading 3 2 2 2 4 2" xfId="12324"/>
    <cellStyle name="Heading 3 2 2 2 5" xfId="2144"/>
    <cellStyle name="Heading 3 2 2 2 5 2" xfId="12569"/>
    <cellStyle name="Heading 3 2 2 2 6" xfId="2382"/>
    <cellStyle name="Heading 3 2 2 2 6 2" xfId="12807"/>
    <cellStyle name="Heading 3 2 2 2 7" xfId="2629"/>
    <cellStyle name="Heading 3 2 2 2 7 2" xfId="13052"/>
    <cellStyle name="Heading 3 2 2 2 8" xfId="3237"/>
    <cellStyle name="Heading 3 2 2 2 8 2" xfId="13657"/>
    <cellStyle name="Heading 3 2 2 2 9" xfId="8528"/>
    <cellStyle name="Heading 3 2 2 2 9 2" xfId="11401"/>
    <cellStyle name="Heading 3 2 2 3" xfId="1188"/>
    <cellStyle name="Heading 3 2 2 3 2" xfId="3218"/>
    <cellStyle name="Heading 3 2 2 3 2 2" xfId="13638"/>
    <cellStyle name="Heading 3 2 2 3 3" xfId="11622"/>
    <cellStyle name="Heading 3 2 2 4" xfId="925"/>
    <cellStyle name="Heading 3 2 2 4 2" xfId="11376"/>
    <cellStyle name="Heading 3 2 2 5" xfId="1630"/>
    <cellStyle name="Heading 3 2 2 5 2" xfId="12061"/>
    <cellStyle name="Heading 3 2 2 6" xfId="1878"/>
    <cellStyle name="Heading 3 2 2 6 2" xfId="12305"/>
    <cellStyle name="Heading 3 2 2 7" xfId="2125"/>
    <cellStyle name="Heading 3 2 2 7 2" xfId="12550"/>
    <cellStyle name="Heading 3 2 2 8" xfId="2364"/>
    <cellStyle name="Heading 3 2 2 8 2" xfId="12789"/>
    <cellStyle name="Heading 3 2 2 9" xfId="2610"/>
    <cellStyle name="Heading 3 2 2 9 2" xfId="13033"/>
    <cellStyle name="Heading 3 2 3" xfId="480"/>
    <cellStyle name="Heading 3 2 3 10" xfId="5810"/>
    <cellStyle name="Heading 3 2 3 11" xfId="15433"/>
    <cellStyle name="Heading 3 2 3 12" xfId="1109"/>
    <cellStyle name="Heading 3 2 3 2" xfId="1544"/>
    <cellStyle name="Heading 3 2 3 2 2" xfId="3373"/>
    <cellStyle name="Heading 3 2 3 2 2 2" xfId="13793"/>
    <cellStyle name="Heading 3 2 3 2 3" xfId="11976"/>
    <cellStyle name="Heading 3 2 3 3" xfId="1790"/>
    <cellStyle name="Heading 3 2 3 3 2" xfId="3603"/>
    <cellStyle name="Heading 3 2 3 3 2 2" xfId="14023"/>
    <cellStyle name="Heading 3 2 3 3 3" xfId="12221"/>
    <cellStyle name="Heading 3 2 3 4" xfId="2038"/>
    <cellStyle name="Heading 3 2 3 4 2" xfId="12465"/>
    <cellStyle name="Heading 3 2 3 5" xfId="2285"/>
    <cellStyle name="Heading 3 2 3 5 2" xfId="12710"/>
    <cellStyle name="Heading 3 2 3 6" xfId="2524"/>
    <cellStyle name="Heading 3 2 3 6 2" xfId="12949"/>
    <cellStyle name="Heading 3 2 3 7" xfId="2770"/>
    <cellStyle name="Heading 3 2 3 7 2" xfId="13193"/>
    <cellStyle name="Heading 3 2 3 8" xfId="3204"/>
    <cellStyle name="Heading 3 2 3 8 2" xfId="13624"/>
    <cellStyle name="Heading 3 2 3 9" xfId="8670"/>
    <cellStyle name="Heading 3 2 3 9 2" xfId="11543"/>
    <cellStyle name="Heading 3 2 4" xfId="1114"/>
    <cellStyle name="Heading 3 2 4 10" xfId="5432"/>
    <cellStyle name="Heading 3 2 4 11" xfId="18446"/>
    <cellStyle name="Heading 3 2 4 2" xfId="1549"/>
    <cellStyle name="Heading 3 2 4 2 2" xfId="3608"/>
    <cellStyle name="Heading 3 2 4 2 2 2" xfId="14028"/>
    <cellStyle name="Heading 3 2 4 2 3" xfId="11981"/>
    <cellStyle name="Heading 3 2 4 3" xfId="1795"/>
    <cellStyle name="Heading 3 2 4 3 2" xfId="12226"/>
    <cellStyle name="Heading 3 2 4 4" xfId="2043"/>
    <cellStyle name="Heading 3 2 4 4 2" xfId="12470"/>
    <cellStyle name="Heading 3 2 4 5" xfId="2290"/>
    <cellStyle name="Heading 3 2 4 5 2" xfId="12715"/>
    <cellStyle name="Heading 3 2 4 6" xfId="2529"/>
    <cellStyle name="Heading 3 2 4 6 2" xfId="12954"/>
    <cellStyle name="Heading 3 2 4 7" xfId="2775"/>
    <cellStyle name="Heading 3 2 4 7 2" xfId="13198"/>
    <cellStyle name="Heading 3 2 4 8" xfId="3209"/>
    <cellStyle name="Heading 3 2 4 8 2" xfId="13629"/>
    <cellStyle name="Heading 3 2 4 9" xfId="8675"/>
    <cellStyle name="Heading 3 2 4 9 2" xfId="11548"/>
    <cellStyle name="Heading 3 2 5" xfId="8746"/>
    <cellStyle name="Heading 3 2 6" xfId="18099"/>
    <cellStyle name="Heading 3 2 7" xfId="14366"/>
    <cellStyle name="Heading 3 2 8" xfId="525"/>
    <cellStyle name="Heading 3 3" xfId="364"/>
    <cellStyle name="Heading 3 3 2" xfId="473"/>
    <cellStyle name="Heading 3 3 2 10" xfId="8748"/>
    <cellStyle name="Heading 3 3 2 11" xfId="15137"/>
    <cellStyle name="Heading 3 3 2 12" xfId="601"/>
    <cellStyle name="Heading 3 3 2 2" xfId="965"/>
    <cellStyle name="Heading 3 3 2 2 10" xfId="10284"/>
    <cellStyle name="Heading 3 3 2 2 2" xfId="1404"/>
    <cellStyle name="Heading 3 3 2 2 2 2" xfId="3463"/>
    <cellStyle name="Heading 3 3 2 2 2 2 2" xfId="13883"/>
    <cellStyle name="Heading 3 3 2 2 2 3" xfId="11836"/>
    <cellStyle name="Heading 3 3 2 2 3" xfId="1650"/>
    <cellStyle name="Heading 3 3 2 2 3 2" xfId="12081"/>
    <cellStyle name="Heading 3 3 2 2 4" xfId="1898"/>
    <cellStyle name="Heading 3 3 2 2 4 2" xfId="12325"/>
    <cellStyle name="Heading 3 3 2 2 5" xfId="2145"/>
    <cellStyle name="Heading 3 3 2 2 5 2" xfId="12570"/>
    <cellStyle name="Heading 3 3 2 2 6" xfId="2383"/>
    <cellStyle name="Heading 3 3 2 2 6 2" xfId="12808"/>
    <cellStyle name="Heading 3 3 2 2 7" xfId="2630"/>
    <cellStyle name="Heading 3 3 2 2 7 2" xfId="13053"/>
    <cellStyle name="Heading 3 3 2 2 8" xfId="3238"/>
    <cellStyle name="Heading 3 3 2 2 8 2" xfId="13658"/>
    <cellStyle name="Heading 3 3 2 2 9" xfId="8529"/>
    <cellStyle name="Heading 3 3 2 2 9 2" xfId="11402"/>
    <cellStyle name="Heading 3 3 2 3" xfId="1187"/>
    <cellStyle name="Heading 3 3 2 3 2" xfId="3217"/>
    <cellStyle name="Heading 3 3 2 3 2 2" xfId="13637"/>
    <cellStyle name="Heading 3 3 2 3 3" xfId="11621"/>
    <cellStyle name="Heading 3 3 2 4" xfId="869"/>
    <cellStyle name="Heading 3 3 2 4 2" xfId="11337"/>
    <cellStyle name="Heading 3 3 2 5" xfId="1629"/>
    <cellStyle name="Heading 3 3 2 5 2" xfId="12060"/>
    <cellStyle name="Heading 3 3 2 6" xfId="1877"/>
    <cellStyle name="Heading 3 3 2 6 2" xfId="12304"/>
    <cellStyle name="Heading 3 3 2 7" xfId="2124"/>
    <cellStyle name="Heading 3 3 2 7 2" xfId="12549"/>
    <cellStyle name="Heading 3 3 2 8" xfId="2363"/>
    <cellStyle name="Heading 3 3 2 8 2" xfId="12788"/>
    <cellStyle name="Heading 3 3 2 9" xfId="2609"/>
    <cellStyle name="Heading 3 3 2 9 2" xfId="13032"/>
    <cellStyle name="Heading 3 3 3" xfId="466"/>
    <cellStyle name="Heading 3 3 3 10" xfId="5566"/>
    <cellStyle name="Heading 3 3 3 11" xfId="14371"/>
    <cellStyle name="Heading 3 3 3 12" xfId="1108"/>
    <cellStyle name="Heading 3 3 3 2" xfId="1543"/>
    <cellStyle name="Heading 3 3 3 2 2" xfId="3372"/>
    <cellStyle name="Heading 3 3 3 2 2 2" xfId="13792"/>
    <cellStyle name="Heading 3 3 3 2 3" xfId="11975"/>
    <cellStyle name="Heading 3 3 3 3" xfId="1789"/>
    <cellStyle name="Heading 3 3 3 3 2" xfId="3602"/>
    <cellStyle name="Heading 3 3 3 3 2 2" xfId="14022"/>
    <cellStyle name="Heading 3 3 3 3 3" xfId="12220"/>
    <cellStyle name="Heading 3 3 3 4" xfId="2037"/>
    <cellStyle name="Heading 3 3 3 4 2" xfId="12464"/>
    <cellStyle name="Heading 3 3 3 5" xfId="2284"/>
    <cellStyle name="Heading 3 3 3 5 2" xfId="12709"/>
    <cellStyle name="Heading 3 3 3 6" xfId="2523"/>
    <cellStyle name="Heading 3 3 3 6 2" xfId="12948"/>
    <cellStyle name="Heading 3 3 3 7" xfId="2769"/>
    <cellStyle name="Heading 3 3 3 7 2" xfId="13192"/>
    <cellStyle name="Heading 3 3 3 8" xfId="3203"/>
    <cellStyle name="Heading 3 3 3 8 2" xfId="13623"/>
    <cellStyle name="Heading 3 3 3 9" xfId="8669"/>
    <cellStyle name="Heading 3 3 3 9 2" xfId="11542"/>
    <cellStyle name="Heading 3 3 4" xfId="1101"/>
    <cellStyle name="Heading 3 3 4 10" xfId="5411"/>
    <cellStyle name="Heading 3 3 4 11" xfId="19002"/>
    <cellStyle name="Heading 3 3 4 2" xfId="1536"/>
    <cellStyle name="Heading 3 3 4 2 2" xfId="3595"/>
    <cellStyle name="Heading 3 3 4 2 2 2" xfId="14015"/>
    <cellStyle name="Heading 3 3 4 2 3" xfId="11968"/>
    <cellStyle name="Heading 3 3 4 3" xfId="1782"/>
    <cellStyle name="Heading 3 3 4 3 2" xfId="12213"/>
    <cellStyle name="Heading 3 3 4 4" xfId="2030"/>
    <cellStyle name="Heading 3 3 4 4 2" xfId="12457"/>
    <cellStyle name="Heading 3 3 4 5" xfId="2277"/>
    <cellStyle name="Heading 3 3 4 5 2" xfId="12702"/>
    <cellStyle name="Heading 3 3 4 6" xfId="2516"/>
    <cellStyle name="Heading 3 3 4 6 2" xfId="12941"/>
    <cellStyle name="Heading 3 3 4 7" xfId="2762"/>
    <cellStyle name="Heading 3 3 4 7 2" xfId="13185"/>
    <cellStyle name="Heading 3 3 4 8" xfId="3196"/>
    <cellStyle name="Heading 3 3 4 8 2" xfId="13616"/>
    <cellStyle name="Heading 3 3 4 9" xfId="8662"/>
    <cellStyle name="Heading 3 3 4 9 2" xfId="11535"/>
    <cellStyle name="Heading 3 3 5" xfId="10745"/>
    <cellStyle name="Heading 3 3 6" xfId="17889"/>
    <cellStyle name="Heading 3 3 7" xfId="15212"/>
    <cellStyle name="Heading 3 3 8" xfId="526"/>
    <cellStyle name="Heading 3 4" xfId="365"/>
    <cellStyle name="Heading 3 4 2" xfId="474"/>
    <cellStyle name="Heading 3 4 2 10" xfId="10723"/>
    <cellStyle name="Heading 3 4 2 11" xfId="16789"/>
    <cellStyle name="Heading 3 4 2 12" xfId="602"/>
    <cellStyle name="Heading 3 4 2 2" xfId="966"/>
    <cellStyle name="Heading 3 4 2 2 10" xfId="10049"/>
    <cellStyle name="Heading 3 4 2 2 2" xfId="1405"/>
    <cellStyle name="Heading 3 4 2 2 2 2" xfId="3464"/>
    <cellStyle name="Heading 3 4 2 2 2 2 2" xfId="13884"/>
    <cellStyle name="Heading 3 4 2 2 2 3" xfId="11837"/>
    <cellStyle name="Heading 3 4 2 2 3" xfId="1651"/>
    <cellStyle name="Heading 3 4 2 2 3 2" xfId="12082"/>
    <cellStyle name="Heading 3 4 2 2 4" xfId="1899"/>
    <cellStyle name="Heading 3 4 2 2 4 2" xfId="12326"/>
    <cellStyle name="Heading 3 4 2 2 5" xfId="2146"/>
    <cellStyle name="Heading 3 4 2 2 5 2" xfId="12571"/>
    <cellStyle name="Heading 3 4 2 2 6" xfId="2384"/>
    <cellStyle name="Heading 3 4 2 2 6 2" xfId="12809"/>
    <cellStyle name="Heading 3 4 2 2 7" xfId="2631"/>
    <cellStyle name="Heading 3 4 2 2 7 2" xfId="13054"/>
    <cellStyle name="Heading 3 4 2 2 8" xfId="3239"/>
    <cellStyle name="Heading 3 4 2 2 8 2" xfId="13659"/>
    <cellStyle name="Heading 3 4 2 2 9" xfId="8530"/>
    <cellStyle name="Heading 3 4 2 2 9 2" xfId="11403"/>
    <cellStyle name="Heading 3 4 2 3" xfId="1186"/>
    <cellStyle name="Heading 3 4 2 3 2" xfId="3216"/>
    <cellStyle name="Heading 3 4 2 3 2 2" xfId="13636"/>
    <cellStyle name="Heading 3 4 2 3 3" xfId="11620"/>
    <cellStyle name="Heading 3 4 2 4" xfId="924"/>
    <cellStyle name="Heading 3 4 2 4 2" xfId="11375"/>
    <cellStyle name="Heading 3 4 2 5" xfId="1628"/>
    <cellStyle name="Heading 3 4 2 5 2" xfId="12059"/>
    <cellStyle name="Heading 3 4 2 6" xfId="1876"/>
    <cellStyle name="Heading 3 4 2 6 2" xfId="12303"/>
    <cellStyle name="Heading 3 4 2 7" xfId="2123"/>
    <cellStyle name="Heading 3 4 2 7 2" xfId="12548"/>
    <cellStyle name="Heading 3 4 2 8" xfId="2362"/>
    <cellStyle name="Heading 3 4 2 8 2" xfId="12787"/>
    <cellStyle name="Heading 3 4 2 9" xfId="2608"/>
    <cellStyle name="Heading 3 4 2 9 2" xfId="13031"/>
    <cellStyle name="Heading 3 4 3" xfId="464"/>
    <cellStyle name="Heading 3 4 3 10" xfId="7118"/>
    <cellStyle name="Heading 3 4 3 11" xfId="15213"/>
    <cellStyle name="Heading 3 4 3 12" xfId="1107"/>
    <cellStyle name="Heading 3 4 3 2" xfId="1542"/>
    <cellStyle name="Heading 3 4 3 2 2" xfId="3371"/>
    <cellStyle name="Heading 3 4 3 2 2 2" xfId="13791"/>
    <cellStyle name="Heading 3 4 3 2 3" xfId="11974"/>
    <cellStyle name="Heading 3 4 3 3" xfId="1788"/>
    <cellStyle name="Heading 3 4 3 3 2" xfId="3601"/>
    <cellStyle name="Heading 3 4 3 3 2 2" xfId="14021"/>
    <cellStyle name="Heading 3 4 3 3 3" xfId="12219"/>
    <cellStyle name="Heading 3 4 3 4" xfId="2036"/>
    <cellStyle name="Heading 3 4 3 4 2" xfId="12463"/>
    <cellStyle name="Heading 3 4 3 5" xfId="2283"/>
    <cellStyle name="Heading 3 4 3 5 2" xfId="12708"/>
    <cellStyle name="Heading 3 4 3 6" xfId="2522"/>
    <cellStyle name="Heading 3 4 3 6 2" xfId="12947"/>
    <cellStyle name="Heading 3 4 3 7" xfId="2768"/>
    <cellStyle name="Heading 3 4 3 7 2" xfId="13191"/>
    <cellStyle name="Heading 3 4 3 8" xfId="3202"/>
    <cellStyle name="Heading 3 4 3 8 2" xfId="13622"/>
    <cellStyle name="Heading 3 4 3 9" xfId="8668"/>
    <cellStyle name="Heading 3 4 3 9 2" xfId="11541"/>
    <cellStyle name="Heading 3 4 4" xfId="1100"/>
    <cellStyle name="Heading 3 4 4 10" xfId="4646"/>
    <cellStyle name="Heading 3 4 4 11" xfId="18237"/>
    <cellStyle name="Heading 3 4 4 2" xfId="1535"/>
    <cellStyle name="Heading 3 4 4 2 2" xfId="3594"/>
    <cellStyle name="Heading 3 4 4 2 2 2" xfId="14014"/>
    <cellStyle name="Heading 3 4 4 2 3" xfId="11967"/>
    <cellStyle name="Heading 3 4 4 3" xfId="1781"/>
    <cellStyle name="Heading 3 4 4 3 2" xfId="12212"/>
    <cellStyle name="Heading 3 4 4 4" xfId="2029"/>
    <cellStyle name="Heading 3 4 4 4 2" xfId="12456"/>
    <cellStyle name="Heading 3 4 4 5" xfId="2276"/>
    <cellStyle name="Heading 3 4 4 5 2" xfId="12701"/>
    <cellStyle name="Heading 3 4 4 6" xfId="2515"/>
    <cellStyle name="Heading 3 4 4 6 2" xfId="12940"/>
    <cellStyle name="Heading 3 4 4 7" xfId="2761"/>
    <cellStyle name="Heading 3 4 4 7 2" xfId="13184"/>
    <cellStyle name="Heading 3 4 4 8" xfId="3195"/>
    <cellStyle name="Heading 3 4 4 8 2" xfId="13615"/>
    <cellStyle name="Heading 3 4 4 9" xfId="8661"/>
    <cellStyle name="Heading 3 4 4 9 2" xfId="11534"/>
    <cellStyle name="Heading 3 4 5" xfId="10151"/>
    <cellStyle name="Heading 3 4 6" xfId="17678"/>
    <cellStyle name="Heading 3 4 7" xfId="15233"/>
    <cellStyle name="Heading 3 4 8" xfId="527"/>
    <cellStyle name="Heading 3 5" xfId="366"/>
    <cellStyle name="Heading 3 5 2" xfId="475"/>
    <cellStyle name="Heading 3 5 2 10" xfId="8503"/>
    <cellStyle name="Heading 3 5 2 11" xfId="15358"/>
    <cellStyle name="Heading 3 5 2 12" xfId="603"/>
    <cellStyle name="Heading 3 5 2 2" xfId="967"/>
    <cellStyle name="Heading 3 5 2 2 10" xfId="9816"/>
    <cellStyle name="Heading 3 5 2 2 2" xfId="1406"/>
    <cellStyle name="Heading 3 5 2 2 2 2" xfId="3465"/>
    <cellStyle name="Heading 3 5 2 2 2 2 2" xfId="13885"/>
    <cellStyle name="Heading 3 5 2 2 2 3" xfId="11838"/>
    <cellStyle name="Heading 3 5 2 2 3" xfId="1652"/>
    <cellStyle name="Heading 3 5 2 2 3 2" xfId="12083"/>
    <cellStyle name="Heading 3 5 2 2 4" xfId="1900"/>
    <cellStyle name="Heading 3 5 2 2 4 2" xfId="12327"/>
    <cellStyle name="Heading 3 5 2 2 5" xfId="2147"/>
    <cellStyle name="Heading 3 5 2 2 5 2" xfId="12572"/>
    <cellStyle name="Heading 3 5 2 2 6" xfId="2385"/>
    <cellStyle name="Heading 3 5 2 2 6 2" xfId="12810"/>
    <cellStyle name="Heading 3 5 2 2 7" xfId="2632"/>
    <cellStyle name="Heading 3 5 2 2 7 2" xfId="13055"/>
    <cellStyle name="Heading 3 5 2 2 8" xfId="3240"/>
    <cellStyle name="Heading 3 5 2 2 8 2" xfId="13660"/>
    <cellStyle name="Heading 3 5 2 2 9" xfId="8531"/>
    <cellStyle name="Heading 3 5 2 2 9 2" xfId="11404"/>
    <cellStyle name="Heading 3 5 2 3" xfId="1185"/>
    <cellStyle name="Heading 3 5 2 3 2" xfId="3215"/>
    <cellStyle name="Heading 3 5 2 3 2 2" xfId="13635"/>
    <cellStyle name="Heading 3 5 2 3 3" xfId="11619"/>
    <cellStyle name="Heading 3 5 2 4" xfId="923"/>
    <cellStyle name="Heading 3 5 2 4 2" xfId="11374"/>
    <cellStyle name="Heading 3 5 2 5" xfId="1627"/>
    <cellStyle name="Heading 3 5 2 5 2" xfId="12058"/>
    <cellStyle name="Heading 3 5 2 6" xfId="1875"/>
    <cellStyle name="Heading 3 5 2 6 2" xfId="12302"/>
    <cellStyle name="Heading 3 5 2 7" xfId="2122"/>
    <cellStyle name="Heading 3 5 2 7 2" xfId="12547"/>
    <cellStyle name="Heading 3 5 2 8" xfId="2361"/>
    <cellStyle name="Heading 3 5 2 8 2" xfId="12786"/>
    <cellStyle name="Heading 3 5 2 9" xfId="2607"/>
    <cellStyle name="Heading 3 5 2 9 2" xfId="13030"/>
    <cellStyle name="Heading 3 5 3" xfId="463"/>
    <cellStyle name="Heading 3 5 3 10" xfId="5321"/>
    <cellStyle name="Heading 3 5 3 11" xfId="14993"/>
    <cellStyle name="Heading 3 5 3 12" xfId="1106"/>
    <cellStyle name="Heading 3 5 3 2" xfId="1541"/>
    <cellStyle name="Heading 3 5 3 2 2" xfId="3370"/>
    <cellStyle name="Heading 3 5 3 2 2 2" xfId="13790"/>
    <cellStyle name="Heading 3 5 3 2 3" xfId="11973"/>
    <cellStyle name="Heading 3 5 3 3" xfId="1787"/>
    <cellStyle name="Heading 3 5 3 3 2" xfId="3600"/>
    <cellStyle name="Heading 3 5 3 3 2 2" xfId="14020"/>
    <cellStyle name="Heading 3 5 3 3 3" xfId="12218"/>
    <cellStyle name="Heading 3 5 3 4" xfId="2035"/>
    <cellStyle name="Heading 3 5 3 4 2" xfId="12462"/>
    <cellStyle name="Heading 3 5 3 5" xfId="2282"/>
    <cellStyle name="Heading 3 5 3 5 2" xfId="12707"/>
    <cellStyle name="Heading 3 5 3 6" xfId="2521"/>
    <cellStyle name="Heading 3 5 3 6 2" xfId="12946"/>
    <cellStyle name="Heading 3 5 3 7" xfId="2767"/>
    <cellStyle name="Heading 3 5 3 7 2" xfId="13190"/>
    <cellStyle name="Heading 3 5 3 8" xfId="3201"/>
    <cellStyle name="Heading 3 5 3 8 2" xfId="13621"/>
    <cellStyle name="Heading 3 5 3 9" xfId="8667"/>
    <cellStyle name="Heading 3 5 3 9 2" xfId="11540"/>
    <cellStyle name="Heading 3 5 4" xfId="1095"/>
    <cellStyle name="Heading 3 5 4 10" xfId="5164"/>
    <cellStyle name="Heading 3 5 4 11" xfId="3899"/>
    <cellStyle name="Heading 3 5 4 2" xfId="1533"/>
    <cellStyle name="Heading 3 5 4 2 2" xfId="3592"/>
    <cellStyle name="Heading 3 5 4 2 2 2" xfId="14012"/>
    <cellStyle name="Heading 3 5 4 2 3" xfId="11965"/>
    <cellStyle name="Heading 3 5 4 3" xfId="1779"/>
    <cellStyle name="Heading 3 5 4 3 2" xfId="12210"/>
    <cellStyle name="Heading 3 5 4 4" xfId="2027"/>
    <cellStyle name="Heading 3 5 4 4 2" xfId="12454"/>
    <cellStyle name="Heading 3 5 4 5" xfId="2274"/>
    <cellStyle name="Heading 3 5 4 5 2" xfId="12699"/>
    <cellStyle name="Heading 3 5 4 6" xfId="2513"/>
    <cellStyle name="Heading 3 5 4 6 2" xfId="12938"/>
    <cellStyle name="Heading 3 5 4 7" xfId="2759"/>
    <cellStyle name="Heading 3 5 4 7 2" xfId="13182"/>
    <cellStyle name="Heading 3 5 4 8" xfId="3193"/>
    <cellStyle name="Heading 3 5 4 8 2" xfId="13613"/>
    <cellStyle name="Heading 3 5 4 9" xfId="8659"/>
    <cellStyle name="Heading 3 5 4 9 2" xfId="11532"/>
    <cellStyle name="Heading 3 5 5" xfId="9912"/>
    <cellStyle name="Heading 3 5 6" xfId="17469"/>
    <cellStyle name="Heading 3 5 7" xfId="15013"/>
    <cellStyle name="Heading 3 5 8" xfId="528"/>
    <cellStyle name="Heading 3 6" xfId="367"/>
    <cellStyle name="Heading 3 6 2" xfId="476"/>
    <cellStyle name="Heading 3 6 2 10" xfId="9182"/>
    <cellStyle name="Heading 3 6 2 11" xfId="15577"/>
    <cellStyle name="Heading 3 6 2 12" xfId="604"/>
    <cellStyle name="Heading 3 6 2 2" xfId="968"/>
    <cellStyle name="Heading 3 6 2 2 10" xfId="9578"/>
    <cellStyle name="Heading 3 6 2 2 2" xfId="1407"/>
    <cellStyle name="Heading 3 6 2 2 2 2" xfId="3466"/>
    <cellStyle name="Heading 3 6 2 2 2 2 2" xfId="13886"/>
    <cellStyle name="Heading 3 6 2 2 2 3" xfId="11839"/>
    <cellStyle name="Heading 3 6 2 2 3" xfId="1653"/>
    <cellStyle name="Heading 3 6 2 2 3 2" xfId="12084"/>
    <cellStyle name="Heading 3 6 2 2 4" xfId="1901"/>
    <cellStyle name="Heading 3 6 2 2 4 2" xfId="12328"/>
    <cellStyle name="Heading 3 6 2 2 5" xfId="2148"/>
    <cellStyle name="Heading 3 6 2 2 5 2" xfId="12573"/>
    <cellStyle name="Heading 3 6 2 2 6" xfId="2386"/>
    <cellStyle name="Heading 3 6 2 2 6 2" xfId="12811"/>
    <cellStyle name="Heading 3 6 2 2 7" xfId="2633"/>
    <cellStyle name="Heading 3 6 2 2 7 2" xfId="13056"/>
    <cellStyle name="Heading 3 6 2 2 8" xfId="3241"/>
    <cellStyle name="Heading 3 6 2 2 8 2" xfId="13661"/>
    <cellStyle name="Heading 3 6 2 2 9" xfId="8532"/>
    <cellStyle name="Heading 3 6 2 2 9 2" xfId="11405"/>
    <cellStyle name="Heading 3 6 2 3" xfId="879"/>
    <cellStyle name="Heading 3 6 2 3 2" xfId="3214"/>
    <cellStyle name="Heading 3 6 2 3 2 2" xfId="13634"/>
    <cellStyle name="Heading 3 6 2 3 3" xfId="11346"/>
    <cellStyle name="Heading 3 6 2 4" xfId="922"/>
    <cellStyle name="Heading 3 6 2 4 2" xfId="11373"/>
    <cellStyle name="Heading 3 6 2 5" xfId="1626"/>
    <cellStyle name="Heading 3 6 2 5 2" xfId="12057"/>
    <cellStyle name="Heading 3 6 2 6" xfId="1874"/>
    <cellStyle name="Heading 3 6 2 6 2" xfId="12301"/>
    <cellStyle name="Heading 3 6 2 7" xfId="2121"/>
    <cellStyle name="Heading 3 6 2 7 2" xfId="12546"/>
    <cellStyle name="Heading 3 6 2 8" xfId="908"/>
    <cellStyle name="Heading 3 6 2 8 2" xfId="11364"/>
    <cellStyle name="Heading 3 6 2 9" xfId="2606"/>
    <cellStyle name="Heading 3 6 2 9 2" xfId="13029"/>
    <cellStyle name="Heading 3 6 3" xfId="467"/>
    <cellStyle name="Heading 3 6 3 10" xfId="6891"/>
    <cellStyle name="Heading 3 6 3 11" xfId="14365"/>
    <cellStyle name="Heading 3 6 3 12" xfId="1105"/>
    <cellStyle name="Heading 3 6 3 2" xfId="1540"/>
    <cellStyle name="Heading 3 6 3 2 2" xfId="3369"/>
    <cellStyle name="Heading 3 6 3 2 2 2" xfId="13789"/>
    <cellStyle name="Heading 3 6 3 2 3" xfId="11972"/>
    <cellStyle name="Heading 3 6 3 3" xfId="1786"/>
    <cellStyle name="Heading 3 6 3 3 2" xfId="3599"/>
    <cellStyle name="Heading 3 6 3 3 2 2" xfId="14019"/>
    <cellStyle name="Heading 3 6 3 3 3" xfId="12217"/>
    <cellStyle name="Heading 3 6 3 4" xfId="2034"/>
    <cellStyle name="Heading 3 6 3 4 2" xfId="12461"/>
    <cellStyle name="Heading 3 6 3 5" xfId="2281"/>
    <cellStyle name="Heading 3 6 3 5 2" xfId="12706"/>
    <cellStyle name="Heading 3 6 3 6" xfId="2520"/>
    <cellStyle name="Heading 3 6 3 6 2" xfId="12945"/>
    <cellStyle name="Heading 3 6 3 7" xfId="2766"/>
    <cellStyle name="Heading 3 6 3 7 2" xfId="13189"/>
    <cellStyle name="Heading 3 6 3 8" xfId="3200"/>
    <cellStyle name="Heading 3 6 3 8 2" xfId="13620"/>
    <cellStyle name="Heading 3 6 3 9" xfId="8666"/>
    <cellStyle name="Heading 3 6 3 9 2" xfId="11539"/>
    <cellStyle name="Heading 3 6 4" xfId="1099"/>
    <cellStyle name="Heading 3 6 4 10" xfId="6132"/>
    <cellStyle name="Heading 3 6 4 11" xfId="17607"/>
    <cellStyle name="Heading 3 6 4 2" xfId="1534"/>
    <cellStyle name="Heading 3 6 4 2 2" xfId="3593"/>
    <cellStyle name="Heading 3 6 4 2 2 2" xfId="14013"/>
    <cellStyle name="Heading 3 6 4 2 3" xfId="11966"/>
    <cellStyle name="Heading 3 6 4 3" xfId="1780"/>
    <cellStyle name="Heading 3 6 4 3 2" xfId="12211"/>
    <cellStyle name="Heading 3 6 4 4" xfId="2028"/>
    <cellStyle name="Heading 3 6 4 4 2" xfId="12455"/>
    <cellStyle name="Heading 3 6 4 5" xfId="2275"/>
    <cellStyle name="Heading 3 6 4 5 2" xfId="12700"/>
    <cellStyle name="Heading 3 6 4 6" xfId="2514"/>
    <cellStyle name="Heading 3 6 4 6 2" xfId="12939"/>
    <cellStyle name="Heading 3 6 4 7" xfId="2760"/>
    <cellStyle name="Heading 3 6 4 7 2" xfId="13183"/>
    <cellStyle name="Heading 3 6 4 8" xfId="3194"/>
    <cellStyle name="Heading 3 6 4 8 2" xfId="13614"/>
    <cellStyle name="Heading 3 6 4 9" xfId="8660"/>
    <cellStyle name="Heading 3 6 4 9 2" xfId="11533"/>
    <cellStyle name="Heading 3 6 5" xfId="9682"/>
    <cellStyle name="Heading 3 6 6" xfId="11357"/>
    <cellStyle name="Heading 3 6 7" xfId="16665"/>
    <cellStyle name="Heading 3 6 8" xfId="529"/>
    <cellStyle name="Heading 3 7" xfId="368"/>
    <cellStyle name="Heading 3 7 2" xfId="477"/>
    <cellStyle name="Heading 3 7 2 10" xfId="9422"/>
    <cellStyle name="Heading 3 7 2 11" xfId="14355"/>
    <cellStyle name="Heading 3 7 2 12" xfId="605"/>
    <cellStyle name="Heading 3 7 2 2" xfId="969"/>
    <cellStyle name="Heading 3 7 2 2 10" xfId="11100"/>
    <cellStyle name="Heading 3 7 2 2 2" xfId="1408"/>
    <cellStyle name="Heading 3 7 2 2 2 2" xfId="3467"/>
    <cellStyle name="Heading 3 7 2 2 2 2 2" xfId="13887"/>
    <cellStyle name="Heading 3 7 2 2 2 3" xfId="11840"/>
    <cellStyle name="Heading 3 7 2 2 3" xfId="1654"/>
    <cellStyle name="Heading 3 7 2 2 3 2" xfId="12085"/>
    <cellStyle name="Heading 3 7 2 2 4" xfId="1902"/>
    <cellStyle name="Heading 3 7 2 2 4 2" xfId="12329"/>
    <cellStyle name="Heading 3 7 2 2 5" xfId="2149"/>
    <cellStyle name="Heading 3 7 2 2 5 2" xfId="12574"/>
    <cellStyle name="Heading 3 7 2 2 6" xfId="2387"/>
    <cellStyle name="Heading 3 7 2 2 6 2" xfId="12812"/>
    <cellStyle name="Heading 3 7 2 2 7" xfId="2634"/>
    <cellStyle name="Heading 3 7 2 2 7 2" xfId="13057"/>
    <cellStyle name="Heading 3 7 2 2 8" xfId="3242"/>
    <cellStyle name="Heading 3 7 2 2 8 2" xfId="13662"/>
    <cellStyle name="Heading 3 7 2 2 9" xfId="8533"/>
    <cellStyle name="Heading 3 7 2 2 9 2" xfId="11406"/>
    <cellStyle name="Heading 3 7 2 3" xfId="872"/>
    <cellStyle name="Heading 3 7 2 3 2" xfId="3213"/>
    <cellStyle name="Heading 3 7 2 3 2 2" xfId="13633"/>
    <cellStyle name="Heading 3 7 2 3 3" xfId="11340"/>
    <cellStyle name="Heading 3 7 2 4" xfId="921"/>
    <cellStyle name="Heading 3 7 2 4 2" xfId="11372"/>
    <cellStyle name="Heading 3 7 2 5" xfId="1625"/>
    <cellStyle name="Heading 3 7 2 5 2" xfId="12056"/>
    <cellStyle name="Heading 3 7 2 6" xfId="1873"/>
    <cellStyle name="Heading 3 7 2 6 2" xfId="12300"/>
    <cellStyle name="Heading 3 7 2 7" xfId="2120"/>
    <cellStyle name="Heading 3 7 2 7 2" xfId="12545"/>
    <cellStyle name="Heading 3 7 2 8" xfId="874"/>
    <cellStyle name="Heading 3 7 2 8 2" xfId="11342"/>
    <cellStyle name="Heading 3 7 2 9" xfId="2605"/>
    <cellStyle name="Heading 3 7 2 9 2" xfId="13028"/>
    <cellStyle name="Heading 3 7 3" xfId="468"/>
    <cellStyle name="Heading 3 7 3 10" xfId="5401"/>
    <cellStyle name="Heading 3 7 3 11" xfId="14353"/>
    <cellStyle name="Heading 3 7 3 12" xfId="1104"/>
    <cellStyle name="Heading 3 7 3 2" xfId="1539"/>
    <cellStyle name="Heading 3 7 3 2 2" xfId="3368"/>
    <cellStyle name="Heading 3 7 3 2 2 2" xfId="13788"/>
    <cellStyle name="Heading 3 7 3 2 3" xfId="11971"/>
    <cellStyle name="Heading 3 7 3 3" xfId="1785"/>
    <cellStyle name="Heading 3 7 3 3 2" xfId="3598"/>
    <cellStyle name="Heading 3 7 3 3 2 2" xfId="14018"/>
    <cellStyle name="Heading 3 7 3 3 3" xfId="12216"/>
    <cellStyle name="Heading 3 7 3 4" xfId="2033"/>
    <cellStyle name="Heading 3 7 3 4 2" xfId="12460"/>
    <cellStyle name="Heading 3 7 3 5" xfId="2280"/>
    <cellStyle name="Heading 3 7 3 5 2" xfId="12705"/>
    <cellStyle name="Heading 3 7 3 6" xfId="2519"/>
    <cellStyle name="Heading 3 7 3 6 2" xfId="12944"/>
    <cellStyle name="Heading 3 7 3 7" xfId="2765"/>
    <cellStyle name="Heading 3 7 3 7 2" xfId="13188"/>
    <cellStyle name="Heading 3 7 3 8" xfId="3199"/>
    <cellStyle name="Heading 3 7 3 8 2" xfId="13619"/>
    <cellStyle name="Heading 3 7 3 9" xfId="8665"/>
    <cellStyle name="Heading 3 7 3 9 2" xfId="11538"/>
    <cellStyle name="Heading 3 7 4" xfId="1111"/>
    <cellStyle name="Heading 3 7 4 10" xfId="6291"/>
    <cellStyle name="Heading 3 7 4 11" xfId="19210"/>
    <cellStyle name="Heading 3 7 4 2" xfId="1546"/>
    <cellStyle name="Heading 3 7 4 2 2" xfId="3605"/>
    <cellStyle name="Heading 3 7 4 2 2 2" xfId="14025"/>
    <cellStyle name="Heading 3 7 4 2 3" xfId="11978"/>
    <cellStyle name="Heading 3 7 4 3" xfId="1792"/>
    <cellStyle name="Heading 3 7 4 3 2" xfId="12223"/>
    <cellStyle name="Heading 3 7 4 4" xfId="2040"/>
    <cellStyle name="Heading 3 7 4 4 2" xfId="12467"/>
    <cellStyle name="Heading 3 7 4 5" xfId="2287"/>
    <cellStyle name="Heading 3 7 4 5 2" xfId="12712"/>
    <cellStyle name="Heading 3 7 4 6" xfId="2526"/>
    <cellStyle name="Heading 3 7 4 6 2" xfId="12951"/>
    <cellStyle name="Heading 3 7 4 7" xfId="2772"/>
    <cellStyle name="Heading 3 7 4 7 2" xfId="13195"/>
    <cellStyle name="Heading 3 7 4 8" xfId="3206"/>
    <cellStyle name="Heading 3 7 4 8 2" xfId="13626"/>
    <cellStyle name="Heading 3 7 4 9" xfId="8672"/>
    <cellStyle name="Heading 3 7 4 9 2" xfId="11545"/>
    <cellStyle name="Heading 3 7 5" xfId="9443"/>
    <cellStyle name="Heading 3 7 6" xfId="18862"/>
    <cellStyle name="Heading 3 7 7" xfId="14795"/>
    <cellStyle name="Heading 3 7 8" xfId="530"/>
    <cellStyle name="Heading 3 8" xfId="369"/>
    <cellStyle name="Heading 3 8 2" xfId="478"/>
    <cellStyle name="Heading 3 8 2 10" xfId="9660"/>
    <cellStyle name="Heading 3 8 2 11" xfId="15793"/>
    <cellStyle name="Heading 3 8 2 12" xfId="606"/>
    <cellStyle name="Heading 3 8 2 2" xfId="970"/>
    <cellStyle name="Heading 3 8 2 2 10" xfId="9339"/>
    <cellStyle name="Heading 3 8 2 2 2" xfId="1409"/>
    <cellStyle name="Heading 3 8 2 2 2 2" xfId="3468"/>
    <cellStyle name="Heading 3 8 2 2 2 2 2" xfId="13888"/>
    <cellStyle name="Heading 3 8 2 2 2 3" xfId="11841"/>
    <cellStyle name="Heading 3 8 2 2 3" xfId="1655"/>
    <cellStyle name="Heading 3 8 2 2 3 2" xfId="12086"/>
    <cellStyle name="Heading 3 8 2 2 4" xfId="1903"/>
    <cellStyle name="Heading 3 8 2 2 4 2" xfId="12330"/>
    <cellStyle name="Heading 3 8 2 2 5" xfId="2150"/>
    <cellStyle name="Heading 3 8 2 2 5 2" xfId="12575"/>
    <cellStyle name="Heading 3 8 2 2 6" xfId="2388"/>
    <cellStyle name="Heading 3 8 2 2 6 2" xfId="12813"/>
    <cellStyle name="Heading 3 8 2 2 7" xfId="2635"/>
    <cellStyle name="Heading 3 8 2 2 7 2" xfId="13058"/>
    <cellStyle name="Heading 3 8 2 2 8" xfId="3243"/>
    <cellStyle name="Heading 3 8 2 2 8 2" xfId="13663"/>
    <cellStyle name="Heading 3 8 2 2 9" xfId="8534"/>
    <cellStyle name="Heading 3 8 2 2 9 2" xfId="11407"/>
    <cellStyle name="Heading 3 8 2 3" xfId="883"/>
    <cellStyle name="Heading 3 8 2 3 2" xfId="3212"/>
    <cellStyle name="Heading 3 8 2 3 2 2" xfId="13632"/>
    <cellStyle name="Heading 3 8 2 3 3" xfId="11348"/>
    <cellStyle name="Heading 3 8 2 4" xfId="920"/>
    <cellStyle name="Heading 3 8 2 4 2" xfId="11371"/>
    <cellStyle name="Heading 3 8 2 5" xfId="1624"/>
    <cellStyle name="Heading 3 8 2 5 2" xfId="12055"/>
    <cellStyle name="Heading 3 8 2 6" xfId="1872"/>
    <cellStyle name="Heading 3 8 2 6 2" xfId="12299"/>
    <cellStyle name="Heading 3 8 2 7" xfId="2119"/>
    <cellStyle name="Heading 3 8 2 7 2" xfId="12544"/>
    <cellStyle name="Heading 3 8 2 8" xfId="894"/>
    <cellStyle name="Heading 3 8 2 8 2" xfId="11354"/>
    <cellStyle name="Heading 3 8 2 9" xfId="2604"/>
    <cellStyle name="Heading 3 8 2 9 2" xfId="13027"/>
    <cellStyle name="Heading 3 8 3" xfId="469"/>
    <cellStyle name="Heading 3 8 3 10" xfId="5911"/>
    <cellStyle name="Heading 3 8 3 11" xfId="16431"/>
    <cellStyle name="Heading 3 8 3 12" xfId="1115"/>
    <cellStyle name="Heading 3 8 3 2" xfId="1550"/>
    <cellStyle name="Heading 3 8 3 2 2" xfId="3375"/>
    <cellStyle name="Heading 3 8 3 2 2 2" xfId="13795"/>
    <cellStyle name="Heading 3 8 3 2 3" xfId="11982"/>
    <cellStyle name="Heading 3 8 3 3" xfId="1796"/>
    <cellStyle name="Heading 3 8 3 3 2" xfId="3609"/>
    <cellStyle name="Heading 3 8 3 3 2 2" xfId="14029"/>
    <cellStyle name="Heading 3 8 3 3 3" xfId="12227"/>
    <cellStyle name="Heading 3 8 3 4" xfId="2044"/>
    <cellStyle name="Heading 3 8 3 4 2" xfId="12471"/>
    <cellStyle name="Heading 3 8 3 5" xfId="2291"/>
    <cellStyle name="Heading 3 8 3 5 2" xfId="12716"/>
    <cellStyle name="Heading 3 8 3 6" xfId="2530"/>
    <cellStyle name="Heading 3 8 3 6 2" xfId="12955"/>
    <cellStyle name="Heading 3 8 3 7" xfId="2776"/>
    <cellStyle name="Heading 3 8 3 7 2" xfId="13199"/>
    <cellStyle name="Heading 3 8 3 8" xfId="3210"/>
    <cellStyle name="Heading 3 8 3 8 2" xfId="13630"/>
    <cellStyle name="Heading 3 8 3 9" xfId="8676"/>
    <cellStyle name="Heading 3 8 3 9 2" xfId="11549"/>
    <cellStyle name="Heading 3 8 4" xfId="1112"/>
    <cellStyle name="Heading 3 8 4 10" xfId="495"/>
    <cellStyle name="Heading 3 8 4 11" xfId="17817"/>
    <cellStyle name="Heading 3 8 4 2" xfId="1547"/>
    <cellStyle name="Heading 3 8 4 2 2" xfId="3606"/>
    <cellStyle name="Heading 3 8 4 2 2 2" xfId="14026"/>
    <cellStyle name="Heading 3 8 4 2 3" xfId="11979"/>
    <cellStyle name="Heading 3 8 4 3" xfId="1793"/>
    <cellStyle name="Heading 3 8 4 3 2" xfId="12224"/>
    <cellStyle name="Heading 3 8 4 4" xfId="2041"/>
    <cellStyle name="Heading 3 8 4 4 2" xfId="12468"/>
    <cellStyle name="Heading 3 8 4 5" xfId="2288"/>
    <cellStyle name="Heading 3 8 4 5 2" xfId="12713"/>
    <cellStyle name="Heading 3 8 4 6" xfId="2527"/>
    <cellStyle name="Heading 3 8 4 6 2" xfId="12952"/>
    <cellStyle name="Heading 3 8 4 7" xfId="2773"/>
    <cellStyle name="Heading 3 8 4 7 2" xfId="13196"/>
    <cellStyle name="Heading 3 8 4 8" xfId="3207"/>
    <cellStyle name="Heading 3 8 4 8 2" xfId="13627"/>
    <cellStyle name="Heading 3 8 4 9" xfId="8673"/>
    <cellStyle name="Heading 3 8 4 9 2" xfId="11546"/>
    <cellStyle name="Heading 3 8 5" xfId="9203"/>
    <cellStyle name="Heading 3 8 6" xfId="17066"/>
    <cellStyle name="Heading 3 8 7" xfId="7350"/>
    <cellStyle name="Heading 3 8 8" xfId="531"/>
    <cellStyle name="Heading 3 9" xfId="370"/>
    <cellStyle name="Heading 3 9 2" xfId="479"/>
    <cellStyle name="Heading 3 9 2 10" xfId="9891"/>
    <cellStyle name="Heading 3 9 2 11" xfId="16012"/>
    <cellStyle name="Heading 3 9 2 12" xfId="607"/>
    <cellStyle name="Heading 3 9 2 2" xfId="971"/>
    <cellStyle name="Heading 3 9 2 2 10" xfId="10875"/>
    <cellStyle name="Heading 3 9 2 2 2" xfId="1410"/>
    <cellStyle name="Heading 3 9 2 2 2 2" xfId="3469"/>
    <cellStyle name="Heading 3 9 2 2 2 2 2" xfId="13889"/>
    <cellStyle name="Heading 3 9 2 2 2 3" xfId="11842"/>
    <cellStyle name="Heading 3 9 2 2 3" xfId="1656"/>
    <cellStyle name="Heading 3 9 2 2 3 2" xfId="12087"/>
    <cellStyle name="Heading 3 9 2 2 4" xfId="1904"/>
    <cellStyle name="Heading 3 9 2 2 4 2" xfId="12331"/>
    <cellStyle name="Heading 3 9 2 2 5" xfId="2151"/>
    <cellStyle name="Heading 3 9 2 2 5 2" xfId="12576"/>
    <cellStyle name="Heading 3 9 2 2 6" xfId="2389"/>
    <cellStyle name="Heading 3 9 2 2 6 2" xfId="12814"/>
    <cellStyle name="Heading 3 9 2 2 7" xfId="2636"/>
    <cellStyle name="Heading 3 9 2 2 7 2" xfId="13059"/>
    <cellStyle name="Heading 3 9 2 2 8" xfId="3244"/>
    <cellStyle name="Heading 3 9 2 2 8 2" xfId="13664"/>
    <cellStyle name="Heading 3 9 2 2 9" xfId="8535"/>
    <cellStyle name="Heading 3 9 2 2 9 2" xfId="11408"/>
    <cellStyle name="Heading 3 9 2 3" xfId="884"/>
    <cellStyle name="Heading 3 9 2 3 2" xfId="3211"/>
    <cellStyle name="Heading 3 9 2 3 2 2" xfId="13631"/>
    <cellStyle name="Heading 3 9 2 3 3" xfId="11349"/>
    <cellStyle name="Heading 3 9 2 4" xfId="935"/>
    <cellStyle name="Heading 3 9 2 4 2" xfId="11385"/>
    <cellStyle name="Heading 3 9 2 5" xfId="1623"/>
    <cellStyle name="Heading 3 9 2 5 2" xfId="12054"/>
    <cellStyle name="Heading 3 9 2 6" xfId="1871"/>
    <cellStyle name="Heading 3 9 2 6 2" xfId="12298"/>
    <cellStyle name="Heading 3 9 2 7" xfId="2118"/>
    <cellStyle name="Heading 3 9 2 7 2" xfId="12543"/>
    <cellStyle name="Heading 3 9 2 8" xfId="881"/>
    <cellStyle name="Heading 3 9 2 8 2" xfId="11347"/>
    <cellStyle name="Heading 3 9 2 9" xfId="2603"/>
    <cellStyle name="Heading 3 9 2 9 2" xfId="13026"/>
    <cellStyle name="Heading 3 9 3" xfId="470"/>
    <cellStyle name="Heading 3 9 3 10" xfId="5079"/>
    <cellStyle name="Heading 3 9 3 11" xfId="14351"/>
    <cellStyle name="Heading 3 9 3 12" xfId="1103"/>
    <cellStyle name="Heading 3 9 3 2" xfId="1538"/>
    <cellStyle name="Heading 3 9 3 2 2" xfId="3367"/>
    <cellStyle name="Heading 3 9 3 2 2 2" xfId="13787"/>
    <cellStyle name="Heading 3 9 3 2 3" xfId="11970"/>
    <cellStyle name="Heading 3 9 3 3" xfId="1784"/>
    <cellStyle name="Heading 3 9 3 3 2" xfId="3597"/>
    <cellStyle name="Heading 3 9 3 3 2 2" xfId="14017"/>
    <cellStyle name="Heading 3 9 3 3 3" xfId="12215"/>
    <cellStyle name="Heading 3 9 3 4" xfId="2032"/>
    <cellStyle name="Heading 3 9 3 4 2" xfId="12459"/>
    <cellStyle name="Heading 3 9 3 5" xfId="2279"/>
    <cellStyle name="Heading 3 9 3 5 2" xfId="12704"/>
    <cellStyle name="Heading 3 9 3 6" xfId="2518"/>
    <cellStyle name="Heading 3 9 3 6 2" xfId="12943"/>
    <cellStyle name="Heading 3 9 3 7" xfId="2764"/>
    <cellStyle name="Heading 3 9 3 7 2" xfId="13187"/>
    <cellStyle name="Heading 3 9 3 8" xfId="3198"/>
    <cellStyle name="Heading 3 9 3 8 2" xfId="13618"/>
    <cellStyle name="Heading 3 9 3 9" xfId="8664"/>
    <cellStyle name="Heading 3 9 3 9 2" xfId="11537"/>
    <cellStyle name="Heading 3 9 4" xfId="1113"/>
    <cellStyle name="Heading 3 9 4 10" xfId="4008"/>
    <cellStyle name="Heading 3 9 4 11" xfId="18028"/>
    <cellStyle name="Heading 3 9 4 2" xfId="1548"/>
    <cellStyle name="Heading 3 9 4 2 2" xfId="3607"/>
    <cellStyle name="Heading 3 9 4 2 2 2" xfId="14027"/>
    <cellStyle name="Heading 3 9 4 2 3" xfId="11980"/>
    <cellStyle name="Heading 3 9 4 3" xfId="1794"/>
    <cellStyle name="Heading 3 9 4 3 2" xfId="12225"/>
    <cellStyle name="Heading 3 9 4 4" xfId="2042"/>
    <cellStyle name="Heading 3 9 4 4 2" xfId="12469"/>
    <cellStyle name="Heading 3 9 4 5" xfId="2289"/>
    <cellStyle name="Heading 3 9 4 5 2" xfId="12714"/>
    <cellStyle name="Heading 3 9 4 6" xfId="2528"/>
    <cellStyle name="Heading 3 9 4 6 2" xfId="12953"/>
    <cellStyle name="Heading 3 9 4 7" xfId="2774"/>
    <cellStyle name="Heading 3 9 4 7 2" xfId="13197"/>
    <cellStyle name="Heading 3 9 4 8" xfId="3208"/>
    <cellStyle name="Heading 3 9 4 8 2" xfId="13628"/>
    <cellStyle name="Heading 3 9 4 9" xfId="8674"/>
    <cellStyle name="Heading 3 9 4 9 2" xfId="11547"/>
    <cellStyle name="Heading 3 9 5" xfId="10965"/>
    <cellStyle name="Heading 3 9 6" xfId="18879"/>
    <cellStyle name="Heading 3 9 7" xfId="14383"/>
    <cellStyle name="Heading 3 9 8" xfId="532"/>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582" builtinId="8" hidden="1"/>
    <cellStyle name="Hyperlink" xfId="58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679" builtinId="8" hidden="1"/>
    <cellStyle name="Hyperlink" xfId="3681"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128" builtinId="8" hidden="1"/>
    <cellStyle name="Hyperlink" xfId="412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7197" builtinId="8" hidden="1"/>
    <cellStyle name="Hyperlink" xfId="7199" builtinId="8" hidden="1"/>
    <cellStyle name="Hyperlink" xfId="4655" builtinId="8" hidden="1"/>
    <cellStyle name="Hyperlink" xfId="6295" builtinId="8" hidden="1"/>
    <cellStyle name="Hyperlink" xfId="5814" builtinId="8" hidden="1"/>
    <cellStyle name="Hyperlink" xfId="7121" builtinId="8" hidden="1"/>
    <cellStyle name="Hyperlink" xfId="6895" builtinId="8" hidden="1"/>
    <cellStyle name="Hyperlink" xfId="4650" builtinId="8" hidden="1"/>
    <cellStyle name="Hyperlink" xfId="5892" builtinId="8" hidden="1"/>
    <cellStyle name="Hyperlink" xfId="5412" builtinId="8" hidden="1"/>
    <cellStyle name="Hyperlink" xfId="4943" builtinId="8" hidden="1"/>
    <cellStyle name="Hyperlink" xfId="4146" builtinId="8" hidden="1"/>
    <cellStyle name="Hyperlink" xfId="3988" builtinId="8" hidden="1"/>
    <cellStyle name="Hyperlink" xfId="6289" builtinId="8" hidden="1"/>
    <cellStyle name="Hyperlink" xfId="5808" builtinId="8" hidden="1"/>
    <cellStyle name="Hyperlink" xfId="5319" builtinId="8" hidden="1"/>
    <cellStyle name="Hyperlink" xfId="5077" builtinId="8" hidden="1"/>
    <cellStyle name="Hyperlink" xfId="6730" builtinId="8" hidden="1"/>
    <cellStyle name="Hyperlink" xfId="6052" builtinId="8" hidden="1"/>
    <cellStyle name="Hyperlink" xfId="5571" builtinId="8" hidden="1"/>
    <cellStyle name="Hyperlink" xfId="5326" builtinId="8" hidden="1"/>
    <cellStyle name="Hyperlink" xfId="5084" builtinId="8" hidden="1"/>
    <cellStyle name="Hyperlink" xfId="6137" builtinId="8" hidden="1"/>
    <cellStyle name="Hyperlink" xfId="5656" builtinId="8" hidden="1"/>
    <cellStyle name="Hyperlink" xfId="5169" builtinId="8" hidden="1"/>
    <cellStyle name="Hyperlink" xfId="6743" builtinId="8" hidden="1"/>
    <cellStyle name="Hyperlink" xfId="6760" builtinId="8" hidden="1"/>
    <cellStyle name="Hyperlink" xfId="5909" builtinId="8" hidden="1"/>
    <cellStyle name="Hyperlink" xfId="5430" builtinId="8" hidden="1"/>
    <cellStyle name="Hyperlink" xfId="6983" builtinId="8" hidden="1"/>
    <cellStyle name="Hyperlink" xfId="4505" builtinId="8" hidden="1"/>
    <cellStyle name="Hyperlink" xfId="3987" builtinId="8" hidden="1"/>
    <cellStyle name="Hyperlink" xfId="3986" builtinId="8" hidden="1"/>
    <cellStyle name="Hyperlink" xfId="3984" builtinId="8" hidden="1"/>
    <cellStyle name="Hyperlink" xfId="3982" builtinId="8" hidden="1"/>
    <cellStyle name="Hyperlink" xfId="3980" builtinId="8" hidden="1"/>
    <cellStyle name="Hyperlink" xfId="3978" builtinId="8" hidden="1"/>
    <cellStyle name="Hyperlink" xfId="496" builtinId="8" hidden="1"/>
    <cellStyle name="Hyperlink" xfId="3975" builtinId="8" hidden="1"/>
    <cellStyle name="Hyperlink" xfId="3973" builtinId="8" hidden="1"/>
    <cellStyle name="Hyperlink" xfId="3971" builtinId="8" hidden="1"/>
    <cellStyle name="Hyperlink" xfId="3969" builtinId="8" hidden="1"/>
    <cellStyle name="Hyperlink" xfId="3967" builtinId="8" hidden="1"/>
    <cellStyle name="Hyperlink" xfId="3966" builtinId="8" hidden="1"/>
    <cellStyle name="Hyperlink" xfId="3964" builtinId="8" hidden="1"/>
    <cellStyle name="Hyperlink" xfId="3962" builtinId="8" hidden="1"/>
    <cellStyle name="Hyperlink" xfId="3960" builtinId="8" hidden="1"/>
    <cellStyle name="Hyperlink" xfId="3958" builtinId="8" hidden="1"/>
    <cellStyle name="Hyperlink" xfId="494" builtinId="8" hidden="1"/>
    <cellStyle name="Hyperlink" xfId="3956" builtinId="8" hidden="1"/>
    <cellStyle name="Hyperlink" xfId="3953" builtinId="8" hidden="1"/>
    <cellStyle name="Hyperlink" xfId="3951" builtinId="8" hidden="1"/>
    <cellStyle name="Hyperlink" xfId="3949" builtinId="8" hidden="1"/>
    <cellStyle name="Hyperlink" xfId="3948" builtinId="8" hidden="1"/>
    <cellStyle name="Hyperlink" xfId="4495" builtinId="8" hidden="1"/>
    <cellStyle name="Hyperlink" xfId="4079" builtinId="8" hidden="1"/>
    <cellStyle name="Hyperlink" xfId="3686" builtinId="8" hidden="1"/>
    <cellStyle name="Hyperlink" xfId="3947" builtinId="8" hidden="1"/>
    <cellStyle name="Hyperlink" xfId="3945" builtinId="8" hidden="1"/>
    <cellStyle name="Hyperlink" xfId="3943" builtinId="8" hidden="1"/>
    <cellStyle name="Hyperlink" xfId="3941" builtinId="8" hidden="1"/>
    <cellStyle name="Hyperlink" xfId="3939" builtinId="8" hidden="1"/>
    <cellStyle name="Hyperlink" xfId="3938" builtinId="8" hidden="1"/>
    <cellStyle name="Hyperlink" xfId="3936" builtinId="8" hidden="1"/>
    <cellStyle name="Hyperlink" xfId="3934" builtinId="8" hidden="1"/>
    <cellStyle name="Hyperlink" xfId="3932" builtinId="8" hidden="1"/>
    <cellStyle name="Hyperlink" xfId="3930" builtinId="8" hidden="1"/>
    <cellStyle name="Hyperlink" xfId="489" builtinId="8" hidden="1"/>
    <cellStyle name="Hyperlink" xfId="3927" builtinId="8" hidden="1"/>
    <cellStyle name="Hyperlink" xfId="3925" builtinId="8" hidden="1"/>
    <cellStyle name="Hyperlink" xfId="3923"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4027" builtinId="8" hidden="1"/>
    <cellStyle name="Hyperlink" xfId="4029" builtinId="8" hidden="1"/>
    <cellStyle name="Hyperlink" xfId="4434" builtinId="8" hidden="1"/>
    <cellStyle name="Hyperlink" xfId="500" builtinId="8" hidden="1"/>
    <cellStyle name="Hyperlink" xfId="4640" builtinId="8" hidden="1"/>
    <cellStyle name="Hyperlink" xfId="4421" builtinId="8" hidden="1"/>
    <cellStyle name="Hyperlink" xfId="4276" builtinId="8" hidden="1"/>
    <cellStyle name="Hyperlink" xfId="4484" builtinId="8" hidden="1"/>
    <cellStyle name="Hyperlink" xfId="3691" builtinId="8" hidden="1"/>
    <cellStyle name="Hyperlink" xfId="3692" builtinId="8" hidden="1"/>
    <cellStyle name="Hyperlink" xfId="4074" builtinId="8" hidden="1"/>
    <cellStyle name="Hyperlink" xfId="4038" builtinId="8" hidden="1"/>
    <cellStyle name="Hyperlink" xfId="4040" builtinId="8" hidden="1"/>
    <cellStyle name="Hyperlink" xfId="4455" builtinId="8" hidden="1"/>
    <cellStyle name="Hyperlink" xfId="4042" builtinId="8" hidden="1"/>
    <cellStyle name="Hyperlink" xfId="490" builtinId="8" hidden="1"/>
    <cellStyle name="Hyperlink" xfId="4045" builtinId="8" hidden="1"/>
    <cellStyle name="Hyperlink" xfId="4047" builtinId="8" hidden="1"/>
    <cellStyle name="Hyperlink" xfId="4049" builtinId="8" hidden="1"/>
    <cellStyle name="Hyperlink" xfId="4050" builtinId="8" hidden="1"/>
    <cellStyle name="Hyperlink" xfId="4052" builtinId="8" hidden="1"/>
    <cellStyle name="Hyperlink" xfId="3690" builtinId="8" hidden="1"/>
    <cellStyle name="Hyperlink" xfId="4639" builtinId="8" hidden="1"/>
    <cellStyle name="Hyperlink" xfId="4055" builtinId="8" hidden="1"/>
    <cellStyle name="Hyperlink" xfId="4054" builtinId="8" hidden="1"/>
    <cellStyle name="Hyperlink" xfId="4056" builtinId="8" hidden="1"/>
    <cellStyle name="Hyperlink" xfId="4429" builtinId="8" hidden="1"/>
    <cellStyle name="Hyperlink" xfId="5161" builtinId="8" hidden="1"/>
    <cellStyle name="Hyperlink" xfId="4424" builtinId="8" hidden="1"/>
    <cellStyle name="Hyperlink" xfId="4415" builtinId="8" hidden="1"/>
    <cellStyle name="Hyperlink" xfId="4057" builtinId="8" hidden="1"/>
    <cellStyle name="Hyperlink" xfId="4492" builtinId="8" hidden="1"/>
    <cellStyle name="Hyperlink" xfId="4461" builtinId="8" hidden="1"/>
    <cellStyle name="Hyperlink" xfId="5404" builtinId="8" hidden="1"/>
    <cellStyle name="Hyperlink" xfId="6128" builtinId="8" hidden="1"/>
    <cellStyle name="Hyperlink" xfId="6372" builtinId="8" hidden="1"/>
    <cellStyle name="Hyperlink" xfId="4491" builtinId="8" hidden="1"/>
    <cellStyle name="Hyperlink" xfId="4460" builtinId="8" hidden="1"/>
    <cellStyle name="Hyperlink" xfId="5403" builtinId="8" hidden="1"/>
    <cellStyle name="Hyperlink" xfId="6127" builtinId="8" hidden="1"/>
    <cellStyle name="Hyperlink" xfId="4435" builtinId="8" hidden="1"/>
    <cellStyle name="Hyperlink" xfId="4490" builtinId="8" hidden="1"/>
    <cellStyle name="Hyperlink" xfId="4459" builtinId="8" hidden="1"/>
    <cellStyle name="Hyperlink" xfId="5402" builtinId="8" hidden="1"/>
    <cellStyle name="Hyperlink" xfId="5646" builtinId="8" hidden="1"/>
    <cellStyle name="Hyperlink" xfId="4061" builtinId="8" hidden="1"/>
    <cellStyle name="Hyperlink" xfId="4071" builtinId="8" hidden="1"/>
    <cellStyle name="Hyperlink" xfId="7435"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8146" builtinId="8" hidden="1"/>
    <cellStyle name="Hyperlink" xfId="8148" builtinId="8" hidden="1"/>
    <cellStyle name="Hyperlink" xfId="8150" builtinId="8" hidden="1"/>
    <cellStyle name="Hyperlink" xfId="8152" builtinId="8" hidden="1"/>
    <cellStyle name="Hyperlink" xfId="8154" builtinId="8" hidden="1"/>
    <cellStyle name="Hyperlink" xfId="8156" builtinId="8" hidden="1"/>
    <cellStyle name="Hyperlink" xfId="8158" builtinId="8" hidden="1"/>
    <cellStyle name="Hyperlink" xfId="8160" builtinId="8" hidden="1"/>
    <cellStyle name="Hyperlink" xfId="8162" builtinId="8" hidden="1"/>
    <cellStyle name="Hyperlink" xfId="8164" builtinId="8" hidden="1"/>
    <cellStyle name="Hyperlink" xfId="8166" builtinId="8" hidden="1"/>
    <cellStyle name="Hyperlink" xfId="8168" builtinId="8" hidden="1"/>
    <cellStyle name="Hyperlink" xfId="8170" builtinId="8" hidden="1"/>
    <cellStyle name="Hyperlink" xfId="8172" builtinId="8" hidden="1"/>
    <cellStyle name="Hyperlink" xfId="8174" builtinId="8" hidden="1"/>
    <cellStyle name="Hyperlink" xfId="8176" builtinId="8" hidden="1"/>
    <cellStyle name="Hyperlink" xfId="8178" builtinId="8" hidden="1"/>
    <cellStyle name="Hyperlink" xfId="8180" builtinId="8" hidden="1"/>
    <cellStyle name="Hyperlink" xfId="8182" builtinId="8" hidden="1"/>
    <cellStyle name="Hyperlink" xfId="8184" builtinId="8" hidden="1"/>
    <cellStyle name="Hyperlink" xfId="8186" builtinId="8" hidden="1"/>
    <cellStyle name="Hyperlink" xfId="8188"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191" builtinId="8" hidden="1"/>
    <cellStyle name="Hyperlink" xfId="8189"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6" builtinId="8" hidden="1"/>
    <cellStyle name="Hyperlink" xfId="8368" builtinId="8" hidden="1"/>
    <cellStyle name="Hyperlink" xfId="8370" builtinId="8" hidden="1"/>
    <cellStyle name="Hyperlink" xfId="8372" builtinId="8" hidden="1"/>
    <cellStyle name="Hyperlink" xfId="8374" builtinId="8" hidden="1"/>
    <cellStyle name="Hyperlink" xfId="8376" builtinId="8" hidden="1"/>
    <cellStyle name="Hyperlink" xfId="8378" builtinId="8" hidden="1"/>
    <cellStyle name="Hyperlink" xfId="8380" builtinId="8" hidden="1"/>
    <cellStyle name="Hyperlink" xfId="8382" builtinId="8" hidden="1"/>
    <cellStyle name="Hyperlink" xfId="8384" builtinId="8" hidden="1"/>
    <cellStyle name="Hyperlink" xfId="8386" builtinId="8" hidden="1"/>
    <cellStyle name="Hyperlink" xfId="8388" builtinId="8" hidden="1"/>
    <cellStyle name="Hyperlink" xfId="8390" builtinId="8" hidden="1"/>
    <cellStyle name="Hyperlink" xfId="8392" builtinId="8" hidden="1"/>
    <cellStyle name="Hyperlink" xfId="8394"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6" builtinId="8" hidden="1"/>
    <cellStyle name="Hyperlink" xfId="8428" builtinId="8" hidden="1"/>
    <cellStyle name="Hyperlink" xfId="8430" builtinId="8" hidden="1"/>
    <cellStyle name="Hyperlink" xfId="8432" builtinId="8" hidden="1"/>
    <cellStyle name="Hyperlink" xfId="8434" builtinId="8" hidden="1"/>
    <cellStyle name="Hyperlink" xfId="8436" builtinId="8" hidden="1"/>
    <cellStyle name="Hyperlink" xfId="8438" builtinId="8" hidden="1"/>
    <cellStyle name="Hyperlink" xfId="8440" builtinId="8" hidden="1"/>
    <cellStyle name="Hyperlink" xfId="8442" builtinId="8" hidden="1"/>
    <cellStyle name="Hyperlink" xfId="8444" builtinId="8" hidden="1"/>
    <cellStyle name="Hyperlink" xfId="8446" builtinId="8" hidden="1"/>
    <cellStyle name="Hyperlink" xfId="8448" builtinId="8" hidden="1"/>
    <cellStyle name="Hyperlink" xfId="8450" builtinId="8" hidden="1"/>
    <cellStyle name="Hyperlink" xfId="8452" builtinId="8" hidden="1"/>
    <cellStyle name="Hyperlink" xfId="8454" builtinId="8" hidden="1"/>
    <cellStyle name="Hyperlink" xfId="8456" builtinId="8" hidden="1"/>
    <cellStyle name="Hyperlink" xfId="8458" builtinId="8" hidden="1"/>
    <cellStyle name="Hyperlink" xfId="8460" builtinId="8" hidden="1"/>
    <cellStyle name="Hyperlink" xfId="8462"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1173" builtinId="8" hidden="1"/>
    <cellStyle name="Hyperlink" xfId="7541" builtinId="8" hidden="1"/>
    <cellStyle name="Hyperlink" xfId="7520" builtinId="8" hidden="1"/>
    <cellStyle name="Hyperlink" xfId="7678" builtinId="8" hidden="1"/>
    <cellStyle name="Hyperlink" xfId="7907" builtinId="8" hidden="1"/>
    <cellStyle name="Hyperlink" xfId="7912" builtinId="8" hidden="1"/>
    <cellStyle name="Hyperlink" xfId="4032" builtinId="8" hidden="1"/>
    <cellStyle name="Hyperlink" xfId="7768" builtinId="8" hidden="1"/>
    <cellStyle name="Hyperlink" xfId="7495" builtinId="8" hidden="1"/>
    <cellStyle name="Hyperlink" xfId="4011" builtinId="8" hidden="1"/>
    <cellStyle name="Hyperlink" xfId="7488" builtinId="8" hidden="1"/>
    <cellStyle name="Hyperlink" xfId="5086" builtinId="8" hidden="1"/>
    <cellStyle name="Hyperlink" xfId="7543" builtinId="8" hidden="1"/>
    <cellStyle name="Hyperlink" xfId="7518" builtinId="8" hidden="1"/>
    <cellStyle name="Hyperlink" xfId="7676" builtinId="8" hidden="1"/>
    <cellStyle name="Hyperlink" xfId="7905" builtinId="8" hidden="1"/>
    <cellStyle name="Hyperlink" xfId="7899" builtinId="8" hidden="1"/>
    <cellStyle name="Hyperlink" xfId="4034" builtinId="8" hidden="1"/>
    <cellStyle name="Hyperlink" xfId="7770" builtinId="8" hidden="1"/>
    <cellStyle name="Hyperlink" xfId="7493" builtinId="8" hidden="1"/>
    <cellStyle name="Hyperlink" xfId="4444" builtinId="8" hidden="1"/>
    <cellStyle name="Hyperlink" xfId="7482" builtinId="8" hidden="1"/>
    <cellStyle name="Hyperlink" xfId="4443" builtinId="8" hidden="1"/>
    <cellStyle name="Hyperlink" xfId="7498" builtinId="8" hidden="1"/>
    <cellStyle name="Hyperlink" xfId="5573" builtinId="8" hidden="1"/>
    <cellStyle name="Hyperlink" xfId="7547" builtinId="8" hidden="1"/>
    <cellStyle name="Hyperlink" xfId="7514" builtinId="8" hidden="1"/>
    <cellStyle name="Hyperlink" xfId="7680" builtinId="8" hidden="1"/>
    <cellStyle name="Hyperlink" xfId="7913" builtinId="8" hidden="1"/>
    <cellStyle name="Hyperlink" xfId="7910" builtinId="8" hidden="1"/>
    <cellStyle name="Hyperlink" xfId="4487" builtinId="8" hidden="1"/>
    <cellStyle name="Hyperlink" xfId="7774" builtinId="8" hidden="1"/>
    <cellStyle name="Hyperlink" xfId="7490" builtinId="8" hidden="1"/>
    <cellStyle name="Hyperlink" xfId="7672" builtinId="8" hidden="1"/>
    <cellStyle name="Hyperlink" xfId="7500" builtinId="8" hidden="1"/>
    <cellStyle name="Hyperlink" xfId="4728" builtinId="8" hidden="1"/>
    <cellStyle name="Hyperlink" xfId="6298" builtinId="8" hidden="1"/>
    <cellStyle name="Hyperlink" xfId="3996" builtinId="8" hidden="1"/>
    <cellStyle name="Hyperlink" xfId="7508" builtinId="8" hidden="1"/>
    <cellStyle name="Hyperlink" xfId="4950" builtinId="8" hidden="1"/>
    <cellStyle name="Hyperlink" xfId="6990" builtinId="8" hidden="1"/>
    <cellStyle name="Hyperlink" xfId="7524" builtinId="8" hidden="1"/>
    <cellStyle name="Hyperlink" xfId="4414" builtinId="8" hidden="1"/>
    <cellStyle name="Hyperlink" xfId="5681" builtinId="8" hidden="1"/>
    <cellStyle name="Hyperlink" xfId="5917" builtinId="8" hidden="1"/>
    <cellStyle name="Hyperlink" xfId="6767" builtinId="8" hidden="1"/>
    <cellStyle name="Hyperlink" xfId="6736" builtinId="8" hidden="1"/>
    <cellStyle name="Hyperlink" xfId="4454" builtinId="8" hidden="1"/>
    <cellStyle name="Hyperlink" xfId="3902" builtinId="8" hidden="1"/>
    <cellStyle name="Hyperlink" xfId="5406" builtinId="8" hidden="1"/>
    <cellStyle name="Hyperlink" xfId="4425" builtinId="8" hidden="1"/>
    <cellStyle name="Hyperlink" xfId="4645" builtinId="8" hidden="1"/>
    <cellStyle name="Hyperlink" xfId="6890" builtinId="8" hidden="1"/>
    <cellStyle name="Hyperlink" xfId="7117" builtinId="8" hidden="1"/>
    <cellStyle name="Hyperlink" xfId="5891" builtinId="8" hidden="1"/>
    <cellStyle name="Hyperlink" xfId="5565" builtinId="8" hidden="1"/>
    <cellStyle name="Hyperlink" xfId="6046" builtinId="8" hidden="1"/>
    <cellStyle name="Hyperlink" xfId="6723" builtinId="8" hidden="1"/>
    <cellStyle name="Hyperlink" xfId="5087" builtinId="8" hidden="1"/>
    <cellStyle name="Hyperlink" xfId="5329" builtinId="8" hidden="1"/>
    <cellStyle name="Hyperlink" xfId="5574" builtinId="8" hidden="1"/>
    <cellStyle name="Hyperlink" xfId="4025" builtinId="8" hidden="1"/>
    <cellStyle name="Hyperlink" xfId="7522" builtinId="8" hidden="1"/>
    <cellStyle name="Hyperlink" xfId="7481" builtinId="8" hidden="1"/>
    <cellStyle name="Hyperlink" xfId="3990" builtinId="8" hidden="1"/>
    <cellStyle name="Hyperlink" xfId="4012" builtinId="8" hidden="1"/>
    <cellStyle name="Hyperlink" xfId="5818" builtinId="8" hidden="1"/>
    <cellStyle name="Hyperlink" xfId="6299" builtinId="8" hidden="1"/>
    <cellStyle name="Hyperlink" xfId="6733" builtinId="8" hidden="1"/>
    <cellStyle name="Hyperlink" xfId="487" builtinId="8" hidden="1"/>
    <cellStyle name="Hyperlink" xfId="4022" builtinId="8" hidden="1"/>
    <cellStyle name="Hyperlink" xfId="4003"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7771" builtinId="8" hidden="1"/>
    <cellStyle name="Hyperlink" xfId="4035"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4099" builtinId="8" hidden="1"/>
    <cellStyle name="Hyperlink" xfId="9653" builtinId="8" hidden="1"/>
    <cellStyle name="Hyperlink" xfId="3998" builtinId="8" hidden="1"/>
    <cellStyle name="Hyperlink" xfId="3912" builtinId="8" hidden="1"/>
    <cellStyle name="Hyperlink" xfId="7349" builtinId="8" hidden="1"/>
    <cellStyle name="Hyperlink" xfId="4001" builtinId="8" hidden="1"/>
    <cellStyle name="Hyperlink" xfId="4024" builtinId="8" hidden="1"/>
    <cellStyle name="Hyperlink" xfId="5649" builtinId="8" hidden="1"/>
    <cellStyle name="Hyperlink" xfId="7218" builtinId="8" hidden="1"/>
    <cellStyle name="Hyperlink" xfId="6740" builtinId="8" hidden="1"/>
    <cellStyle name="Hyperlink" xfId="3897" builtinId="8" hidden="1"/>
    <cellStyle name="Hyperlink" xfId="7351" builtinId="8" hidden="1"/>
    <cellStyle name="Hyperlink" xfId="7216" builtinId="8" hidden="1"/>
    <cellStyle name="Hyperlink" xfId="3901" builtinId="8" hidden="1"/>
    <cellStyle name="Hyperlink" xfId="3757" builtinId="8" hidden="1"/>
    <cellStyle name="Hyperlink" xfId="3687" builtinId="8" hidden="1"/>
    <cellStyle name="Hyperlink" xfId="7343" builtinId="8" hidden="1"/>
    <cellStyle name="Hyperlink" xfId="5082" builtinId="8" hidden="1"/>
    <cellStyle name="Hyperlink" xfId="3875" builtinId="8" hidden="1"/>
    <cellStyle name="Hyperlink" xfId="3997" builtinId="8" hidden="1"/>
    <cellStyle name="Hyperlink" xfId="8064" builtinId="8" hidden="1"/>
    <cellStyle name="Hyperlink" xfId="3911" builtinId="8" hidden="1"/>
    <cellStyle name="Hyperlink" xfId="3896" builtinId="8" hidden="1"/>
    <cellStyle name="Hyperlink" xfId="10358" builtinId="8" hidden="1"/>
    <cellStyle name="Hyperlink" xfId="3909" builtinId="8" hidden="1"/>
    <cellStyle name="Hyperlink" xfId="8495" builtinId="8" hidden="1"/>
    <cellStyle name="Hyperlink" xfId="9414" builtinId="8" hidden="1"/>
    <cellStyle name="Hyperlink" xfId="9651" builtinId="8" hidden="1"/>
    <cellStyle name="Hyperlink" xfId="7219" builtinId="8" hidden="1"/>
    <cellStyle name="Hyperlink" xfId="14102" builtinId="8" hidden="1"/>
    <cellStyle name="Hyperlink" xfId="14104" builtinId="8" hidden="1"/>
    <cellStyle name="Hyperlink" xfId="14106" builtinId="8" hidden="1"/>
    <cellStyle name="Hyperlink" xfId="14108" builtinId="8" hidden="1"/>
    <cellStyle name="Hyperlink" xfId="14110" builtinId="8" hidden="1"/>
    <cellStyle name="Hyperlink" xfId="14112" builtinId="8" hidden="1"/>
    <cellStyle name="Hyperlink" xfId="14114" builtinId="8" hidden="1"/>
    <cellStyle name="Hyperlink" xfId="14116" builtinId="8" hidden="1"/>
    <cellStyle name="Hyperlink" xfId="14118" builtinId="8" hidden="1"/>
    <cellStyle name="Hyperlink" xfId="14120" builtinId="8" hidden="1"/>
    <cellStyle name="Hyperlink" xfId="14122" builtinId="8" hidden="1"/>
    <cellStyle name="Hyperlink" xfId="14124" builtinId="8" hidden="1"/>
    <cellStyle name="Hyperlink" xfId="14126" builtinId="8" hidden="1"/>
    <cellStyle name="Hyperlink" xfId="14128" builtinId="8" hidden="1"/>
    <cellStyle name="Hyperlink" xfId="14130" builtinId="8" hidden="1"/>
    <cellStyle name="Hyperlink" xfId="14132" builtinId="8" hidden="1"/>
    <cellStyle name="Hyperlink" xfId="14134" builtinId="8" hidden="1"/>
    <cellStyle name="Hyperlink" xfId="14136" builtinId="8" hidden="1"/>
    <cellStyle name="Hyperlink" xfId="14138" builtinId="8" hidden="1"/>
    <cellStyle name="Hyperlink" xfId="14140" builtinId="8" hidden="1"/>
    <cellStyle name="Hyperlink" xfId="14142" builtinId="8" hidden="1"/>
    <cellStyle name="Hyperlink" xfId="14144" builtinId="8" hidden="1"/>
    <cellStyle name="Hyperlink" xfId="14146" builtinId="8" hidden="1"/>
    <cellStyle name="Hyperlink" xfId="14148" builtinId="8" hidden="1"/>
    <cellStyle name="Hyperlink" xfId="14150" builtinId="8" hidden="1"/>
    <cellStyle name="Hyperlink" xfId="14152" builtinId="8" hidden="1"/>
    <cellStyle name="Hyperlink" xfId="14154" builtinId="8" hidden="1"/>
    <cellStyle name="Hyperlink" xfId="14156" builtinId="8" hidden="1"/>
    <cellStyle name="Hyperlink" xfId="14158" builtinId="8" hidden="1"/>
    <cellStyle name="Hyperlink" xfId="14160" builtinId="8" hidden="1"/>
    <cellStyle name="Hyperlink" xfId="14162" builtinId="8" hidden="1"/>
    <cellStyle name="Hyperlink" xfId="14164" builtinId="8" hidden="1"/>
    <cellStyle name="Hyperlink" xfId="14166" builtinId="8" hidden="1"/>
    <cellStyle name="Hyperlink" xfId="14168" builtinId="8" hidden="1"/>
    <cellStyle name="Hyperlink" xfId="14170" builtinId="8" hidden="1"/>
    <cellStyle name="Hyperlink" xfId="14172" builtinId="8" hidden="1"/>
    <cellStyle name="Hyperlink" xfId="14174" builtinId="8" hidden="1"/>
    <cellStyle name="Hyperlink" xfId="14176" builtinId="8" hidden="1"/>
    <cellStyle name="Hyperlink" xfId="14178" builtinId="8" hidden="1"/>
    <cellStyle name="Hyperlink" xfId="14180" builtinId="8" hidden="1"/>
    <cellStyle name="Hyperlink" xfId="14182" builtinId="8" hidden="1"/>
    <cellStyle name="Hyperlink" xfId="14184" builtinId="8" hidden="1"/>
    <cellStyle name="Hyperlink" xfId="14186" builtinId="8" hidden="1"/>
    <cellStyle name="Hyperlink" xfId="14188" builtinId="8" hidden="1"/>
    <cellStyle name="Hyperlink" xfId="14190" builtinId="8" hidden="1"/>
    <cellStyle name="Hyperlink" xfId="14192" builtinId="8" hidden="1"/>
    <cellStyle name="Hyperlink" xfId="14194" builtinId="8" hidden="1"/>
    <cellStyle name="Hyperlink" xfId="14196" builtinId="8" hidden="1"/>
    <cellStyle name="Hyperlink" xfId="14198" builtinId="8" hidden="1"/>
    <cellStyle name="Hyperlink" xfId="14200" builtinId="8" hidden="1"/>
    <cellStyle name="Hyperlink" xfId="14202" builtinId="8" hidden="1"/>
    <cellStyle name="Hyperlink" xfId="14204" builtinId="8" hidden="1"/>
    <cellStyle name="Hyperlink" xfId="14206" builtinId="8" hidden="1"/>
    <cellStyle name="Hyperlink" xfId="14208" builtinId="8" hidden="1"/>
    <cellStyle name="Hyperlink" xfId="14210" builtinId="8" hidden="1"/>
    <cellStyle name="Hyperlink" xfId="9175" builtinId="8" hidden="1"/>
    <cellStyle name="Hyperlink" xfId="8477"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6290" builtinId="8" hidden="1"/>
    <cellStyle name="Hyperlink" xfId="16292" builtinId="8" hidden="1"/>
    <cellStyle name="Hyperlink" xfId="16294" builtinId="8" hidden="1"/>
    <cellStyle name="Hyperlink" xfId="16296" builtinId="8" hidden="1"/>
    <cellStyle name="Hyperlink" xfId="16298" builtinId="8" hidden="1"/>
    <cellStyle name="Hyperlink" xfId="16300" builtinId="8" hidden="1"/>
    <cellStyle name="Hyperlink" xfId="16302" builtinId="8" hidden="1"/>
    <cellStyle name="Hyperlink" xfId="16304" builtinId="8" hidden="1"/>
    <cellStyle name="Hyperlink" xfId="16306" builtinId="8" hidden="1"/>
    <cellStyle name="Hyperlink" xfId="16308" builtinId="8" hidden="1"/>
    <cellStyle name="Hyperlink" xfId="16310" builtinId="8" hidden="1"/>
    <cellStyle name="Hyperlink" xfId="16312" builtinId="8" hidden="1"/>
    <cellStyle name="Hyperlink" xfId="16314" builtinId="8" hidden="1"/>
    <cellStyle name="Hyperlink" xfId="16316" builtinId="8" hidden="1"/>
    <cellStyle name="Hyperlink" xfId="16318" builtinId="8" hidden="1"/>
    <cellStyle name="Hyperlink" xfId="16320" builtinId="8" hidden="1"/>
    <cellStyle name="Hyperlink" xfId="16322" builtinId="8" hidden="1"/>
    <cellStyle name="Hyperlink" xfId="16324" builtinId="8" hidden="1"/>
    <cellStyle name="Hyperlink" xfId="16326" builtinId="8" hidden="1"/>
    <cellStyle name="Hyperlink" xfId="16328" builtinId="8" hidden="1"/>
    <cellStyle name="Hyperlink" xfId="16330" builtinId="8" hidden="1"/>
    <cellStyle name="Hyperlink" xfId="16332" builtinId="8" hidden="1"/>
    <cellStyle name="Hyperlink" xfId="16334" builtinId="8" hidden="1"/>
    <cellStyle name="Hyperlink" xfId="16336" builtinId="8" hidden="1"/>
    <cellStyle name="Hyperlink" xfId="16338" builtinId="8" hidden="1"/>
    <cellStyle name="Hyperlink" xfId="16340" builtinId="8" hidden="1"/>
    <cellStyle name="Hyperlink" xfId="16342" builtinId="8" hidden="1"/>
    <cellStyle name="Hyperlink" xfId="16344" builtinId="8" hidden="1"/>
    <cellStyle name="Hyperlink" xfId="16346" builtinId="8" hidden="1"/>
    <cellStyle name="Hyperlink" xfId="16348" builtinId="8" hidden="1"/>
    <cellStyle name="Hyperlink" xfId="16350" builtinId="8" hidden="1"/>
    <cellStyle name="Hyperlink" xfId="16352" builtinId="8" hidden="1"/>
    <cellStyle name="Hyperlink" xfId="16354" builtinId="8" hidden="1"/>
    <cellStyle name="Hyperlink" xfId="16356" builtinId="8" hidden="1"/>
    <cellStyle name="Hyperlink" xfId="16358" builtinId="8" hidden="1"/>
    <cellStyle name="Hyperlink" xfId="16360" builtinId="8" hidden="1"/>
    <cellStyle name="Hyperlink" xfId="16362" builtinId="8" hidden="1"/>
    <cellStyle name="Hyperlink" xfId="16364" builtinId="8" hidden="1"/>
    <cellStyle name="Hyperlink" xfId="16366" builtinId="8" hidden="1"/>
    <cellStyle name="Hyperlink" xfId="16368" builtinId="8" hidden="1"/>
    <cellStyle name="Hyperlink" xfId="16370" builtinId="8" hidden="1"/>
    <cellStyle name="Hyperlink" xfId="16372" builtinId="8" hidden="1"/>
    <cellStyle name="Hyperlink" xfId="16374" builtinId="8" hidden="1"/>
    <cellStyle name="Hyperlink" xfId="16376" builtinId="8" hidden="1"/>
    <cellStyle name="Hyperlink" xfId="16378" builtinId="8" hidden="1"/>
    <cellStyle name="Hyperlink" xfId="16380" builtinId="8" hidden="1"/>
    <cellStyle name="Hyperlink" xfId="16382" builtinId="8" hidden="1"/>
    <cellStyle name="Hyperlink" xfId="16384" builtinId="8" hidden="1"/>
    <cellStyle name="Hyperlink" xfId="16386" builtinId="8" hidden="1"/>
    <cellStyle name="Hyperlink" xfId="16388" builtinId="8" hidden="1"/>
    <cellStyle name="Hyperlink" xfId="16390" builtinId="8" hidden="1"/>
    <cellStyle name="Hyperlink" xfId="16392" builtinId="8" hidden="1"/>
    <cellStyle name="Hyperlink" xfId="16394" builtinId="8" hidden="1"/>
    <cellStyle name="Hyperlink" xfId="16396" builtinId="8" hidden="1"/>
    <cellStyle name="Hyperlink" xfId="16398" builtinId="8" hidden="1"/>
    <cellStyle name="Hyperlink" xfId="16400" builtinId="8" hidden="1"/>
    <cellStyle name="Hyperlink" xfId="16402" builtinId="8" hidden="1"/>
    <cellStyle name="Hyperlink" xfId="16404" builtinId="8" hidden="1"/>
    <cellStyle name="Hyperlink" xfId="16406" builtinId="8" hidden="1"/>
    <cellStyle name="Hyperlink" xfId="16408" builtinId="8" hidden="1"/>
    <cellStyle name="Hyperlink" xfId="16410" builtinId="8" hidden="1"/>
    <cellStyle name="Hyperlink" xfId="16412" builtinId="8" hidden="1"/>
    <cellStyle name="Hyperlink" xfId="16414" builtinId="8" hidden="1"/>
    <cellStyle name="Hyperlink" xfId="16416" builtinId="8" hidden="1"/>
    <cellStyle name="Hyperlink" xfId="16418" builtinId="8" hidden="1"/>
    <cellStyle name="Hyperlink" xfId="16420" builtinId="8" hidden="1"/>
    <cellStyle name="Hyperlink" xfId="16422" builtinId="8" hidden="1"/>
    <cellStyle name="Hyperlink" xfId="16424" builtinId="8" hidden="1"/>
    <cellStyle name="Hyperlink" xfId="16426" builtinId="8" hidden="1"/>
    <cellStyle name="Hyperlink" xfId="16863" builtinId="8" hidden="1"/>
    <cellStyle name="Hyperlink" xfId="16865" builtinId="8" hidden="1"/>
    <cellStyle name="Hyperlink" xfId="15363" builtinId="8" hidden="1"/>
    <cellStyle name="Hyperlink" xfId="16793" builtinId="8" hidden="1"/>
    <cellStyle name="Hyperlink" xfId="14512" builtinId="8" hidden="1"/>
    <cellStyle name="Hyperlink" xfId="16014" builtinId="8" hidden="1"/>
    <cellStyle name="Hyperlink" xfId="15579" builtinId="8" hidden="1"/>
    <cellStyle name="Hyperlink" xfId="16791" builtinId="8" hidden="1"/>
    <cellStyle name="Hyperlink" xfId="16577" builtinId="8" hidden="1"/>
    <cellStyle name="Hyperlink" xfId="14509" builtinId="8" hidden="1"/>
    <cellStyle name="Hyperlink" xfId="15651" builtinId="8" hidden="1"/>
    <cellStyle name="Hyperlink" xfId="15214" builtinId="8" hidden="1"/>
    <cellStyle name="Hyperlink" xfId="14357" builtinId="8" hidden="1"/>
    <cellStyle name="Hyperlink" xfId="14582" builtinId="8" hidden="1"/>
    <cellStyle name="Hyperlink" xfId="15887" builtinId="8" hidden="1"/>
    <cellStyle name="Hyperlink" xfId="15452" builtinId="8" hidden="1"/>
    <cellStyle name="Hyperlink" xfId="15012" builtinId="8" hidden="1"/>
    <cellStyle name="Hyperlink" xfId="14794" builtinId="8" hidden="1"/>
    <cellStyle name="Hyperlink" xfId="3755" builtinId="8" hidden="1"/>
    <cellStyle name="Hyperlink" xfId="10969" builtinId="8" hidden="1"/>
    <cellStyle name="Hyperlink" xfId="16011" builtinId="8" hidden="1"/>
    <cellStyle name="Hyperlink" xfId="15576" builtinId="8" hidden="1"/>
    <cellStyle name="Hyperlink" xfId="15136" builtinId="8" hidden="1"/>
    <cellStyle name="Hyperlink" xfId="14918" builtinId="8" hidden="1"/>
    <cellStyle name="Hyperlink" xfId="6727" builtinId="8" hidden="1"/>
    <cellStyle name="Hyperlink" xfId="8488" builtinId="8" hidden="1"/>
    <cellStyle name="Hyperlink" xfId="10714" builtinId="8" hidden="1"/>
    <cellStyle name="Hyperlink" xfId="10051" builtinId="8" hidden="1"/>
    <cellStyle name="Hyperlink" xfId="9580" builtinId="8" hidden="1"/>
    <cellStyle name="Hyperlink" xfId="10715" builtinId="8" hidden="1"/>
    <cellStyle name="Hyperlink" xfId="9102" builtinId="8" hidden="1"/>
    <cellStyle name="Hyperlink" xfId="8469" builtinId="8" hidden="1"/>
    <cellStyle name="Hyperlink" xfId="10288" builtinId="8" hidden="1"/>
    <cellStyle name="Hyperlink" xfId="9819" builtinId="8" hidden="1"/>
    <cellStyle name="Hyperlink" xfId="11103" builtinId="8" hidden="1"/>
    <cellStyle name="Hyperlink" xfId="9343" builtinId="8" hidden="1"/>
    <cellStyle name="Hyperlink" xfId="9104" builtinId="8" hidden="1"/>
    <cellStyle name="Hyperlink" xfId="8467" builtinId="8" hidden="1"/>
    <cellStyle name="Hyperlink" xfId="8482" builtinId="8" hidden="1"/>
    <cellStyle name="Hyperlink" xfId="9417" builtinId="8" hidden="1"/>
    <cellStyle name="Hyperlink" xfId="5563" builtinId="8" hidden="1"/>
    <cellStyle name="Hyperlink" xfId="8498" builtinId="8" hidden="1"/>
    <cellStyle name="Hyperlink" xfId="8476" builtinId="8" hidden="1"/>
    <cellStyle name="Hyperlink" xfId="10154" builtinId="8" hidden="1"/>
    <cellStyle name="Hyperlink" xfId="9915" builtinId="8" hidden="1"/>
    <cellStyle name="Hyperlink" xfId="9446" builtinId="8" hidden="1"/>
    <cellStyle name="Hyperlink" xfId="9206" builtinId="8" hidden="1"/>
    <cellStyle name="Hyperlink" xfId="14372" builtinId="8" hidden="1"/>
    <cellStyle name="Hyperlink" xfId="5913" builtinId="8" hidden="1"/>
    <cellStyle name="Hyperlink" xfId="11359" builtinId="8" hidden="1"/>
    <cellStyle name="Hyperlink" xfId="10968" builtinId="8" hidden="1"/>
    <cellStyle name="Hyperlink" xfId="5318" builtinId="8" hidden="1"/>
    <cellStyle name="Hyperlink" xfId="6293" builtinId="8" hidden="1"/>
    <cellStyle name="Hyperlink" xfId="9652" builtinId="8" hidden="1"/>
    <cellStyle name="Hyperlink" xfId="10050" builtinId="8" hidden="1"/>
    <cellStyle name="Hyperlink" xfId="9817" builtinId="8" hidden="1"/>
    <cellStyle name="Hyperlink" xfId="9340" builtinId="8" hidden="1"/>
    <cellStyle name="Hyperlink" xfId="9101" builtinId="8" hidden="1"/>
    <cellStyle name="Hyperlink" xfId="10708" builtinId="8" hidden="1"/>
    <cellStyle name="Hyperlink" xfId="8511" builtinId="8" hidden="1"/>
    <cellStyle name="Hyperlink" xfId="12937" builtinId="8" hidden="1"/>
    <cellStyle name="Hyperlink" xfId="9573" builtinId="8" hidden="1"/>
    <cellStyle name="Hyperlink" xfId="9334" builtinId="8" hidden="1"/>
    <cellStyle name="Hyperlink" xfId="9096" builtinId="8" hidden="1"/>
    <cellStyle name="Hyperlink" xfId="10127" builtinId="8" hidden="1"/>
    <cellStyle name="Hyperlink" xfId="8470" builtinId="8" hidden="1"/>
    <cellStyle name="Hyperlink" xfId="8061" builtinId="8" hidden="1"/>
    <cellStyle name="Hyperlink" xfId="12542" builtinId="8" hidden="1"/>
    <cellStyle name="Hyperlink" xfId="9418" builtinId="8" hidden="1"/>
    <cellStyle name="Hyperlink" xfId="8499" builtinId="8" hidden="1"/>
    <cellStyle name="Hyperlink" xfId="8468" builtinId="8" hidden="1"/>
    <cellStyle name="Hyperlink" xfId="10153" builtinId="8" hidden="1"/>
    <cellStyle name="Hyperlink" xfId="5674" builtinId="8" hidden="1"/>
    <cellStyle name="Hyperlink" xfId="9910" builtinId="8" hidden="1"/>
    <cellStyle name="Hyperlink" xfId="9342" builtinId="8" hidden="1"/>
    <cellStyle name="Hyperlink" xfId="9445" builtinId="8" hidden="1"/>
    <cellStyle name="Hyperlink" xfId="10967" builtinId="8" hidden="1"/>
    <cellStyle name="Hyperlink" xfId="4642" builtinId="8" hidden="1"/>
    <cellStyle name="Hyperlink" xfId="11384" builtinId="8" hidden="1"/>
    <cellStyle name="Hyperlink" xfId="10705" builtinId="8" hidden="1"/>
    <cellStyle name="Hyperlink" xfId="10040" builtinId="8" hidden="1"/>
    <cellStyle name="Hyperlink" xfId="9809" builtinId="8" hidden="1"/>
    <cellStyle name="Hyperlink" xfId="9331" builtinId="8" hidden="1"/>
    <cellStyle name="Hyperlink" xfId="9093" builtinId="8" hidden="1"/>
    <cellStyle name="Hyperlink" xfId="8065" builtinId="8" hidden="1"/>
    <cellStyle name="Hyperlink" xfId="15361" builtinId="8" hidden="1"/>
    <cellStyle name="Hyperlink" xfId="15796" builtinId="8" hidden="1"/>
    <cellStyle name="Hyperlink" xfId="9813" builtinId="8" hidden="1"/>
    <cellStyle name="Hyperlink" xfId="9574" builtinId="8" hidden="1"/>
    <cellStyle name="Hyperlink" xfId="9335" builtinId="8" hidden="1"/>
    <cellStyle name="Hyperlink" xfId="11368" builtinId="8" hidden="1"/>
    <cellStyle name="Hyperlink" xfId="8070" builtinId="8" hidden="1"/>
    <cellStyle name="Hyperlink" xfId="8490" builtinId="8" hidden="1"/>
    <cellStyle name="Hyperlink" xfId="3873" builtinId="8" hidden="1"/>
    <cellStyle name="Hyperlink" xfId="8494" builtinId="8" hidden="1"/>
    <cellStyle name="Hyperlink" xfId="5408" builtinId="8" hidden="1"/>
    <cellStyle name="Hyperlink" xfId="9679" builtinId="8" hidden="1"/>
    <cellStyle name="Hyperlink" xfId="9419" builtinId="8" hidden="1"/>
    <cellStyle name="Hyperlink" xfId="9179" builtinId="8" hidden="1"/>
    <cellStyle name="Hyperlink" xfId="10720" builtinId="8" hidden="1"/>
    <cellStyle name="Hyperlink" xfId="10746" builtinId="8" hidden="1"/>
    <cellStyle name="Hyperlink" xfId="11341" builtinId="8" hidden="1"/>
    <cellStyle name="Hyperlink" xfId="9683" builtinId="8" hidden="1"/>
    <cellStyle name="Hyperlink" xfId="8487" builtinId="8" hidden="1"/>
    <cellStyle name="Hyperlink" xfId="9204" builtinId="8" hidden="1"/>
    <cellStyle name="Hyperlink" xfId="8967" builtinId="8" hidden="1"/>
    <cellStyle name="Hyperlink" xfId="6984" builtinId="8" hidden="1"/>
    <cellStyle name="Hyperlink" xfId="4637" builtinId="8" hidden="1"/>
    <cellStyle name="Hyperlink" xfId="10277" builtinId="8" hidden="1"/>
    <cellStyle name="Hyperlink" xfId="9808" builtinId="8" hidden="1"/>
    <cellStyle name="Hyperlink" xfId="9569" builtinId="8" hidden="1"/>
    <cellStyle name="Hyperlink" xfId="11092" builtinId="8" hidden="1"/>
    <cellStyle name="Hyperlink" xfId="9577" builtinId="8" hidden="1"/>
    <cellStyle name="Hyperlink" xfId="10710" builtinId="8" hidden="1"/>
    <cellStyle name="Hyperlink" xfId="10046" builtinId="8" hidden="1"/>
    <cellStyle name="Hyperlink" xfId="9575" builtinId="8" hidden="1"/>
    <cellStyle name="Hyperlink" xfId="11098" builtinId="8" hidden="1"/>
    <cellStyle name="Hyperlink" xfId="10873" builtinId="8" hidden="1"/>
    <cellStyle name="Hyperlink" xfId="9098" builtinId="8" hidden="1"/>
    <cellStyle name="Hyperlink" xfId="10129" builtinId="8" hidden="1"/>
    <cellStyle name="Hyperlink" xfId="9658" builtinId="8" hidden="1"/>
    <cellStyle name="Hyperlink" xfId="9180" builtinId="8" hidden="1"/>
    <cellStyle name="Hyperlink" xfId="10721" builtinId="8" hidden="1"/>
    <cellStyle name="Hyperlink" xfId="9680" builtinId="8" hidden="1"/>
    <cellStyle name="Hyperlink" xfId="7114" builtinId="8" hidden="1"/>
    <cellStyle name="Hyperlink" xfId="5073" builtinId="8" hidden="1"/>
    <cellStyle name="Hyperlink" xfId="10279" builtinId="8" hidden="1"/>
    <cellStyle name="Hyperlink" xfId="9810" builtinId="8" hidden="1"/>
    <cellStyle name="Hyperlink" xfId="9332" builtinId="8" hidden="1"/>
    <cellStyle name="Hyperlink" xfId="9441" builtinId="8" hidden="1"/>
    <cellStyle name="Hyperlink" xfId="11624" builtinId="8" hidden="1"/>
    <cellStyle name="Hyperlink" xfId="12063" builtinId="8" hidden="1"/>
    <cellStyle name="Hyperlink" xfId="11358" builtinId="8" hidden="1"/>
    <cellStyle name="Hyperlink" xfId="11094" builtinId="8" hidden="1"/>
    <cellStyle name="Hyperlink" xfId="11360" builtinId="8" hidden="1"/>
    <cellStyle name="Hyperlink" xfId="10711" builtinId="8" hidden="1"/>
    <cellStyle name="Hyperlink" xfId="10047" builtinId="8" hidden="1"/>
    <cellStyle name="Hyperlink" xfId="9576" builtinId="8" hidden="1"/>
    <cellStyle name="Hyperlink" xfId="9337" builtinId="8" hidden="1"/>
    <cellStyle name="Hyperlink" xfId="10874" builtinId="8" hidden="1"/>
    <cellStyle name="Hyperlink" xfId="9099" builtinId="8" hidden="1"/>
    <cellStyle name="Hyperlink" xfId="10130" builtinId="8" hidden="1"/>
    <cellStyle name="Hyperlink" xfId="9659" builtinId="8" hidden="1"/>
    <cellStyle name="Hyperlink" xfId="9181" builtinId="8" hidden="1"/>
    <cellStyle name="Hyperlink" xfId="10722" builtinId="8" hidden="1"/>
    <cellStyle name="Hyperlink" xfId="11352" builtinId="8" hidden="1"/>
    <cellStyle name="Hyperlink" xfId="10744" builtinId="8" hidden="1"/>
    <cellStyle name="Hyperlink" xfId="9911" builtinId="8" hidden="1"/>
    <cellStyle name="Hyperlink" xfId="9442" builtinId="8" hidden="1"/>
    <cellStyle name="Hyperlink" xfId="10964" builtinId="8" hidden="1"/>
    <cellStyle name="Hyperlink" xfId="5317" builtinId="8" hidden="1"/>
    <cellStyle name="Hyperlink" xfId="4063" builtinId="8" hidden="1"/>
    <cellStyle name="Hyperlink" xfId="4418" builtinId="8" hidden="1"/>
    <cellStyle name="Hyperlink" xfId="11344"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9282" builtinId="8" hidden="1"/>
    <cellStyle name="Hyperlink" xfId="19284" builtinId="8" hidden="1"/>
    <cellStyle name="Hyperlink" xfId="19212" builtinId="8" hidden="1"/>
    <cellStyle name="Hyperlink" xfId="16996" builtinId="8" hidden="1"/>
    <cellStyle name="Hyperlink" xfId="18447" builtinId="8" hidden="1"/>
    <cellStyle name="Hyperlink" xfId="18029" builtinId="8" hidden="1"/>
    <cellStyle name="Hyperlink" xfId="19211" builtinId="8" hidden="1"/>
    <cellStyle name="Hyperlink" xfId="14354" builtinId="8" hidden="1"/>
    <cellStyle name="Hyperlink" xfId="7345" builtinId="8" hidden="1"/>
    <cellStyle name="Hyperlink" xfId="15138" builtinId="8" hidden="1"/>
    <cellStyle name="Hyperlink" xfId="15359" builtinId="8" hidden="1"/>
    <cellStyle name="Hyperlink" xfId="15794" builtinId="8" hidden="1"/>
    <cellStyle name="Hyperlink" xfId="9416" builtinId="8" hidden="1"/>
    <cellStyle name="Hyperlink" xfId="8475" builtinId="8" hidden="1"/>
    <cellStyle name="Hyperlink" xfId="14369" builtinId="8" hidden="1"/>
    <cellStyle name="Hyperlink" xfId="19286" builtinId="8" hidden="1"/>
    <cellStyle name="Hyperlink" xfId="19288" builtinId="8" hidden="1"/>
    <cellStyle name="Hyperlink" xfId="19290" builtinId="8" hidden="1"/>
    <cellStyle name="Hyperlink" xfId="14793" builtinId="8" hidden="1"/>
    <cellStyle name="Hyperlink" xfId="19292" builtinId="8" hidden="1"/>
    <cellStyle name="Hyperlink" xfId="19294" builtinId="8" hidden="1"/>
    <cellStyle name="Hyperlink" xfId="19296" builtinId="8" hidden="1"/>
    <cellStyle name="Hyperlink" xfId="19298" builtinId="8" hidden="1"/>
    <cellStyle name="Hyperlink" xfId="19300" builtinId="8" hidden="1"/>
    <cellStyle name="Hyperlink" xfId="19302" builtinId="8" hidden="1"/>
    <cellStyle name="Hyperlink" xfId="19304" builtinId="8" hidden="1"/>
    <cellStyle name="Hyperlink" xfId="19306" builtinId="8" hidden="1"/>
    <cellStyle name="Hyperlink" xfId="19308" builtinId="8" hidden="1"/>
    <cellStyle name="Hyperlink" xfId="19310" builtinId="8" hidden="1"/>
    <cellStyle name="Hyperlink" xfId="19312" builtinId="8" hidden="1"/>
    <cellStyle name="Hyperlink 10" xfId="972" hidden="1"/>
    <cellStyle name="Hyperlink 10" xfId="1207" hidden="1"/>
    <cellStyle name="Hyperlink 10" xfId="1411" hidden="1"/>
    <cellStyle name="Hyperlink 10" xfId="1657" hidden="1"/>
    <cellStyle name="Hyperlink 10" xfId="1905" hidden="1"/>
    <cellStyle name="Hyperlink 10" xfId="2152" hidden="1"/>
    <cellStyle name="Hyperlink 10" xfId="2390" hidden="1"/>
    <cellStyle name="Hyperlink 10" xfId="2637" hidden="1"/>
    <cellStyle name="Hyperlink 10" xfId="2864" hidden="1"/>
    <cellStyle name="Hyperlink 10" xfId="3245" hidden="1"/>
    <cellStyle name="Hyperlink 10" xfId="3470" hidden="1"/>
    <cellStyle name="Hyperlink 10" xfId="4514" hidden="1"/>
    <cellStyle name="Hyperlink 10" xfId="4747" hidden="1"/>
    <cellStyle name="Hyperlink 10" xfId="4951" hidden="1"/>
    <cellStyle name="Hyperlink 10" xfId="5194" hidden="1"/>
    <cellStyle name="Hyperlink 10" xfId="5439" hidden="1"/>
    <cellStyle name="Hyperlink 10" xfId="5682" hidden="1"/>
    <cellStyle name="Hyperlink 10" xfId="5918" hidden="1"/>
    <cellStyle name="Hyperlink 10" xfId="6163" hidden="1"/>
    <cellStyle name="Hyperlink 10" xfId="6389" hidden="1"/>
    <cellStyle name="Hyperlink 10" xfId="6768" hidden="1"/>
    <cellStyle name="Hyperlink 10" xfId="6991" hidden="1"/>
    <cellStyle name="Hyperlink 10" xfId="3871" hidden="1"/>
    <cellStyle name="Hyperlink 10" xfId="7220" hidden="1"/>
    <cellStyle name="Hyperlink 10" xfId="7549" hidden="1"/>
    <cellStyle name="Hyperlink 10" xfId="7775" hidden="1"/>
    <cellStyle name="Hyperlink 10" xfId="6294" hidden="1"/>
    <cellStyle name="Hyperlink 10" xfId="8536" hidden="1"/>
    <cellStyle name="Hyperlink 10" xfId="8767" hidden="1"/>
    <cellStyle name="Hyperlink 10" xfId="8970" hidden="1"/>
    <cellStyle name="Hyperlink 10" xfId="9208" hidden="1"/>
    <cellStyle name="Hyperlink 10" xfId="9447" hidden="1"/>
    <cellStyle name="Hyperlink 10" xfId="9686" hidden="1"/>
    <cellStyle name="Hyperlink 10" xfId="9916" hidden="1"/>
    <cellStyle name="Hyperlink 10" xfId="10155" hidden="1"/>
    <cellStyle name="Hyperlink 10" xfId="10375" hidden="1"/>
    <cellStyle name="Hyperlink 10" xfId="10749" hidden="1"/>
    <cellStyle name="Hyperlink 10" xfId="10970" hidden="1"/>
    <cellStyle name="Hyperlink 10" xfId="9100" hidden="1"/>
    <cellStyle name="Hyperlink 10" xfId="11409" hidden="1"/>
    <cellStyle name="Hyperlink 10" xfId="11640" hidden="1"/>
    <cellStyle name="Hyperlink 10" xfId="11843" hidden="1"/>
    <cellStyle name="Hyperlink 10" xfId="12088" hidden="1"/>
    <cellStyle name="Hyperlink 10" xfId="12332" hidden="1"/>
    <cellStyle name="Hyperlink 10" xfId="12577" hidden="1"/>
    <cellStyle name="Hyperlink 10" xfId="12815" hidden="1"/>
    <cellStyle name="Hyperlink 10" xfId="13060" hidden="1"/>
    <cellStyle name="Hyperlink 10" xfId="13284" hidden="1"/>
    <cellStyle name="Hyperlink 10" xfId="13665" hidden="1"/>
    <cellStyle name="Hyperlink 10" xfId="13890" hidden="1"/>
    <cellStyle name="Hyperlink 10" xfId="14384" hidden="1"/>
    <cellStyle name="Hyperlink 10" xfId="14599" hidden="1"/>
    <cellStyle name="Hyperlink 10" xfId="14796" hidden="1"/>
    <cellStyle name="Hyperlink 10" xfId="15014" hidden="1"/>
    <cellStyle name="Hyperlink 10" xfId="15235" hidden="1"/>
    <cellStyle name="Hyperlink 10" xfId="15454" hidden="1"/>
    <cellStyle name="Hyperlink 10" xfId="15670" hidden="1"/>
    <cellStyle name="Hyperlink 10" xfId="15889" hidden="1"/>
    <cellStyle name="Hyperlink 10" xfId="16099" hidden="1"/>
    <cellStyle name="Hyperlink 10" xfId="16453" hidden="1"/>
    <cellStyle name="Hyperlink 10" xfId="16666" hidden="1"/>
    <cellStyle name="Hyperlink 10" xfId="16872" hidden="1"/>
    <cellStyle name="Hyperlink 10" xfId="17082" hidden="1"/>
    <cellStyle name="Hyperlink 10" xfId="17276" hidden="1"/>
    <cellStyle name="Hyperlink 10" xfId="17485" hidden="1"/>
    <cellStyle name="Hyperlink 10" xfId="17695" hidden="1"/>
    <cellStyle name="Hyperlink 10" xfId="17906" hidden="1"/>
    <cellStyle name="Hyperlink 10" xfId="18115" hidden="1"/>
    <cellStyle name="Hyperlink 10" xfId="18324" hidden="1"/>
    <cellStyle name="Hyperlink 10" xfId="18532" hidden="1"/>
    <cellStyle name="Hyperlink 10" xfId="18880" hidden="1"/>
    <cellStyle name="Hyperlink 10" xfId="19088" hidden="1"/>
    <cellStyle name="Hyperlink 11" xfId="974" hidden="1"/>
    <cellStyle name="Hyperlink 11" xfId="1209" hidden="1"/>
    <cellStyle name="Hyperlink 11" xfId="1413" hidden="1"/>
    <cellStyle name="Hyperlink 11" xfId="1659" hidden="1"/>
    <cellStyle name="Hyperlink 11" xfId="1907" hidden="1"/>
    <cellStyle name="Hyperlink 11" xfId="2154" hidden="1"/>
    <cellStyle name="Hyperlink 11" xfId="2392" hidden="1"/>
    <cellStyle name="Hyperlink 11" xfId="2639" hidden="1"/>
    <cellStyle name="Hyperlink 11" xfId="2866" hidden="1"/>
    <cellStyle name="Hyperlink 11" xfId="3247" hidden="1"/>
    <cellStyle name="Hyperlink 11" xfId="3472" hidden="1"/>
    <cellStyle name="Hyperlink 11" xfId="4516" hidden="1"/>
    <cellStyle name="Hyperlink 11" xfId="4749" hidden="1"/>
    <cellStyle name="Hyperlink 11" xfId="4953" hidden="1"/>
    <cellStyle name="Hyperlink 11" xfId="5196" hidden="1"/>
    <cellStyle name="Hyperlink 11" xfId="5441" hidden="1"/>
    <cellStyle name="Hyperlink 11" xfId="5684" hidden="1"/>
    <cellStyle name="Hyperlink 11" xfId="5920" hidden="1"/>
    <cellStyle name="Hyperlink 11" xfId="6165" hidden="1"/>
    <cellStyle name="Hyperlink 11" xfId="6391" hidden="1"/>
    <cellStyle name="Hyperlink 11" xfId="6770" hidden="1"/>
    <cellStyle name="Hyperlink 11" xfId="6993" hidden="1"/>
    <cellStyle name="Hyperlink 11" xfId="3869" hidden="1"/>
    <cellStyle name="Hyperlink 11" xfId="7222" hidden="1"/>
    <cellStyle name="Hyperlink 11" xfId="7551" hidden="1"/>
    <cellStyle name="Hyperlink 11" xfId="7777" hidden="1"/>
    <cellStyle name="Hyperlink 11" xfId="5812" hidden="1"/>
    <cellStyle name="Hyperlink 11" xfId="8538" hidden="1"/>
    <cellStyle name="Hyperlink 11" xfId="8769" hidden="1"/>
    <cellStyle name="Hyperlink 11" xfId="8972" hidden="1"/>
    <cellStyle name="Hyperlink 11" xfId="9210" hidden="1"/>
    <cellStyle name="Hyperlink 11" xfId="9449" hidden="1"/>
    <cellStyle name="Hyperlink 11" xfId="9688" hidden="1"/>
    <cellStyle name="Hyperlink 11" xfId="9918" hidden="1"/>
    <cellStyle name="Hyperlink 11" xfId="10157" hidden="1"/>
    <cellStyle name="Hyperlink 11" xfId="10377" hidden="1"/>
    <cellStyle name="Hyperlink 11" xfId="10751" hidden="1"/>
    <cellStyle name="Hyperlink 11" xfId="10972" hidden="1"/>
    <cellStyle name="Hyperlink 11" xfId="10131" hidden="1"/>
    <cellStyle name="Hyperlink 11" xfId="11411" hidden="1"/>
    <cellStyle name="Hyperlink 11" xfId="11642" hidden="1"/>
    <cellStyle name="Hyperlink 11" xfId="11845" hidden="1"/>
    <cellStyle name="Hyperlink 11" xfId="12090" hidden="1"/>
    <cellStyle name="Hyperlink 11" xfId="12334" hidden="1"/>
    <cellStyle name="Hyperlink 11" xfId="12579" hidden="1"/>
    <cellStyle name="Hyperlink 11" xfId="12817" hidden="1"/>
    <cellStyle name="Hyperlink 11" xfId="13062" hidden="1"/>
    <cellStyle name="Hyperlink 11" xfId="13286" hidden="1"/>
    <cellStyle name="Hyperlink 11" xfId="13667" hidden="1"/>
    <cellStyle name="Hyperlink 11" xfId="13892" hidden="1"/>
    <cellStyle name="Hyperlink 11" xfId="14386" hidden="1"/>
    <cellStyle name="Hyperlink 11" xfId="14601" hidden="1"/>
    <cellStyle name="Hyperlink 11" xfId="14798" hidden="1"/>
    <cellStyle name="Hyperlink 11" xfId="15016" hidden="1"/>
    <cellStyle name="Hyperlink 11" xfId="15237" hidden="1"/>
    <cellStyle name="Hyperlink 11" xfId="15456" hidden="1"/>
    <cellStyle name="Hyperlink 11" xfId="15672" hidden="1"/>
    <cellStyle name="Hyperlink 11" xfId="15891" hidden="1"/>
    <cellStyle name="Hyperlink 11" xfId="16101" hidden="1"/>
    <cellStyle name="Hyperlink 11" xfId="16455" hidden="1"/>
    <cellStyle name="Hyperlink 11" xfId="16668" hidden="1"/>
    <cellStyle name="Hyperlink 11" xfId="16874" hidden="1"/>
    <cellStyle name="Hyperlink 11" xfId="17084" hidden="1"/>
    <cellStyle name="Hyperlink 11" xfId="17278" hidden="1"/>
    <cellStyle name="Hyperlink 11" xfId="17487" hidden="1"/>
    <cellStyle name="Hyperlink 11" xfId="17697" hidden="1"/>
    <cellStyle name="Hyperlink 11" xfId="17908" hidden="1"/>
    <cellStyle name="Hyperlink 11" xfId="18117" hidden="1"/>
    <cellStyle name="Hyperlink 11" xfId="18326" hidden="1"/>
    <cellStyle name="Hyperlink 11" xfId="18534" hidden="1"/>
    <cellStyle name="Hyperlink 11" xfId="18882" hidden="1"/>
    <cellStyle name="Hyperlink 11" xfId="19090" hidden="1"/>
    <cellStyle name="Hyperlink 12" xfId="976" hidden="1"/>
    <cellStyle name="Hyperlink 12" xfId="1211" hidden="1"/>
    <cellStyle name="Hyperlink 12" xfId="1415" hidden="1"/>
    <cellStyle name="Hyperlink 12" xfId="1661" hidden="1"/>
    <cellStyle name="Hyperlink 12" xfId="1909" hidden="1"/>
    <cellStyle name="Hyperlink 12" xfId="2156" hidden="1"/>
    <cellStyle name="Hyperlink 12" xfId="2394" hidden="1"/>
    <cellStyle name="Hyperlink 12" xfId="2641" hidden="1"/>
    <cellStyle name="Hyperlink 12" xfId="2868" hidden="1"/>
    <cellStyle name="Hyperlink 12" xfId="3249" hidden="1"/>
    <cellStyle name="Hyperlink 12" xfId="3474" hidden="1"/>
    <cellStyle name="Hyperlink 12" xfId="4518" hidden="1"/>
    <cellStyle name="Hyperlink 12" xfId="4751" hidden="1"/>
    <cellStyle name="Hyperlink 12" xfId="4955" hidden="1"/>
    <cellStyle name="Hyperlink 12" xfId="5198" hidden="1"/>
    <cellStyle name="Hyperlink 12" xfId="5443" hidden="1"/>
    <cellStyle name="Hyperlink 12" xfId="5686" hidden="1"/>
    <cellStyle name="Hyperlink 12" xfId="5922" hidden="1"/>
    <cellStyle name="Hyperlink 12" xfId="6167" hidden="1"/>
    <cellStyle name="Hyperlink 12" xfId="6393" hidden="1"/>
    <cellStyle name="Hyperlink 12" xfId="6772" hidden="1"/>
    <cellStyle name="Hyperlink 12" xfId="6995" hidden="1"/>
    <cellStyle name="Hyperlink 12" xfId="497" hidden="1"/>
    <cellStyle name="Hyperlink 12" xfId="7224" hidden="1"/>
    <cellStyle name="Hyperlink 12" xfId="7553" hidden="1"/>
    <cellStyle name="Hyperlink 12" xfId="7779" hidden="1"/>
    <cellStyle name="Hyperlink 12" xfId="5568" hidden="1"/>
    <cellStyle name="Hyperlink 12" xfId="8540" hidden="1"/>
    <cellStyle name="Hyperlink 12" xfId="8771" hidden="1"/>
    <cellStyle name="Hyperlink 12" xfId="8974" hidden="1"/>
    <cellStyle name="Hyperlink 12" xfId="9212" hidden="1"/>
    <cellStyle name="Hyperlink 12" xfId="9451" hidden="1"/>
    <cellStyle name="Hyperlink 12" xfId="9690" hidden="1"/>
    <cellStyle name="Hyperlink 12" xfId="9920" hidden="1"/>
    <cellStyle name="Hyperlink 12" xfId="10159" hidden="1"/>
    <cellStyle name="Hyperlink 12" xfId="10379" hidden="1"/>
    <cellStyle name="Hyperlink 12" xfId="10753" hidden="1"/>
    <cellStyle name="Hyperlink 12" xfId="10974" hidden="1"/>
    <cellStyle name="Hyperlink 12" xfId="9661" hidden="1"/>
    <cellStyle name="Hyperlink 12" xfId="11413" hidden="1"/>
    <cellStyle name="Hyperlink 12" xfId="11644" hidden="1"/>
    <cellStyle name="Hyperlink 12" xfId="11847" hidden="1"/>
    <cellStyle name="Hyperlink 12" xfId="12092" hidden="1"/>
    <cellStyle name="Hyperlink 12" xfId="12336" hidden="1"/>
    <cellStyle name="Hyperlink 12" xfId="12581" hidden="1"/>
    <cellStyle name="Hyperlink 12" xfId="12819" hidden="1"/>
    <cellStyle name="Hyperlink 12" xfId="13064" hidden="1"/>
    <cellStyle name="Hyperlink 12" xfId="13288" hidden="1"/>
    <cellStyle name="Hyperlink 12" xfId="13669" hidden="1"/>
    <cellStyle name="Hyperlink 12" xfId="13894" hidden="1"/>
    <cellStyle name="Hyperlink 12" xfId="14388" hidden="1"/>
    <cellStyle name="Hyperlink 12" xfId="14603" hidden="1"/>
    <cellStyle name="Hyperlink 12" xfId="14800" hidden="1"/>
    <cellStyle name="Hyperlink 12" xfId="15018" hidden="1"/>
    <cellStyle name="Hyperlink 12" xfId="15239" hidden="1"/>
    <cellStyle name="Hyperlink 12" xfId="15458" hidden="1"/>
    <cellStyle name="Hyperlink 12" xfId="15674" hidden="1"/>
    <cellStyle name="Hyperlink 12" xfId="15893" hidden="1"/>
    <cellStyle name="Hyperlink 12" xfId="16103" hidden="1"/>
    <cellStyle name="Hyperlink 12" xfId="16457" hidden="1"/>
    <cellStyle name="Hyperlink 12" xfId="16670" hidden="1"/>
    <cellStyle name="Hyperlink 12" xfId="16876" hidden="1"/>
    <cellStyle name="Hyperlink 12" xfId="17086" hidden="1"/>
    <cellStyle name="Hyperlink 12" xfId="17280" hidden="1"/>
    <cellStyle name="Hyperlink 12" xfId="17489" hidden="1"/>
    <cellStyle name="Hyperlink 12" xfId="17699" hidden="1"/>
    <cellStyle name="Hyperlink 12" xfId="17910" hidden="1"/>
    <cellStyle name="Hyperlink 12" xfId="18119" hidden="1"/>
    <cellStyle name="Hyperlink 12" xfId="18328" hidden="1"/>
    <cellStyle name="Hyperlink 12" xfId="18536" hidden="1"/>
    <cellStyle name="Hyperlink 12" xfId="18884" hidden="1"/>
    <cellStyle name="Hyperlink 12" xfId="19092" hidden="1"/>
    <cellStyle name="Hyperlink 13" xfId="978" hidden="1"/>
    <cellStyle name="Hyperlink 13" xfId="1213" hidden="1"/>
    <cellStyle name="Hyperlink 13" xfId="1417" hidden="1"/>
    <cellStyle name="Hyperlink 13" xfId="1663" hidden="1"/>
    <cellStyle name="Hyperlink 13" xfId="1911" hidden="1"/>
    <cellStyle name="Hyperlink 13" xfId="2158" hidden="1"/>
    <cellStyle name="Hyperlink 13" xfId="2396" hidden="1"/>
    <cellStyle name="Hyperlink 13" xfId="2643" hidden="1"/>
    <cellStyle name="Hyperlink 13" xfId="2870" hidden="1"/>
    <cellStyle name="Hyperlink 13" xfId="3251" hidden="1"/>
    <cellStyle name="Hyperlink 13" xfId="3476" hidden="1"/>
    <cellStyle name="Hyperlink 13" xfId="4520" hidden="1"/>
    <cellStyle name="Hyperlink 13" xfId="4753" hidden="1"/>
    <cellStyle name="Hyperlink 13" xfId="4957" hidden="1"/>
    <cellStyle name="Hyperlink 13" xfId="5200" hidden="1"/>
    <cellStyle name="Hyperlink 13" xfId="5445" hidden="1"/>
    <cellStyle name="Hyperlink 13" xfId="5688" hidden="1"/>
    <cellStyle name="Hyperlink 13" xfId="5924" hidden="1"/>
    <cellStyle name="Hyperlink 13" xfId="6169" hidden="1"/>
    <cellStyle name="Hyperlink 13" xfId="6395" hidden="1"/>
    <cellStyle name="Hyperlink 13" xfId="6774" hidden="1"/>
    <cellStyle name="Hyperlink 13" xfId="6997" hidden="1"/>
    <cellStyle name="Hyperlink 13" xfId="3866" hidden="1"/>
    <cellStyle name="Hyperlink 13" xfId="7226" hidden="1"/>
    <cellStyle name="Hyperlink 13" xfId="7555" hidden="1"/>
    <cellStyle name="Hyperlink 13" xfId="7781" hidden="1"/>
    <cellStyle name="Hyperlink 13" xfId="5323" hidden="1"/>
    <cellStyle name="Hyperlink 13" xfId="8542" hidden="1"/>
    <cellStyle name="Hyperlink 13" xfId="8773" hidden="1"/>
    <cellStyle name="Hyperlink 13" xfId="8976" hidden="1"/>
    <cellStyle name="Hyperlink 13" xfId="9214" hidden="1"/>
    <cellStyle name="Hyperlink 13" xfId="9453" hidden="1"/>
    <cellStyle name="Hyperlink 13" xfId="9692" hidden="1"/>
    <cellStyle name="Hyperlink 13" xfId="9922" hidden="1"/>
    <cellStyle name="Hyperlink 13" xfId="10161" hidden="1"/>
    <cellStyle name="Hyperlink 13" xfId="10381" hidden="1"/>
    <cellStyle name="Hyperlink 13" xfId="10755" hidden="1"/>
    <cellStyle name="Hyperlink 13" xfId="10976" hidden="1"/>
    <cellStyle name="Hyperlink 13" xfId="9183" hidden="1"/>
    <cellStyle name="Hyperlink 13" xfId="11415" hidden="1"/>
    <cellStyle name="Hyperlink 13" xfId="11646" hidden="1"/>
    <cellStyle name="Hyperlink 13" xfId="11849" hidden="1"/>
    <cellStyle name="Hyperlink 13" xfId="12094" hidden="1"/>
    <cellStyle name="Hyperlink 13" xfId="12338" hidden="1"/>
    <cellStyle name="Hyperlink 13" xfId="12583" hidden="1"/>
    <cellStyle name="Hyperlink 13" xfId="12821" hidden="1"/>
    <cellStyle name="Hyperlink 13" xfId="13066" hidden="1"/>
    <cellStyle name="Hyperlink 13" xfId="13290" hidden="1"/>
    <cellStyle name="Hyperlink 13" xfId="13671" hidden="1"/>
    <cellStyle name="Hyperlink 13" xfId="13896" hidden="1"/>
    <cellStyle name="Hyperlink 13" xfId="14390" hidden="1"/>
    <cellStyle name="Hyperlink 13" xfId="14605" hidden="1"/>
    <cellStyle name="Hyperlink 13" xfId="14802" hidden="1"/>
    <cellStyle name="Hyperlink 13" xfId="15020" hidden="1"/>
    <cellStyle name="Hyperlink 13" xfId="15241" hidden="1"/>
    <cellStyle name="Hyperlink 13" xfId="15460" hidden="1"/>
    <cellStyle name="Hyperlink 13" xfId="15676" hidden="1"/>
    <cellStyle name="Hyperlink 13" xfId="15895" hidden="1"/>
    <cellStyle name="Hyperlink 13" xfId="16105" hidden="1"/>
    <cellStyle name="Hyperlink 13" xfId="16459" hidden="1"/>
    <cellStyle name="Hyperlink 13" xfId="16672" hidden="1"/>
    <cellStyle name="Hyperlink 13" xfId="16878" hidden="1"/>
    <cellStyle name="Hyperlink 13" xfId="17088" hidden="1"/>
    <cellStyle name="Hyperlink 13" xfId="17282" hidden="1"/>
    <cellStyle name="Hyperlink 13" xfId="17491" hidden="1"/>
    <cellStyle name="Hyperlink 13" xfId="17701" hidden="1"/>
    <cellStyle name="Hyperlink 13" xfId="17912" hidden="1"/>
    <cellStyle name="Hyperlink 13" xfId="18121" hidden="1"/>
    <cellStyle name="Hyperlink 13" xfId="18330" hidden="1"/>
    <cellStyle name="Hyperlink 13" xfId="18538" hidden="1"/>
    <cellStyle name="Hyperlink 13" xfId="18886" hidden="1"/>
    <cellStyle name="Hyperlink 13" xfId="19094" hidden="1"/>
    <cellStyle name="Hyperlink 14" xfId="980" hidden="1"/>
    <cellStyle name="Hyperlink 14" xfId="1215" hidden="1"/>
    <cellStyle name="Hyperlink 14" xfId="1419" hidden="1"/>
    <cellStyle name="Hyperlink 14" xfId="1665" hidden="1"/>
    <cellStyle name="Hyperlink 14" xfId="1913" hidden="1"/>
    <cellStyle name="Hyperlink 14" xfId="2160" hidden="1"/>
    <cellStyle name="Hyperlink 14" xfId="2398" hidden="1"/>
    <cellStyle name="Hyperlink 14" xfId="2645" hidden="1"/>
    <cellStyle name="Hyperlink 14" xfId="2872" hidden="1"/>
    <cellStyle name="Hyperlink 14" xfId="3253" hidden="1"/>
    <cellStyle name="Hyperlink 14" xfId="3478" hidden="1"/>
    <cellStyle name="Hyperlink 14" xfId="4522" hidden="1"/>
    <cellStyle name="Hyperlink 14" xfId="4755" hidden="1"/>
    <cellStyle name="Hyperlink 14" xfId="4959" hidden="1"/>
    <cellStyle name="Hyperlink 14" xfId="5202" hidden="1"/>
    <cellStyle name="Hyperlink 14" xfId="5447" hidden="1"/>
    <cellStyle name="Hyperlink 14" xfId="5690" hidden="1"/>
    <cellStyle name="Hyperlink 14" xfId="5926" hidden="1"/>
    <cellStyle name="Hyperlink 14" xfId="6171" hidden="1"/>
    <cellStyle name="Hyperlink 14" xfId="6397" hidden="1"/>
    <cellStyle name="Hyperlink 14" xfId="6776" hidden="1"/>
    <cellStyle name="Hyperlink 14" xfId="6999" hidden="1"/>
    <cellStyle name="Hyperlink 14" xfId="3864" hidden="1"/>
    <cellStyle name="Hyperlink 14" xfId="7228" hidden="1"/>
    <cellStyle name="Hyperlink 14" xfId="7557" hidden="1"/>
    <cellStyle name="Hyperlink 14" xfId="7783" hidden="1"/>
    <cellStyle name="Hyperlink 14" xfId="4643" hidden="1"/>
    <cellStyle name="Hyperlink 14" xfId="8544" hidden="1"/>
    <cellStyle name="Hyperlink 14" xfId="8775" hidden="1"/>
    <cellStyle name="Hyperlink 14" xfId="8978" hidden="1"/>
    <cellStyle name="Hyperlink 14" xfId="9216" hidden="1"/>
    <cellStyle name="Hyperlink 14" xfId="9455" hidden="1"/>
    <cellStyle name="Hyperlink 14" xfId="9694" hidden="1"/>
    <cellStyle name="Hyperlink 14" xfId="9924" hidden="1"/>
    <cellStyle name="Hyperlink 14" xfId="10163" hidden="1"/>
    <cellStyle name="Hyperlink 14" xfId="10383" hidden="1"/>
    <cellStyle name="Hyperlink 14" xfId="10757" hidden="1"/>
    <cellStyle name="Hyperlink 14" xfId="10978" hidden="1"/>
    <cellStyle name="Hyperlink 14" xfId="10724" hidden="1"/>
    <cellStyle name="Hyperlink 14" xfId="11417" hidden="1"/>
    <cellStyle name="Hyperlink 14" xfId="11648" hidden="1"/>
    <cellStyle name="Hyperlink 14" xfId="11851" hidden="1"/>
    <cellStyle name="Hyperlink 14" xfId="12096" hidden="1"/>
    <cellStyle name="Hyperlink 14" xfId="12340" hidden="1"/>
    <cellStyle name="Hyperlink 14" xfId="12585" hidden="1"/>
    <cellStyle name="Hyperlink 14" xfId="12823" hidden="1"/>
    <cellStyle name="Hyperlink 14" xfId="13068" hidden="1"/>
    <cellStyle name="Hyperlink 14" xfId="13292" hidden="1"/>
    <cellStyle name="Hyperlink 14" xfId="13673" hidden="1"/>
    <cellStyle name="Hyperlink 14" xfId="13898" hidden="1"/>
    <cellStyle name="Hyperlink 14" xfId="14392" hidden="1"/>
    <cellStyle name="Hyperlink 14" xfId="14607" hidden="1"/>
    <cellStyle name="Hyperlink 14" xfId="14804" hidden="1"/>
    <cellStyle name="Hyperlink 14" xfId="15022" hidden="1"/>
    <cellStyle name="Hyperlink 14" xfId="15243" hidden="1"/>
    <cellStyle name="Hyperlink 14" xfId="15462" hidden="1"/>
    <cellStyle name="Hyperlink 14" xfId="15678" hidden="1"/>
    <cellStyle name="Hyperlink 14" xfId="15897" hidden="1"/>
    <cellStyle name="Hyperlink 14" xfId="16107" hidden="1"/>
    <cellStyle name="Hyperlink 14" xfId="16461" hidden="1"/>
    <cellStyle name="Hyperlink 14" xfId="16674" hidden="1"/>
    <cellStyle name="Hyperlink 14" xfId="16880" hidden="1"/>
    <cellStyle name="Hyperlink 14" xfId="17090" hidden="1"/>
    <cellStyle name="Hyperlink 14" xfId="17284" hidden="1"/>
    <cellStyle name="Hyperlink 14" xfId="17493" hidden="1"/>
    <cellStyle name="Hyperlink 14" xfId="17703" hidden="1"/>
    <cellStyle name="Hyperlink 14" xfId="17914" hidden="1"/>
    <cellStyle name="Hyperlink 14" xfId="18123" hidden="1"/>
    <cellStyle name="Hyperlink 14" xfId="18332" hidden="1"/>
    <cellStyle name="Hyperlink 14" xfId="18540" hidden="1"/>
    <cellStyle name="Hyperlink 14" xfId="18888" hidden="1"/>
    <cellStyle name="Hyperlink 14" xfId="19096" hidden="1"/>
    <cellStyle name="Hyperlink 15" xfId="982" hidden="1"/>
    <cellStyle name="Hyperlink 15" xfId="1217" hidden="1"/>
    <cellStyle name="Hyperlink 15" xfId="1421" hidden="1"/>
    <cellStyle name="Hyperlink 15" xfId="1667" hidden="1"/>
    <cellStyle name="Hyperlink 15" xfId="1915" hidden="1"/>
    <cellStyle name="Hyperlink 15" xfId="2162" hidden="1"/>
    <cellStyle name="Hyperlink 15" xfId="2400" hidden="1"/>
    <cellStyle name="Hyperlink 15" xfId="2647" hidden="1"/>
    <cellStyle name="Hyperlink 15" xfId="2874" hidden="1"/>
    <cellStyle name="Hyperlink 15" xfId="3255" hidden="1"/>
    <cellStyle name="Hyperlink 15" xfId="3480" hidden="1"/>
    <cellStyle name="Hyperlink 15" xfId="4524" hidden="1"/>
    <cellStyle name="Hyperlink 15" xfId="4757" hidden="1"/>
    <cellStyle name="Hyperlink 15" xfId="4961" hidden="1"/>
    <cellStyle name="Hyperlink 15" xfId="5204" hidden="1"/>
    <cellStyle name="Hyperlink 15" xfId="5449" hidden="1"/>
    <cellStyle name="Hyperlink 15" xfId="5692" hidden="1"/>
    <cellStyle name="Hyperlink 15" xfId="5928" hidden="1"/>
    <cellStyle name="Hyperlink 15" xfId="6173" hidden="1"/>
    <cellStyle name="Hyperlink 15" xfId="6399" hidden="1"/>
    <cellStyle name="Hyperlink 15" xfId="6778" hidden="1"/>
    <cellStyle name="Hyperlink 15" xfId="7001" hidden="1"/>
    <cellStyle name="Hyperlink 15" xfId="3862" hidden="1"/>
    <cellStyle name="Hyperlink 15" xfId="7230" hidden="1"/>
    <cellStyle name="Hyperlink 15" xfId="7559" hidden="1"/>
    <cellStyle name="Hyperlink 15" xfId="7785" hidden="1"/>
    <cellStyle name="Hyperlink 15" xfId="4648" hidden="1"/>
    <cellStyle name="Hyperlink 15" xfId="8546" hidden="1"/>
    <cellStyle name="Hyperlink 15" xfId="8777" hidden="1"/>
    <cellStyle name="Hyperlink 15" xfId="8980" hidden="1"/>
    <cellStyle name="Hyperlink 15" xfId="9218" hidden="1"/>
    <cellStyle name="Hyperlink 15" xfId="9457" hidden="1"/>
    <cellStyle name="Hyperlink 15" xfId="9696" hidden="1"/>
    <cellStyle name="Hyperlink 15" xfId="9926" hidden="1"/>
    <cellStyle name="Hyperlink 15" xfId="10165" hidden="1"/>
    <cellStyle name="Hyperlink 15" xfId="10385" hidden="1"/>
    <cellStyle name="Hyperlink 15" xfId="10759" hidden="1"/>
    <cellStyle name="Hyperlink 15" xfId="10980" hidden="1"/>
    <cellStyle name="Hyperlink 15" xfId="10741" hidden="1"/>
    <cellStyle name="Hyperlink 15" xfId="11419" hidden="1"/>
    <cellStyle name="Hyperlink 15" xfId="11650" hidden="1"/>
    <cellStyle name="Hyperlink 15" xfId="11853" hidden="1"/>
    <cellStyle name="Hyperlink 15" xfId="12098" hidden="1"/>
    <cellStyle name="Hyperlink 15" xfId="12342" hidden="1"/>
    <cellStyle name="Hyperlink 15" xfId="12587" hidden="1"/>
    <cellStyle name="Hyperlink 15" xfId="12825" hidden="1"/>
    <cellStyle name="Hyperlink 15" xfId="13070" hidden="1"/>
    <cellStyle name="Hyperlink 15" xfId="13294" hidden="1"/>
    <cellStyle name="Hyperlink 15" xfId="13675" hidden="1"/>
    <cellStyle name="Hyperlink 15" xfId="13900" hidden="1"/>
    <cellStyle name="Hyperlink 15" xfId="14394" hidden="1"/>
    <cellStyle name="Hyperlink 15" xfId="14609" hidden="1"/>
    <cellStyle name="Hyperlink 15" xfId="14806" hidden="1"/>
    <cellStyle name="Hyperlink 15" xfId="15024" hidden="1"/>
    <cellStyle name="Hyperlink 15" xfId="15245" hidden="1"/>
    <cellStyle name="Hyperlink 15" xfId="15464" hidden="1"/>
    <cellStyle name="Hyperlink 15" xfId="15680" hidden="1"/>
    <cellStyle name="Hyperlink 15" xfId="15899" hidden="1"/>
    <cellStyle name="Hyperlink 15" xfId="16109" hidden="1"/>
    <cellStyle name="Hyperlink 15" xfId="16463" hidden="1"/>
    <cellStyle name="Hyperlink 15" xfId="16676" hidden="1"/>
    <cellStyle name="Hyperlink 15" xfId="16882" hidden="1"/>
    <cellStyle name="Hyperlink 15" xfId="17092" hidden="1"/>
    <cellStyle name="Hyperlink 15" xfId="17286" hidden="1"/>
    <cellStyle name="Hyperlink 15" xfId="17495" hidden="1"/>
    <cellStyle name="Hyperlink 15" xfId="17705" hidden="1"/>
    <cellStyle name="Hyperlink 15" xfId="17916" hidden="1"/>
    <cellStyle name="Hyperlink 15" xfId="18125" hidden="1"/>
    <cellStyle name="Hyperlink 15" xfId="18334" hidden="1"/>
    <cellStyle name="Hyperlink 15" xfId="18542" hidden="1"/>
    <cellStyle name="Hyperlink 15" xfId="18890" hidden="1"/>
    <cellStyle name="Hyperlink 15" xfId="19098" hidden="1"/>
    <cellStyle name="Hyperlink 16" xfId="984" hidden="1"/>
    <cellStyle name="Hyperlink 16" xfId="1219" hidden="1"/>
    <cellStyle name="Hyperlink 16" xfId="1423" hidden="1"/>
    <cellStyle name="Hyperlink 16" xfId="1669" hidden="1"/>
    <cellStyle name="Hyperlink 16" xfId="1917" hidden="1"/>
    <cellStyle name="Hyperlink 16" xfId="2164" hidden="1"/>
    <cellStyle name="Hyperlink 16" xfId="2402" hidden="1"/>
    <cellStyle name="Hyperlink 16" xfId="2649" hidden="1"/>
    <cellStyle name="Hyperlink 16" xfId="2876" hidden="1"/>
    <cellStyle name="Hyperlink 16" xfId="3257" hidden="1"/>
    <cellStyle name="Hyperlink 16" xfId="3482" hidden="1"/>
    <cellStyle name="Hyperlink 16" xfId="4526" hidden="1"/>
    <cellStyle name="Hyperlink 16" xfId="4759" hidden="1"/>
    <cellStyle name="Hyperlink 16" xfId="4963" hidden="1"/>
    <cellStyle name="Hyperlink 16" xfId="5206" hidden="1"/>
    <cellStyle name="Hyperlink 16" xfId="5451" hidden="1"/>
    <cellStyle name="Hyperlink 16" xfId="5694" hidden="1"/>
    <cellStyle name="Hyperlink 16" xfId="5930" hidden="1"/>
    <cellStyle name="Hyperlink 16" xfId="6175" hidden="1"/>
    <cellStyle name="Hyperlink 16" xfId="6401" hidden="1"/>
    <cellStyle name="Hyperlink 16" xfId="6780" hidden="1"/>
    <cellStyle name="Hyperlink 16" xfId="7003" hidden="1"/>
    <cellStyle name="Hyperlink 16" xfId="3860" hidden="1"/>
    <cellStyle name="Hyperlink 16" xfId="7232" hidden="1"/>
    <cellStyle name="Hyperlink 16" xfId="7561" hidden="1"/>
    <cellStyle name="Hyperlink 16" xfId="7787" hidden="1"/>
    <cellStyle name="Hyperlink 16" xfId="5890" hidden="1"/>
    <cellStyle name="Hyperlink 16" xfId="8548" hidden="1"/>
    <cellStyle name="Hyperlink 16" xfId="8779" hidden="1"/>
    <cellStyle name="Hyperlink 16" xfId="8982" hidden="1"/>
    <cellStyle name="Hyperlink 16" xfId="9220" hidden="1"/>
    <cellStyle name="Hyperlink 16" xfId="9459" hidden="1"/>
    <cellStyle name="Hyperlink 16" xfId="9698" hidden="1"/>
    <cellStyle name="Hyperlink 16" xfId="9928" hidden="1"/>
    <cellStyle name="Hyperlink 16" xfId="10167" hidden="1"/>
    <cellStyle name="Hyperlink 16" xfId="10387" hidden="1"/>
    <cellStyle name="Hyperlink 16" xfId="10761" hidden="1"/>
    <cellStyle name="Hyperlink 16" xfId="10982" hidden="1"/>
    <cellStyle name="Hyperlink 16" xfId="9908" hidden="1"/>
    <cellStyle name="Hyperlink 16" xfId="11421" hidden="1"/>
    <cellStyle name="Hyperlink 16" xfId="11652" hidden="1"/>
    <cellStyle name="Hyperlink 16" xfId="11855" hidden="1"/>
    <cellStyle name="Hyperlink 16" xfId="12100" hidden="1"/>
    <cellStyle name="Hyperlink 16" xfId="12344" hidden="1"/>
    <cellStyle name="Hyperlink 16" xfId="12589" hidden="1"/>
    <cellStyle name="Hyperlink 16" xfId="12827" hidden="1"/>
    <cellStyle name="Hyperlink 16" xfId="13072" hidden="1"/>
    <cellStyle name="Hyperlink 16" xfId="13296" hidden="1"/>
    <cellStyle name="Hyperlink 16" xfId="13677" hidden="1"/>
    <cellStyle name="Hyperlink 16" xfId="13902" hidden="1"/>
    <cellStyle name="Hyperlink 16" xfId="14396" hidden="1"/>
    <cellStyle name="Hyperlink 16" xfId="14611" hidden="1"/>
    <cellStyle name="Hyperlink 16" xfId="14808" hidden="1"/>
    <cellStyle name="Hyperlink 16" xfId="15026" hidden="1"/>
    <cellStyle name="Hyperlink 16" xfId="15247" hidden="1"/>
    <cellStyle name="Hyperlink 16" xfId="15466" hidden="1"/>
    <cellStyle name="Hyperlink 16" xfId="15682" hidden="1"/>
    <cellStyle name="Hyperlink 16" xfId="15901" hidden="1"/>
    <cellStyle name="Hyperlink 16" xfId="16111" hidden="1"/>
    <cellStyle name="Hyperlink 16" xfId="16465" hidden="1"/>
    <cellStyle name="Hyperlink 16" xfId="16678" hidden="1"/>
    <cellStyle name="Hyperlink 16" xfId="16884" hidden="1"/>
    <cellStyle name="Hyperlink 16" xfId="17094" hidden="1"/>
    <cellStyle name="Hyperlink 16" xfId="17288" hidden="1"/>
    <cellStyle name="Hyperlink 16" xfId="17497" hidden="1"/>
    <cellStyle name="Hyperlink 16" xfId="17707" hidden="1"/>
    <cellStyle name="Hyperlink 16" xfId="17918" hidden="1"/>
    <cellStyle name="Hyperlink 16" xfId="18127" hidden="1"/>
    <cellStyle name="Hyperlink 16" xfId="18336" hidden="1"/>
    <cellStyle name="Hyperlink 16" xfId="18544" hidden="1"/>
    <cellStyle name="Hyperlink 16" xfId="18892" hidden="1"/>
    <cellStyle name="Hyperlink 16" xfId="19100" hidden="1"/>
    <cellStyle name="Hyperlink 17" xfId="986" hidden="1"/>
    <cellStyle name="Hyperlink 17" xfId="1221" hidden="1"/>
    <cellStyle name="Hyperlink 17" xfId="1425" hidden="1"/>
    <cellStyle name="Hyperlink 17" xfId="1671" hidden="1"/>
    <cellStyle name="Hyperlink 17" xfId="1919" hidden="1"/>
    <cellStyle name="Hyperlink 17" xfId="2166" hidden="1"/>
    <cellStyle name="Hyperlink 17" xfId="2404" hidden="1"/>
    <cellStyle name="Hyperlink 17" xfId="2651" hidden="1"/>
    <cellStyle name="Hyperlink 17" xfId="2878" hidden="1"/>
    <cellStyle name="Hyperlink 17" xfId="3259" hidden="1"/>
    <cellStyle name="Hyperlink 17" xfId="3484" hidden="1"/>
    <cellStyle name="Hyperlink 17" xfId="4528" hidden="1"/>
    <cellStyle name="Hyperlink 17" xfId="4761" hidden="1"/>
    <cellStyle name="Hyperlink 17" xfId="4965" hidden="1"/>
    <cellStyle name="Hyperlink 17" xfId="5208" hidden="1"/>
    <cellStyle name="Hyperlink 17" xfId="5453" hidden="1"/>
    <cellStyle name="Hyperlink 17" xfId="5696" hidden="1"/>
    <cellStyle name="Hyperlink 17" xfId="5932" hidden="1"/>
    <cellStyle name="Hyperlink 17" xfId="6177" hidden="1"/>
    <cellStyle name="Hyperlink 17" xfId="6403" hidden="1"/>
    <cellStyle name="Hyperlink 17" xfId="6782" hidden="1"/>
    <cellStyle name="Hyperlink 17" xfId="7005" hidden="1"/>
    <cellStyle name="Hyperlink 17" xfId="3858" hidden="1"/>
    <cellStyle name="Hyperlink 17" xfId="7234" hidden="1"/>
    <cellStyle name="Hyperlink 17" xfId="7563" hidden="1"/>
    <cellStyle name="Hyperlink 17" xfId="7789" hidden="1"/>
    <cellStyle name="Hyperlink 17" xfId="5410" hidden="1"/>
    <cellStyle name="Hyperlink 17" xfId="8550" hidden="1"/>
    <cellStyle name="Hyperlink 17" xfId="8781" hidden="1"/>
    <cellStyle name="Hyperlink 17" xfId="8984" hidden="1"/>
    <cellStyle name="Hyperlink 17" xfId="9222" hidden="1"/>
    <cellStyle name="Hyperlink 17" xfId="9461" hidden="1"/>
    <cellStyle name="Hyperlink 17" xfId="9700" hidden="1"/>
    <cellStyle name="Hyperlink 17" xfId="9930" hidden="1"/>
    <cellStyle name="Hyperlink 17" xfId="10169" hidden="1"/>
    <cellStyle name="Hyperlink 17" xfId="10389" hidden="1"/>
    <cellStyle name="Hyperlink 17" xfId="10763" hidden="1"/>
    <cellStyle name="Hyperlink 17" xfId="10984" hidden="1"/>
    <cellStyle name="Hyperlink 17" xfId="9440" hidden="1"/>
    <cellStyle name="Hyperlink 17" xfId="11423" hidden="1"/>
    <cellStyle name="Hyperlink 17" xfId="11654" hidden="1"/>
    <cellStyle name="Hyperlink 17" xfId="11857" hidden="1"/>
    <cellStyle name="Hyperlink 17" xfId="12102" hidden="1"/>
    <cellStyle name="Hyperlink 17" xfId="12346" hidden="1"/>
    <cellStyle name="Hyperlink 17" xfId="12591" hidden="1"/>
    <cellStyle name="Hyperlink 17" xfId="12829" hidden="1"/>
    <cellStyle name="Hyperlink 17" xfId="13074" hidden="1"/>
    <cellStyle name="Hyperlink 17" xfId="13298" hidden="1"/>
    <cellStyle name="Hyperlink 17" xfId="13679" hidden="1"/>
    <cellStyle name="Hyperlink 17" xfId="13904" hidden="1"/>
    <cellStyle name="Hyperlink 17" xfId="14398" hidden="1"/>
    <cellStyle name="Hyperlink 17" xfId="14613" hidden="1"/>
    <cellStyle name="Hyperlink 17" xfId="14810" hidden="1"/>
    <cellStyle name="Hyperlink 17" xfId="15028" hidden="1"/>
    <cellStyle name="Hyperlink 17" xfId="15249" hidden="1"/>
    <cellStyle name="Hyperlink 17" xfId="15468" hidden="1"/>
    <cellStyle name="Hyperlink 17" xfId="15684" hidden="1"/>
    <cellStyle name="Hyperlink 17" xfId="15903" hidden="1"/>
    <cellStyle name="Hyperlink 17" xfId="16113" hidden="1"/>
    <cellStyle name="Hyperlink 17" xfId="16467" hidden="1"/>
    <cellStyle name="Hyperlink 17" xfId="16680" hidden="1"/>
    <cellStyle name="Hyperlink 17" xfId="16886" hidden="1"/>
    <cellStyle name="Hyperlink 17" xfId="17096" hidden="1"/>
    <cellStyle name="Hyperlink 17" xfId="17290" hidden="1"/>
    <cellStyle name="Hyperlink 17" xfId="17499" hidden="1"/>
    <cellStyle name="Hyperlink 17" xfId="17709" hidden="1"/>
    <cellStyle name="Hyperlink 17" xfId="17920" hidden="1"/>
    <cellStyle name="Hyperlink 17" xfId="18129" hidden="1"/>
    <cellStyle name="Hyperlink 17" xfId="18338" hidden="1"/>
    <cellStyle name="Hyperlink 17" xfId="18546" hidden="1"/>
    <cellStyle name="Hyperlink 17" xfId="18894" hidden="1"/>
    <cellStyle name="Hyperlink 17" xfId="19102" hidden="1"/>
    <cellStyle name="Hyperlink 18" xfId="988" hidden="1"/>
    <cellStyle name="Hyperlink 18" xfId="1223" hidden="1"/>
    <cellStyle name="Hyperlink 18" xfId="1427" hidden="1"/>
    <cellStyle name="Hyperlink 18" xfId="1673" hidden="1"/>
    <cellStyle name="Hyperlink 18" xfId="1921" hidden="1"/>
    <cellStyle name="Hyperlink 18" xfId="2168" hidden="1"/>
    <cellStyle name="Hyperlink 18" xfId="2406" hidden="1"/>
    <cellStyle name="Hyperlink 18" xfId="2653" hidden="1"/>
    <cellStyle name="Hyperlink 18" xfId="2880" hidden="1"/>
    <cellStyle name="Hyperlink 18" xfId="3261" hidden="1"/>
    <cellStyle name="Hyperlink 18" xfId="3486" hidden="1"/>
    <cellStyle name="Hyperlink 18" xfId="4530" hidden="1"/>
    <cellStyle name="Hyperlink 18" xfId="4763" hidden="1"/>
    <cellStyle name="Hyperlink 18" xfId="4967" hidden="1"/>
    <cellStyle name="Hyperlink 18" xfId="5210" hidden="1"/>
    <cellStyle name="Hyperlink 18" xfId="5455" hidden="1"/>
    <cellStyle name="Hyperlink 18" xfId="5698" hidden="1"/>
    <cellStyle name="Hyperlink 18" xfId="5934" hidden="1"/>
    <cellStyle name="Hyperlink 18" xfId="6179" hidden="1"/>
    <cellStyle name="Hyperlink 18" xfId="6405" hidden="1"/>
    <cellStyle name="Hyperlink 18" xfId="6784" hidden="1"/>
    <cellStyle name="Hyperlink 18" xfId="7007" hidden="1"/>
    <cellStyle name="Hyperlink 18" xfId="3857" hidden="1"/>
    <cellStyle name="Hyperlink 18" xfId="7236" hidden="1"/>
    <cellStyle name="Hyperlink 18" xfId="7565" hidden="1"/>
    <cellStyle name="Hyperlink 18" xfId="7791" hidden="1"/>
    <cellStyle name="Hyperlink 18" xfId="5166" hidden="1"/>
    <cellStyle name="Hyperlink 18" xfId="8552" hidden="1"/>
    <cellStyle name="Hyperlink 18" xfId="8783" hidden="1"/>
    <cellStyle name="Hyperlink 18" xfId="8986" hidden="1"/>
    <cellStyle name="Hyperlink 18" xfId="9224" hidden="1"/>
    <cellStyle name="Hyperlink 18" xfId="9463" hidden="1"/>
    <cellStyle name="Hyperlink 18" xfId="9702" hidden="1"/>
    <cellStyle name="Hyperlink 18" xfId="9932" hidden="1"/>
    <cellStyle name="Hyperlink 18" xfId="10171" hidden="1"/>
    <cellStyle name="Hyperlink 18" xfId="10391" hidden="1"/>
    <cellStyle name="Hyperlink 18" xfId="10765" hidden="1"/>
    <cellStyle name="Hyperlink 18" xfId="10986" hidden="1"/>
    <cellStyle name="Hyperlink 18" xfId="10962" hidden="1"/>
    <cellStyle name="Hyperlink 18" xfId="11425" hidden="1"/>
    <cellStyle name="Hyperlink 18" xfId="11656" hidden="1"/>
    <cellStyle name="Hyperlink 18" xfId="11859" hidden="1"/>
    <cellStyle name="Hyperlink 18" xfId="12104" hidden="1"/>
    <cellStyle name="Hyperlink 18" xfId="12348" hidden="1"/>
    <cellStyle name="Hyperlink 18" xfId="12593" hidden="1"/>
    <cellStyle name="Hyperlink 18" xfId="12831" hidden="1"/>
    <cellStyle name="Hyperlink 18" xfId="13076" hidden="1"/>
    <cellStyle name="Hyperlink 18" xfId="13300" hidden="1"/>
    <cellStyle name="Hyperlink 18" xfId="13681" hidden="1"/>
    <cellStyle name="Hyperlink 18" xfId="13906" hidden="1"/>
    <cellStyle name="Hyperlink 18" xfId="14400" hidden="1"/>
    <cellStyle name="Hyperlink 18" xfId="14615" hidden="1"/>
    <cellStyle name="Hyperlink 18" xfId="14812" hidden="1"/>
    <cellStyle name="Hyperlink 18" xfId="15030" hidden="1"/>
    <cellStyle name="Hyperlink 18" xfId="15251" hidden="1"/>
    <cellStyle name="Hyperlink 18" xfId="15470" hidden="1"/>
    <cellStyle name="Hyperlink 18" xfId="15686" hidden="1"/>
    <cellStyle name="Hyperlink 18" xfId="15905" hidden="1"/>
    <cellStyle name="Hyperlink 18" xfId="16115" hidden="1"/>
    <cellStyle name="Hyperlink 18" xfId="16469" hidden="1"/>
    <cellStyle name="Hyperlink 18" xfId="16682" hidden="1"/>
    <cellStyle name="Hyperlink 18" xfId="16888" hidden="1"/>
    <cellStyle name="Hyperlink 18" xfId="17098" hidden="1"/>
    <cellStyle name="Hyperlink 18" xfId="17292" hidden="1"/>
    <cellStyle name="Hyperlink 18" xfId="17501" hidden="1"/>
    <cellStyle name="Hyperlink 18" xfId="17711" hidden="1"/>
    <cellStyle name="Hyperlink 18" xfId="17922" hidden="1"/>
    <cellStyle name="Hyperlink 18" xfId="18131" hidden="1"/>
    <cellStyle name="Hyperlink 18" xfId="18340" hidden="1"/>
    <cellStyle name="Hyperlink 18" xfId="18548" hidden="1"/>
    <cellStyle name="Hyperlink 18" xfId="18896" hidden="1"/>
    <cellStyle name="Hyperlink 18" xfId="19104" hidden="1"/>
    <cellStyle name="Hyperlink 19" xfId="990" hidden="1"/>
    <cellStyle name="Hyperlink 19" xfId="1225" hidden="1"/>
    <cellStyle name="Hyperlink 19" xfId="1429" hidden="1"/>
    <cellStyle name="Hyperlink 19" xfId="1675" hidden="1"/>
    <cellStyle name="Hyperlink 19" xfId="1923" hidden="1"/>
    <cellStyle name="Hyperlink 19" xfId="2170" hidden="1"/>
    <cellStyle name="Hyperlink 19" xfId="2408" hidden="1"/>
    <cellStyle name="Hyperlink 19" xfId="2655" hidden="1"/>
    <cellStyle name="Hyperlink 19" xfId="2882" hidden="1"/>
    <cellStyle name="Hyperlink 19" xfId="3263" hidden="1"/>
    <cellStyle name="Hyperlink 19" xfId="3488" hidden="1"/>
    <cellStyle name="Hyperlink 19" xfId="4532" hidden="1"/>
    <cellStyle name="Hyperlink 19" xfId="4765" hidden="1"/>
    <cellStyle name="Hyperlink 19" xfId="4969" hidden="1"/>
    <cellStyle name="Hyperlink 19" xfId="5212" hidden="1"/>
    <cellStyle name="Hyperlink 19" xfId="5457" hidden="1"/>
    <cellStyle name="Hyperlink 19" xfId="5700" hidden="1"/>
    <cellStyle name="Hyperlink 19" xfId="5936" hidden="1"/>
    <cellStyle name="Hyperlink 19" xfId="6181" hidden="1"/>
    <cellStyle name="Hyperlink 19" xfId="6407" hidden="1"/>
    <cellStyle name="Hyperlink 19" xfId="6786" hidden="1"/>
    <cellStyle name="Hyperlink 19" xfId="7009" hidden="1"/>
    <cellStyle name="Hyperlink 19" xfId="3855" hidden="1"/>
    <cellStyle name="Hyperlink 19" xfId="7238" hidden="1"/>
    <cellStyle name="Hyperlink 19" xfId="7567" hidden="1"/>
    <cellStyle name="Hyperlink 19" xfId="7793" hidden="1"/>
    <cellStyle name="Hyperlink 19" xfId="6741" hidden="1"/>
    <cellStyle name="Hyperlink 19" xfId="8554" hidden="1"/>
    <cellStyle name="Hyperlink 19" xfId="8785" hidden="1"/>
    <cellStyle name="Hyperlink 19" xfId="8988" hidden="1"/>
    <cellStyle name="Hyperlink 19" xfId="9226" hidden="1"/>
    <cellStyle name="Hyperlink 19" xfId="9465" hidden="1"/>
    <cellStyle name="Hyperlink 19" xfId="9704" hidden="1"/>
    <cellStyle name="Hyperlink 19" xfId="9934" hidden="1"/>
    <cellStyle name="Hyperlink 19" xfId="10173" hidden="1"/>
    <cellStyle name="Hyperlink 19" xfId="10393" hidden="1"/>
    <cellStyle name="Hyperlink 19" xfId="10767" hidden="1"/>
    <cellStyle name="Hyperlink 19" xfId="10988" hidden="1"/>
    <cellStyle name="Hyperlink 19" xfId="4447" hidden="1"/>
    <cellStyle name="Hyperlink 19" xfId="11427" hidden="1"/>
    <cellStyle name="Hyperlink 19" xfId="11658" hidden="1"/>
    <cellStyle name="Hyperlink 19" xfId="11861" hidden="1"/>
    <cellStyle name="Hyperlink 19" xfId="12106" hidden="1"/>
    <cellStyle name="Hyperlink 19" xfId="12350" hidden="1"/>
    <cellStyle name="Hyperlink 19" xfId="12595" hidden="1"/>
    <cellStyle name="Hyperlink 19" xfId="12833" hidden="1"/>
    <cellStyle name="Hyperlink 19" xfId="13078" hidden="1"/>
    <cellStyle name="Hyperlink 19" xfId="13302" hidden="1"/>
    <cellStyle name="Hyperlink 19" xfId="13683" hidden="1"/>
    <cellStyle name="Hyperlink 19" xfId="13908" hidden="1"/>
    <cellStyle name="Hyperlink 19" xfId="14402" hidden="1"/>
    <cellStyle name="Hyperlink 19" xfId="14617" hidden="1"/>
    <cellStyle name="Hyperlink 19" xfId="14814" hidden="1"/>
    <cellStyle name="Hyperlink 19" xfId="15032" hidden="1"/>
    <cellStyle name="Hyperlink 19" xfId="15253" hidden="1"/>
    <cellStyle name="Hyperlink 19" xfId="15472" hidden="1"/>
    <cellStyle name="Hyperlink 19" xfId="15688" hidden="1"/>
    <cellStyle name="Hyperlink 19" xfId="15907" hidden="1"/>
    <cellStyle name="Hyperlink 19" xfId="16117" hidden="1"/>
    <cellStyle name="Hyperlink 19" xfId="16471" hidden="1"/>
    <cellStyle name="Hyperlink 19" xfId="16684" hidden="1"/>
    <cellStyle name="Hyperlink 19" xfId="16890" hidden="1"/>
    <cellStyle name="Hyperlink 19" xfId="17100" hidden="1"/>
    <cellStyle name="Hyperlink 19" xfId="17294" hidden="1"/>
    <cellStyle name="Hyperlink 19" xfId="17503" hidden="1"/>
    <cellStyle name="Hyperlink 19" xfId="17713" hidden="1"/>
    <cellStyle name="Hyperlink 19" xfId="17924" hidden="1"/>
    <cellStyle name="Hyperlink 19" xfId="18133" hidden="1"/>
    <cellStyle name="Hyperlink 19" xfId="18342" hidden="1"/>
    <cellStyle name="Hyperlink 19" xfId="18550" hidden="1"/>
    <cellStyle name="Hyperlink 19" xfId="18898" hidden="1"/>
    <cellStyle name="Hyperlink 19" xfId="19106" hidden="1"/>
    <cellStyle name="Hyperlink 2" xfId="583" hidden="1"/>
    <cellStyle name="Hyperlink 2" xfId="1190" hidden="1"/>
    <cellStyle name="Hyperlink 2" xfId="936" hidden="1"/>
    <cellStyle name="Hyperlink 2" xfId="1632" hidden="1"/>
    <cellStyle name="Hyperlink 2" xfId="1880" hidden="1"/>
    <cellStyle name="Hyperlink 2" xfId="900"/>
    <cellStyle name="Hyperlink 2 2" xfId="2127" hidden="1"/>
    <cellStyle name="Hyperlink 2 2" xfId="2612" hidden="1"/>
    <cellStyle name="Hyperlink 2 2" xfId="3220" hidden="1"/>
    <cellStyle name="Hyperlink 2 2" xfId="5657" hidden="1"/>
    <cellStyle name="Hyperlink 2 2" xfId="6138" hidden="1"/>
    <cellStyle name="Hyperlink 2 2" xfId="6744" hidden="1"/>
    <cellStyle name="Hyperlink 2 2" xfId="9662" hidden="1"/>
    <cellStyle name="Hyperlink 2 2" xfId="10132" hidden="1"/>
    <cellStyle name="Hyperlink 2 2" xfId="10725" hidden="1"/>
    <cellStyle name="Hyperlink 2 2" xfId="12552" hidden="1"/>
    <cellStyle name="Hyperlink 2 2" xfId="13035" hidden="1"/>
    <cellStyle name="Hyperlink 2 2" xfId="13640" hidden="1"/>
    <cellStyle name="Hyperlink 2 2" xfId="15436" hidden="1"/>
    <cellStyle name="Hyperlink 2 2" xfId="15870" hidden="1"/>
    <cellStyle name="Hyperlink 2 2" xfId="16434" hidden="1"/>
    <cellStyle name="Hyperlink 2 2" xfId="17890" hidden="1"/>
    <cellStyle name="Hyperlink 2 2" xfId="18308" hidden="1"/>
    <cellStyle name="Hyperlink 2 2" xfId="18863"/>
    <cellStyle name="Hyperlink 2 3" xfId="3445" hidden="1"/>
    <cellStyle name="Hyperlink 2 3" xfId="6967" hidden="1"/>
    <cellStyle name="Hyperlink 2 3" xfId="10946" hidden="1"/>
    <cellStyle name="Hyperlink 2 3" xfId="13865" hidden="1"/>
    <cellStyle name="Hyperlink 2 3" xfId="16648" hidden="1"/>
    <cellStyle name="Hyperlink 2 3" xfId="19072"/>
    <cellStyle name="Hyperlink 2 4" xfId="4478" hidden="1"/>
    <cellStyle name="Hyperlink 2 4" xfId="8192" hidden="1"/>
    <cellStyle name="Hyperlink 2 4" xfId="14996" hidden="1"/>
    <cellStyle name="Hyperlink 2 4" xfId="17679"/>
    <cellStyle name="Hyperlink 2 5" xfId="5170" hidden="1"/>
    <cellStyle name="Hyperlink 2 5" xfId="8750" hidden="1"/>
    <cellStyle name="Hyperlink 2 5" xfId="15216" hidden="1"/>
    <cellStyle name="Hyperlink 2 6" xfId="5414" hidden="1"/>
    <cellStyle name="Hyperlink 2 6" xfId="8513" hidden="1"/>
    <cellStyle name="Hyperlink 2 7" xfId="9184" hidden="1"/>
    <cellStyle name="Hyperlink 2 8" xfId="9424" hidden="1"/>
    <cellStyle name="Hyperlink 20" xfId="992" hidden="1"/>
    <cellStyle name="Hyperlink 20" xfId="1227" hidden="1"/>
    <cellStyle name="Hyperlink 20" xfId="1431" hidden="1"/>
    <cellStyle name="Hyperlink 20" xfId="1677" hidden="1"/>
    <cellStyle name="Hyperlink 20" xfId="1925" hidden="1"/>
    <cellStyle name="Hyperlink 20" xfId="2172" hidden="1"/>
    <cellStyle name="Hyperlink 20" xfId="2410" hidden="1"/>
    <cellStyle name="Hyperlink 20" xfId="2657" hidden="1"/>
    <cellStyle name="Hyperlink 20" xfId="2884" hidden="1"/>
    <cellStyle name="Hyperlink 20" xfId="3265" hidden="1"/>
    <cellStyle name="Hyperlink 20" xfId="3490" hidden="1"/>
    <cellStyle name="Hyperlink 20" xfId="4534" hidden="1"/>
    <cellStyle name="Hyperlink 20" xfId="4767" hidden="1"/>
    <cellStyle name="Hyperlink 20" xfId="4971" hidden="1"/>
    <cellStyle name="Hyperlink 20" xfId="5214" hidden="1"/>
    <cellStyle name="Hyperlink 20" xfId="5459" hidden="1"/>
    <cellStyle name="Hyperlink 20" xfId="5702" hidden="1"/>
    <cellStyle name="Hyperlink 20" xfId="5938" hidden="1"/>
    <cellStyle name="Hyperlink 20" xfId="6183" hidden="1"/>
    <cellStyle name="Hyperlink 20" xfId="6409" hidden="1"/>
    <cellStyle name="Hyperlink 20" xfId="6788" hidden="1"/>
    <cellStyle name="Hyperlink 20" xfId="7011" hidden="1"/>
    <cellStyle name="Hyperlink 20" xfId="3853" hidden="1"/>
    <cellStyle name="Hyperlink 20" xfId="7240" hidden="1"/>
    <cellStyle name="Hyperlink 20" xfId="7569" hidden="1"/>
    <cellStyle name="Hyperlink 20" xfId="7795" hidden="1"/>
    <cellStyle name="Hyperlink 20" xfId="4727" hidden="1"/>
    <cellStyle name="Hyperlink 20" xfId="8556" hidden="1"/>
    <cellStyle name="Hyperlink 20" xfId="8787" hidden="1"/>
    <cellStyle name="Hyperlink 20" xfId="8990" hidden="1"/>
    <cellStyle name="Hyperlink 20" xfId="9228" hidden="1"/>
    <cellStyle name="Hyperlink 20" xfId="9467" hidden="1"/>
    <cellStyle name="Hyperlink 20" xfId="9706" hidden="1"/>
    <cellStyle name="Hyperlink 20" xfId="9936" hidden="1"/>
    <cellStyle name="Hyperlink 20" xfId="10175" hidden="1"/>
    <cellStyle name="Hyperlink 20" xfId="10395" hidden="1"/>
    <cellStyle name="Hyperlink 20" xfId="10769" hidden="1"/>
    <cellStyle name="Hyperlink 20" xfId="10990" hidden="1"/>
    <cellStyle name="Hyperlink 20" xfId="5804" hidden="1"/>
    <cellStyle name="Hyperlink 20" xfId="11429" hidden="1"/>
    <cellStyle name="Hyperlink 20" xfId="11660" hidden="1"/>
    <cellStyle name="Hyperlink 20" xfId="11863" hidden="1"/>
    <cellStyle name="Hyperlink 20" xfId="12108" hidden="1"/>
    <cellStyle name="Hyperlink 20" xfId="12352" hidden="1"/>
    <cellStyle name="Hyperlink 20" xfId="12597" hidden="1"/>
    <cellStyle name="Hyperlink 20" xfId="12835" hidden="1"/>
    <cellStyle name="Hyperlink 20" xfId="13080" hidden="1"/>
    <cellStyle name="Hyperlink 20" xfId="13304" hidden="1"/>
    <cellStyle name="Hyperlink 20" xfId="13685" hidden="1"/>
    <cellStyle name="Hyperlink 20" xfId="13910" hidden="1"/>
    <cellStyle name="Hyperlink 20" xfId="14404" hidden="1"/>
    <cellStyle name="Hyperlink 20" xfId="14619" hidden="1"/>
    <cellStyle name="Hyperlink 20" xfId="14816" hidden="1"/>
    <cellStyle name="Hyperlink 20" xfId="15034" hidden="1"/>
    <cellStyle name="Hyperlink 20" xfId="15255" hidden="1"/>
    <cellStyle name="Hyperlink 20" xfId="15474" hidden="1"/>
    <cellStyle name="Hyperlink 20" xfId="15690" hidden="1"/>
    <cellStyle name="Hyperlink 20" xfId="15909" hidden="1"/>
    <cellStyle name="Hyperlink 20" xfId="16119" hidden="1"/>
    <cellStyle name="Hyperlink 20" xfId="16473" hidden="1"/>
    <cellStyle name="Hyperlink 20" xfId="16686" hidden="1"/>
    <cellStyle name="Hyperlink 20" xfId="16892" hidden="1"/>
    <cellStyle name="Hyperlink 20" xfId="17102" hidden="1"/>
    <cellStyle name="Hyperlink 20" xfId="17296" hidden="1"/>
    <cellStyle name="Hyperlink 20" xfId="17505" hidden="1"/>
    <cellStyle name="Hyperlink 20" xfId="17715" hidden="1"/>
    <cellStyle name="Hyperlink 20" xfId="17926" hidden="1"/>
    <cellStyle name="Hyperlink 20" xfId="18135" hidden="1"/>
    <cellStyle name="Hyperlink 20" xfId="18344" hidden="1"/>
    <cellStyle name="Hyperlink 20" xfId="18552" hidden="1"/>
    <cellStyle name="Hyperlink 20" xfId="18900" hidden="1"/>
    <cellStyle name="Hyperlink 20" xfId="19108" hidden="1"/>
    <cellStyle name="Hyperlink 21" xfId="994" hidden="1"/>
    <cellStyle name="Hyperlink 21" xfId="1229" hidden="1"/>
    <cellStyle name="Hyperlink 21" xfId="1433" hidden="1"/>
    <cellStyle name="Hyperlink 21" xfId="1679" hidden="1"/>
    <cellStyle name="Hyperlink 21" xfId="1927" hidden="1"/>
    <cellStyle name="Hyperlink 21" xfId="2174" hidden="1"/>
    <cellStyle name="Hyperlink 21" xfId="2412" hidden="1"/>
    <cellStyle name="Hyperlink 21" xfId="2659" hidden="1"/>
    <cellStyle name="Hyperlink 21" xfId="2886" hidden="1"/>
    <cellStyle name="Hyperlink 21" xfId="3267" hidden="1"/>
    <cellStyle name="Hyperlink 21" xfId="3492" hidden="1"/>
    <cellStyle name="Hyperlink 21" xfId="4536" hidden="1"/>
    <cellStyle name="Hyperlink 21" xfId="4769" hidden="1"/>
    <cellStyle name="Hyperlink 21" xfId="4973" hidden="1"/>
    <cellStyle name="Hyperlink 21" xfId="5216" hidden="1"/>
    <cellStyle name="Hyperlink 21" xfId="5461" hidden="1"/>
    <cellStyle name="Hyperlink 21" xfId="5704" hidden="1"/>
    <cellStyle name="Hyperlink 21" xfId="5940" hidden="1"/>
    <cellStyle name="Hyperlink 21" xfId="6185" hidden="1"/>
    <cellStyle name="Hyperlink 21" xfId="6411" hidden="1"/>
    <cellStyle name="Hyperlink 21" xfId="6790" hidden="1"/>
    <cellStyle name="Hyperlink 21" xfId="7013" hidden="1"/>
    <cellStyle name="Hyperlink 21" xfId="3851" hidden="1"/>
    <cellStyle name="Hyperlink 21" xfId="7242" hidden="1"/>
    <cellStyle name="Hyperlink 21" xfId="7571" hidden="1"/>
    <cellStyle name="Hyperlink 21" xfId="7797" hidden="1"/>
    <cellStyle name="Hyperlink 21" xfId="6157" hidden="1"/>
    <cellStyle name="Hyperlink 21" xfId="8558" hidden="1"/>
    <cellStyle name="Hyperlink 21" xfId="8789" hidden="1"/>
    <cellStyle name="Hyperlink 21" xfId="8992" hidden="1"/>
    <cellStyle name="Hyperlink 21" xfId="9230" hidden="1"/>
    <cellStyle name="Hyperlink 21" xfId="9469" hidden="1"/>
    <cellStyle name="Hyperlink 21" xfId="9708" hidden="1"/>
    <cellStyle name="Hyperlink 21" xfId="9938" hidden="1"/>
    <cellStyle name="Hyperlink 21" xfId="10177" hidden="1"/>
    <cellStyle name="Hyperlink 21" xfId="10397" hidden="1"/>
    <cellStyle name="Hyperlink 21" xfId="10771" hidden="1"/>
    <cellStyle name="Hyperlink 21" xfId="10992" hidden="1"/>
    <cellStyle name="Hyperlink 21" xfId="6041" hidden="1"/>
    <cellStyle name="Hyperlink 21" xfId="11431" hidden="1"/>
    <cellStyle name="Hyperlink 21" xfId="11662" hidden="1"/>
    <cellStyle name="Hyperlink 21" xfId="11865" hidden="1"/>
    <cellStyle name="Hyperlink 21" xfId="12110" hidden="1"/>
    <cellStyle name="Hyperlink 21" xfId="12354" hidden="1"/>
    <cellStyle name="Hyperlink 21" xfId="12599" hidden="1"/>
    <cellStyle name="Hyperlink 21" xfId="12837" hidden="1"/>
    <cellStyle name="Hyperlink 21" xfId="13082" hidden="1"/>
    <cellStyle name="Hyperlink 21" xfId="13306" hidden="1"/>
    <cellStyle name="Hyperlink 21" xfId="13687" hidden="1"/>
    <cellStyle name="Hyperlink 21" xfId="13912" hidden="1"/>
    <cellStyle name="Hyperlink 21" xfId="14406" hidden="1"/>
    <cellStyle name="Hyperlink 21" xfId="14621" hidden="1"/>
    <cellStyle name="Hyperlink 21" xfId="14818" hidden="1"/>
    <cellStyle name="Hyperlink 21" xfId="15036" hidden="1"/>
    <cellStyle name="Hyperlink 21" xfId="15257" hidden="1"/>
    <cellStyle name="Hyperlink 21" xfId="15476" hidden="1"/>
    <cellStyle name="Hyperlink 21" xfId="15692" hidden="1"/>
    <cellStyle name="Hyperlink 21" xfId="15911" hidden="1"/>
    <cellStyle name="Hyperlink 21" xfId="16121" hidden="1"/>
    <cellStyle name="Hyperlink 21" xfId="16475" hidden="1"/>
    <cellStyle name="Hyperlink 21" xfId="16688" hidden="1"/>
    <cellStyle name="Hyperlink 21" xfId="16894" hidden="1"/>
    <cellStyle name="Hyperlink 21" xfId="17104" hidden="1"/>
    <cellStyle name="Hyperlink 21" xfId="17298" hidden="1"/>
    <cellStyle name="Hyperlink 21" xfId="17507" hidden="1"/>
    <cellStyle name="Hyperlink 21" xfId="17717" hidden="1"/>
    <cellStyle name="Hyperlink 21" xfId="17928" hidden="1"/>
    <cellStyle name="Hyperlink 21" xfId="18137" hidden="1"/>
    <cellStyle name="Hyperlink 21" xfId="18346" hidden="1"/>
    <cellStyle name="Hyperlink 21" xfId="18554" hidden="1"/>
    <cellStyle name="Hyperlink 21" xfId="18902" hidden="1"/>
    <cellStyle name="Hyperlink 21" xfId="19110" hidden="1"/>
    <cellStyle name="Hyperlink 22" xfId="996" hidden="1"/>
    <cellStyle name="Hyperlink 22" xfId="1231" hidden="1"/>
    <cellStyle name="Hyperlink 22" xfId="1435" hidden="1"/>
    <cellStyle name="Hyperlink 22" xfId="1681" hidden="1"/>
    <cellStyle name="Hyperlink 22" xfId="1929" hidden="1"/>
    <cellStyle name="Hyperlink 22" xfId="2176" hidden="1"/>
    <cellStyle name="Hyperlink 22" xfId="2414" hidden="1"/>
    <cellStyle name="Hyperlink 22" xfId="2661" hidden="1"/>
    <cellStyle name="Hyperlink 22" xfId="2888" hidden="1"/>
    <cellStyle name="Hyperlink 22" xfId="3269" hidden="1"/>
    <cellStyle name="Hyperlink 22" xfId="3494" hidden="1"/>
    <cellStyle name="Hyperlink 22" xfId="4538" hidden="1"/>
    <cellStyle name="Hyperlink 22" xfId="4771" hidden="1"/>
    <cellStyle name="Hyperlink 22" xfId="4975" hidden="1"/>
    <cellStyle name="Hyperlink 22" xfId="5218" hidden="1"/>
    <cellStyle name="Hyperlink 22" xfId="5463" hidden="1"/>
    <cellStyle name="Hyperlink 22" xfId="5706" hidden="1"/>
    <cellStyle name="Hyperlink 22" xfId="5942" hidden="1"/>
    <cellStyle name="Hyperlink 22" xfId="6187" hidden="1"/>
    <cellStyle name="Hyperlink 22" xfId="6413" hidden="1"/>
    <cellStyle name="Hyperlink 22" xfId="6792" hidden="1"/>
    <cellStyle name="Hyperlink 22" xfId="7015" hidden="1"/>
    <cellStyle name="Hyperlink 22" xfId="3849" hidden="1"/>
    <cellStyle name="Hyperlink 22" xfId="7244" hidden="1"/>
    <cellStyle name="Hyperlink 22" xfId="7573" hidden="1"/>
    <cellStyle name="Hyperlink 22" xfId="7799" hidden="1"/>
    <cellStyle name="Hyperlink 22" xfId="5676" hidden="1"/>
    <cellStyle name="Hyperlink 22" xfId="8560" hidden="1"/>
    <cellStyle name="Hyperlink 22" xfId="8791" hidden="1"/>
    <cellStyle name="Hyperlink 22" xfId="8994" hidden="1"/>
    <cellStyle name="Hyperlink 22" xfId="9232" hidden="1"/>
    <cellStyle name="Hyperlink 22" xfId="9471" hidden="1"/>
    <cellStyle name="Hyperlink 22" xfId="9710" hidden="1"/>
    <cellStyle name="Hyperlink 22" xfId="9940" hidden="1"/>
    <cellStyle name="Hyperlink 22" xfId="10179" hidden="1"/>
    <cellStyle name="Hyperlink 22" xfId="10399" hidden="1"/>
    <cellStyle name="Hyperlink 22" xfId="10773" hidden="1"/>
    <cellStyle name="Hyperlink 22" xfId="10994" hidden="1"/>
    <cellStyle name="Hyperlink 22" xfId="4437" hidden="1"/>
    <cellStyle name="Hyperlink 22" xfId="11433" hidden="1"/>
    <cellStyle name="Hyperlink 22" xfId="11664" hidden="1"/>
    <cellStyle name="Hyperlink 22" xfId="11867" hidden="1"/>
    <cellStyle name="Hyperlink 22" xfId="12112" hidden="1"/>
    <cellStyle name="Hyperlink 22" xfId="12356" hidden="1"/>
    <cellStyle name="Hyperlink 22" xfId="12601" hidden="1"/>
    <cellStyle name="Hyperlink 22" xfId="12839" hidden="1"/>
    <cellStyle name="Hyperlink 22" xfId="13084" hidden="1"/>
    <cellStyle name="Hyperlink 22" xfId="13308" hidden="1"/>
    <cellStyle name="Hyperlink 22" xfId="13689" hidden="1"/>
    <cellStyle name="Hyperlink 22" xfId="13914" hidden="1"/>
    <cellStyle name="Hyperlink 22" xfId="14408" hidden="1"/>
    <cellStyle name="Hyperlink 22" xfId="14623" hidden="1"/>
    <cellStyle name="Hyperlink 22" xfId="14820" hidden="1"/>
    <cellStyle name="Hyperlink 22" xfId="15038" hidden="1"/>
    <cellStyle name="Hyperlink 22" xfId="15259" hidden="1"/>
    <cellStyle name="Hyperlink 22" xfId="15478" hidden="1"/>
    <cellStyle name="Hyperlink 22" xfId="15694" hidden="1"/>
    <cellStyle name="Hyperlink 22" xfId="15913" hidden="1"/>
    <cellStyle name="Hyperlink 22" xfId="16123" hidden="1"/>
    <cellStyle name="Hyperlink 22" xfId="16477" hidden="1"/>
    <cellStyle name="Hyperlink 22" xfId="16690" hidden="1"/>
    <cellStyle name="Hyperlink 22" xfId="16896" hidden="1"/>
    <cellStyle name="Hyperlink 22" xfId="17106" hidden="1"/>
    <cellStyle name="Hyperlink 22" xfId="17300" hidden="1"/>
    <cellStyle name="Hyperlink 22" xfId="17509" hidden="1"/>
    <cellStyle name="Hyperlink 22" xfId="17719" hidden="1"/>
    <cellStyle name="Hyperlink 22" xfId="17930" hidden="1"/>
    <cellStyle name="Hyperlink 22" xfId="18139" hidden="1"/>
    <cellStyle name="Hyperlink 22" xfId="18348" hidden="1"/>
    <cellStyle name="Hyperlink 22" xfId="18556" hidden="1"/>
    <cellStyle name="Hyperlink 22" xfId="18904" hidden="1"/>
    <cellStyle name="Hyperlink 22" xfId="19112" hidden="1"/>
    <cellStyle name="Hyperlink 23" xfId="998" hidden="1"/>
    <cellStyle name="Hyperlink 23" xfId="1233" hidden="1"/>
    <cellStyle name="Hyperlink 23" xfId="1437" hidden="1"/>
    <cellStyle name="Hyperlink 23" xfId="1683" hidden="1"/>
    <cellStyle name="Hyperlink 23" xfId="1931" hidden="1"/>
    <cellStyle name="Hyperlink 23" xfId="2178" hidden="1"/>
    <cellStyle name="Hyperlink 23" xfId="2416" hidden="1"/>
    <cellStyle name="Hyperlink 23" xfId="2663" hidden="1"/>
    <cellStyle name="Hyperlink 23" xfId="2890" hidden="1"/>
    <cellStyle name="Hyperlink 23" xfId="3271" hidden="1"/>
    <cellStyle name="Hyperlink 23" xfId="3496" hidden="1"/>
    <cellStyle name="Hyperlink 23" xfId="4540" hidden="1"/>
    <cellStyle name="Hyperlink 23" xfId="4773" hidden="1"/>
    <cellStyle name="Hyperlink 23" xfId="4977" hidden="1"/>
    <cellStyle name="Hyperlink 23" xfId="5220" hidden="1"/>
    <cellStyle name="Hyperlink 23" xfId="5465" hidden="1"/>
    <cellStyle name="Hyperlink 23" xfId="5708" hidden="1"/>
    <cellStyle name="Hyperlink 23" xfId="5944" hidden="1"/>
    <cellStyle name="Hyperlink 23" xfId="6189" hidden="1"/>
    <cellStyle name="Hyperlink 23" xfId="6415" hidden="1"/>
    <cellStyle name="Hyperlink 23" xfId="6794" hidden="1"/>
    <cellStyle name="Hyperlink 23" xfId="7017" hidden="1"/>
    <cellStyle name="Hyperlink 23" xfId="505" hidden="1"/>
    <cellStyle name="Hyperlink 23" xfId="7246" hidden="1"/>
    <cellStyle name="Hyperlink 23" xfId="7575" hidden="1"/>
    <cellStyle name="Hyperlink 23" xfId="7801" hidden="1"/>
    <cellStyle name="Hyperlink 23" xfId="5188" hidden="1"/>
    <cellStyle name="Hyperlink 23" xfId="8562" hidden="1"/>
    <cellStyle name="Hyperlink 23" xfId="8793" hidden="1"/>
    <cellStyle name="Hyperlink 23" xfId="8996" hidden="1"/>
    <cellStyle name="Hyperlink 23" xfId="9234" hidden="1"/>
    <cellStyle name="Hyperlink 23" xfId="9473" hidden="1"/>
    <cellStyle name="Hyperlink 23" xfId="9712" hidden="1"/>
    <cellStyle name="Hyperlink 23" xfId="9942" hidden="1"/>
    <cellStyle name="Hyperlink 23" xfId="10181" hidden="1"/>
    <cellStyle name="Hyperlink 23" xfId="10401" hidden="1"/>
    <cellStyle name="Hyperlink 23" xfId="10775" hidden="1"/>
    <cellStyle name="Hyperlink 23" xfId="10996" hidden="1"/>
    <cellStyle name="Hyperlink 23" xfId="3993" hidden="1"/>
    <cellStyle name="Hyperlink 23" xfId="11435" hidden="1"/>
    <cellStyle name="Hyperlink 23" xfId="11666" hidden="1"/>
    <cellStyle name="Hyperlink 23" xfId="11869" hidden="1"/>
    <cellStyle name="Hyperlink 23" xfId="12114" hidden="1"/>
    <cellStyle name="Hyperlink 23" xfId="12358" hidden="1"/>
    <cellStyle name="Hyperlink 23" xfId="12603" hidden="1"/>
    <cellStyle name="Hyperlink 23" xfId="12841" hidden="1"/>
    <cellStyle name="Hyperlink 23" xfId="13086" hidden="1"/>
    <cellStyle name="Hyperlink 23" xfId="13310" hidden="1"/>
    <cellStyle name="Hyperlink 23" xfId="13691" hidden="1"/>
    <cellStyle name="Hyperlink 23" xfId="13916" hidden="1"/>
    <cellStyle name="Hyperlink 23" xfId="14410" hidden="1"/>
    <cellStyle name="Hyperlink 23" xfId="14625" hidden="1"/>
    <cellStyle name="Hyperlink 23" xfId="14822" hidden="1"/>
    <cellStyle name="Hyperlink 23" xfId="15040" hidden="1"/>
    <cellStyle name="Hyperlink 23" xfId="15261" hidden="1"/>
    <cellStyle name="Hyperlink 23" xfId="15480" hidden="1"/>
    <cellStyle name="Hyperlink 23" xfId="15696" hidden="1"/>
    <cellStyle name="Hyperlink 23" xfId="15915" hidden="1"/>
    <cellStyle name="Hyperlink 23" xfId="16125" hidden="1"/>
    <cellStyle name="Hyperlink 23" xfId="16479" hidden="1"/>
    <cellStyle name="Hyperlink 23" xfId="16692" hidden="1"/>
    <cellStyle name="Hyperlink 23" xfId="16898" hidden="1"/>
    <cellStyle name="Hyperlink 23" xfId="17108" hidden="1"/>
    <cellStyle name="Hyperlink 23" xfId="17302" hidden="1"/>
    <cellStyle name="Hyperlink 23" xfId="17511" hidden="1"/>
    <cellStyle name="Hyperlink 23" xfId="17721" hidden="1"/>
    <cellStyle name="Hyperlink 23" xfId="17932" hidden="1"/>
    <cellStyle name="Hyperlink 23" xfId="18141" hidden="1"/>
    <cellStyle name="Hyperlink 23" xfId="18350" hidden="1"/>
    <cellStyle name="Hyperlink 23" xfId="18558" hidden="1"/>
    <cellStyle name="Hyperlink 23" xfId="18906" hidden="1"/>
    <cellStyle name="Hyperlink 23" xfId="19114" hidden="1"/>
    <cellStyle name="Hyperlink 24" xfId="1000" hidden="1"/>
    <cellStyle name="Hyperlink 24" xfId="1235" hidden="1"/>
    <cellStyle name="Hyperlink 24" xfId="1439" hidden="1"/>
    <cellStyle name="Hyperlink 24" xfId="1685" hidden="1"/>
    <cellStyle name="Hyperlink 24" xfId="1933" hidden="1"/>
    <cellStyle name="Hyperlink 24" xfId="2180" hidden="1"/>
    <cellStyle name="Hyperlink 24" xfId="2418" hidden="1"/>
    <cellStyle name="Hyperlink 24" xfId="2665" hidden="1"/>
    <cellStyle name="Hyperlink 24" xfId="2892" hidden="1"/>
    <cellStyle name="Hyperlink 24" xfId="3273" hidden="1"/>
    <cellStyle name="Hyperlink 24" xfId="3498" hidden="1"/>
    <cellStyle name="Hyperlink 24" xfId="4542" hidden="1"/>
    <cellStyle name="Hyperlink 24" xfId="4775" hidden="1"/>
    <cellStyle name="Hyperlink 24" xfId="4979" hidden="1"/>
    <cellStyle name="Hyperlink 24" xfId="5222" hidden="1"/>
    <cellStyle name="Hyperlink 24" xfId="5467" hidden="1"/>
    <cellStyle name="Hyperlink 24" xfId="5710" hidden="1"/>
    <cellStyle name="Hyperlink 24" xfId="5946" hidden="1"/>
    <cellStyle name="Hyperlink 24" xfId="6191" hidden="1"/>
    <cellStyle name="Hyperlink 24" xfId="6417" hidden="1"/>
    <cellStyle name="Hyperlink 24" xfId="6796" hidden="1"/>
    <cellStyle name="Hyperlink 24" xfId="7019" hidden="1"/>
    <cellStyle name="Hyperlink 24" xfId="3846" hidden="1"/>
    <cellStyle name="Hyperlink 24" xfId="7248" hidden="1"/>
    <cellStyle name="Hyperlink 24" xfId="7577" hidden="1"/>
    <cellStyle name="Hyperlink 24" xfId="7803" hidden="1"/>
    <cellStyle name="Hyperlink 24" xfId="7126" hidden="1"/>
    <cellStyle name="Hyperlink 24" xfId="8564" hidden="1"/>
    <cellStyle name="Hyperlink 24" xfId="8795" hidden="1"/>
    <cellStyle name="Hyperlink 24" xfId="8998" hidden="1"/>
    <cellStyle name="Hyperlink 24" xfId="9236" hidden="1"/>
    <cellStyle name="Hyperlink 24" xfId="9475" hidden="1"/>
    <cellStyle name="Hyperlink 24" xfId="9714" hidden="1"/>
    <cellStyle name="Hyperlink 24" xfId="9944" hidden="1"/>
    <cellStyle name="Hyperlink 24" xfId="10183" hidden="1"/>
    <cellStyle name="Hyperlink 24" xfId="10403" hidden="1"/>
    <cellStyle name="Hyperlink 24" xfId="10777" hidden="1"/>
    <cellStyle name="Hyperlink 24" xfId="10998" hidden="1"/>
    <cellStyle name="Hyperlink 24" xfId="4510" hidden="1"/>
    <cellStyle name="Hyperlink 24" xfId="11437" hidden="1"/>
    <cellStyle name="Hyperlink 24" xfId="11668" hidden="1"/>
    <cellStyle name="Hyperlink 24" xfId="11871" hidden="1"/>
    <cellStyle name="Hyperlink 24" xfId="12116" hidden="1"/>
    <cellStyle name="Hyperlink 24" xfId="12360" hidden="1"/>
    <cellStyle name="Hyperlink 24" xfId="12605" hidden="1"/>
    <cellStyle name="Hyperlink 24" xfId="12843" hidden="1"/>
    <cellStyle name="Hyperlink 24" xfId="13088" hidden="1"/>
    <cellStyle name="Hyperlink 24" xfId="13312" hidden="1"/>
    <cellStyle name="Hyperlink 24" xfId="13693" hidden="1"/>
    <cellStyle name="Hyperlink 24" xfId="13918" hidden="1"/>
    <cellStyle name="Hyperlink 24" xfId="14412" hidden="1"/>
    <cellStyle name="Hyperlink 24" xfId="14627" hidden="1"/>
    <cellStyle name="Hyperlink 24" xfId="14824" hidden="1"/>
    <cellStyle name="Hyperlink 24" xfId="15042" hidden="1"/>
    <cellStyle name="Hyperlink 24" xfId="15263" hidden="1"/>
    <cellStyle name="Hyperlink 24" xfId="15482" hidden="1"/>
    <cellStyle name="Hyperlink 24" xfId="15698" hidden="1"/>
    <cellStyle name="Hyperlink 24" xfId="15917" hidden="1"/>
    <cellStyle name="Hyperlink 24" xfId="16127" hidden="1"/>
    <cellStyle name="Hyperlink 24" xfId="16481" hidden="1"/>
    <cellStyle name="Hyperlink 24" xfId="16694" hidden="1"/>
    <cellStyle name="Hyperlink 24" xfId="16900" hidden="1"/>
    <cellStyle name="Hyperlink 24" xfId="17110" hidden="1"/>
    <cellStyle name="Hyperlink 24" xfId="17304" hidden="1"/>
    <cellStyle name="Hyperlink 24" xfId="17513" hidden="1"/>
    <cellStyle name="Hyperlink 24" xfId="17723" hidden="1"/>
    <cellStyle name="Hyperlink 24" xfId="17934" hidden="1"/>
    <cellStyle name="Hyperlink 24" xfId="18143" hidden="1"/>
    <cellStyle name="Hyperlink 24" xfId="18352" hidden="1"/>
    <cellStyle name="Hyperlink 24" xfId="18560" hidden="1"/>
    <cellStyle name="Hyperlink 24" xfId="18908" hidden="1"/>
    <cellStyle name="Hyperlink 24" xfId="19116" hidden="1"/>
    <cellStyle name="Hyperlink 25" xfId="1002" hidden="1"/>
    <cellStyle name="Hyperlink 25" xfId="1237" hidden="1"/>
    <cellStyle name="Hyperlink 25" xfId="1441" hidden="1"/>
    <cellStyle name="Hyperlink 25" xfId="1687" hidden="1"/>
    <cellStyle name="Hyperlink 25" xfId="1935" hidden="1"/>
    <cellStyle name="Hyperlink 25" xfId="2182" hidden="1"/>
    <cellStyle name="Hyperlink 25" xfId="2420" hidden="1"/>
    <cellStyle name="Hyperlink 25" xfId="2667" hidden="1"/>
    <cellStyle name="Hyperlink 25" xfId="2894" hidden="1"/>
    <cellStyle name="Hyperlink 25" xfId="3275" hidden="1"/>
    <cellStyle name="Hyperlink 25" xfId="3500" hidden="1"/>
    <cellStyle name="Hyperlink 25" xfId="4544" hidden="1"/>
    <cellStyle name="Hyperlink 25" xfId="4777" hidden="1"/>
    <cellStyle name="Hyperlink 25" xfId="4981" hidden="1"/>
    <cellStyle name="Hyperlink 25" xfId="5224" hidden="1"/>
    <cellStyle name="Hyperlink 25" xfId="5469" hidden="1"/>
    <cellStyle name="Hyperlink 25" xfId="5712" hidden="1"/>
    <cellStyle name="Hyperlink 25" xfId="5948" hidden="1"/>
    <cellStyle name="Hyperlink 25" xfId="6193" hidden="1"/>
    <cellStyle name="Hyperlink 25" xfId="6419" hidden="1"/>
    <cellStyle name="Hyperlink 25" xfId="6798" hidden="1"/>
    <cellStyle name="Hyperlink 25" xfId="7021" hidden="1"/>
    <cellStyle name="Hyperlink 25" xfId="3844" hidden="1"/>
    <cellStyle name="Hyperlink 25" xfId="7250" hidden="1"/>
    <cellStyle name="Hyperlink 25" xfId="7579" hidden="1"/>
    <cellStyle name="Hyperlink 25" xfId="7805" hidden="1"/>
    <cellStyle name="Hyperlink 25" xfId="6894" hidden="1"/>
    <cellStyle name="Hyperlink 25" xfId="8566" hidden="1"/>
    <cellStyle name="Hyperlink 25" xfId="8797" hidden="1"/>
    <cellStyle name="Hyperlink 25" xfId="9000" hidden="1"/>
    <cellStyle name="Hyperlink 25" xfId="9238" hidden="1"/>
    <cellStyle name="Hyperlink 25" xfId="9477" hidden="1"/>
    <cellStyle name="Hyperlink 25" xfId="9716" hidden="1"/>
    <cellStyle name="Hyperlink 25" xfId="9946" hidden="1"/>
    <cellStyle name="Hyperlink 25" xfId="10185" hidden="1"/>
    <cellStyle name="Hyperlink 25" xfId="10405" hidden="1"/>
    <cellStyle name="Hyperlink 25" xfId="10779" hidden="1"/>
    <cellStyle name="Hyperlink 25" xfId="11000" hidden="1"/>
    <cellStyle name="Hyperlink 25" xfId="4649" hidden="1"/>
    <cellStyle name="Hyperlink 25" xfId="11439" hidden="1"/>
    <cellStyle name="Hyperlink 25" xfId="11670" hidden="1"/>
    <cellStyle name="Hyperlink 25" xfId="11873" hidden="1"/>
    <cellStyle name="Hyperlink 25" xfId="12118" hidden="1"/>
    <cellStyle name="Hyperlink 25" xfId="12362" hidden="1"/>
    <cellStyle name="Hyperlink 25" xfId="12607" hidden="1"/>
    <cellStyle name="Hyperlink 25" xfId="12845" hidden="1"/>
    <cellStyle name="Hyperlink 25" xfId="13090" hidden="1"/>
    <cellStyle name="Hyperlink 25" xfId="13314" hidden="1"/>
    <cellStyle name="Hyperlink 25" xfId="13695" hidden="1"/>
    <cellStyle name="Hyperlink 25" xfId="13920" hidden="1"/>
    <cellStyle name="Hyperlink 25" xfId="14414" hidden="1"/>
    <cellStyle name="Hyperlink 25" xfId="14629" hidden="1"/>
    <cellStyle name="Hyperlink 25" xfId="14826" hidden="1"/>
    <cellStyle name="Hyperlink 25" xfId="15044" hidden="1"/>
    <cellStyle name="Hyperlink 25" xfId="15265" hidden="1"/>
    <cellStyle name="Hyperlink 25" xfId="15484" hidden="1"/>
    <cellStyle name="Hyperlink 25" xfId="15700" hidden="1"/>
    <cellStyle name="Hyperlink 25" xfId="15919" hidden="1"/>
    <cellStyle name="Hyperlink 25" xfId="16129" hidden="1"/>
    <cellStyle name="Hyperlink 25" xfId="16483" hidden="1"/>
    <cellStyle name="Hyperlink 25" xfId="16696" hidden="1"/>
    <cellStyle name="Hyperlink 25" xfId="16902" hidden="1"/>
    <cellStyle name="Hyperlink 25" xfId="17112" hidden="1"/>
    <cellStyle name="Hyperlink 25" xfId="17306" hidden="1"/>
    <cellStyle name="Hyperlink 25" xfId="17515" hidden="1"/>
    <cellStyle name="Hyperlink 25" xfId="17725" hidden="1"/>
    <cellStyle name="Hyperlink 25" xfId="17936" hidden="1"/>
    <cellStyle name="Hyperlink 25" xfId="18145" hidden="1"/>
    <cellStyle name="Hyperlink 25" xfId="18354" hidden="1"/>
    <cellStyle name="Hyperlink 25" xfId="18562" hidden="1"/>
    <cellStyle name="Hyperlink 25" xfId="18910" hidden="1"/>
    <cellStyle name="Hyperlink 25" xfId="19118" hidden="1"/>
    <cellStyle name="Hyperlink 26" xfId="1004" hidden="1"/>
    <cellStyle name="Hyperlink 26" xfId="1239" hidden="1"/>
    <cellStyle name="Hyperlink 26" xfId="1443" hidden="1"/>
    <cellStyle name="Hyperlink 26" xfId="1689" hidden="1"/>
    <cellStyle name="Hyperlink 26" xfId="1937" hidden="1"/>
    <cellStyle name="Hyperlink 26" xfId="2184" hidden="1"/>
    <cellStyle name="Hyperlink 26" xfId="2422" hidden="1"/>
    <cellStyle name="Hyperlink 26" xfId="2669" hidden="1"/>
    <cellStyle name="Hyperlink 26" xfId="2896" hidden="1"/>
    <cellStyle name="Hyperlink 26" xfId="3277" hidden="1"/>
    <cellStyle name="Hyperlink 26" xfId="3502" hidden="1"/>
    <cellStyle name="Hyperlink 26" xfId="4546" hidden="1"/>
    <cellStyle name="Hyperlink 26" xfId="4779" hidden="1"/>
    <cellStyle name="Hyperlink 26" xfId="4983" hidden="1"/>
    <cellStyle name="Hyperlink 26" xfId="5226" hidden="1"/>
    <cellStyle name="Hyperlink 26" xfId="5471" hidden="1"/>
    <cellStyle name="Hyperlink 26" xfId="5714" hidden="1"/>
    <cellStyle name="Hyperlink 26" xfId="5950" hidden="1"/>
    <cellStyle name="Hyperlink 26" xfId="6195" hidden="1"/>
    <cellStyle name="Hyperlink 26" xfId="6421" hidden="1"/>
    <cellStyle name="Hyperlink 26" xfId="6800" hidden="1"/>
    <cellStyle name="Hyperlink 26" xfId="7023" hidden="1"/>
    <cellStyle name="Hyperlink 26" xfId="3842" hidden="1"/>
    <cellStyle name="Hyperlink 26" xfId="7252" hidden="1"/>
    <cellStyle name="Hyperlink 26" xfId="7581" hidden="1"/>
    <cellStyle name="Hyperlink 26" xfId="7807" hidden="1"/>
    <cellStyle name="Hyperlink 26" xfId="4467" hidden="1"/>
    <cellStyle name="Hyperlink 26" xfId="8568" hidden="1"/>
    <cellStyle name="Hyperlink 26" xfId="8799" hidden="1"/>
    <cellStyle name="Hyperlink 26" xfId="9002" hidden="1"/>
    <cellStyle name="Hyperlink 26" xfId="9240" hidden="1"/>
    <cellStyle name="Hyperlink 26" xfId="9479" hidden="1"/>
    <cellStyle name="Hyperlink 26" xfId="9718" hidden="1"/>
    <cellStyle name="Hyperlink 26" xfId="9948" hidden="1"/>
    <cellStyle name="Hyperlink 26" xfId="10187" hidden="1"/>
    <cellStyle name="Hyperlink 26" xfId="10407" hidden="1"/>
    <cellStyle name="Hyperlink 26" xfId="10781" hidden="1"/>
    <cellStyle name="Hyperlink 26" xfId="11002" hidden="1"/>
    <cellStyle name="Hyperlink 26" xfId="4018" hidden="1"/>
    <cellStyle name="Hyperlink 26" xfId="11441" hidden="1"/>
    <cellStyle name="Hyperlink 26" xfId="11672" hidden="1"/>
    <cellStyle name="Hyperlink 26" xfId="11875" hidden="1"/>
    <cellStyle name="Hyperlink 26" xfId="12120" hidden="1"/>
    <cellStyle name="Hyperlink 26" xfId="12364" hidden="1"/>
    <cellStyle name="Hyperlink 26" xfId="12609" hidden="1"/>
    <cellStyle name="Hyperlink 26" xfId="12847" hidden="1"/>
    <cellStyle name="Hyperlink 26" xfId="13092" hidden="1"/>
    <cellStyle name="Hyperlink 26" xfId="13316" hidden="1"/>
    <cellStyle name="Hyperlink 26" xfId="13697" hidden="1"/>
    <cellStyle name="Hyperlink 26" xfId="13922" hidden="1"/>
    <cellStyle name="Hyperlink 26" xfId="14416" hidden="1"/>
    <cellStyle name="Hyperlink 26" xfId="14631" hidden="1"/>
    <cellStyle name="Hyperlink 26" xfId="14828" hidden="1"/>
    <cellStyle name="Hyperlink 26" xfId="15046" hidden="1"/>
    <cellStyle name="Hyperlink 26" xfId="15267" hidden="1"/>
    <cellStyle name="Hyperlink 26" xfId="15486" hidden="1"/>
    <cellStyle name="Hyperlink 26" xfId="15702" hidden="1"/>
    <cellStyle name="Hyperlink 26" xfId="15921" hidden="1"/>
    <cellStyle name="Hyperlink 26" xfId="16131" hidden="1"/>
    <cellStyle name="Hyperlink 26" xfId="16485" hidden="1"/>
    <cellStyle name="Hyperlink 26" xfId="16698" hidden="1"/>
    <cellStyle name="Hyperlink 26" xfId="16904" hidden="1"/>
    <cellStyle name="Hyperlink 26" xfId="17114" hidden="1"/>
    <cellStyle name="Hyperlink 26" xfId="17308" hidden="1"/>
    <cellStyle name="Hyperlink 26" xfId="17517" hidden="1"/>
    <cellStyle name="Hyperlink 26" xfId="17727" hidden="1"/>
    <cellStyle name="Hyperlink 26" xfId="17938" hidden="1"/>
    <cellStyle name="Hyperlink 26" xfId="18147" hidden="1"/>
    <cellStyle name="Hyperlink 26" xfId="18356" hidden="1"/>
    <cellStyle name="Hyperlink 26" xfId="18564" hidden="1"/>
    <cellStyle name="Hyperlink 26" xfId="18912" hidden="1"/>
    <cellStyle name="Hyperlink 26" xfId="19120" hidden="1"/>
    <cellStyle name="Hyperlink 27" xfId="1006" hidden="1"/>
    <cellStyle name="Hyperlink 27" xfId="1241" hidden="1"/>
    <cellStyle name="Hyperlink 27" xfId="1445" hidden="1"/>
    <cellStyle name="Hyperlink 27" xfId="1691" hidden="1"/>
    <cellStyle name="Hyperlink 27" xfId="1939" hidden="1"/>
    <cellStyle name="Hyperlink 27" xfId="2186" hidden="1"/>
    <cellStyle name="Hyperlink 27" xfId="2424" hidden="1"/>
    <cellStyle name="Hyperlink 27" xfId="2671" hidden="1"/>
    <cellStyle name="Hyperlink 27" xfId="2898" hidden="1"/>
    <cellStyle name="Hyperlink 27" xfId="3279" hidden="1"/>
    <cellStyle name="Hyperlink 27" xfId="3504" hidden="1"/>
    <cellStyle name="Hyperlink 27" xfId="4548" hidden="1"/>
    <cellStyle name="Hyperlink 27" xfId="4781" hidden="1"/>
    <cellStyle name="Hyperlink 27" xfId="4985" hidden="1"/>
    <cellStyle name="Hyperlink 27" xfId="5228" hidden="1"/>
    <cellStyle name="Hyperlink 27" xfId="5473" hidden="1"/>
    <cellStyle name="Hyperlink 27" xfId="5716" hidden="1"/>
    <cellStyle name="Hyperlink 27" xfId="5952" hidden="1"/>
    <cellStyle name="Hyperlink 27" xfId="6197" hidden="1"/>
    <cellStyle name="Hyperlink 27" xfId="6423" hidden="1"/>
    <cellStyle name="Hyperlink 27" xfId="6802" hidden="1"/>
    <cellStyle name="Hyperlink 27" xfId="7025" hidden="1"/>
    <cellStyle name="Hyperlink 27" xfId="3840" hidden="1"/>
    <cellStyle name="Hyperlink 27" xfId="7254" hidden="1"/>
    <cellStyle name="Hyperlink 27" xfId="7583" hidden="1"/>
    <cellStyle name="Hyperlink 27" xfId="7809" hidden="1"/>
    <cellStyle name="Hyperlink 27" xfId="3908" hidden="1"/>
    <cellStyle name="Hyperlink 27" xfId="8570" hidden="1"/>
    <cellStyle name="Hyperlink 27" xfId="8801" hidden="1"/>
    <cellStyle name="Hyperlink 27" xfId="9004" hidden="1"/>
    <cellStyle name="Hyperlink 27" xfId="9242" hidden="1"/>
    <cellStyle name="Hyperlink 27" xfId="9481" hidden="1"/>
    <cellStyle name="Hyperlink 27" xfId="9720" hidden="1"/>
    <cellStyle name="Hyperlink 27" xfId="9950" hidden="1"/>
    <cellStyle name="Hyperlink 27" xfId="10189" hidden="1"/>
    <cellStyle name="Hyperlink 27" xfId="10409" hidden="1"/>
    <cellStyle name="Hyperlink 27" xfId="10783" hidden="1"/>
    <cellStyle name="Hyperlink 27" xfId="11004" hidden="1"/>
    <cellStyle name="Hyperlink 27" xfId="5435" hidden="1"/>
    <cellStyle name="Hyperlink 27" xfId="11443" hidden="1"/>
    <cellStyle name="Hyperlink 27" xfId="11674" hidden="1"/>
    <cellStyle name="Hyperlink 27" xfId="11877" hidden="1"/>
    <cellStyle name="Hyperlink 27" xfId="12122" hidden="1"/>
    <cellStyle name="Hyperlink 27" xfId="12366" hidden="1"/>
    <cellStyle name="Hyperlink 27" xfId="12611" hidden="1"/>
    <cellStyle name="Hyperlink 27" xfId="12849" hidden="1"/>
    <cellStyle name="Hyperlink 27" xfId="13094" hidden="1"/>
    <cellStyle name="Hyperlink 27" xfId="13318" hidden="1"/>
    <cellStyle name="Hyperlink 27" xfId="13699" hidden="1"/>
    <cellStyle name="Hyperlink 27" xfId="13924" hidden="1"/>
    <cellStyle name="Hyperlink 27" xfId="14418" hidden="1"/>
    <cellStyle name="Hyperlink 27" xfId="14633" hidden="1"/>
    <cellStyle name="Hyperlink 27" xfId="14830" hidden="1"/>
    <cellStyle name="Hyperlink 27" xfId="15048" hidden="1"/>
    <cellStyle name="Hyperlink 27" xfId="15269" hidden="1"/>
    <cellStyle name="Hyperlink 27" xfId="15488" hidden="1"/>
    <cellStyle name="Hyperlink 27" xfId="15704" hidden="1"/>
    <cellStyle name="Hyperlink 27" xfId="15923" hidden="1"/>
    <cellStyle name="Hyperlink 27" xfId="16133" hidden="1"/>
    <cellStyle name="Hyperlink 27" xfId="16487" hidden="1"/>
    <cellStyle name="Hyperlink 27" xfId="16700" hidden="1"/>
    <cellStyle name="Hyperlink 27" xfId="16906" hidden="1"/>
    <cellStyle name="Hyperlink 27" xfId="17116" hidden="1"/>
    <cellStyle name="Hyperlink 27" xfId="17310" hidden="1"/>
    <cellStyle name="Hyperlink 27" xfId="17519" hidden="1"/>
    <cellStyle name="Hyperlink 27" xfId="17729" hidden="1"/>
    <cellStyle name="Hyperlink 27" xfId="17940" hidden="1"/>
    <cellStyle name="Hyperlink 27" xfId="18149" hidden="1"/>
    <cellStyle name="Hyperlink 27" xfId="18358" hidden="1"/>
    <cellStyle name="Hyperlink 27" xfId="18566" hidden="1"/>
    <cellStyle name="Hyperlink 27" xfId="18914" hidden="1"/>
    <cellStyle name="Hyperlink 27" xfId="19122" hidden="1"/>
    <cellStyle name="Hyperlink 28" xfId="1008" hidden="1"/>
    <cellStyle name="Hyperlink 28" xfId="1243" hidden="1"/>
    <cellStyle name="Hyperlink 28" xfId="1447" hidden="1"/>
    <cellStyle name="Hyperlink 28" xfId="1693" hidden="1"/>
    <cellStyle name="Hyperlink 28" xfId="1941" hidden="1"/>
    <cellStyle name="Hyperlink 28" xfId="2188" hidden="1"/>
    <cellStyle name="Hyperlink 28" xfId="2426" hidden="1"/>
    <cellStyle name="Hyperlink 28" xfId="2673" hidden="1"/>
    <cellStyle name="Hyperlink 28" xfId="2900" hidden="1"/>
    <cellStyle name="Hyperlink 28" xfId="3281" hidden="1"/>
    <cellStyle name="Hyperlink 28" xfId="3506" hidden="1"/>
    <cellStyle name="Hyperlink 28" xfId="4550" hidden="1"/>
    <cellStyle name="Hyperlink 28" xfId="4783" hidden="1"/>
    <cellStyle name="Hyperlink 28" xfId="4987" hidden="1"/>
    <cellStyle name="Hyperlink 28" xfId="5230" hidden="1"/>
    <cellStyle name="Hyperlink 28" xfId="5475" hidden="1"/>
    <cellStyle name="Hyperlink 28" xfId="5718" hidden="1"/>
    <cellStyle name="Hyperlink 28" xfId="5954" hidden="1"/>
    <cellStyle name="Hyperlink 28" xfId="6199" hidden="1"/>
    <cellStyle name="Hyperlink 28" xfId="6425" hidden="1"/>
    <cellStyle name="Hyperlink 28" xfId="6804" hidden="1"/>
    <cellStyle name="Hyperlink 28" xfId="7027" hidden="1"/>
    <cellStyle name="Hyperlink 28" xfId="3838" hidden="1"/>
    <cellStyle name="Hyperlink 28" xfId="7256" hidden="1"/>
    <cellStyle name="Hyperlink 28" xfId="7585" hidden="1"/>
    <cellStyle name="Hyperlink 28" xfId="7811" hidden="1"/>
    <cellStyle name="Hyperlink 28" xfId="4746" hidden="1"/>
    <cellStyle name="Hyperlink 28" xfId="8572" hidden="1"/>
    <cellStyle name="Hyperlink 28" xfId="8803" hidden="1"/>
    <cellStyle name="Hyperlink 28" xfId="9006" hidden="1"/>
    <cellStyle name="Hyperlink 28" xfId="9244" hidden="1"/>
    <cellStyle name="Hyperlink 28" xfId="9483" hidden="1"/>
    <cellStyle name="Hyperlink 28" xfId="9722" hidden="1"/>
    <cellStyle name="Hyperlink 28" xfId="9952" hidden="1"/>
    <cellStyle name="Hyperlink 28" xfId="10191" hidden="1"/>
    <cellStyle name="Hyperlink 28" xfId="10411" hidden="1"/>
    <cellStyle name="Hyperlink 28" xfId="10785" hidden="1"/>
    <cellStyle name="Hyperlink 28" xfId="11006" hidden="1"/>
    <cellStyle name="Hyperlink 28" xfId="5914" hidden="1"/>
    <cellStyle name="Hyperlink 28" xfId="11445" hidden="1"/>
    <cellStyle name="Hyperlink 28" xfId="11676" hidden="1"/>
    <cellStyle name="Hyperlink 28" xfId="11879" hidden="1"/>
    <cellStyle name="Hyperlink 28" xfId="12124" hidden="1"/>
    <cellStyle name="Hyperlink 28" xfId="12368" hidden="1"/>
    <cellStyle name="Hyperlink 28" xfId="12613" hidden="1"/>
    <cellStyle name="Hyperlink 28" xfId="12851" hidden="1"/>
    <cellStyle name="Hyperlink 28" xfId="13096" hidden="1"/>
    <cellStyle name="Hyperlink 28" xfId="13320" hidden="1"/>
    <cellStyle name="Hyperlink 28" xfId="13701" hidden="1"/>
    <cellStyle name="Hyperlink 28" xfId="13926" hidden="1"/>
    <cellStyle name="Hyperlink 28" xfId="14420" hidden="1"/>
    <cellStyle name="Hyperlink 28" xfId="14635" hidden="1"/>
    <cellStyle name="Hyperlink 28" xfId="14832" hidden="1"/>
    <cellStyle name="Hyperlink 28" xfId="15050" hidden="1"/>
    <cellStyle name="Hyperlink 28" xfId="15271" hidden="1"/>
    <cellStyle name="Hyperlink 28" xfId="15490" hidden="1"/>
    <cellStyle name="Hyperlink 28" xfId="15706" hidden="1"/>
    <cellStyle name="Hyperlink 28" xfId="15925" hidden="1"/>
    <cellStyle name="Hyperlink 28" xfId="16135" hidden="1"/>
    <cellStyle name="Hyperlink 28" xfId="16489" hidden="1"/>
    <cellStyle name="Hyperlink 28" xfId="16702" hidden="1"/>
    <cellStyle name="Hyperlink 28" xfId="16908" hidden="1"/>
    <cellStyle name="Hyperlink 28" xfId="17118" hidden="1"/>
    <cellStyle name="Hyperlink 28" xfId="17312" hidden="1"/>
    <cellStyle name="Hyperlink 28" xfId="17521" hidden="1"/>
    <cellStyle name="Hyperlink 28" xfId="17731" hidden="1"/>
    <cellStyle name="Hyperlink 28" xfId="17942" hidden="1"/>
    <cellStyle name="Hyperlink 28" xfId="18151" hidden="1"/>
    <cellStyle name="Hyperlink 28" xfId="18360" hidden="1"/>
    <cellStyle name="Hyperlink 28" xfId="18568" hidden="1"/>
    <cellStyle name="Hyperlink 28" xfId="18916" hidden="1"/>
    <cellStyle name="Hyperlink 28" xfId="19124" hidden="1"/>
    <cellStyle name="Hyperlink 29" xfId="1010" hidden="1"/>
    <cellStyle name="Hyperlink 29" xfId="1245" hidden="1"/>
    <cellStyle name="Hyperlink 29" xfId="1449" hidden="1"/>
    <cellStyle name="Hyperlink 29" xfId="1695" hidden="1"/>
    <cellStyle name="Hyperlink 29" xfId="1943" hidden="1"/>
    <cellStyle name="Hyperlink 29" xfId="2190" hidden="1"/>
    <cellStyle name="Hyperlink 29" xfId="2428" hidden="1"/>
    <cellStyle name="Hyperlink 29" xfId="2675" hidden="1"/>
    <cellStyle name="Hyperlink 29" xfId="2902" hidden="1"/>
    <cellStyle name="Hyperlink 29" xfId="3283" hidden="1"/>
    <cellStyle name="Hyperlink 29" xfId="3508" hidden="1"/>
    <cellStyle name="Hyperlink 29" xfId="4552" hidden="1"/>
    <cellStyle name="Hyperlink 29" xfId="4785" hidden="1"/>
    <cellStyle name="Hyperlink 29" xfId="4989" hidden="1"/>
    <cellStyle name="Hyperlink 29" xfId="5232" hidden="1"/>
    <cellStyle name="Hyperlink 29" xfId="5477" hidden="1"/>
    <cellStyle name="Hyperlink 29" xfId="5720" hidden="1"/>
    <cellStyle name="Hyperlink 29" xfId="5956" hidden="1"/>
    <cellStyle name="Hyperlink 29" xfId="6201" hidden="1"/>
    <cellStyle name="Hyperlink 29" xfId="6427" hidden="1"/>
    <cellStyle name="Hyperlink 29" xfId="6806" hidden="1"/>
    <cellStyle name="Hyperlink 29" xfId="7029" hidden="1"/>
    <cellStyle name="Hyperlink 29" xfId="3837" hidden="1"/>
    <cellStyle name="Hyperlink 29" xfId="7258" hidden="1"/>
    <cellStyle name="Hyperlink 29" xfId="7587" hidden="1"/>
    <cellStyle name="Hyperlink 29" xfId="7813" hidden="1"/>
    <cellStyle name="Hyperlink 29" xfId="4945" hidden="1"/>
    <cellStyle name="Hyperlink 29" xfId="8574" hidden="1"/>
    <cellStyle name="Hyperlink 29" xfId="8805" hidden="1"/>
    <cellStyle name="Hyperlink 29" xfId="9008" hidden="1"/>
    <cellStyle name="Hyperlink 29" xfId="9246" hidden="1"/>
    <cellStyle name="Hyperlink 29" xfId="9485" hidden="1"/>
    <cellStyle name="Hyperlink 29" xfId="9724" hidden="1"/>
    <cellStyle name="Hyperlink 29" xfId="9954" hidden="1"/>
    <cellStyle name="Hyperlink 29" xfId="10193" hidden="1"/>
    <cellStyle name="Hyperlink 29" xfId="10413" hidden="1"/>
    <cellStyle name="Hyperlink 29" xfId="10787" hidden="1"/>
    <cellStyle name="Hyperlink 29" xfId="11008" hidden="1"/>
    <cellStyle name="Hyperlink 29" xfId="4069" hidden="1"/>
    <cellStyle name="Hyperlink 29" xfId="11447" hidden="1"/>
    <cellStyle name="Hyperlink 29" xfId="11678" hidden="1"/>
    <cellStyle name="Hyperlink 29" xfId="11881" hidden="1"/>
    <cellStyle name="Hyperlink 29" xfId="12126" hidden="1"/>
    <cellStyle name="Hyperlink 29" xfId="12370" hidden="1"/>
    <cellStyle name="Hyperlink 29" xfId="12615" hidden="1"/>
    <cellStyle name="Hyperlink 29" xfId="12853" hidden="1"/>
    <cellStyle name="Hyperlink 29" xfId="13098" hidden="1"/>
    <cellStyle name="Hyperlink 29" xfId="13322" hidden="1"/>
    <cellStyle name="Hyperlink 29" xfId="13703" hidden="1"/>
    <cellStyle name="Hyperlink 29" xfId="13928" hidden="1"/>
    <cellStyle name="Hyperlink 29" xfId="14422" hidden="1"/>
    <cellStyle name="Hyperlink 29" xfId="14637" hidden="1"/>
    <cellStyle name="Hyperlink 29" xfId="14834" hidden="1"/>
    <cellStyle name="Hyperlink 29" xfId="15052" hidden="1"/>
    <cellStyle name="Hyperlink 29" xfId="15273" hidden="1"/>
    <cellStyle name="Hyperlink 29" xfId="15492" hidden="1"/>
    <cellStyle name="Hyperlink 29" xfId="15708" hidden="1"/>
    <cellStyle name="Hyperlink 29" xfId="15927" hidden="1"/>
    <cellStyle name="Hyperlink 29" xfId="16137" hidden="1"/>
    <cellStyle name="Hyperlink 29" xfId="16491" hidden="1"/>
    <cellStyle name="Hyperlink 29" xfId="16704" hidden="1"/>
    <cellStyle name="Hyperlink 29" xfId="16910" hidden="1"/>
    <cellStyle name="Hyperlink 29" xfId="17120" hidden="1"/>
    <cellStyle name="Hyperlink 29" xfId="17314" hidden="1"/>
    <cellStyle name="Hyperlink 29" xfId="17523" hidden="1"/>
    <cellStyle name="Hyperlink 29" xfId="17733" hidden="1"/>
    <cellStyle name="Hyperlink 29" xfId="17944" hidden="1"/>
    <cellStyle name="Hyperlink 29" xfId="18153" hidden="1"/>
    <cellStyle name="Hyperlink 29" xfId="18362" hidden="1"/>
    <cellStyle name="Hyperlink 29" xfId="18570" hidden="1"/>
    <cellStyle name="Hyperlink 29" xfId="18918" hidden="1"/>
    <cellStyle name="Hyperlink 29" xfId="19126" hidden="1"/>
    <cellStyle name="Hyperlink 3" xfId="585" hidden="1"/>
    <cellStyle name="Hyperlink 3" xfId="1192" hidden="1"/>
    <cellStyle name="Hyperlink 3" xfId="928" hidden="1"/>
    <cellStyle name="Hyperlink 3" xfId="1634" hidden="1"/>
    <cellStyle name="Hyperlink 3" xfId="1882" hidden="1"/>
    <cellStyle name="Hyperlink 3" xfId="2129" hidden="1"/>
    <cellStyle name="Hyperlink 3" xfId="2367" hidden="1"/>
    <cellStyle name="Hyperlink 3" xfId="2614" hidden="1"/>
    <cellStyle name="Hyperlink 3" xfId="2850" hidden="1"/>
    <cellStyle name="Hyperlink 3" xfId="3222" hidden="1"/>
    <cellStyle name="Hyperlink 3" xfId="3447" hidden="1"/>
    <cellStyle name="Hyperlink 3" xfId="4131" hidden="1"/>
    <cellStyle name="Hyperlink 3" xfId="4732" hidden="1"/>
    <cellStyle name="Hyperlink 3" xfId="4470" hidden="1"/>
    <cellStyle name="Hyperlink 3" xfId="5172" hidden="1"/>
    <cellStyle name="Hyperlink 3" xfId="5416" hidden="1"/>
    <cellStyle name="Hyperlink 3" xfId="5659" hidden="1"/>
    <cellStyle name="Hyperlink 3" xfId="5895" hidden="1"/>
    <cellStyle name="Hyperlink 3" xfId="6140" hidden="1"/>
    <cellStyle name="Hyperlink 3" xfId="6375" hidden="1"/>
    <cellStyle name="Hyperlink 3" xfId="6746" hidden="1"/>
    <cellStyle name="Hyperlink 3" xfId="6969" hidden="1"/>
    <cellStyle name="Hyperlink 3" xfId="3889" hidden="1"/>
    <cellStyle name="Hyperlink 3" xfId="7202" hidden="1"/>
    <cellStyle name="Hyperlink 3" xfId="7526" hidden="1"/>
    <cellStyle name="Hyperlink 3" xfId="7752" hidden="1"/>
    <cellStyle name="Hyperlink 3" xfId="4485" hidden="1"/>
    <cellStyle name="Hyperlink 3" xfId="8194" hidden="1"/>
    <cellStyle name="Hyperlink 3" xfId="8752" hidden="1"/>
    <cellStyle name="Hyperlink 3" xfId="8506" hidden="1"/>
    <cellStyle name="Hyperlink 3" xfId="9186" hidden="1"/>
    <cellStyle name="Hyperlink 3" xfId="9426" hidden="1"/>
    <cellStyle name="Hyperlink 3" xfId="9664" hidden="1"/>
    <cellStyle name="Hyperlink 3" xfId="9894" hidden="1"/>
    <cellStyle name="Hyperlink 3" xfId="10134" hidden="1"/>
    <cellStyle name="Hyperlink 3" xfId="10361" hidden="1"/>
    <cellStyle name="Hyperlink 3" xfId="10727" hidden="1"/>
    <cellStyle name="Hyperlink 3" xfId="10948" hidden="1"/>
    <cellStyle name="Hyperlink 3" xfId="10963" hidden="1"/>
    <cellStyle name="Hyperlink 3" xfId="7674" hidden="1"/>
    <cellStyle name="Hyperlink 3" xfId="11626" hidden="1"/>
    <cellStyle name="Hyperlink 3" xfId="11379" hidden="1"/>
    <cellStyle name="Hyperlink 3" xfId="12065" hidden="1"/>
    <cellStyle name="Hyperlink 3" xfId="12309" hidden="1"/>
    <cellStyle name="Hyperlink 3" xfId="12554" hidden="1"/>
    <cellStyle name="Hyperlink 3" xfId="12792" hidden="1"/>
    <cellStyle name="Hyperlink 3" xfId="13037" hidden="1"/>
    <cellStyle name="Hyperlink 3" xfId="13270" hidden="1"/>
    <cellStyle name="Hyperlink 3" xfId="13642" hidden="1"/>
    <cellStyle name="Hyperlink 3" xfId="13867" hidden="1"/>
    <cellStyle name="Hyperlink 3" xfId="8474" hidden="1"/>
    <cellStyle name="Hyperlink 3" xfId="14585" hidden="1"/>
    <cellStyle name="Hyperlink 3" xfId="14360" hidden="1"/>
    <cellStyle name="Hyperlink 3" xfId="14998" hidden="1"/>
    <cellStyle name="Hyperlink 3" xfId="15218" hidden="1"/>
    <cellStyle name="Hyperlink 3" xfId="15438" hidden="1"/>
    <cellStyle name="Hyperlink 3" xfId="15654" hidden="1"/>
    <cellStyle name="Hyperlink 3" xfId="15872" hidden="1"/>
    <cellStyle name="Hyperlink 3" xfId="16085" hidden="1"/>
    <cellStyle name="Hyperlink 3" xfId="16436" hidden="1"/>
    <cellStyle name="Hyperlink 3" xfId="16650" hidden="1"/>
    <cellStyle name="Hyperlink 3" xfId="16578" hidden="1"/>
    <cellStyle name="Hyperlink 3" xfId="17068" hidden="1"/>
    <cellStyle name="Hyperlink 3" xfId="11370" hidden="1"/>
    <cellStyle name="Hyperlink 3" xfId="17471" hidden="1"/>
    <cellStyle name="Hyperlink 3" xfId="17681" hidden="1"/>
    <cellStyle name="Hyperlink 3" xfId="17892" hidden="1"/>
    <cellStyle name="Hyperlink 3" xfId="18101" hidden="1"/>
    <cellStyle name="Hyperlink 3" xfId="18310" hidden="1"/>
    <cellStyle name="Hyperlink 3" xfId="18518" hidden="1"/>
    <cellStyle name="Hyperlink 3" xfId="18865" hidden="1"/>
    <cellStyle name="Hyperlink 3" xfId="19074" hidden="1"/>
    <cellStyle name="Hyperlink 30" xfId="1012" hidden="1"/>
    <cellStyle name="Hyperlink 30" xfId="1247" hidden="1"/>
    <cellStyle name="Hyperlink 30" xfId="1451" hidden="1"/>
    <cellStyle name="Hyperlink 30" xfId="1697" hidden="1"/>
    <cellStyle name="Hyperlink 30" xfId="1945" hidden="1"/>
    <cellStyle name="Hyperlink 30" xfId="2192" hidden="1"/>
    <cellStyle name="Hyperlink 30" xfId="2430" hidden="1"/>
    <cellStyle name="Hyperlink 30" xfId="2677" hidden="1"/>
    <cellStyle name="Hyperlink 30" xfId="2904" hidden="1"/>
    <cellStyle name="Hyperlink 30" xfId="3285" hidden="1"/>
    <cellStyle name="Hyperlink 30" xfId="3510" hidden="1"/>
    <cellStyle name="Hyperlink 30" xfId="4554" hidden="1"/>
    <cellStyle name="Hyperlink 30" xfId="4787" hidden="1"/>
    <cellStyle name="Hyperlink 30" xfId="4991" hidden="1"/>
    <cellStyle name="Hyperlink 30" xfId="5234" hidden="1"/>
    <cellStyle name="Hyperlink 30" xfId="5479" hidden="1"/>
    <cellStyle name="Hyperlink 30" xfId="5722" hidden="1"/>
    <cellStyle name="Hyperlink 30" xfId="5958" hidden="1"/>
    <cellStyle name="Hyperlink 30" xfId="6203" hidden="1"/>
    <cellStyle name="Hyperlink 30" xfId="6429" hidden="1"/>
    <cellStyle name="Hyperlink 30" xfId="6808" hidden="1"/>
    <cellStyle name="Hyperlink 30" xfId="7031" hidden="1"/>
    <cellStyle name="Hyperlink 30" xfId="3835" hidden="1"/>
    <cellStyle name="Hyperlink 30" xfId="7260" hidden="1"/>
    <cellStyle name="Hyperlink 30" xfId="7589" hidden="1"/>
    <cellStyle name="Hyperlink 30" xfId="7815" hidden="1"/>
    <cellStyle name="Hyperlink 30" xfId="4148" hidden="1"/>
    <cellStyle name="Hyperlink 30" xfId="8576" hidden="1"/>
    <cellStyle name="Hyperlink 30" xfId="8807" hidden="1"/>
    <cellStyle name="Hyperlink 30" xfId="9010" hidden="1"/>
    <cellStyle name="Hyperlink 30" xfId="9248" hidden="1"/>
    <cellStyle name="Hyperlink 30" xfId="9487" hidden="1"/>
    <cellStyle name="Hyperlink 30" xfId="9726" hidden="1"/>
    <cellStyle name="Hyperlink 30" xfId="9956" hidden="1"/>
    <cellStyle name="Hyperlink 30" xfId="10195" hidden="1"/>
    <cellStyle name="Hyperlink 30" xfId="10415" hidden="1"/>
    <cellStyle name="Hyperlink 30" xfId="10789" hidden="1"/>
    <cellStyle name="Hyperlink 30" xfId="11010" hidden="1"/>
    <cellStyle name="Hyperlink 30" xfId="6764" hidden="1"/>
    <cellStyle name="Hyperlink 30" xfId="11449" hidden="1"/>
    <cellStyle name="Hyperlink 30" xfId="11680" hidden="1"/>
    <cellStyle name="Hyperlink 30" xfId="11883" hidden="1"/>
    <cellStyle name="Hyperlink 30" xfId="12128" hidden="1"/>
    <cellStyle name="Hyperlink 30" xfId="12372" hidden="1"/>
    <cellStyle name="Hyperlink 30" xfId="12617" hidden="1"/>
    <cellStyle name="Hyperlink 30" xfId="12855" hidden="1"/>
    <cellStyle name="Hyperlink 30" xfId="13100" hidden="1"/>
    <cellStyle name="Hyperlink 30" xfId="13324" hidden="1"/>
    <cellStyle name="Hyperlink 30" xfId="13705" hidden="1"/>
    <cellStyle name="Hyperlink 30" xfId="13930" hidden="1"/>
    <cellStyle name="Hyperlink 30" xfId="14424" hidden="1"/>
    <cellStyle name="Hyperlink 30" xfId="14639" hidden="1"/>
    <cellStyle name="Hyperlink 30" xfId="14836" hidden="1"/>
    <cellStyle name="Hyperlink 30" xfId="15054" hidden="1"/>
    <cellStyle name="Hyperlink 30" xfId="15275" hidden="1"/>
    <cellStyle name="Hyperlink 30" xfId="15494" hidden="1"/>
    <cellStyle name="Hyperlink 30" xfId="15710" hidden="1"/>
    <cellStyle name="Hyperlink 30" xfId="15929" hidden="1"/>
    <cellStyle name="Hyperlink 30" xfId="16139" hidden="1"/>
    <cellStyle name="Hyperlink 30" xfId="16493" hidden="1"/>
    <cellStyle name="Hyperlink 30" xfId="16706" hidden="1"/>
    <cellStyle name="Hyperlink 30" xfId="16912" hidden="1"/>
    <cellStyle name="Hyperlink 30" xfId="17122" hidden="1"/>
    <cellStyle name="Hyperlink 30" xfId="17316" hidden="1"/>
    <cellStyle name="Hyperlink 30" xfId="17525" hidden="1"/>
    <cellStyle name="Hyperlink 30" xfId="17735" hidden="1"/>
    <cellStyle name="Hyperlink 30" xfId="17946" hidden="1"/>
    <cellStyle name="Hyperlink 30" xfId="18155" hidden="1"/>
    <cellStyle name="Hyperlink 30" xfId="18364" hidden="1"/>
    <cellStyle name="Hyperlink 30" xfId="18572" hidden="1"/>
    <cellStyle name="Hyperlink 30" xfId="18920" hidden="1"/>
    <cellStyle name="Hyperlink 30" xfId="19128" hidden="1"/>
    <cellStyle name="Hyperlink 31" xfId="1014" hidden="1"/>
    <cellStyle name="Hyperlink 31" xfId="1249" hidden="1"/>
    <cellStyle name="Hyperlink 31" xfId="1453" hidden="1"/>
    <cellStyle name="Hyperlink 31" xfId="1699" hidden="1"/>
    <cellStyle name="Hyperlink 31" xfId="1947" hidden="1"/>
    <cellStyle name="Hyperlink 31" xfId="2194" hidden="1"/>
    <cellStyle name="Hyperlink 31" xfId="2432" hidden="1"/>
    <cellStyle name="Hyperlink 31" xfId="2679" hidden="1"/>
    <cellStyle name="Hyperlink 31" xfId="2906" hidden="1"/>
    <cellStyle name="Hyperlink 31" xfId="3287" hidden="1"/>
    <cellStyle name="Hyperlink 31" xfId="3512" hidden="1"/>
    <cellStyle name="Hyperlink 31" xfId="4556" hidden="1"/>
    <cellStyle name="Hyperlink 31" xfId="4789" hidden="1"/>
    <cellStyle name="Hyperlink 31" xfId="4993" hidden="1"/>
    <cellStyle name="Hyperlink 31" xfId="5236" hidden="1"/>
    <cellStyle name="Hyperlink 31" xfId="5481" hidden="1"/>
    <cellStyle name="Hyperlink 31" xfId="5724" hidden="1"/>
    <cellStyle name="Hyperlink 31" xfId="5960" hidden="1"/>
    <cellStyle name="Hyperlink 31" xfId="6205" hidden="1"/>
    <cellStyle name="Hyperlink 31" xfId="6431" hidden="1"/>
    <cellStyle name="Hyperlink 31" xfId="6810" hidden="1"/>
    <cellStyle name="Hyperlink 31" xfId="7033" hidden="1"/>
    <cellStyle name="Hyperlink 31" xfId="3833" hidden="1"/>
    <cellStyle name="Hyperlink 31" xfId="7262" hidden="1"/>
    <cellStyle name="Hyperlink 31" xfId="7591" hidden="1"/>
    <cellStyle name="Hyperlink 31" xfId="7817" hidden="1"/>
    <cellStyle name="Hyperlink 31" xfId="4067" hidden="1"/>
    <cellStyle name="Hyperlink 31" xfId="8578" hidden="1"/>
    <cellStyle name="Hyperlink 31" xfId="8809" hidden="1"/>
    <cellStyle name="Hyperlink 31" xfId="9012" hidden="1"/>
    <cellStyle name="Hyperlink 31" xfId="9250" hidden="1"/>
    <cellStyle name="Hyperlink 31" xfId="9489" hidden="1"/>
    <cellStyle name="Hyperlink 31" xfId="9728" hidden="1"/>
    <cellStyle name="Hyperlink 31" xfId="9958" hidden="1"/>
    <cellStyle name="Hyperlink 31" xfId="10197" hidden="1"/>
    <cellStyle name="Hyperlink 31" xfId="10417" hidden="1"/>
    <cellStyle name="Hyperlink 31" xfId="10791" hidden="1"/>
    <cellStyle name="Hyperlink 31" xfId="11012" hidden="1"/>
    <cellStyle name="Hyperlink 31" xfId="4453" hidden="1"/>
    <cellStyle name="Hyperlink 31" xfId="11451" hidden="1"/>
    <cellStyle name="Hyperlink 31" xfId="11682" hidden="1"/>
    <cellStyle name="Hyperlink 31" xfId="11885" hidden="1"/>
    <cellStyle name="Hyperlink 31" xfId="12130" hidden="1"/>
    <cellStyle name="Hyperlink 31" xfId="12374" hidden="1"/>
    <cellStyle name="Hyperlink 31" xfId="12619" hidden="1"/>
    <cellStyle name="Hyperlink 31" xfId="12857" hidden="1"/>
    <cellStyle name="Hyperlink 31" xfId="13102" hidden="1"/>
    <cellStyle name="Hyperlink 31" xfId="13326" hidden="1"/>
    <cellStyle name="Hyperlink 31" xfId="13707" hidden="1"/>
    <cellStyle name="Hyperlink 31" xfId="13932" hidden="1"/>
    <cellStyle name="Hyperlink 31" xfId="14426" hidden="1"/>
    <cellStyle name="Hyperlink 31" xfId="14641" hidden="1"/>
    <cellStyle name="Hyperlink 31" xfId="14838" hidden="1"/>
    <cellStyle name="Hyperlink 31" xfId="15056" hidden="1"/>
    <cellStyle name="Hyperlink 31" xfId="15277" hidden="1"/>
    <cellStyle name="Hyperlink 31" xfId="15496" hidden="1"/>
    <cellStyle name="Hyperlink 31" xfId="15712" hidden="1"/>
    <cellStyle name="Hyperlink 31" xfId="15931" hidden="1"/>
    <cellStyle name="Hyperlink 31" xfId="16141" hidden="1"/>
    <cellStyle name="Hyperlink 31" xfId="16495" hidden="1"/>
    <cellStyle name="Hyperlink 31" xfId="16708" hidden="1"/>
    <cellStyle name="Hyperlink 31" xfId="16914" hidden="1"/>
    <cellStyle name="Hyperlink 31" xfId="17124" hidden="1"/>
    <cellStyle name="Hyperlink 31" xfId="17318" hidden="1"/>
    <cellStyle name="Hyperlink 31" xfId="17527" hidden="1"/>
    <cellStyle name="Hyperlink 31" xfId="17737" hidden="1"/>
    <cellStyle name="Hyperlink 31" xfId="17948" hidden="1"/>
    <cellStyle name="Hyperlink 31" xfId="18157" hidden="1"/>
    <cellStyle name="Hyperlink 31" xfId="18366" hidden="1"/>
    <cellStyle name="Hyperlink 31" xfId="18574" hidden="1"/>
    <cellStyle name="Hyperlink 31" xfId="18922" hidden="1"/>
    <cellStyle name="Hyperlink 31" xfId="19130" hidden="1"/>
    <cellStyle name="Hyperlink 32" xfId="1016" hidden="1"/>
    <cellStyle name="Hyperlink 32" xfId="1251" hidden="1"/>
    <cellStyle name="Hyperlink 32" xfId="1455" hidden="1"/>
    <cellStyle name="Hyperlink 32" xfId="1701" hidden="1"/>
    <cellStyle name="Hyperlink 32" xfId="1949" hidden="1"/>
    <cellStyle name="Hyperlink 32" xfId="2196" hidden="1"/>
    <cellStyle name="Hyperlink 32" xfId="2434" hidden="1"/>
    <cellStyle name="Hyperlink 32" xfId="2681" hidden="1"/>
    <cellStyle name="Hyperlink 32" xfId="2908" hidden="1"/>
    <cellStyle name="Hyperlink 32" xfId="3289" hidden="1"/>
    <cellStyle name="Hyperlink 32" xfId="3514" hidden="1"/>
    <cellStyle name="Hyperlink 32" xfId="4558" hidden="1"/>
    <cellStyle name="Hyperlink 32" xfId="4791" hidden="1"/>
    <cellStyle name="Hyperlink 32" xfId="4995" hidden="1"/>
    <cellStyle name="Hyperlink 32" xfId="5238" hidden="1"/>
    <cellStyle name="Hyperlink 32" xfId="5483" hidden="1"/>
    <cellStyle name="Hyperlink 32" xfId="5726" hidden="1"/>
    <cellStyle name="Hyperlink 32" xfId="5962" hidden="1"/>
    <cellStyle name="Hyperlink 32" xfId="6207" hidden="1"/>
    <cellStyle name="Hyperlink 32" xfId="6433" hidden="1"/>
    <cellStyle name="Hyperlink 32" xfId="6812" hidden="1"/>
    <cellStyle name="Hyperlink 32" xfId="7035" hidden="1"/>
    <cellStyle name="Hyperlink 32" xfId="3831" hidden="1"/>
    <cellStyle name="Hyperlink 32" xfId="7264" hidden="1"/>
    <cellStyle name="Hyperlink 32" xfId="7593" hidden="1"/>
    <cellStyle name="Hyperlink 32" xfId="7819" hidden="1"/>
    <cellStyle name="Hyperlink 32" xfId="4426" hidden="1"/>
    <cellStyle name="Hyperlink 32" xfId="8580" hidden="1"/>
    <cellStyle name="Hyperlink 32" xfId="8811" hidden="1"/>
    <cellStyle name="Hyperlink 32" xfId="9014" hidden="1"/>
    <cellStyle name="Hyperlink 32" xfId="9252" hidden="1"/>
    <cellStyle name="Hyperlink 32" xfId="9491" hidden="1"/>
    <cellStyle name="Hyperlink 32" xfId="9730" hidden="1"/>
    <cellStyle name="Hyperlink 32" xfId="9960" hidden="1"/>
    <cellStyle name="Hyperlink 32" xfId="10199" hidden="1"/>
    <cellStyle name="Hyperlink 32" xfId="10419" hidden="1"/>
    <cellStyle name="Hyperlink 32" xfId="10793" hidden="1"/>
    <cellStyle name="Hyperlink 32" xfId="11014" hidden="1"/>
    <cellStyle name="Hyperlink 32" xfId="6739" hidden="1"/>
    <cellStyle name="Hyperlink 32" xfId="11453" hidden="1"/>
    <cellStyle name="Hyperlink 32" xfId="11684" hidden="1"/>
    <cellStyle name="Hyperlink 32" xfId="11887" hidden="1"/>
    <cellStyle name="Hyperlink 32" xfId="12132" hidden="1"/>
    <cellStyle name="Hyperlink 32" xfId="12376" hidden="1"/>
    <cellStyle name="Hyperlink 32" xfId="12621" hidden="1"/>
    <cellStyle name="Hyperlink 32" xfId="12859" hidden="1"/>
    <cellStyle name="Hyperlink 32" xfId="13104" hidden="1"/>
    <cellStyle name="Hyperlink 32" xfId="13328" hidden="1"/>
    <cellStyle name="Hyperlink 32" xfId="13709" hidden="1"/>
    <cellStyle name="Hyperlink 32" xfId="13934" hidden="1"/>
    <cellStyle name="Hyperlink 32" xfId="14428" hidden="1"/>
    <cellStyle name="Hyperlink 32" xfId="14643" hidden="1"/>
    <cellStyle name="Hyperlink 32" xfId="14840" hidden="1"/>
    <cellStyle name="Hyperlink 32" xfId="15058" hidden="1"/>
    <cellStyle name="Hyperlink 32" xfId="15279" hidden="1"/>
    <cellStyle name="Hyperlink 32" xfId="15498" hidden="1"/>
    <cellStyle name="Hyperlink 32" xfId="15714" hidden="1"/>
    <cellStyle name="Hyperlink 32" xfId="15933" hidden="1"/>
    <cellStyle name="Hyperlink 32" xfId="16143" hidden="1"/>
    <cellStyle name="Hyperlink 32" xfId="16497" hidden="1"/>
    <cellStyle name="Hyperlink 32" xfId="16710" hidden="1"/>
    <cellStyle name="Hyperlink 32" xfId="16916" hidden="1"/>
    <cellStyle name="Hyperlink 32" xfId="17126" hidden="1"/>
    <cellStyle name="Hyperlink 32" xfId="17320" hidden="1"/>
    <cellStyle name="Hyperlink 32" xfId="17529" hidden="1"/>
    <cellStyle name="Hyperlink 32" xfId="17739" hidden="1"/>
    <cellStyle name="Hyperlink 32" xfId="17950" hidden="1"/>
    <cellStyle name="Hyperlink 32" xfId="18159" hidden="1"/>
    <cellStyle name="Hyperlink 32" xfId="18368" hidden="1"/>
    <cellStyle name="Hyperlink 32" xfId="18576" hidden="1"/>
    <cellStyle name="Hyperlink 32" xfId="18924" hidden="1"/>
    <cellStyle name="Hyperlink 32" xfId="19132" hidden="1"/>
    <cellStyle name="Hyperlink 33" xfId="1018" hidden="1"/>
    <cellStyle name="Hyperlink 33" xfId="1253" hidden="1"/>
    <cellStyle name="Hyperlink 33" xfId="1457" hidden="1"/>
    <cellStyle name="Hyperlink 33" xfId="1703" hidden="1"/>
    <cellStyle name="Hyperlink 33" xfId="1951" hidden="1"/>
    <cellStyle name="Hyperlink 33" xfId="2198" hidden="1"/>
    <cellStyle name="Hyperlink 33" xfId="2436" hidden="1"/>
    <cellStyle name="Hyperlink 33" xfId="2683" hidden="1"/>
    <cellStyle name="Hyperlink 33" xfId="2910" hidden="1"/>
    <cellStyle name="Hyperlink 33" xfId="3291" hidden="1"/>
    <cellStyle name="Hyperlink 33" xfId="3516" hidden="1"/>
    <cellStyle name="Hyperlink 33" xfId="4560" hidden="1"/>
    <cellStyle name="Hyperlink 33" xfId="4793" hidden="1"/>
    <cellStyle name="Hyperlink 33" xfId="4997" hidden="1"/>
    <cellStyle name="Hyperlink 33" xfId="5240" hidden="1"/>
    <cellStyle name="Hyperlink 33" xfId="5485" hidden="1"/>
    <cellStyle name="Hyperlink 33" xfId="5728" hidden="1"/>
    <cellStyle name="Hyperlink 33" xfId="5964" hidden="1"/>
    <cellStyle name="Hyperlink 33" xfId="6209" hidden="1"/>
    <cellStyle name="Hyperlink 33" xfId="6435" hidden="1"/>
    <cellStyle name="Hyperlink 33" xfId="6814" hidden="1"/>
    <cellStyle name="Hyperlink 33" xfId="7037" hidden="1"/>
    <cellStyle name="Hyperlink 33" xfId="3829" hidden="1"/>
    <cellStyle name="Hyperlink 33" xfId="7266" hidden="1"/>
    <cellStyle name="Hyperlink 33" xfId="7595" hidden="1"/>
    <cellStyle name="Hyperlink 33" xfId="7821" hidden="1"/>
    <cellStyle name="Hyperlink 33" xfId="4489" hidden="1"/>
    <cellStyle name="Hyperlink 33" xfId="8582" hidden="1"/>
    <cellStyle name="Hyperlink 33" xfId="8813" hidden="1"/>
    <cellStyle name="Hyperlink 33" xfId="9016" hidden="1"/>
    <cellStyle name="Hyperlink 33" xfId="9254" hidden="1"/>
    <cellStyle name="Hyperlink 33" xfId="9493" hidden="1"/>
    <cellStyle name="Hyperlink 33" xfId="9732" hidden="1"/>
    <cellStyle name="Hyperlink 33" xfId="9962" hidden="1"/>
    <cellStyle name="Hyperlink 33" xfId="10201" hidden="1"/>
    <cellStyle name="Hyperlink 33" xfId="10421" hidden="1"/>
    <cellStyle name="Hyperlink 33" xfId="10795" hidden="1"/>
    <cellStyle name="Hyperlink 33" xfId="11016" hidden="1"/>
    <cellStyle name="Hyperlink 33" xfId="5165" hidden="1"/>
    <cellStyle name="Hyperlink 33" xfId="11455" hidden="1"/>
    <cellStyle name="Hyperlink 33" xfId="11686" hidden="1"/>
    <cellStyle name="Hyperlink 33" xfId="11889" hidden="1"/>
    <cellStyle name="Hyperlink 33" xfId="12134" hidden="1"/>
    <cellStyle name="Hyperlink 33" xfId="12378" hidden="1"/>
    <cellStyle name="Hyperlink 33" xfId="12623" hidden="1"/>
    <cellStyle name="Hyperlink 33" xfId="12861" hidden="1"/>
    <cellStyle name="Hyperlink 33" xfId="13106" hidden="1"/>
    <cellStyle name="Hyperlink 33" xfId="13330" hidden="1"/>
    <cellStyle name="Hyperlink 33" xfId="13711" hidden="1"/>
    <cellStyle name="Hyperlink 33" xfId="13936" hidden="1"/>
    <cellStyle name="Hyperlink 33" xfId="14430" hidden="1"/>
    <cellStyle name="Hyperlink 33" xfId="14645" hidden="1"/>
    <cellStyle name="Hyperlink 33" xfId="14842" hidden="1"/>
    <cellStyle name="Hyperlink 33" xfId="15060" hidden="1"/>
    <cellStyle name="Hyperlink 33" xfId="15281" hidden="1"/>
    <cellStyle name="Hyperlink 33" xfId="15500" hidden="1"/>
    <cellStyle name="Hyperlink 33" xfId="15716" hidden="1"/>
    <cellStyle name="Hyperlink 33" xfId="15935" hidden="1"/>
    <cellStyle name="Hyperlink 33" xfId="16145" hidden="1"/>
    <cellStyle name="Hyperlink 33" xfId="16499" hidden="1"/>
    <cellStyle name="Hyperlink 33" xfId="16712" hidden="1"/>
    <cellStyle name="Hyperlink 33" xfId="16918" hidden="1"/>
    <cellStyle name="Hyperlink 33" xfId="17128" hidden="1"/>
    <cellStyle name="Hyperlink 33" xfId="17322" hidden="1"/>
    <cellStyle name="Hyperlink 33" xfId="17531" hidden="1"/>
    <cellStyle name="Hyperlink 33" xfId="17741" hidden="1"/>
    <cellStyle name="Hyperlink 33" xfId="17952" hidden="1"/>
    <cellStyle name="Hyperlink 33" xfId="18161" hidden="1"/>
    <cellStyle name="Hyperlink 33" xfId="18370" hidden="1"/>
    <cellStyle name="Hyperlink 33" xfId="18578" hidden="1"/>
    <cellStyle name="Hyperlink 33" xfId="18926" hidden="1"/>
    <cellStyle name="Hyperlink 33" xfId="19134" hidden="1"/>
    <cellStyle name="Hyperlink 34" xfId="1020" hidden="1"/>
    <cellStyle name="Hyperlink 34" xfId="1255" hidden="1"/>
    <cellStyle name="Hyperlink 34" xfId="1459" hidden="1"/>
    <cellStyle name="Hyperlink 34" xfId="1705" hidden="1"/>
    <cellStyle name="Hyperlink 34" xfId="1953" hidden="1"/>
    <cellStyle name="Hyperlink 34" xfId="2200" hidden="1"/>
    <cellStyle name="Hyperlink 34" xfId="2438" hidden="1"/>
    <cellStyle name="Hyperlink 34" xfId="2685" hidden="1"/>
    <cellStyle name="Hyperlink 34" xfId="2912" hidden="1"/>
    <cellStyle name="Hyperlink 34" xfId="3293" hidden="1"/>
    <cellStyle name="Hyperlink 34" xfId="3518" hidden="1"/>
    <cellStyle name="Hyperlink 34" xfId="4562" hidden="1"/>
    <cellStyle name="Hyperlink 34" xfId="4795" hidden="1"/>
    <cellStyle name="Hyperlink 34" xfId="4999" hidden="1"/>
    <cellStyle name="Hyperlink 34" xfId="5242" hidden="1"/>
    <cellStyle name="Hyperlink 34" xfId="5487" hidden="1"/>
    <cellStyle name="Hyperlink 34" xfId="5730" hidden="1"/>
    <cellStyle name="Hyperlink 34" xfId="5966" hidden="1"/>
    <cellStyle name="Hyperlink 34" xfId="6211" hidden="1"/>
    <cellStyle name="Hyperlink 34" xfId="6437" hidden="1"/>
    <cellStyle name="Hyperlink 34" xfId="6816" hidden="1"/>
    <cellStyle name="Hyperlink 34" xfId="7039" hidden="1"/>
    <cellStyle name="Hyperlink 34" xfId="513" hidden="1"/>
    <cellStyle name="Hyperlink 34" xfId="7268" hidden="1"/>
    <cellStyle name="Hyperlink 34" xfId="7597" hidden="1"/>
    <cellStyle name="Hyperlink 34" xfId="7823" hidden="1"/>
    <cellStyle name="Hyperlink 34" xfId="6300" hidden="1"/>
    <cellStyle name="Hyperlink 34" xfId="8584" hidden="1"/>
    <cellStyle name="Hyperlink 34" xfId="8815" hidden="1"/>
    <cellStyle name="Hyperlink 34" xfId="9018" hidden="1"/>
    <cellStyle name="Hyperlink 34" xfId="9256" hidden="1"/>
    <cellStyle name="Hyperlink 34" xfId="9495" hidden="1"/>
    <cellStyle name="Hyperlink 34" xfId="9734" hidden="1"/>
    <cellStyle name="Hyperlink 34" xfId="9964" hidden="1"/>
    <cellStyle name="Hyperlink 34" xfId="10203" hidden="1"/>
    <cellStyle name="Hyperlink 34" xfId="10423" hidden="1"/>
    <cellStyle name="Hyperlink 34" xfId="10797" hidden="1"/>
    <cellStyle name="Hyperlink 34" xfId="11018" hidden="1"/>
    <cellStyle name="Hyperlink 34" xfId="5652" hidden="1"/>
    <cellStyle name="Hyperlink 34" xfId="11457" hidden="1"/>
    <cellStyle name="Hyperlink 34" xfId="11688" hidden="1"/>
    <cellStyle name="Hyperlink 34" xfId="11891" hidden="1"/>
    <cellStyle name="Hyperlink 34" xfId="12136" hidden="1"/>
    <cellStyle name="Hyperlink 34" xfId="12380" hidden="1"/>
    <cellStyle name="Hyperlink 34" xfId="12625" hidden="1"/>
    <cellStyle name="Hyperlink 34" xfId="12863" hidden="1"/>
    <cellStyle name="Hyperlink 34" xfId="13108" hidden="1"/>
    <cellStyle name="Hyperlink 34" xfId="13332" hidden="1"/>
    <cellStyle name="Hyperlink 34" xfId="13713" hidden="1"/>
    <cellStyle name="Hyperlink 34" xfId="13938" hidden="1"/>
    <cellStyle name="Hyperlink 34" xfId="14432" hidden="1"/>
    <cellStyle name="Hyperlink 34" xfId="14647" hidden="1"/>
    <cellStyle name="Hyperlink 34" xfId="14844" hidden="1"/>
    <cellStyle name="Hyperlink 34" xfId="15062" hidden="1"/>
    <cellStyle name="Hyperlink 34" xfId="15283" hidden="1"/>
    <cellStyle name="Hyperlink 34" xfId="15502" hidden="1"/>
    <cellStyle name="Hyperlink 34" xfId="15718" hidden="1"/>
    <cellStyle name="Hyperlink 34" xfId="15937" hidden="1"/>
    <cellStyle name="Hyperlink 34" xfId="16147" hidden="1"/>
    <cellStyle name="Hyperlink 34" xfId="16501" hidden="1"/>
    <cellStyle name="Hyperlink 34" xfId="16714" hidden="1"/>
    <cellStyle name="Hyperlink 34" xfId="16920" hidden="1"/>
    <cellStyle name="Hyperlink 34" xfId="17130" hidden="1"/>
    <cellStyle name="Hyperlink 34" xfId="17324" hidden="1"/>
    <cellStyle name="Hyperlink 34" xfId="17533" hidden="1"/>
    <cellStyle name="Hyperlink 34" xfId="17743" hidden="1"/>
    <cellStyle name="Hyperlink 34" xfId="17954" hidden="1"/>
    <cellStyle name="Hyperlink 34" xfId="18163" hidden="1"/>
    <cellStyle name="Hyperlink 34" xfId="18372" hidden="1"/>
    <cellStyle name="Hyperlink 34" xfId="18580" hidden="1"/>
    <cellStyle name="Hyperlink 34" xfId="18928" hidden="1"/>
    <cellStyle name="Hyperlink 34" xfId="19136" hidden="1"/>
    <cellStyle name="Hyperlink 35" xfId="1022" hidden="1"/>
    <cellStyle name="Hyperlink 35" xfId="1257" hidden="1"/>
    <cellStyle name="Hyperlink 35" xfId="1461" hidden="1"/>
    <cellStyle name="Hyperlink 35" xfId="1707" hidden="1"/>
    <cellStyle name="Hyperlink 35" xfId="1955" hidden="1"/>
    <cellStyle name="Hyperlink 35" xfId="2202" hidden="1"/>
    <cellStyle name="Hyperlink 35" xfId="2440" hidden="1"/>
    <cellStyle name="Hyperlink 35" xfId="2687" hidden="1"/>
    <cellStyle name="Hyperlink 35" xfId="2914" hidden="1"/>
    <cellStyle name="Hyperlink 35" xfId="3295" hidden="1"/>
    <cellStyle name="Hyperlink 35" xfId="3520" hidden="1"/>
    <cellStyle name="Hyperlink 35" xfId="4564" hidden="1"/>
    <cellStyle name="Hyperlink 35" xfId="4797" hidden="1"/>
    <cellStyle name="Hyperlink 35" xfId="5001" hidden="1"/>
    <cellStyle name="Hyperlink 35" xfId="5244" hidden="1"/>
    <cellStyle name="Hyperlink 35" xfId="5489" hidden="1"/>
    <cellStyle name="Hyperlink 35" xfId="5732" hidden="1"/>
    <cellStyle name="Hyperlink 35" xfId="5968" hidden="1"/>
    <cellStyle name="Hyperlink 35" xfId="6213" hidden="1"/>
    <cellStyle name="Hyperlink 35" xfId="6439" hidden="1"/>
    <cellStyle name="Hyperlink 35" xfId="6818" hidden="1"/>
    <cellStyle name="Hyperlink 35" xfId="7041" hidden="1"/>
    <cellStyle name="Hyperlink 35" xfId="3826" hidden="1"/>
    <cellStyle name="Hyperlink 35" xfId="7270" hidden="1"/>
    <cellStyle name="Hyperlink 35" xfId="7599" hidden="1"/>
    <cellStyle name="Hyperlink 35" xfId="7825" hidden="1"/>
    <cellStyle name="Hyperlink 35" xfId="6288" hidden="1"/>
    <cellStyle name="Hyperlink 35" xfId="8586" hidden="1"/>
    <cellStyle name="Hyperlink 35" xfId="8817" hidden="1"/>
    <cellStyle name="Hyperlink 35" xfId="9020" hidden="1"/>
    <cellStyle name="Hyperlink 35" xfId="9258" hidden="1"/>
    <cellStyle name="Hyperlink 35" xfId="9497" hidden="1"/>
    <cellStyle name="Hyperlink 35" xfId="9736" hidden="1"/>
    <cellStyle name="Hyperlink 35" xfId="9966" hidden="1"/>
    <cellStyle name="Hyperlink 35" xfId="10205" hidden="1"/>
    <cellStyle name="Hyperlink 35" xfId="10425" hidden="1"/>
    <cellStyle name="Hyperlink 35" xfId="10799" hidden="1"/>
    <cellStyle name="Hyperlink 35" xfId="11020" hidden="1"/>
    <cellStyle name="Hyperlink 35" xfId="4064" hidden="1"/>
    <cellStyle name="Hyperlink 35" xfId="11459" hidden="1"/>
    <cellStyle name="Hyperlink 35" xfId="11690" hidden="1"/>
    <cellStyle name="Hyperlink 35" xfId="11893" hidden="1"/>
    <cellStyle name="Hyperlink 35" xfId="12138" hidden="1"/>
    <cellStyle name="Hyperlink 35" xfId="12382" hidden="1"/>
    <cellStyle name="Hyperlink 35" xfId="12627" hidden="1"/>
    <cellStyle name="Hyperlink 35" xfId="12865" hidden="1"/>
    <cellStyle name="Hyperlink 35" xfId="13110" hidden="1"/>
    <cellStyle name="Hyperlink 35" xfId="13334" hidden="1"/>
    <cellStyle name="Hyperlink 35" xfId="13715" hidden="1"/>
    <cellStyle name="Hyperlink 35" xfId="13940" hidden="1"/>
    <cellStyle name="Hyperlink 35" xfId="14434" hidden="1"/>
    <cellStyle name="Hyperlink 35" xfId="14649" hidden="1"/>
    <cellStyle name="Hyperlink 35" xfId="14846" hidden="1"/>
    <cellStyle name="Hyperlink 35" xfId="15064" hidden="1"/>
    <cellStyle name="Hyperlink 35" xfId="15285" hidden="1"/>
    <cellStyle name="Hyperlink 35" xfId="15504" hidden="1"/>
    <cellStyle name="Hyperlink 35" xfId="15720" hidden="1"/>
    <cellStyle name="Hyperlink 35" xfId="15939" hidden="1"/>
    <cellStyle name="Hyperlink 35" xfId="16149" hidden="1"/>
    <cellStyle name="Hyperlink 35" xfId="16503" hidden="1"/>
    <cellStyle name="Hyperlink 35" xfId="16716" hidden="1"/>
    <cellStyle name="Hyperlink 35" xfId="16922" hidden="1"/>
    <cellStyle name="Hyperlink 35" xfId="17132" hidden="1"/>
    <cellStyle name="Hyperlink 35" xfId="17326" hidden="1"/>
    <cellStyle name="Hyperlink 35" xfId="17535" hidden="1"/>
    <cellStyle name="Hyperlink 35" xfId="17745" hidden="1"/>
    <cellStyle name="Hyperlink 35" xfId="17956" hidden="1"/>
    <cellStyle name="Hyperlink 35" xfId="18165" hidden="1"/>
    <cellStyle name="Hyperlink 35" xfId="18374" hidden="1"/>
    <cellStyle name="Hyperlink 35" xfId="18582" hidden="1"/>
    <cellStyle name="Hyperlink 35" xfId="18930" hidden="1"/>
    <cellStyle name="Hyperlink 35" xfId="19138" hidden="1"/>
    <cellStyle name="Hyperlink 36" xfId="1024" hidden="1"/>
    <cellStyle name="Hyperlink 36" xfId="1259" hidden="1"/>
    <cellStyle name="Hyperlink 36" xfId="1463" hidden="1"/>
    <cellStyle name="Hyperlink 36" xfId="1709" hidden="1"/>
    <cellStyle name="Hyperlink 36" xfId="1957" hidden="1"/>
    <cellStyle name="Hyperlink 36" xfId="2204" hidden="1"/>
    <cellStyle name="Hyperlink 36" xfId="2442" hidden="1"/>
    <cellStyle name="Hyperlink 36" xfId="2689" hidden="1"/>
    <cellStyle name="Hyperlink 36" xfId="2916" hidden="1"/>
    <cellStyle name="Hyperlink 36" xfId="3297" hidden="1"/>
    <cellStyle name="Hyperlink 36" xfId="3522" hidden="1"/>
    <cellStyle name="Hyperlink 36" xfId="4566" hidden="1"/>
    <cellStyle name="Hyperlink 36" xfId="4799" hidden="1"/>
    <cellStyle name="Hyperlink 36" xfId="5003" hidden="1"/>
    <cellStyle name="Hyperlink 36" xfId="5246" hidden="1"/>
    <cellStyle name="Hyperlink 36" xfId="5491" hidden="1"/>
    <cellStyle name="Hyperlink 36" xfId="5734" hidden="1"/>
    <cellStyle name="Hyperlink 36" xfId="5970" hidden="1"/>
    <cellStyle name="Hyperlink 36" xfId="6215" hidden="1"/>
    <cellStyle name="Hyperlink 36" xfId="6441" hidden="1"/>
    <cellStyle name="Hyperlink 36" xfId="6820" hidden="1"/>
    <cellStyle name="Hyperlink 36" xfId="7043" hidden="1"/>
    <cellStyle name="Hyperlink 36" xfId="3824" hidden="1"/>
    <cellStyle name="Hyperlink 36" xfId="7272" hidden="1"/>
    <cellStyle name="Hyperlink 36" xfId="7601" hidden="1"/>
    <cellStyle name="Hyperlink 36" xfId="7827" hidden="1"/>
    <cellStyle name="Hyperlink 36" xfId="6135" hidden="1"/>
    <cellStyle name="Hyperlink 36" xfId="8588" hidden="1"/>
    <cellStyle name="Hyperlink 36" xfId="8819" hidden="1"/>
    <cellStyle name="Hyperlink 36" xfId="9022" hidden="1"/>
    <cellStyle name="Hyperlink 36" xfId="9260" hidden="1"/>
    <cellStyle name="Hyperlink 36" xfId="9499" hidden="1"/>
    <cellStyle name="Hyperlink 36" xfId="9738" hidden="1"/>
    <cellStyle name="Hyperlink 36" xfId="9968" hidden="1"/>
    <cellStyle name="Hyperlink 36" xfId="10207" hidden="1"/>
    <cellStyle name="Hyperlink 36" xfId="10427" hidden="1"/>
    <cellStyle name="Hyperlink 36" xfId="10801" hidden="1"/>
    <cellStyle name="Hyperlink 36" xfId="11022" hidden="1"/>
    <cellStyle name="Hyperlink 36" xfId="6133" hidden="1"/>
    <cellStyle name="Hyperlink 36" xfId="11461" hidden="1"/>
    <cellStyle name="Hyperlink 36" xfId="11692" hidden="1"/>
    <cellStyle name="Hyperlink 36" xfId="11895" hidden="1"/>
    <cellStyle name="Hyperlink 36" xfId="12140" hidden="1"/>
    <cellStyle name="Hyperlink 36" xfId="12384" hidden="1"/>
    <cellStyle name="Hyperlink 36" xfId="12629" hidden="1"/>
    <cellStyle name="Hyperlink 36" xfId="12867" hidden="1"/>
    <cellStyle name="Hyperlink 36" xfId="13112" hidden="1"/>
    <cellStyle name="Hyperlink 36" xfId="13336" hidden="1"/>
    <cellStyle name="Hyperlink 36" xfId="13717" hidden="1"/>
    <cellStyle name="Hyperlink 36" xfId="13942" hidden="1"/>
    <cellStyle name="Hyperlink 36" xfId="14436" hidden="1"/>
    <cellStyle name="Hyperlink 36" xfId="14651" hidden="1"/>
    <cellStyle name="Hyperlink 36" xfId="14848" hidden="1"/>
    <cellStyle name="Hyperlink 36" xfId="15066" hidden="1"/>
    <cellStyle name="Hyperlink 36" xfId="15287" hidden="1"/>
    <cellStyle name="Hyperlink 36" xfId="15506" hidden="1"/>
    <cellStyle name="Hyperlink 36" xfId="15722" hidden="1"/>
    <cellStyle name="Hyperlink 36" xfId="15941" hidden="1"/>
    <cellStyle name="Hyperlink 36" xfId="16151" hidden="1"/>
    <cellStyle name="Hyperlink 36" xfId="16505" hidden="1"/>
    <cellStyle name="Hyperlink 36" xfId="16718" hidden="1"/>
    <cellStyle name="Hyperlink 36" xfId="16924" hidden="1"/>
    <cellStyle name="Hyperlink 36" xfId="17134" hidden="1"/>
    <cellStyle name="Hyperlink 36" xfId="17328" hidden="1"/>
    <cellStyle name="Hyperlink 36" xfId="17537" hidden="1"/>
    <cellStyle name="Hyperlink 36" xfId="17747" hidden="1"/>
    <cellStyle name="Hyperlink 36" xfId="17958" hidden="1"/>
    <cellStyle name="Hyperlink 36" xfId="18167" hidden="1"/>
    <cellStyle name="Hyperlink 36" xfId="18376" hidden="1"/>
    <cellStyle name="Hyperlink 36" xfId="18584" hidden="1"/>
    <cellStyle name="Hyperlink 36" xfId="18932" hidden="1"/>
    <cellStyle name="Hyperlink 36" xfId="19140" hidden="1"/>
    <cellStyle name="Hyperlink 37" xfId="1026" hidden="1"/>
    <cellStyle name="Hyperlink 37" xfId="1261" hidden="1"/>
    <cellStyle name="Hyperlink 37" xfId="1465" hidden="1"/>
    <cellStyle name="Hyperlink 37" xfId="1711" hidden="1"/>
    <cellStyle name="Hyperlink 37" xfId="1959" hidden="1"/>
    <cellStyle name="Hyperlink 37" xfId="2206" hidden="1"/>
    <cellStyle name="Hyperlink 37" xfId="2444" hidden="1"/>
    <cellStyle name="Hyperlink 37" xfId="2691" hidden="1"/>
    <cellStyle name="Hyperlink 37" xfId="2918" hidden="1"/>
    <cellStyle name="Hyperlink 37" xfId="3299" hidden="1"/>
    <cellStyle name="Hyperlink 37" xfId="3524" hidden="1"/>
    <cellStyle name="Hyperlink 37" xfId="4568" hidden="1"/>
    <cellStyle name="Hyperlink 37" xfId="4801" hidden="1"/>
    <cellStyle name="Hyperlink 37" xfId="5005" hidden="1"/>
    <cellStyle name="Hyperlink 37" xfId="5248" hidden="1"/>
    <cellStyle name="Hyperlink 37" xfId="5493" hidden="1"/>
    <cellStyle name="Hyperlink 37" xfId="5736" hidden="1"/>
    <cellStyle name="Hyperlink 37" xfId="5972" hidden="1"/>
    <cellStyle name="Hyperlink 37" xfId="6217" hidden="1"/>
    <cellStyle name="Hyperlink 37" xfId="6443" hidden="1"/>
    <cellStyle name="Hyperlink 37" xfId="6822" hidden="1"/>
    <cellStyle name="Hyperlink 37" xfId="7045" hidden="1"/>
    <cellStyle name="Hyperlink 37" xfId="3822" hidden="1"/>
    <cellStyle name="Hyperlink 37" xfId="7274" hidden="1"/>
    <cellStyle name="Hyperlink 37" xfId="7603" hidden="1"/>
    <cellStyle name="Hyperlink 37" xfId="7829" hidden="1"/>
    <cellStyle name="Hyperlink 37" xfId="7993" hidden="1"/>
    <cellStyle name="Hyperlink 37" xfId="8590" hidden="1"/>
    <cellStyle name="Hyperlink 37" xfId="8821" hidden="1"/>
    <cellStyle name="Hyperlink 37" xfId="9024" hidden="1"/>
    <cellStyle name="Hyperlink 37" xfId="9262" hidden="1"/>
    <cellStyle name="Hyperlink 37" xfId="9501" hidden="1"/>
    <cellStyle name="Hyperlink 37" xfId="9740" hidden="1"/>
    <cellStyle name="Hyperlink 37" xfId="9970" hidden="1"/>
    <cellStyle name="Hyperlink 37" xfId="10209" hidden="1"/>
    <cellStyle name="Hyperlink 37" xfId="10429" hidden="1"/>
    <cellStyle name="Hyperlink 37" xfId="10803" hidden="1"/>
    <cellStyle name="Hyperlink 37" xfId="11024" hidden="1"/>
    <cellStyle name="Hyperlink 37" xfId="4016" hidden="1"/>
    <cellStyle name="Hyperlink 37" xfId="11463" hidden="1"/>
    <cellStyle name="Hyperlink 37" xfId="11694" hidden="1"/>
    <cellStyle name="Hyperlink 37" xfId="11897" hidden="1"/>
    <cellStyle name="Hyperlink 37" xfId="12142" hidden="1"/>
    <cellStyle name="Hyperlink 37" xfId="12386" hidden="1"/>
    <cellStyle name="Hyperlink 37" xfId="12631" hidden="1"/>
    <cellStyle name="Hyperlink 37" xfId="12869" hidden="1"/>
    <cellStyle name="Hyperlink 37" xfId="13114" hidden="1"/>
    <cellStyle name="Hyperlink 37" xfId="13338" hidden="1"/>
    <cellStyle name="Hyperlink 37" xfId="13719" hidden="1"/>
    <cellStyle name="Hyperlink 37" xfId="13944" hidden="1"/>
    <cellStyle name="Hyperlink 37" xfId="14438" hidden="1"/>
    <cellStyle name="Hyperlink 37" xfId="14653" hidden="1"/>
    <cellStyle name="Hyperlink 37" xfId="14850" hidden="1"/>
    <cellStyle name="Hyperlink 37" xfId="15068" hidden="1"/>
    <cellStyle name="Hyperlink 37" xfId="15289" hidden="1"/>
    <cellStyle name="Hyperlink 37" xfId="15508" hidden="1"/>
    <cellStyle name="Hyperlink 37" xfId="15724" hidden="1"/>
    <cellStyle name="Hyperlink 37" xfId="15943" hidden="1"/>
    <cellStyle name="Hyperlink 37" xfId="16153" hidden="1"/>
    <cellStyle name="Hyperlink 37" xfId="16507" hidden="1"/>
    <cellStyle name="Hyperlink 37" xfId="16720" hidden="1"/>
    <cellStyle name="Hyperlink 37" xfId="16926" hidden="1"/>
    <cellStyle name="Hyperlink 37" xfId="17136" hidden="1"/>
    <cellStyle name="Hyperlink 37" xfId="17330" hidden="1"/>
    <cellStyle name="Hyperlink 37" xfId="17539" hidden="1"/>
    <cellStyle name="Hyperlink 37" xfId="17749" hidden="1"/>
    <cellStyle name="Hyperlink 37" xfId="17960" hidden="1"/>
    <cellStyle name="Hyperlink 37" xfId="18169" hidden="1"/>
    <cellStyle name="Hyperlink 37" xfId="18378" hidden="1"/>
    <cellStyle name="Hyperlink 37" xfId="18586" hidden="1"/>
    <cellStyle name="Hyperlink 37" xfId="18934" hidden="1"/>
    <cellStyle name="Hyperlink 37" xfId="19142" hidden="1"/>
    <cellStyle name="Hyperlink 38" xfId="1028" hidden="1"/>
    <cellStyle name="Hyperlink 38" xfId="1263" hidden="1"/>
    <cellStyle name="Hyperlink 38" xfId="1467" hidden="1"/>
    <cellStyle name="Hyperlink 38" xfId="1713" hidden="1"/>
    <cellStyle name="Hyperlink 38" xfId="1961" hidden="1"/>
    <cellStyle name="Hyperlink 38" xfId="2208" hidden="1"/>
    <cellStyle name="Hyperlink 38" xfId="2446" hidden="1"/>
    <cellStyle name="Hyperlink 38" xfId="2693" hidden="1"/>
    <cellStyle name="Hyperlink 38" xfId="2920" hidden="1"/>
    <cellStyle name="Hyperlink 38" xfId="3301" hidden="1"/>
    <cellStyle name="Hyperlink 38" xfId="3526" hidden="1"/>
    <cellStyle name="Hyperlink 38" xfId="4570" hidden="1"/>
    <cellStyle name="Hyperlink 38" xfId="4803" hidden="1"/>
    <cellStyle name="Hyperlink 38" xfId="5007" hidden="1"/>
    <cellStyle name="Hyperlink 38" xfId="5250" hidden="1"/>
    <cellStyle name="Hyperlink 38" xfId="5495" hidden="1"/>
    <cellStyle name="Hyperlink 38" xfId="5738" hidden="1"/>
    <cellStyle name="Hyperlink 38" xfId="5974" hidden="1"/>
    <cellStyle name="Hyperlink 38" xfId="6219" hidden="1"/>
    <cellStyle name="Hyperlink 38" xfId="6445" hidden="1"/>
    <cellStyle name="Hyperlink 38" xfId="6824" hidden="1"/>
    <cellStyle name="Hyperlink 38" xfId="7047" hidden="1"/>
    <cellStyle name="Hyperlink 38" xfId="3820" hidden="1"/>
    <cellStyle name="Hyperlink 38" xfId="7276" hidden="1"/>
    <cellStyle name="Hyperlink 38" xfId="7605" hidden="1"/>
    <cellStyle name="Hyperlink 38" xfId="7831" hidden="1"/>
    <cellStyle name="Hyperlink 38" xfId="7995" hidden="1"/>
    <cellStyle name="Hyperlink 38" xfId="8592" hidden="1"/>
    <cellStyle name="Hyperlink 38" xfId="8823" hidden="1"/>
    <cellStyle name="Hyperlink 38" xfId="9026" hidden="1"/>
    <cellStyle name="Hyperlink 38" xfId="9264" hidden="1"/>
    <cellStyle name="Hyperlink 38" xfId="9503" hidden="1"/>
    <cellStyle name="Hyperlink 38" xfId="9742" hidden="1"/>
    <cellStyle name="Hyperlink 38" xfId="9972" hidden="1"/>
    <cellStyle name="Hyperlink 38" xfId="10211" hidden="1"/>
    <cellStyle name="Hyperlink 38" xfId="10431" hidden="1"/>
    <cellStyle name="Hyperlink 38" xfId="10805" hidden="1"/>
    <cellStyle name="Hyperlink 38" xfId="11026" hidden="1"/>
    <cellStyle name="Hyperlink 38" xfId="5569" hidden="1"/>
    <cellStyle name="Hyperlink 38" xfId="11465" hidden="1"/>
    <cellStyle name="Hyperlink 38" xfId="11696" hidden="1"/>
    <cellStyle name="Hyperlink 38" xfId="11899" hidden="1"/>
    <cellStyle name="Hyperlink 38" xfId="12144" hidden="1"/>
    <cellStyle name="Hyperlink 38" xfId="12388" hidden="1"/>
    <cellStyle name="Hyperlink 38" xfId="12633" hidden="1"/>
    <cellStyle name="Hyperlink 38" xfId="12871" hidden="1"/>
    <cellStyle name="Hyperlink 38" xfId="13116" hidden="1"/>
    <cellStyle name="Hyperlink 38" xfId="13340" hidden="1"/>
    <cellStyle name="Hyperlink 38" xfId="13721" hidden="1"/>
    <cellStyle name="Hyperlink 38" xfId="13946" hidden="1"/>
    <cellStyle name="Hyperlink 38" xfId="14440" hidden="1"/>
    <cellStyle name="Hyperlink 38" xfId="14655" hidden="1"/>
    <cellStyle name="Hyperlink 38" xfId="14852" hidden="1"/>
    <cellStyle name="Hyperlink 38" xfId="15070" hidden="1"/>
    <cellStyle name="Hyperlink 38" xfId="15291" hidden="1"/>
    <cellStyle name="Hyperlink 38" xfId="15510" hidden="1"/>
    <cellStyle name="Hyperlink 38" xfId="15726" hidden="1"/>
    <cellStyle name="Hyperlink 38" xfId="15945" hidden="1"/>
    <cellStyle name="Hyperlink 38" xfId="16155" hidden="1"/>
    <cellStyle name="Hyperlink 38" xfId="16509" hidden="1"/>
    <cellStyle name="Hyperlink 38" xfId="16722" hidden="1"/>
    <cellStyle name="Hyperlink 38" xfId="16928" hidden="1"/>
    <cellStyle name="Hyperlink 38" xfId="17138" hidden="1"/>
    <cellStyle name="Hyperlink 38" xfId="17332" hidden="1"/>
    <cellStyle name="Hyperlink 38" xfId="17541" hidden="1"/>
    <cellStyle name="Hyperlink 38" xfId="17751" hidden="1"/>
    <cellStyle name="Hyperlink 38" xfId="17962" hidden="1"/>
    <cellStyle name="Hyperlink 38" xfId="18171" hidden="1"/>
    <cellStyle name="Hyperlink 38" xfId="18380" hidden="1"/>
    <cellStyle name="Hyperlink 38" xfId="18588" hidden="1"/>
    <cellStyle name="Hyperlink 38" xfId="18936" hidden="1"/>
    <cellStyle name="Hyperlink 38" xfId="19144" hidden="1"/>
    <cellStyle name="Hyperlink 39" xfId="1030" hidden="1"/>
    <cellStyle name="Hyperlink 39" xfId="1265" hidden="1"/>
    <cellStyle name="Hyperlink 39" xfId="1469" hidden="1"/>
    <cellStyle name="Hyperlink 39" xfId="1715" hidden="1"/>
    <cellStyle name="Hyperlink 39" xfId="1963" hidden="1"/>
    <cellStyle name="Hyperlink 39" xfId="2210" hidden="1"/>
    <cellStyle name="Hyperlink 39" xfId="2448" hidden="1"/>
    <cellStyle name="Hyperlink 39" xfId="2695" hidden="1"/>
    <cellStyle name="Hyperlink 39" xfId="2922" hidden="1"/>
    <cellStyle name="Hyperlink 39" xfId="3303" hidden="1"/>
    <cellStyle name="Hyperlink 39" xfId="3528" hidden="1"/>
    <cellStyle name="Hyperlink 39" xfId="4572" hidden="1"/>
    <cellStyle name="Hyperlink 39" xfId="4805" hidden="1"/>
    <cellStyle name="Hyperlink 39" xfId="5009" hidden="1"/>
    <cellStyle name="Hyperlink 39" xfId="5252" hidden="1"/>
    <cellStyle name="Hyperlink 39" xfId="5497" hidden="1"/>
    <cellStyle name="Hyperlink 39" xfId="5740" hidden="1"/>
    <cellStyle name="Hyperlink 39" xfId="5976" hidden="1"/>
    <cellStyle name="Hyperlink 39" xfId="6221" hidden="1"/>
    <cellStyle name="Hyperlink 39" xfId="6447" hidden="1"/>
    <cellStyle name="Hyperlink 39" xfId="6826" hidden="1"/>
    <cellStyle name="Hyperlink 39" xfId="7049" hidden="1"/>
    <cellStyle name="Hyperlink 39" xfId="3818" hidden="1"/>
    <cellStyle name="Hyperlink 39" xfId="7278" hidden="1"/>
    <cellStyle name="Hyperlink 39" xfId="7607" hidden="1"/>
    <cellStyle name="Hyperlink 39" xfId="7833" hidden="1"/>
    <cellStyle name="Hyperlink 39" xfId="7997" hidden="1"/>
    <cellStyle name="Hyperlink 39" xfId="8594" hidden="1"/>
    <cellStyle name="Hyperlink 39" xfId="8825" hidden="1"/>
    <cellStyle name="Hyperlink 39" xfId="9028" hidden="1"/>
    <cellStyle name="Hyperlink 39" xfId="9266" hidden="1"/>
    <cellStyle name="Hyperlink 39" xfId="9505" hidden="1"/>
    <cellStyle name="Hyperlink 39" xfId="9744" hidden="1"/>
    <cellStyle name="Hyperlink 39" xfId="9974" hidden="1"/>
    <cellStyle name="Hyperlink 39" xfId="10213" hidden="1"/>
    <cellStyle name="Hyperlink 39" xfId="10433" hidden="1"/>
    <cellStyle name="Hyperlink 39" xfId="10807" hidden="1"/>
    <cellStyle name="Hyperlink 39" xfId="11028" hidden="1"/>
    <cellStyle name="Hyperlink 39" xfId="5088" hidden="1"/>
    <cellStyle name="Hyperlink 39" xfId="11467" hidden="1"/>
    <cellStyle name="Hyperlink 39" xfId="11698" hidden="1"/>
    <cellStyle name="Hyperlink 39" xfId="11901" hidden="1"/>
    <cellStyle name="Hyperlink 39" xfId="12146" hidden="1"/>
    <cellStyle name="Hyperlink 39" xfId="12390" hidden="1"/>
    <cellStyle name="Hyperlink 39" xfId="12635" hidden="1"/>
    <cellStyle name="Hyperlink 39" xfId="12873" hidden="1"/>
    <cellStyle name="Hyperlink 39" xfId="13118" hidden="1"/>
    <cellStyle name="Hyperlink 39" xfId="13342" hidden="1"/>
    <cellStyle name="Hyperlink 39" xfId="13723" hidden="1"/>
    <cellStyle name="Hyperlink 39" xfId="13948" hidden="1"/>
    <cellStyle name="Hyperlink 39" xfId="14442" hidden="1"/>
    <cellStyle name="Hyperlink 39" xfId="14657" hidden="1"/>
    <cellStyle name="Hyperlink 39" xfId="14854" hidden="1"/>
    <cellStyle name="Hyperlink 39" xfId="15072" hidden="1"/>
    <cellStyle name="Hyperlink 39" xfId="15293" hidden="1"/>
    <cellStyle name="Hyperlink 39" xfId="15512" hidden="1"/>
    <cellStyle name="Hyperlink 39" xfId="15728" hidden="1"/>
    <cellStyle name="Hyperlink 39" xfId="15947" hidden="1"/>
    <cellStyle name="Hyperlink 39" xfId="16157" hidden="1"/>
    <cellStyle name="Hyperlink 39" xfId="16511" hidden="1"/>
    <cellStyle name="Hyperlink 39" xfId="16724" hidden="1"/>
    <cellStyle name="Hyperlink 39" xfId="16930" hidden="1"/>
    <cellStyle name="Hyperlink 39" xfId="17140" hidden="1"/>
    <cellStyle name="Hyperlink 39" xfId="17334" hidden="1"/>
    <cellStyle name="Hyperlink 39" xfId="17543" hidden="1"/>
    <cellStyle name="Hyperlink 39" xfId="17753" hidden="1"/>
    <cellStyle name="Hyperlink 39" xfId="17964" hidden="1"/>
    <cellStyle name="Hyperlink 39" xfId="18173" hidden="1"/>
    <cellStyle name="Hyperlink 39" xfId="18382" hidden="1"/>
    <cellStyle name="Hyperlink 39" xfId="18590" hidden="1"/>
    <cellStyle name="Hyperlink 39" xfId="18938" hidden="1"/>
    <cellStyle name="Hyperlink 39" xfId="19146" hidden="1"/>
    <cellStyle name="Hyperlink 4" xfId="587" hidden="1"/>
    <cellStyle name="Hyperlink 4" xfId="1194" hidden="1"/>
    <cellStyle name="Hyperlink 4" xfId="930" hidden="1"/>
    <cellStyle name="Hyperlink 4" xfId="1636" hidden="1"/>
    <cellStyle name="Hyperlink 4" xfId="1884" hidden="1"/>
    <cellStyle name="Hyperlink 4" xfId="2131" hidden="1"/>
    <cellStyle name="Hyperlink 4" xfId="2369" hidden="1"/>
    <cellStyle name="Hyperlink 4" xfId="2616" hidden="1"/>
    <cellStyle name="Hyperlink 4" xfId="2852" hidden="1"/>
    <cellStyle name="Hyperlink 4" xfId="3224" hidden="1"/>
    <cellStyle name="Hyperlink 4" xfId="3449" hidden="1"/>
    <cellStyle name="Hyperlink 4" xfId="4133" hidden="1"/>
    <cellStyle name="Hyperlink 4" xfId="4734" hidden="1"/>
    <cellStyle name="Hyperlink 4" xfId="4472" hidden="1"/>
    <cellStyle name="Hyperlink 4" xfId="5174" hidden="1"/>
    <cellStyle name="Hyperlink 4" xfId="5418" hidden="1"/>
    <cellStyle name="Hyperlink 4" xfId="5661" hidden="1"/>
    <cellStyle name="Hyperlink 4" xfId="5897" hidden="1"/>
    <cellStyle name="Hyperlink 4" xfId="6142" hidden="1"/>
    <cellStyle name="Hyperlink 4" xfId="6377" hidden="1"/>
    <cellStyle name="Hyperlink 4" xfId="6748" hidden="1"/>
    <cellStyle name="Hyperlink 4" xfId="6971" hidden="1"/>
    <cellStyle name="Hyperlink 4" xfId="3887" hidden="1"/>
    <cellStyle name="Hyperlink 4" xfId="7204" hidden="1"/>
    <cellStyle name="Hyperlink 4" xfId="7528" hidden="1"/>
    <cellStyle name="Hyperlink 4" xfId="7754" hidden="1"/>
    <cellStyle name="Hyperlink 4" xfId="5189" hidden="1"/>
    <cellStyle name="Hyperlink 4" xfId="8196" hidden="1"/>
    <cellStyle name="Hyperlink 4" xfId="8754" hidden="1"/>
    <cellStyle name="Hyperlink 4" xfId="8508" hidden="1"/>
    <cellStyle name="Hyperlink 4" xfId="9188" hidden="1"/>
    <cellStyle name="Hyperlink 4" xfId="9428" hidden="1"/>
    <cellStyle name="Hyperlink 4" xfId="9666" hidden="1"/>
    <cellStyle name="Hyperlink 4" xfId="9896" hidden="1"/>
    <cellStyle name="Hyperlink 4" xfId="10136" hidden="1"/>
    <cellStyle name="Hyperlink 4" xfId="10363" hidden="1"/>
    <cellStyle name="Hyperlink 4" xfId="10729" hidden="1"/>
    <cellStyle name="Hyperlink 4" xfId="10950" hidden="1"/>
    <cellStyle name="Hyperlink 4" xfId="5806" hidden="1"/>
    <cellStyle name="Hyperlink 4" xfId="7903" hidden="1"/>
    <cellStyle name="Hyperlink 4" xfId="11628" hidden="1"/>
    <cellStyle name="Hyperlink 4" xfId="11381" hidden="1"/>
    <cellStyle name="Hyperlink 4" xfId="12067" hidden="1"/>
    <cellStyle name="Hyperlink 4" xfId="12311" hidden="1"/>
    <cellStyle name="Hyperlink 4" xfId="12556" hidden="1"/>
    <cellStyle name="Hyperlink 4" xfId="12794" hidden="1"/>
    <cellStyle name="Hyperlink 4" xfId="13039" hidden="1"/>
    <cellStyle name="Hyperlink 4" xfId="13272" hidden="1"/>
    <cellStyle name="Hyperlink 4" xfId="13644" hidden="1"/>
    <cellStyle name="Hyperlink 4" xfId="13869" hidden="1"/>
    <cellStyle name="Hyperlink 4" xfId="10359" hidden="1"/>
    <cellStyle name="Hyperlink 4" xfId="14587" hidden="1"/>
    <cellStyle name="Hyperlink 4" xfId="14362" hidden="1"/>
    <cellStyle name="Hyperlink 4" xfId="15000" hidden="1"/>
    <cellStyle name="Hyperlink 4" xfId="15220" hidden="1"/>
    <cellStyle name="Hyperlink 4" xfId="15440" hidden="1"/>
    <cellStyle name="Hyperlink 4" xfId="15656" hidden="1"/>
    <cellStyle name="Hyperlink 4" xfId="15874" hidden="1"/>
    <cellStyle name="Hyperlink 4" xfId="16087" hidden="1"/>
    <cellStyle name="Hyperlink 4" xfId="16438" hidden="1"/>
    <cellStyle name="Hyperlink 4" xfId="16652" hidden="1"/>
    <cellStyle name="Hyperlink 4" xfId="14510" hidden="1"/>
    <cellStyle name="Hyperlink 4" xfId="17070" hidden="1"/>
    <cellStyle name="Hyperlink 4" xfId="12297" hidden="1"/>
    <cellStyle name="Hyperlink 4" xfId="17473" hidden="1"/>
    <cellStyle name="Hyperlink 4" xfId="17683" hidden="1"/>
    <cellStyle name="Hyperlink 4" xfId="17894" hidden="1"/>
    <cellStyle name="Hyperlink 4" xfId="18103" hidden="1"/>
    <cellStyle name="Hyperlink 4" xfId="18312" hidden="1"/>
    <cellStyle name="Hyperlink 4" xfId="18520" hidden="1"/>
    <cellStyle name="Hyperlink 4" xfId="18867" hidden="1"/>
    <cellStyle name="Hyperlink 4" xfId="19076" hidden="1"/>
    <cellStyle name="Hyperlink 40" xfId="1032" hidden="1"/>
    <cellStyle name="Hyperlink 40" xfId="1267" hidden="1"/>
    <cellStyle name="Hyperlink 40" xfId="1471" hidden="1"/>
    <cellStyle name="Hyperlink 40" xfId="1717" hidden="1"/>
    <cellStyle name="Hyperlink 40" xfId="1965" hidden="1"/>
    <cellStyle name="Hyperlink 40" xfId="2212" hidden="1"/>
    <cellStyle name="Hyperlink 40" xfId="2450" hidden="1"/>
    <cellStyle name="Hyperlink 40" xfId="2697" hidden="1"/>
    <cellStyle name="Hyperlink 40" xfId="2924" hidden="1"/>
    <cellStyle name="Hyperlink 40" xfId="3305" hidden="1"/>
    <cellStyle name="Hyperlink 40" xfId="3530" hidden="1"/>
    <cellStyle name="Hyperlink 40" xfId="4574" hidden="1"/>
    <cellStyle name="Hyperlink 40" xfId="4807" hidden="1"/>
    <cellStyle name="Hyperlink 40" xfId="5011" hidden="1"/>
    <cellStyle name="Hyperlink 40" xfId="5254" hidden="1"/>
    <cellStyle name="Hyperlink 40" xfId="5499" hidden="1"/>
    <cellStyle name="Hyperlink 40" xfId="5742" hidden="1"/>
    <cellStyle name="Hyperlink 40" xfId="5978" hidden="1"/>
    <cellStyle name="Hyperlink 40" xfId="6223" hidden="1"/>
    <cellStyle name="Hyperlink 40" xfId="6449" hidden="1"/>
    <cellStyle name="Hyperlink 40" xfId="6828" hidden="1"/>
    <cellStyle name="Hyperlink 40" xfId="7051" hidden="1"/>
    <cellStyle name="Hyperlink 40" xfId="3817" hidden="1"/>
    <cellStyle name="Hyperlink 40" xfId="7280" hidden="1"/>
    <cellStyle name="Hyperlink 40" xfId="7609" hidden="1"/>
    <cellStyle name="Hyperlink 40" xfId="7835" hidden="1"/>
    <cellStyle name="Hyperlink 40" xfId="7999" hidden="1"/>
    <cellStyle name="Hyperlink 40" xfId="8596" hidden="1"/>
    <cellStyle name="Hyperlink 40" xfId="8827" hidden="1"/>
    <cellStyle name="Hyperlink 40" xfId="9030" hidden="1"/>
    <cellStyle name="Hyperlink 40" xfId="9268" hidden="1"/>
    <cellStyle name="Hyperlink 40" xfId="9507" hidden="1"/>
    <cellStyle name="Hyperlink 40" xfId="9746" hidden="1"/>
    <cellStyle name="Hyperlink 40" xfId="9976" hidden="1"/>
    <cellStyle name="Hyperlink 40" xfId="10215" hidden="1"/>
    <cellStyle name="Hyperlink 40" xfId="10435" hidden="1"/>
    <cellStyle name="Hyperlink 40" xfId="10809" hidden="1"/>
    <cellStyle name="Hyperlink 40" xfId="11030" hidden="1"/>
    <cellStyle name="Hyperlink 40" xfId="4066" hidden="1"/>
    <cellStyle name="Hyperlink 40" xfId="11469" hidden="1"/>
    <cellStyle name="Hyperlink 40" xfId="11700" hidden="1"/>
    <cellStyle name="Hyperlink 40" xfId="11903" hidden="1"/>
    <cellStyle name="Hyperlink 40" xfId="12148" hidden="1"/>
    <cellStyle name="Hyperlink 40" xfId="12392" hidden="1"/>
    <cellStyle name="Hyperlink 40" xfId="12637" hidden="1"/>
    <cellStyle name="Hyperlink 40" xfId="12875" hidden="1"/>
    <cellStyle name="Hyperlink 40" xfId="13120" hidden="1"/>
    <cellStyle name="Hyperlink 40" xfId="13344" hidden="1"/>
    <cellStyle name="Hyperlink 40" xfId="13725" hidden="1"/>
    <cellStyle name="Hyperlink 40" xfId="13950" hidden="1"/>
    <cellStyle name="Hyperlink 40" xfId="14444" hidden="1"/>
    <cellStyle name="Hyperlink 40" xfId="14659" hidden="1"/>
    <cellStyle name="Hyperlink 40" xfId="14856" hidden="1"/>
    <cellStyle name="Hyperlink 40" xfId="15074" hidden="1"/>
    <cellStyle name="Hyperlink 40" xfId="15295" hidden="1"/>
    <cellStyle name="Hyperlink 40" xfId="15514" hidden="1"/>
    <cellStyle name="Hyperlink 40" xfId="15730" hidden="1"/>
    <cellStyle name="Hyperlink 40" xfId="15949" hidden="1"/>
    <cellStyle name="Hyperlink 40" xfId="16159" hidden="1"/>
    <cellStyle name="Hyperlink 40" xfId="16513" hidden="1"/>
    <cellStyle name="Hyperlink 40" xfId="16726" hidden="1"/>
    <cellStyle name="Hyperlink 40" xfId="16932" hidden="1"/>
    <cellStyle name="Hyperlink 40" xfId="17142" hidden="1"/>
    <cellStyle name="Hyperlink 40" xfId="17336" hidden="1"/>
    <cellStyle name="Hyperlink 40" xfId="17545" hidden="1"/>
    <cellStyle name="Hyperlink 40" xfId="17755" hidden="1"/>
    <cellStyle name="Hyperlink 40" xfId="17966" hidden="1"/>
    <cellStyle name="Hyperlink 40" xfId="18175" hidden="1"/>
    <cellStyle name="Hyperlink 40" xfId="18384" hidden="1"/>
    <cellStyle name="Hyperlink 40" xfId="18592" hidden="1"/>
    <cellStyle name="Hyperlink 40" xfId="18940" hidden="1"/>
    <cellStyle name="Hyperlink 40" xfId="19148" hidden="1"/>
    <cellStyle name="Hyperlink 41" xfId="1034" hidden="1"/>
    <cellStyle name="Hyperlink 41" xfId="1269" hidden="1"/>
    <cellStyle name="Hyperlink 41" xfId="1473" hidden="1"/>
    <cellStyle name="Hyperlink 41" xfId="1719" hidden="1"/>
    <cellStyle name="Hyperlink 41" xfId="1967" hidden="1"/>
    <cellStyle name="Hyperlink 41" xfId="2214" hidden="1"/>
    <cellStyle name="Hyperlink 41" xfId="2452" hidden="1"/>
    <cellStyle name="Hyperlink 41" xfId="2699" hidden="1"/>
    <cellStyle name="Hyperlink 41" xfId="2926" hidden="1"/>
    <cellStyle name="Hyperlink 41" xfId="3307" hidden="1"/>
    <cellStyle name="Hyperlink 41" xfId="3532" hidden="1"/>
    <cellStyle name="Hyperlink 41" xfId="4576" hidden="1"/>
    <cellStyle name="Hyperlink 41" xfId="4809" hidden="1"/>
    <cellStyle name="Hyperlink 41" xfId="5013" hidden="1"/>
    <cellStyle name="Hyperlink 41" xfId="5256" hidden="1"/>
    <cellStyle name="Hyperlink 41" xfId="5501" hidden="1"/>
    <cellStyle name="Hyperlink 41" xfId="5744" hidden="1"/>
    <cellStyle name="Hyperlink 41" xfId="5980" hidden="1"/>
    <cellStyle name="Hyperlink 41" xfId="6225" hidden="1"/>
    <cellStyle name="Hyperlink 41" xfId="6451" hidden="1"/>
    <cellStyle name="Hyperlink 41" xfId="6830" hidden="1"/>
    <cellStyle name="Hyperlink 41" xfId="7053" hidden="1"/>
    <cellStyle name="Hyperlink 41" xfId="3815" hidden="1"/>
    <cellStyle name="Hyperlink 41" xfId="7282" hidden="1"/>
    <cellStyle name="Hyperlink 41" xfId="7611" hidden="1"/>
    <cellStyle name="Hyperlink 41" xfId="7837" hidden="1"/>
    <cellStyle name="Hyperlink 41" xfId="8001" hidden="1"/>
    <cellStyle name="Hyperlink 41" xfId="8598" hidden="1"/>
    <cellStyle name="Hyperlink 41" xfId="8829" hidden="1"/>
    <cellStyle name="Hyperlink 41" xfId="9032" hidden="1"/>
    <cellStyle name="Hyperlink 41" xfId="9270" hidden="1"/>
    <cellStyle name="Hyperlink 41" xfId="9509" hidden="1"/>
    <cellStyle name="Hyperlink 41" xfId="9748" hidden="1"/>
    <cellStyle name="Hyperlink 41" xfId="9978" hidden="1"/>
    <cellStyle name="Hyperlink 41" xfId="10217" hidden="1"/>
    <cellStyle name="Hyperlink 41" xfId="10437" hidden="1"/>
    <cellStyle name="Hyperlink 41" xfId="10811" hidden="1"/>
    <cellStyle name="Hyperlink 41" xfId="11032" hidden="1"/>
    <cellStyle name="Hyperlink 41" xfId="4647" hidden="1"/>
    <cellStyle name="Hyperlink 41" xfId="11471" hidden="1"/>
    <cellStyle name="Hyperlink 41" xfId="11702" hidden="1"/>
    <cellStyle name="Hyperlink 41" xfId="11905" hidden="1"/>
    <cellStyle name="Hyperlink 41" xfId="12150" hidden="1"/>
    <cellStyle name="Hyperlink 41" xfId="12394" hidden="1"/>
    <cellStyle name="Hyperlink 41" xfId="12639" hidden="1"/>
    <cellStyle name="Hyperlink 41" xfId="12877" hidden="1"/>
    <cellStyle name="Hyperlink 41" xfId="13122" hidden="1"/>
    <cellStyle name="Hyperlink 41" xfId="13346" hidden="1"/>
    <cellStyle name="Hyperlink 41" xfId="13727" hidden="1"/>
    <cellStyle name="Hyperlink 41" xfId="13952" hidden="1"/>
    <cellStyle name="Hyperlink 41" xfId="14446" hidden="1"/>
    <cellStyle name="Hyperlink 41" xfId="14661" hidden="1"/>
    <cellStyle name="Hyperlink 41" xfId="14858" hidden="1"/>
    <cellStyle name="Hyperlink 41" xfId="15076" hidden="1"/>
    <cellStyle name="Hyperlink 41" xfId="15297" hidden="1"/>
    <cellStyle name="Hyperlink 41" xfId="15516" hidden="1"/>
    <cellStyle name="Hyperlink 41" xfId="15732" hidden="1"/>
    <cellStyle name="Hyperlink 41" xfId="15951" hidden="1"/>
    <cellStyle name="Hyperlink 41" xfId="16161" hidden="1"/>
    <cellStyle name="Hyperlink 41" xfId="16515" hidden="1"/>
    <cellStyle name="Hyperlink 41" xfId="16728" hidden="1"/>
    <cellStyle name="Hyperlink 41" xfId="16934" hidden="1"/>
    <cellStyle name="Hyperlink 41" xfId="17144" hidden="1"/>
    <cellStyle name="Hyperlink 41" xfId="17338" hidden="1"/>
    <cellStyle name="Hyperlink 41" xfId="17547" hidden="1"/>
    <cellStyle name="Hyperlink 41" xfId="17757" hidden="1"/>
    <cellStyle name="Hyperlink 41" xfId="17968" hidden="1"/>
    <cellStyle name="Hyperlink 41" xfId="18177" hidden="1"/>
    <cellStyle name="Hyperlink 41" xfId="18386" hidden="1"/>
    <cellStyle name="Hyperlink 41" xfId="18594" hidden="1"/>
    <cellStyle name="Hyperlink 41" xfId="18942" hidden="1"/>
    <cellStyle name="Hyperlink 41" xfId="19150" hidden="1"/>
    <cellStyle name="Hyperlink 42" xfId="1036" hidden="1"/>
    <cellStyle name="Hyperlink 42" xfId="1271" hidden="1"/>
    <cellStyle name="Hyperlink 42" xfId="1475" hidden="1"/>
    <cellStyle name="Hyperlink 42" xfId="1721" hidden="1"/>
    <cellStyle name="Hyperlink 42" xfId="1969" hidden="1"/>
    <cellStyle name="Hyperlink 42" xfId="2216" hidden="1"/>
    <cellStyle name="Hyperlink 42" xfId="2454" hidden="1"/>
    <cellStyle name="Hyperlink 42" xfId="2701" hidden="1"/>
    <cellStyle name="Hyperlink 42" xfId="2928" hidden="1"/>
    <cellStyle name="Hyperlink 42" xfId="3309" hidden="1"/>
    <cellStyle name="Hyperlink 42" xfId="3534" hidden="1"/>
    <cellStyle name="Hyperlink 42" xfId="4578" hidden="1"/>
    <cellStyle name="Hyperlink 42" xfId="4811" hidden="1"/>
    <cellStyle name="Hyperlink 42" xfId="5015" hidden="1"/>
    <cellStyle name="Hyperlink 42" xfId="5258" hidden="1"/>
    <cellStyle name="Hyperlink 42" xfId="5503" hidden="1"/>
    <cellStyle name="Hyperlink 42" xfId="5746" hidden="1"/>
    <cellStyle name="Hyperlink 42" xfId="5982" hidden="1"/>
    <cellStyle name="Hyperlink 42" xfId="6227" hidden="1"/>
    <cellStyle name="Hyperlink 42" xfId="6453" hidden="1"/>
    <cellStyle name="Hyperlink 42" xfId="6832" hidden="1"/>
    <cellStyle name="Hyperlink 42" xfId="7055" hidden="1"/>
    <cellStyle name="Hyperlink 42" xfId="3813" hidden="1"/>
    <cellStyle name="Hyperlink 42" xfId="7284" hidden="1"/>
    <cellStyle name="Hyperlink 42" xfId="7613" hidden="1"/>
    <cellStyle name="Hyperlink 42" xfId="7839" hidden="1"/>
    <cellStyle name="Hyperlink 42" xfId="8003" hidden="1"/>
    <cellStyle name="Hyperlink 42" xfId="8600" hidden="1"/>
    <cellStyle name="Hyperlink 42" xfId="8831" hidden="1"/>
    <cellStyle name="Hyperlink 42" xfId="9034" hidden="1"/>
    <cellStyle name="Hyperlink 42" xfId="9272" hidden="1"/>
    <cellStyle name="Hyperlink 42" xfId="9511" hidden="1"/>
    <cellStyle name="Hyperlink 42" xfId="9750" hidden="1"/>
    <cellStyle name="Hyperlink 42" xfId="9980" hidden="1"/>
    <cellStyle name="Hyperlink 42" xfId="10219" hidden="1"/>
    <cellStyle name="Hyperlink 42" xfId="10439" hidden="1"/>
    <cellStyle name="Hyperlink 42" xfId="10813" hidden="1"/>
    <cellStyle name="Hyperlink 42" xfId="11034" hidden="1"/>
    <cellStyle name="Hyperlink 42" xfId="6892" hidden="1"/>
    <cellStyle name="Hyperlink 42" xfId="11473" hidden="1"/>
    <cellStyle name="Hyperlink 42" xfId="11704" hidden="1"/>
    <cellStyle name="Hyperlink 42" xfId="11907" hidden="1"/>
    <cellStyle name="Hyperlink 42" xfId="12152" hidden="1"/>
    <cellStyle name="Hyperlink 42" xfId="12396" hidden="1"/>
    <cellStyle name="Hyperlink 42" xfId="12641" hidden="1"/>
    <cellStyle name="Hyperlink 42" xfId="12879" hidden="1"/>
    <cellStyle name="Hyperlink 42" xfId="13124" hidden="1"/>
    <cellStyle name="Hyperlink 42" xfId="13348" hidden="1"/>
    <cellStyle name="Hyperlink 42" xfId="13729" hidden="1"/>
    <cellStyle name="Hyperlink 42" xfId="13954" hidden="1"/>
    <cellStyle name="Hyperlink 42" xfId="14448" hidden="1"/>
    <cellStyle name="Hyperlink 42" xfId="14663" hidden="1"/>
    <cellStyle name="Hyperlink 42" xfId="14860" hidden="1"/>
    <cellStyle name="Hyperlink 42" xfId="15078" hidden="1"/>
    <cellStyle name="Hyperlink 42" xfId="15299" hidden="1"/>
    <cellStyle name="Hyperlink 42" xfId="15518" hidden="1"/>
    <cellStyle name="Hyperlink 42" xfId="15734" hidden="1"/>
    <cellStyle name="Hyperlink 42" xfId="15953" hidden="1"/>
    <cellStyle name="Hyperlink 42" xfId="16163" hidden="1"/>
    <cellStyle name="Hyperlink 42" xfId="16517" hidden="1"/>
    <cellStyle name="Hyperlink 42" xfId="16730" hidden="1"/>
    <cellStyle name="Hyperlink 42" xfId="16936" hidden="1"/>
    <cellStyle name="Hyperlink 42" xfId="17146" hidden="1"/>
    <cellStyle name="Hyperlink 42" xfId="17340" hidden="1"/>
    <cellStyle name="Hyperlink 42" xfId="17549" hidden="1"/>
    <cellStyle name="Hyperlink 42" xfId="17759" hidden="1"/>
    <cellStyle name="Hyperlink 42" xfId="17970" hidden="1"/>
    <cellStyle name="Hyperlink 42" xfId="18179" hidden="1"/>
    <cellStyle name="Hyperlink 42" xfId="18388" hidden="1"/>
    <cellStyle name="Hyperlink 42" xfId="18596" hidden="1"/>
    <cellStyle name="Hyperlink 42" xfId="18944" hidden="1"/>
    <cellStyle name="Hyperlink 42" xfId="19152" hidden="1"/>
    <cellStyle name="Hyperlink 43" xfId="1038" hidden="1"/>
    <cellStyle name="Hyperlink 43" xfId="1273" hidden="1"/>
    <cellStyle name="Hyperlink 43" xfId="1477" hidden="1"/>
    <cellStyle name="Hyperlink 43" xfId="1723" hidden="1"/>
    <cellStyle name="Hyperlink 43" xfId="1971" hidden="1"/>
    <cellStyle name="Hyperlink 43" xfId="2218" hidden="1"/>
    <cellStyle name="Hyperlink 43" xfId="2456" hidden="1"/>
    <cellStyle name="Hyperlink 43" xfId="2703" hidden="1"/>
    <cellStyle name="Hyperlink 43" xfId="2930" hidden="1"/>
    <cellStyle name="Hyperlink 43" xfId="3311" hidden="1"/>
    <cellStyle name="Hyperlink 43" xfId="3536" hidden="1"/>
    <cellStyle name="Hyperlink 43" xfId="4580" hidden="1"/>
    <cellStyle name="Hyperlink 43" xfId="4813" hidden="1"/>
    <cellStyle name="Hyperlink 43" xfId="5017" hidden="1"/>
    <cellStyle name="Hyperlink 43" xfId="5260" hidden="1"/>
    <cellStyle name="Hyperlink 43" xfId="5505" hidden="1"/>
    <cellStyle name="Hyperlink 43" xfId="5748" hidden="1"/>
    <cellStyle name="Hyperlink 43" xfId="5984" hidden="1"/>
    <cellStyle name="Hyperlink 43" xfId="6229" hidden="1"/>
    <cellStyle name="Hyperlink 43" xfId="6455" hidden="1"/>
    <cellStyle name="Hyperlink 43" xfId="6834" hidden="1"/>
    <cellStyle name="Hyperlink 43" xfId="7057" hidden="1"/>
    <cellStyle name="Hyperlink 43" xfId="3811" hidden="1"/>
    <cellStyle name="Hyperlink 43" xfId="7286" hidden="1"/>
    <cellStyle name="Hyperlink 43" xfId="7615" hidden="1"/>
    <cellStyle name="Hyperlink 43" xfId="7841" hidden="1"/>
    <cellStyle name="Hyperlink 43" xfId="8005" hidden="1"/>
    <cellStyle name="Hyperlink 43" xfId="8602" hidden="1"/>
    <cellStyle name="Hyperlink 43" xfId="8833" hidden="1"/>
    <cellStyle name="Hyperlink 43" xfId="9036" hidden="1"/>
    <cellStyle name="Hyperlink 43" xfId="9274" hidden="1"/>
    <cellStyle name="Hyperlink 43" xfId="9513" hidden="1"/>
    <cellStyle name="Hyperlink 43" xfId="9752" hidden="1"/>
    <cellStyle name="Hyperlink 43" xfId="9982" hidden="1"/>
    <cellStyle name="Hyperlink 43" xfId="10221" hidden="1"/>
    <cellStyle name="Hyperlink 43" xfId="10441" hidden="1"/>
    <cellStyle name="Hyperlink 43" xfId="10815" hidden="1"/>
    <cellStyle name="Hyperlink 43" xfId="11036" hidden="1"/>
    <cellStyle name="Hyperlink 43" xfId="5322" hidden="1"/>
    <cellStyle name="Hyperlink 43" xfId="11475" hidden="1"/>
    <cellStyle name="Hyperlink 43" xfId="11706" hidden="1"/>
    <cellStyle name="Hyperlink 43" xfId="11909" hidden="1"/>
    <cellStyle name="Hyperlink 43" xfId="12154" hidden="1"/>
    <cellStyle name="Hyperlink 43" xfId="12398" hidden="1"/>
    <cellStyle name="Hyperlink 43" xfId="12643" hidden="1"/>
    <cellStyle name="Hyperlink 43" xfId="12881" hidden="1"/>
    <cellStyle name="Hyperlink 43" xfId="13126" hidden="1"/>
    <cellStyle name="Hyperlink 43" xfId="13350" hidden="1"/>
    <cellStyle name="Hyperlink 43" xfId="13731" hidden="1"/>
    <cellStyle name="Hyperlink 43" xfId="13956" hidden="1"/>
    <cellStyle name="Hyperlink 43" xfId="14450" hidden="1"/>
    <cellStyle name="Hyperlink 43" xfId="14665" hidden="1"/>
    <cellStyle name="Hyperlink 43" xfId="14862" hidden="1"/>
    <cellStyle name="Hyperlink 43" xfId="15080" hidden="1"/>
    <cellStyle name="Hyperlink 43" xfId="15301" hidden="1"/>
    <cellStyle name="Hyperlink 43" xfId="15520" hidden="1"/>
    <cellStyle name="Hyperlink 43" xfId="15736" hidden="1"/>
    <cellStyle name="Hyperlink 43" xfId="15955" hidden="1"/>
    <cellStyle name="Hyperlink 43" xfId="16165" hidden="1"/>
    <cellStyle name="Hyperlink 43" xfId="16519" hidden="1"/>
    <cellStyle name="Hyperlink 43" xfId="16732" hidden="1"/>
    <cellStyle name="Hyperlink 43" xfId="16938" hidden="1"/>
    <cellStyle name="Hyperlink 43" xfId="17148" hidden="1"/>
    <cellStyle name="Hyperlink 43" xfId="17342" hidden="1"/>
    <cellStyle name="Hyperlink 43" xfId="17551" hidden="1"/>
    <cellStyle name="Hyperlink 43" xfId="17761" hidden="1"/>
    <cellStyle name="Hyperlink 43" xfId="17972" hidden="1"/>
    <cellStyle name="Hyperlink 43" xfId="18181" hidden="1"/>
    <cellStyle name="Hyperlink 43" xfId="18390" hidden="1"/>
    <cellStyle name="Hyperlink 43" xfId="18598" hidden="1"/>
    <cellStyle name="Hyperlink 43" xfId="18946" hidden="1"/>
    <cellStyle name="Hyperlink 43" xfId="19154" hidden="1"/>
    <cellStyle name="Hyperlink 44" xfId="1040" hidden="1"/>
    <cellStyle name="Hyperlink 44" xfId="1275" hidden="1"/>
    <cellStyle name="Hyperlink 44" xfId="1479" hidden="1"/>
    <cellStyle name="Hyperlink 44" xfId="1725" hidden="1"/>
    <cellStyle name="Hyperlink 44" xfId="1973" hidden="1"/>
    <cellStyle name="Hyperlink 44" xfId="2220" hidden="1"/>
    <cellStyle name="Hyperlink 44" xfId="2458" hidden="1"/>
    <cellStyle name="Hyperlink 44" xfId="2705" hidden="1"/>
    <cellStyle name="Hyperlink 44" xfId="2932" hidden="1"/>
    <cellStyle name="Hyperlink 44" xfId="3313" hidden="1"/>
    <cellStyle name="Hyperlink 44" xfId="3538" hidden="1"/>
    <cellStyle name="Hyperlink 44" xfId="4582" hidden="1"/>
    <cellStyle name="Hyperlink 44" xfId="4815" hidden="1"/>
    <cellStyle name="Hyperlink 44" xfId="5019" hidden="1"/>
    <cellStyle name="Hyperlink 44" xfId="5262" hidden="1"/>
    <cellStyle name="Hyperlink 44" xfId="5507" hidden="1"/>
    <cellStyle name="Hyperlink 44" xfId="5750" hidden="1"/>
    <cellStyle name="Hyperlink 44" xfId="5986" hidden="1"/>
    <cellStyle name="Hyperlink 44" xfId="6231" hidden="1"/>
    <cellStyle name="Hyperlink 44" xfId="6457" hidden="1"/>
    <cellStyle name="Hyperlink 44" xfId="6836" hidden="1"/>
    <cellStyle name="Hyperlink 44" xfId="7059" hidden="1"/>
    <cellStyle name="Hyperlink 44" xfId="3809" hidden="1"/>
    <cellStyle name="Hyperlink 44" xfId="7288" hidden="1"/>
    <cellStyle name="Hyperlink 44" xfId="7617" hidden="1"/>
    <cellStyle name="Hyperlink 44" xfId="7843" hidden="1"/>
    <cellStyle name="Hyperlink 44" xfId="8007" hidden="1"/>
    <cellStyle name="Hyperlink 44" xfId="8604" hidden="1"/>
    <cellStyle name="Hyperlink 44" xfId="8835" hidden="1"/>
    <cellStyle name="Hyperlink 44" xfId="9038" hidden="1"/>
    <cellStyle name="Hyperlink 44" xfId="9276" hidden="1"/>
    <cellStyle name="Hyperlink 44" xfId="9515" hidden="1"/>
    <cellStyle name="Hyperlink 44" xfId="9754" hidden="1"/>
    <cellStyle name="Hyperlink 44" xfId="9984" hidden="1"/>
    <cellStyle name="Hyperlink 44" xfId="10223" hidden="1"/>
    <cellStyle name="Hyperlink 44" xfId="10443" hidden="1"/>
    <cellStyle name="Hyperlink 44" xfId="10817" hidden="1"/>
    <cellStyle name="Hyperlink 44" xfId="11038" hidden="1"/>
    <cellStyle name="Hyperlink 44" xfId="3910" hidden="1"/>
    <cellStyle name="Hyperlink 44" xfId="11477" hidden="1"/>
    <cellStyle name="Hyperlink 44" xfId="11708" hidden="1"/>
    <cellStyle name="Hyperlink 44" xfId="11911" hidden="1"/>
    <cellStyle name="Hyperlink 44" xfId="12156" hidden="1"/>
    <cellStyle name="Hyperlink 44" xfId="12400" hidden="1"/>
    <cellStyle name="Hyperlink 44" xfId="12645" hidden="1"/>
    <cellStyle name="Hyperlink 44" xfId="12883" hidden="1"/>
    <cellStyle name="Hyperlink 44" xfId="13128" hidden="1"/>
    <cellStyle name="Hyperlink 44" xfId="13352" hidden="1"/>
    <cellStyle name="Hyperlink 44" xfId="13733" hidden="1"/>
    <cellStyle name="Hyperlink 44" xfId="13958" hidden="1"/>
    <cellStyle name="Hyperlink 44" xfId="14452" hidden="1"/>
    <cellStyle name="Hyperlink 44" xfId="14667" hidden="1"/>
    <cellStyle name="Hyperlink 44" xfId="14864" hidden="1"/>
    <cellStyle name="Hyperlink 44" xfId="15082" hidden="1"/>
    <cellStyle name="Hyperlink 44" xfId="15303" hidden="1"/>
    <cellStyle name="Hyperlink 44" xfId="15522" hidden="1"/>
    <cellStyle name="Hyperlink 44" xfId="15738" hidden="1"/>
    <cellStyle name="Hyperlink 44" xfId="15957" hidden="1"/>
    <cellStyle name="Hyperlink 44" xfId="16167" hidden="1"/>
    <cellStyle name="Hyperlink 44" xfId="16521" hidden="1"/>
    <cellStyle name="Hyperlink 44" xfId="16734" hidden="1"/>
    <cellStyle name="Hyperlink 44" xfId="16940" hidden="1"/>
    <cellStyle name="Hyperlink 44" xfId="17150" hidden="1"/>
    <cellStyle name="Hyperlink 44" xfId="17344" hidden="1"/>
    <cellStyle name="Hyperlink 44" xfId="17553" hidden="1"/>
    <cellStyle name="Hyperlink 44" xfId="17763" hidden="1"/>
    <cellStyle name="Hyperlink 44" xfId="17974" hidden="1"/>
    <cellStyle name="Hyperlink 44" xfId="18183" hidden="1"/>
    <cellStyle name="Hyperlink 44" xfId="18392" hidden="1"/>
    <cellStyle name="Hyperlink 44" xfId="18600" hidden="1"/>
    <cellStyle name="Hyperlink 44" xfId="18948" hidden="1"/>
    <cellStyle name="Hyperlink 44" xfId="19156" hidden="1"/>
    <cellStyle name="Hyperlink 45" xfId="1042" hidden="1"/>
    <cellStyle name="Hyperlink 45" xfId="1277" hidden="1"/>
    <cellStyle name="Hyperlink 45" xfId="1481" hidden="1"/>
    <cellStyle name="Hyperlink 45" xfId="1727" hidden="1"/>
    <cellStyle name="Hyperlink 45" xfId="1975" hidden="1"/>
    <cellStyle name="Hyperlink 45" xfId="2222" hidden="1"/>
    <cellStyle name="Hyperlink 45" xfId="2460" hidden="1"/>
    <cellStyle name="Hyperlink 45" xfId="2707" hidden="1"/>
    <cellStyle name="Hyperlink 45" xfId="2934" hidden="1"/>
    <cellStyle name="Hyperlink 45" xfId="3315" hidden="1"/>
    <cellStyle name="Hyperlink 45" xfId="3540" hidden="1"/>
    <cellStyle name="Hyperlink 45" xfId="4584" hidden="1"/>
    <cellStyle name="Hyperlink 45" xfId="4817" hidden="1"/>
    <cellStyle name="Hyperlink 45" xfId="5021" hidden="1"/>
    <cellStyle name="Hyperlink 45" xfId="5264" hidden="1"/>
    <cellStyle name="Hyperlink 45" xfId="5509" hidden="1"/>
    <cellStyle name="Hyperlink 45" xfId="5752" hidden="1"/>
    <cellStyle name="Hyperlink 45" xfId="5988" hidden="1"/>
    <cellStyle name="Hyperlink 45" xfId="6233" hidden="1"/>
    <cellStyle name="Hyperlink 45" xfId="6459" hidden="1"/>
    <cellStyle name="Hyperlink 45" xfId="6838" hidden="1"/>
    <cellStyle name="Hyperlink 45" xfId="7061" hidden="1"/>
    <cellStyle name="Hyperlink 45" xfId="517" hidden="1"/>
    <cellStyle name="Hyperlink 45" xfId="7290" hidden="1"/>
    <cellStyle name="Hyperlink 45" xfId="7619" hidden="1"/>
    <cellStyle name="Hyperlink 45" xfId="7845" hidden="1"/>
    <cellStyle name="Hyperlink 45" xfId="8009" hidden="1"/>
    <cellStyle name="Hyperlink 45" xfId="8606" hidden="1"/>
    <cellStyle name="Hyperlink 45" xfId="8837" hidden="1"/>
    <cellStyle name="Hyperlink 45" xfId="9040" hidden="1"/>
    <cellStyle name="Hyperlink 45" xfId="9278" hidden="1"/>
    <cellStyle name="Hyperlink 45" xfId="9517" hidden="1"/>
    <cellStyle name="Hyperlink 45" xfId="9756" hidden="1"/>
    <cellStyle name="Hyperlink 45" xfId="9986" hidden="1"/>
    <cellStyle name="Hyperlink 45" xfId="10225" hidden="1"/>
    <cellStyle name="Hyperlink 45" xfId="10445" hidden="1"/>
    <cellStyle name="Hyperlink 45" xfId="10819" hidden="1"/>
    <cellStyle name="Hyperlink 45" xfId="11040" hidden="1"/>
    <cellStyle name="Hyperlink 45" xfId="4129" hidden="1"/>
    <cellStyle name="Hyperlink 45" xfId="11479" hidden="1"/>
    <cellStyle name="Hyperlink 45" xfId="11710" hidden="1"/>
    <cellStyle name="Hyperlink 45" xfId="11913" hidden="1"/>
    <cellStyle name="Hyperlink 45" xfId="12158" hidden="1"/>
    <cellStyle name="Hyperlink 45" xfId="12402" hidden="1"/>
    <cellStyle name="Hyperlink 45" xfId="12647" hidden="1"/>
    <cellStyle name="Hyperlink 45" xfId="12885" hidden="1"/>
    <cellStyle name="Hyperlink 45" xfId="13130" hidden="1"/>
    <cellStyle name="Hyperlink 45" xfId="13354" hidden="1"/>
    <cellStyle name="Hyperlink 45" xfId="13735" hidden="1"/>
    <cellStyle name="Hyperlink 45" xfId="13960" hidden="1"/>
    <cellStyle name="Hyperlink 45" xfId="14454" hidden="1"/>
    <cellStyle name="Hyperlink 45" xfId="14669" hidden="1"/>
    <cellStyle name="Hyperlink 45" xfId="14866" hidden="1"/>
    <cellStyle name="Hyperlink 45" xfId="15084" hidden="1"/>
    <cellStyle name="Hyperlink 45" xfId="15305" hidden="1"/>
    <cellStyle name="Hyperlink 45" xfId="15524" hidden="1"/>
    <cellStyle name="Hyperlink 45" xfId="15740" hidden="1"/>
    <cellStyle name="Hyperlink 45" xfId="15959" hidden="1"/>
    <cellStyle name="Hyperlink 45" xfId="16169" hidden="1"/>
    <cellStyle name="Hyperlink 45" xfId="16523" hidden="1"/>
    <cellStyle name="Hyperlink 45" xfId="16736" hidden="1"/>
    <cellStyle name="Hyperlink 45" xfId="16942" hidden="1"/>
    <cellStyle name="Hyperlink 45" xfId="17152" hidden="1"/>
    <cellStyle name="Hyperlink 45" xfId="17346" hidden="1"/>
    <cellStyle name="Hyperlink 45" xfId="17555" hidden="1"/>
    <cellStyle name="Hyperlink 45" xfId="17765" hidden="1"/>
    <cellStyle name="Hyperlink 45" xfId="17976" hidden="1"/>
    <cellStyle name="Hyperlink 45" xfId="18185" hidden="1"/>
    <cellStyle name="Hyperlink 45" xfId="18394" hidden="1"/>
    <cellStyle name="Hyperlink 45" xfId="18602" hidden="1"/>
    <cellStyle name="Hyperlink 45" xfId="18950" hidden="1"/>
    <cellStyle name="Hyperlink 45" xfId="19158" hidden="1"/>
    <cellStyle name="Hyperlink 46" xfId="1044" hidden="1"/>
    <cellStyle name="Hyperlink 46" xfId="1279" hidden="1"/>
    <cellStyle name="Hyperlink 46" xfId="1483" hidden="1"/>
    <cellStyle name="Hyperlink 46" xfId="1729" hidden="1"/>
    <cellStyle name="Hyperlink 46" xfId="1977" hidden="1"/>
    <cellStyle name="Hyperlink 46" xfId="2224" hidden="1"/>
    <cellStyle name="Hyperlink 46" xfId="2462" hidden="1"/>
    <cellStyle name="Hyperlink 46" xfId="2709" hidden="1"/>
    <cellStyle name="Hyperlink 46" xfId="2936" hidden="1"/>
    <cellStyle name="Hyperlink 46" xfId="3317" hidden="1"/>
    <cellStyle name="Hyperlink 46" xfId="3542" hidden="1"/>
    <cellStyle name="Hyperlink 46" xfId="4586" hidden="1"/>
    <cellStyle name="Hyperlink 46" xfId="4819" hidden="1"/>
    <cellStyle name="Hyperlink 46" xfId="5023" hidden="1"/>
    <cellStyle name="Hyperlink 46" xfId="5266" hidden="1"/>
    <cellStyle name="Hyperlink 46" xfId="5511" hidden="1"/>
    <cellStyle name="Hyperlink 46" xfId="5754" hidden="1"/>
    <cellStyle name="Hyperlink 46" xfId="5990" hidden="1"/>
    <cellStyle name="Hyperlink 46" xfId="6235" hidden="1"/>
    <cellStyle name="Hyperlink 46" xfId="6461" hidden="1"/>
    <cellStyle name="Hyperlink 46" xfId="6840" hidden="1"/>
    <cellStyle name="Hyperlink 46" xfId="7063" hidden="1"/>
    <cellStyle name="Hyperlink 46" xfId="3806" hidden="1"/>
    <cellStyle name="Hyperlink 46" xfId="7292" hidden="1"/>
    <cellStyle name="Hyperlink 46" xfId="7621" hidden="1"/>
    <cellStyle name="Hyperlink 46" xfId="7847" hidden="1"/>
    <cellStyle name="Hyperlink 46" xfId="8011" hidden="1"/>
    <cellStyle name="Hyperlink 46" xfId="8608" hidden="1"/>
    <cellStyle name="Hyperlink 46" xfId="8839" hidden="1"/>
    <cellStyle name="Hyperlink 46" xfId="9042" hidden="1"/>
    <cellStyle name="Hyperlink 46" xfId="9280" hidden="1"/>
    <cellStyle name="Hyperlink 46" xfId="9519" hidden="1"/>
    <cellStyle name="Hyperlink 46" xfId="9758" hidden="1"/>
    <cellStyle name="Hyperlink 46" xfId="9988" hidden="1"/>
    <cellStyle name="Hyperlink 46" xfId="10227" hidden="1"/>
    <cellStyle name="Hyperlink 46" xfId="10447" hidden="1"/>
    <cellStyle name="Hyperlink 46" xfId="10821" hidden="1"/>
    <cellStyle name="Hyperlink 46" xfId="11042" hidden="1"/>
    <cellStyle name="Hyperlink 46" xfId="4000" hidden="1"/>
    <cellStyle name="Hyperlink 46" xfId="11481" hidden="1"/>
    <cellStyle name="Hyperlink 46" xfId="11712" hidden="1"/>
    <cellStyle name="Hyperlink 46" xfId="11915" hidden="1"/>
    <cellStyle name="Hyperlink 46" xfId="12160" hidden="1"/>
    <cellStyle name="Hyperlink 46" xfId="12404" hidden="1"/>
    <cellStyle name="Hyperlink 46" xfId="12649" hidden="1"/>
    <cellStyle name="Hyperlink 46" xfId="12887" hidden="1"/>
    <cellStyle name="Hyperlink 46" xfId="13132" hidden="1"/>
    <cellStyle name="Hyperlink 46" xfId="13356" hidden="1"/>
    <cellStyle name="Hyperlink 46" xfId="13737" hidden="1"/>
    <cellStyle name="Hyperlink 46" xfId="13962" hidden="1"/>
    <cellStyle name="Hyperlink 46" xfId="14456" hidden="1"/>
    <cellStyle name="Hyperlink 46" xfId="14671" hidden="1"/>
    <cellStyle name="Hyperlink 46" xfId="14868" hidden="1"/>
    <cellStyle name="Hyperlink 46" xfId="15086" hidden="1"/>
    <cellStyle name="Hyperlink 46" xfId="15307" hidden="1"/>
    <cellStyle name="Hyperlink 46" xfId="15526" hidden="1"/>
    <cellStyle name="Hyperlink 46" xfId="15742" hidden="1"/>
    <cellStyle name="Hyperlink 46" xfId="15961" hidden="1"/>
    <cellStyle name="Hyperlink 46" xfId="16171" hidden="1"/>
    <cellStyle name="Hyperlink 46" xfId="16525" hidden="1"/>
    <cellStyle name="Hyperlink 46" xfId="16738" hidden="1"/>
    <cellStyle name="Hyperlink 46" xfId="16944" hidden="1"/>
    <cellStyle name="Hyperlink 46" xfId="17154" hidden="1"/>
    <cellStyle name="Hyperlink 46" xfId="17348" hidden="1"/>
    <cellStyle name="Hyperlink 46" xfId="17557" hidden="1"/>
    <cellStyle name="Hyperlink 46" xfId="17767" hidden="1"/>
    <cellStyle name="Hyperlink 46" xfId="17978" hidden="1"/>
    <cellStyle name="Hyperlink 46" xfId="18187" hidden="1"/>
    <cellStyle name="Hyperlink 46" xfId="18396" hidden="1"/>
    <cellStyle name="Hyperlink 46" xfId="18604" hidden="1"/>
    <cellStyle name="Hyperlink 46" xfId="18952" hidden="1"/>
    <cellStyle name="Hyperlink 46" xfId="19160" hidden="1"/>
    <cellStyle name="Hyperlink 47" xfId="1046" hidden="1"/>
    <cellStyle name="Hyperlink 47" xfId="1281" hidden="1"/>
    <cellStyle name="Hyperlink 47" xfId="1485" hidden="1"/>
    <cellStyle name="Hyperlink 47" xfId="1731" hidden="1"/>
    <cellStyle name="Hyperlink 47" xfId="1979" hidden="1"/>
    <cellStyle name="Hyperlink 47" xfId="2226" hidden="1"/>
    <cellStyle name="Hyperlink 47" xfId="2464" hidden="1"/>
    <cellStyle name="Hyperlink 47" xfId="2711" hidden="1"/>
    <cellStyle name="Hyperlink 47" xfId="2938" hidden="1"/>
    <cellStyle name="Hyperlink 47" xfId="3319" hidden="1"/>
    <cellStyle name="Hyperlink 47" xfId="3544" hidden="1"/>
    <cellStyle name="Hyperlink 47" xfId="4588" hidden="1"/>
    <cellStyle name="Hyperlink 47" xfId="4821" hidden="1"/>
    <cellStyle name="Hyperlink 47" xfId="5025" hidden="1"/>
    <cellStyle name="Hyperlink 47" xfId="5268" hidden="1"/>
    <cellStyle name="Hyperlink 47" xfId="5513" hidden="1"/>
    <cellStyle name="Hyperlink 47" xfId="5756" hidden="1"/>
    <cellStyle name="Hyperlink 47" xfId="5992" hidden="1"/>
    <cellStyle name="Hyperlink 47" xfId="6237" hidden="1"/>
    <cellStyle name="Hyperlink 47" xfId="6463" hidden="1"/>
    <cellStyle name="Hyperlink 47" xfId="6842" hidden="1"/>
    <cellStyle name="Hyperlink 47" xfId="7065" hidden="1"/>
    <cellStyle name="Hyperlink 47" xfId="3804" hidden="1"/>
    <cellStyle name="Hyperlink 47" xfId="7294" hidden="1"/>
    <cellStyle name="Hyperlink 47" xfId="7623" hidden="1"/>
    <cellStyle name="Hyperlink 47" xfId="7849" hidden="1"/>
    <cellStyle name="Hyperlink 47" xfId="8013" hidden="1"/>
    <cellStyle name="Hyperlink 47" xfId="8610" hidden="1"/>
    <cellStyle name="Hyperlink 47" xfId="8841" hidden="1"/>
    <cellStyle name="Hyperlink 47" xfId="9044" hidden="1"/>
    <cellStyle name="Hyperlink 47" xfId="9282" hidden="1"/>
    <cellStyle name="Hyperlink 47" xfId="9521" hidden="1"/>
    <cellStyle name="Hyperlink 47" xfId="9760" hidden="1"/>
    <cellStyle name="Hyperlink 47" xfId="9990" hidden="1"/>
    <cellStyle name="Hyperlink 47" xfId="10229" hidden="1"/>
    <cellStyle name="Hyperlink 47" xfId="10449" hidden="1"/>
    <cellStyle name="Hyperlink 47" xfId="10823" hidden="1"/>
    <cellStyle name="Hyperlink 47" xfId="11044" hidden="1"/>
    <cellStyle name="Hyperlink 47" xfId="7119" hidden="1"/>
    <cellStyle name="Hyperlink 47" xfId="11483" hidden="1"/>
    <cellStyle name="Hyperlink 47" xfId="11714" hidden="1"/>
    <cellStyle name="Hyperlink 47" xfId="11917" hidden="1"/>
    <cellStyle name="Hyperlink 47" xfId="12162" hidden="1"/>
    <cellStyle name="Hyperlink 47" xfId="12406" hidden="1"/>
    <cellStyle name="Hyperlink 47" xfId="12651" hidden="1"/>
    <cellStyle name="Hyperlink 47" xfId="12889" hidden="1"/>
    <cellStyle name="Hyperlink 47" xfId="13134" hidden="1"/>
    <cellStyle name="Hyperlink 47" xfId="13358" hidden="1"/>
    <cellStyle name="Hyperlink 47" xfId="13739" hidden="1"/>
    <cellStyle name="Hyperlink 47" xfId="13964" hidden="1"/>
    <cellStyle name="Hyperlink 47" xfId="14458" hidden="1"/>
    <cellStyle name="Hyperlink 47" xfId="14673" hidden="1"/>
    <cellStyle name="Hyperlink 47" xfId="14870" hidden="1"/>
    <cellStyle name="Hyperlink 47" xfId="15088" hidden="1"/>
    <cellStyle name="Hyperlink 47" xfId="15309" hidden="1"/>
    <cellStyle name="Hyperlink 47" xfId="15528" hidden="1"/>
    <cellStyle name="Hyperlink 47" xfId="15744" hidden="1"/>
    <cellStyle name="Hyperlink 47" xfId="15963" hidden="1"/>
    <cellStyle name="Hyperlink 47" xfId="16173" hidden="1"/>
    <cellStyle name="Hyperlink 47" xfId="16527" hidden="1"/>
    <cellStyle name="Hyperlink 47" xfId="16740" hidden="1"/>
    <cellStyle name="Hyperlink 47" xfId="16946" hidden="1"/>
    <cellStyle name="Hyperlink 47" xfId="17156" hidden="1"/>
    <cellStyle name="Hyperlink 47" xfId="17350" hidden="1"/>
    <cellStyle name="Hyperlink 47" xfId="17559" hidden="1"/>
    <cellStyle name="Hyperlink 47" xfId="17769" hidden="1"/>
    <cellStyle name="Hyperlink 47" xfId="17980" hidden="1"/>
    <cellStyle name="Hyperlink 47" xfId="18189" hidden="1"/>
    <cellStyle name="Hyperlink 47" xfId="18398" hidden="1"/>
    <cellStyle name="Hyperlink 47" xfId="18606" hidden="1"/>
    <cellStyle name="Hyperlink 47" xfId="18954" hidden="1"/>
    <cellStyle name="Hyperlink 47" xfId="19162" hidden="1"/>
    <cellStyle name="Hyperlink 48" xfId="1048" hidden="1"/>
    <cellStyle name="Hyperlink 48" xfId="1283" hidden="1"/>
    <cellStyle name="Hyperlink 48" xfId="1487" hidden="1"/>
    <cellStyle name="Hyperlink 48" xfId="1733" hidden="1"/>
    <cellStyle name="Hyperlink 48" xfId="1981" hidden="1"/>
    <cellStyle name="Hyperlink 48" xfId="2228" hidden="1"/>
    <cellStyle name="Hyperlink 48" xfId="2466" hidden="1"/>
    <cellStyle name="Hyperlink 48" xfId="2713" hidden="1"/>
    <cellStyle name="Hyperlink 48" xfId="2940" hidden="1"/>
    <cellStyle name="Hyperlink 48" xfId="3321" hidden="1"/>
    <cellStyle name="Hyperlink 48" xfId="3546" hidden="1"/>
    <cellStyle name="Hyperlink 48" xfId="4590" hidden="1"/>
    <cellStyle name="Hyperlink 48" xfId="4823" hidden="1"/>
    <cellStyle name="Hyperlink 48" xfId="5027" hidden="1"/>
    <cellStyle name="Hyperlink 48" xfId="5270" hidden="1"/>
    <cellStyle name="Hyperlink 48" xfId="5515" hidden="1"/>
    <cellStyle name="Hyperlink 48" xfId="5758" hidden="1"/>
    <cellStyle name="Hyperlink 48" xfId="5994" hidden="1"/>
    <cellStyle name="Hyperlink 48" xfId="6239" hidden="1"/>
    <cellStyle name="Hyperlink 48" xfId="6465" hidden="1"/>
    <cellStyle name="Hyperlink 48" xfId="6844" hidden="1"/>
    <cellStyle name="Hyperlink 48" xfId="7067" hidden="1"/>
    <cellStyle name="Hyperlink 48" xfId="3802" hidden="1"/>
    <cellStyle name="Hyperlink 48" xfId="7296" hidden="1"/>
    <cellStyle name="Hyperlink 48" xfId="7625" hidden="1"/>
    <cellStyle name="Hyperlink 48" xfId="7851" hidden="1"/>
    <cellStyle name="Hyperlink 48" xfId="8015" hidden="1"/>
    <cellStyle name="Hyperlink 48" xfId="8612" hidden="1"/>
    <cellStyle name="Hyperlink 48" xfId="8843" hidden="1"/>
    <cellStyle name="Hyperlink 48" xfId="9046" hidden="1"/>
    <cellStyle name="Hyperlink 48" xfId="9284" hidden="1"/>
    <cellStyle name="Hyperlink 48" xfId="9523" hidden="1"/>
    <cellStyle name="Hyperlink 48" xfId="9762" hidden="1"/>
    <cellStyle name="Hyperlink 48" xfId="9992" hidden="1"/>
    <cellStyle name="Hyperlink 48" xfId="10231" hidden="1"/>
    <cellStyle name="Hyperlink 48" xfId="10451" hidden="1"/>
    <cellStyle name="Hyperlink 48" xfId="10825" hidden="1"/>
    <cellStyle name="Hyperlink 48" xfId="11046" hidden="1"/>
    <cellStyle name="Hyperlink 48" xfId="5567" hidden="1"/>
    <cellStyle name="Hyperlink 48" xfId="11485" hidden="1"/>
    <cellStyle name="Hyperlink 48" xfId="11716" hidden="1"/>
    <cellStyle name="Hyperlink 48" xfId="11919" hidden="1"/>
    <cellStyle name="Hyperlink 48" xfId="12164" hidden="1"/>
    <cellStyle name="Hyperlink 48" xfId="12408" hidden="1"/>
    <cellStyle name="Hyperlink 48" xfId="12653" hidden="1"/>
    <cellStyle name="Hyperlink 48" xfId="12891" hidden="1"/>
    <cellStyle name="Hyperlink 48" xfId="13136" hidden="1"/>
    <cellStyle name="Hyperlink 48" xfId="13360" hidden="1"/>
    <cellStyle name="Hyperlink 48" xfId="13741" hidden="1"/>
    <cellStyle name="Hyperlink 48" xfId="13966" hidden="1"/>
    <cellStyle name="Hyperlink 48" xfId="14460" hidden="1"/>
    <cellStyle name="Hyperlink 48" xfId="14675" hidden="1"/>
    <cellStyle name="Hyperlink 48" xfId="14872" hidden="1"/>
    <cellStyle name="Hyperlink 48" xfId="15090" hidden="1"/>
    <cellStyle name="Hyperlink 48" xfId="15311" hidden="1"/>
    <cellStyle name="Hyperlink 48" xfId="15530" hidden="1"/>
    <cellStyle name="Hyperlink 48" xfId="15746" hidden="1"/>
    <cellStyle name="Hyperlink 48" xfId="15965" hidden="1"/>
    <cellStyle name="Hyperlink 48" xfId="16175" hidden="1"/>
    <cellStyle name="Hyperlink 48" xfId="16529" hidden="1"/>
    <cellStyle name="Hyperlink 48" xfId="16742" hidden="1"/>
    <cellStyle name="Hyperlink 48" xfId="16948" hidden="1"/>
    <cellStyle name="Hyperlink 48" xfId="17158" hidden="1"/>
    <cellStyle name="Hyperlink 48" xfId="17352" hidden="1"/>
    <cellStyle name="Hyperlink 48" xfId="17561" hidden="1"/>
    <cellStyle name="Hyperlink 48" xfId="17771" hidden="1"/>
    <cellStyle name="Hyperlink 48" xfId="17982" hidden="1"/>
    <cellStyle name="Hyperlink 48" xfId="18191" hidden="1"/>
    <cellStyle name="Hyperlink 48" xfId="18400" hidden="1"/>
    <cellStyle name="Hyperlink 48" xfId="18608" hidden="1"/>
    <cellStyle name="Hyperlink 48" xfId="18956" hidden="1"/>
    <cellStyle name="Hyperlink 48" xfId="19164" hidden="1"/>
    <cellStyle name="Hyperlink 49" xfId="1050" hidden="1"/>
    <cellStyle name="Hyperlink 49" xfId="1285" hidden="1"/>
    <cellStyle name="Hyperlink 49" xfId="1489" hidden="1"/>
    <cellStyle name="Hyperlink 49" xfId="1735" hidden="1"/>
    <cellStyle name="Hyperlink 49" xfId="1983" hidden="1"/>
    <cellStyle name="Hyperlink 49" xfId="2230" hidden="1"/>
    <cellStyle name="Hyperlink 49" xfId="2468" hidden="1"/>
    <cellStyle name="Hyperlink 49" xfId="2715" hidden="1"/>
    <cellStyle name="Hyperlink 49" xfId="2942" hidden="1"/>
    <cellStyle name="Hyperlink 49" xfId="3323" hidden="1"/>
    <cellStyle name="Hyperlink 49" xfId="3548" hidden="1"/>
    <cellStyle name="Hyperlink 49" xfId="4592" hidden="1"/>
    <cellStyle name="Hyperlink 49" xfId="4825" hidden="1"/>
    <cellStyle name="Hyperlink 49" xfId="5029" hidden="1"/>
    <cellStyle name="Hyperlink 49" xfId="5272" hidden="1"/>
    <cellStyle name="Hyperlink 49" xfId="5517" hidden="1"/>
    <cellStyle name="Hyperlink 49" xfId="5760" hidden="1"/>
    <cellStyle name="Hyperlink 49" xfId="5996" hidden="1"/>
    <cellStyle name="Hyperlink 49" xfId="6241" hidden="1"/>
    <cellStyle name="Hyperlink 49" xfId="6467" hidden="1"/>
    <cellStyle name="Hyperlink 49" xfId="6846" hidden="1"/>
    <cellStyle name="Hyperlink 49" xfId="7069" hidden="1"/>
    <cellStyle name="Hyperlink 49" xfId="3800" hidden="1"/>
    <cellStyle name="Hyperlink 49" xfId="7298" hidden="1"/>
    <cellStyle name="Hyperlink 49" xfId="7627" hidden="1"/>
    <cellStyle name="Hyperlink 49" xfId="7853" hidden="1"/>
    <cellStyle name="Hyperlink 49" xfId="8017" hidden="1"/>
    <cellStyle name="Hyperlink 49" xfId="8614" hidden="1"/>
    <cellStyle name="Hyperlink 49" xfId="8845" hidden="1"/>
    <cellStyle name="Hyperlink 49" xfId="9048" hidden="1"/>
    <cellStyle name="Hyperlink 49" xfId="9286" hidden="1"/>
    <cellStyle name="Hyperlink 49" xfId="9525" hidden="1"/>
    <cellStyle name="Hyperlink 49" xfId="9764" hidden="1"/>
    <cellStyle name="Hyperlink 49" xfId="9994" hidden="1"/>
    <cellStyle name="Hyperlink 49" xfId="10233" hidden="1"/>
    <cellStyle name="Hyperlink 49" xfId="10453" hidden="1"/>
    <cellStyle name="Hyperlink 49" xfId="10827" hidden="1"/>
    <cellStyle name="Hyperlink 49" xfId="11048" hidden="1"/>
    <cellStyle name="Hyperlink 49" xfId="6048" hidden="1"/>
    <cellStyle name="Hyperlink 49" xfId="11487" hidden="1"/>
    <cellStyle name="Hyperlink 49" xfId="11718" hidden="1"/>
    <cellStyle name="Hyperlink 49" xfId="11921" hidden="1"/>
    <cellStyle name="Hyperlink 49" xfId="12166" hidden="1"/>
    <cellStyle name="Hyperlink 49" xfId="12410" hidden="1"/>
    <cellStyle name="Hyperlink 49" xfId="12655" hidden="1"/>
    <cellStyle name="Hyperlink 49" xfId="12893" hidden="1"/>
    <cellStyle name="Hyperlink 49" xfId="13138" hidden="1"/>
    <cellStyle name="Hyperlink 49" xfId="13362" hidden="1"/>
    <cellStyle name="Hyperlink 49" xfId="13743" hidden="1"/>
    <cellStyle name="Hyperlink 49" xfId="13968" hidden="1"/>
    <cellStyle name="Hyperlink 49" xfId="14462" hidden="1"/>
    <cellStyle name="Hyperlink 49" xfId="14677" hidden="1"/>
    <cellStyle name="Hyperlink 49" xfId="14874" hidden="1"/>
    <cellStyle name="Hyperlink 49" xfId="15092" hidden="1"/>
    <cellStyle name="Hyperlink 49" xfId="15313" hidden="1"/>
    <cellStyle name="Hyperlink 49" xfId="15532" hidden="1"/>
    <cellStyle name="Hyperlink 49" xfId="15748" hidden="1"/>
    <cellStyle name="Hyperlink 49" xfId="15967" hidden="1"/>
    <cellStyle name="Hyperlink 49" xfId="16177" hidden="1"/>
    <cellStyle name="Hyperlink 49" xfId="16531" hidden="1"/>
    <cellStyle name="Hyperlink 49" xfId="16744" hidden="1"/>
    <cellStyle name="Hyperlink 49" xfId="16950" hidden="1"/>
    <cellStyle name="Hyperlink 49" xfId="17160" hidden="1"/>
    <cellStyle name="Hyperlink 49" xfId="17354" hidden="1"/>
    <cellStyle name="Hyperlink 49" xfId="17563" hidden="1"/>
    <cellStyle name="Hyperlink 49" xfId="17773" hidden="1"/>
    <cellStyle name="Hyperlink 49" xfId="17984" hidden="1"/>
    <cellStyle name="Hyperlink 49" xfId="18193" hidden="1"/>
    <cellStyle name="Hyperlink 49" xfId="18402" hidden="1"/>
    <cellStyle name="Hyperlink 49" xfId="18610" hidden="1"/>
    <cellStyle name="Hyperlink 49" xfId="18958" hidden="1"/>
    <cellStyle name="Hyperlink 49" xfId="19166" hidden="1"/>
    <cellStyle name="Hyperlink 5" xfId="589" hidden="1"/>
    <cellStyle name="Hyperlink 5" xfId="1196" hidden="1"/>
    <cellStyle name="Hyperlink 5" xfId="932" hidden="1"/>
    <cellStyle name="Hyperlink 5" xfId="1638" hidden="1"/>
    <cellStyle name="Hyperlink 5" xfId="1886" hidden="1"/>
    <cellStyle name="Hyperlink 5" xfId="2133" hidden="1"/>
    <cellStyle name="Hyperlink 5" xfId="2371" hidden="1"/>
    <cellStyle name="Hyperlink 5" xfId="2618" hidden="1"/>
    <cellStyle name="Hyperlink 5" xfId="2854" hidden="1"/>
    <cellStyle name="Hyperlink 5" xfId="3226" hidden="1"/>
    <cellStyle name="Hyperlink 5" xfId="3451" hidden="1"/>
    <cellStyle name="Hyperlink 5" xfId="4135" hidden="1"/>
    <cellStyle name="Hyperlink 5" xfId="4736" hidden="1"/>
    <cellStyle name="Hyperlink 5" xfId="4474" hidden="1"/>
    <cellStyle name="Hyperlink 5" xfId="5176" hidden="1"/>
    <cellStyle name="Hyperlink 5" xfId="5420" hidden="1"/>
    <cellStyle name="Hyperlink 5" xfId="5663" hidden="1"/>
    <cellStyle name="Hyperlink 5" xfId="5899" hidden="1"/>
    <cellStyle name="Hyperlink 5" xfId="6144" hidden="1"/>
    <cellStyle name="Hyperlink 5" xfId="6379" hidden="1"/>
    <cellStyle name="Hyperlink 5" xfId="6750" hidden="1"/>
    <cellStyle name="Hyperlink 5" xfId="6973" hidden="1"/>
    <cellStyle name="Hyperlink 5" xfId="3885" hidden="1"/>
    <cellStyle name="Hyperlink 5" xfId="7206" hidden="1"/>
    <cellStyle name="Hyperlink 5" xfId="7530" hidden="1"/>
    <cellStyle name="Hyperlink 5" xfId="7756" hidden="1"/>
    <cellStyle name="Hyperlink 5" xfId="4946" hidden="1"/>
    <cellStyle name="Hyperlink 5" xfId="8198" hidden="1"/>
    <cellStyle name="Hyperlink 5" xfId="8756" hidden="1"/>
    <cellStyle name="Hyperlink 5" xfId="8510" hidden="1"/>
    <cellStyle name="Hyperlink 5" xfId="9190" hidden="1"/>
    <cellStyle name="Hyperlink 5" xfId="9430" hidden="1"/>
    <cellStyle name="Hyperlink 5" xfId="9668" hidden="1"/>
    <cellStyle name="Hyperlink 5" xfId="9898" hidden="1"/>
    <cellStyle name="Hyperlink 5" xfId="10138" hidden="1"/>
    <cellStyle name="Hyperlink 5" xfId="10365" hidden="1"/>
    <cellStyle name="Hyperlink 5" xfId="10731" hidden="1"/>
    <cellStyle name="Hyperlink 5" xfId="10952" hidden="1"/>
    <cellStyle name="Hyperlink 5" xfId="3900" hidden="1"/>
    <cellStyle name="Hyperlink 5" xfId="7898" hidden="1"/>
    <cellStyle name="Hyperlink 5" xfId="11630" hidden="1"/>
    <cellStyle name="Hyperlink 5" xfId="11383" hidden="1"/>
    <cellStyle name="Hyperlink 5" xfId="12069" hidden="1"/>
    <cellStyle name="Hyperlink 5" xfId="12313" hidden="1"/>
    <cellStyle name="Hyperlink 5" xfId="12558" hidden="1"/>
    <cellStyle name="Hyperlink 5" xfId="12796" hidden="1"/>
    <cellStyle name="Hyperlink 5" xfId="13041" hidden="1"/>
    <cellStyle name="Hyperlink 5" xfId="13274" hidden="1"/>
    <cellStyle name="Hyperlink 5" xfId="13646" hidden="1"/>
    <cellStyle name="Hyperlink 5" xfId="13871" hidden="1"/>
    <cellStyle name="Hyperlink 5" xfId="3920" hidden="1"/>
    <cellStyle name="Hyperlink 5" xfId="14589" hidden="1"/>
    <cellStyle name="Hyperlink 5" xfId="14364" hidden="1"/>
    <cellStyle name="Hyperlink 5" xfId="15002" hidden="1"/>
    <cellStyle name="Hyperlink 5" xfId="15222" hidden="1"/>
    <cellStyle name="Hyperlink 5" xfId="15442" hidden="1"/>
    <cellStyle name="Hyperlink 5" xfId="15658" hidden="1"/>
    <cellStyle name="Hyperlink 5" xfId="15876" hidden="1"/>
    <cellStyle name="Hyperlink 5" xfId="16089" hidden="1"/>
    <cellStyle name="Hyperlink 5" xfId="16440" hidden="1"/>
    <cellStyle name="Hyperlink 5" xfId="16654" hidden="1"/>
    <cellStyle name="Hyperlink 5" xfId="15652" hidden="1"/>
    <cellStyle name="Hyperlink 5" xfId="17072" hidden="1"/>
    <cellStyle name="Hyperlink 5" xfId="13025" hidden="1"/>
    <cellStyle name="Hyperlink 5" xfId="17475" hidden="1"/>
    <cellStyle name="Hyperlink 5" xfId="17685" hidden="1"/>
    <cellStyle name="Hyperlink 5" xfId="17896" hidden="1"/>
    <cellStyle name="Hyperlink 5" xfId="18105" hidden="1"/>
    <cellStyle name="Hyperlink 5" xfId="18314" hidden="1"/>
    <cellStyle name="Hyperlink 5" xfId="18522" hidden="1"/>
    <cellStyle name="Hyperlink 5" xfId="18869" hidden="1"/>
    <cellStyle name="Hyperlink 5" xfId="19078" hidden="1"/>
    <cellStyle name="Hyperlink 50" xfId="1052" hidden="1"/>
    <cellStyle name="Hyperlink 50" xfId="1287" hidden="1"/>
    <cellStyle name="Hyperlink 50" xfId="1491" hidden="1"/>
    <cellStyle name="Hyperlink 50" xfId="1737" hidden="1"/>
    <cellStyle name="Hyperlink 50" xfId="1985" hidden="1"/>
    <cellStyle name="Hyperlink 50" xfId="2232" hidden="1"/>
    <cellStyle name="Hyperlink 50" xfId="2470" hidden="1"/>
    <cellStyle name="Hyperlink 50" xfId="2717" hidden="1"/>
    <cellStyle name="Hyperlink 50" xfId="2944" hidden="1"/>
    <cellStyle name="Hyperlink 50" xfId="3325" hidden="1"/>
    <cellStyle name="Hyperlink 50" xfId="3550" hidden="1"/>
    <cellStyle name="Hyperlink 50" xfId="4594" hidden="1"/>
    <cellStyle name="Hyperlink 50" xfId="4827" hidden="1"/>
    <cellStyle name="Hyperlink 50" xfId="5031" hidden="1"/>
    <cellStyle name="Hyperlink 50" xfId="5274" hidden="1"/>
    <cellStyle name="Hyperlink 50" xfId="5519" hidden="1"/>
    <cellStyle name="Hyperlink 50" xfId="5762" hidden="1"/>
    <cellStyle name="Hyperlink 50" xfId="5998" hidden="1"/>
    <cellStyle name="Hyperlink 50" xfId="6243" hidden="1"/>
    <cellStyle name="Hyperlink 50" xfId="6469" hidden="1"/>
    <cellStyle name="Hyperlink 50" xfId="6848" hidden="1"/>
    <cellStyle name="Hyperlink 50" xfId="7071" hidden="1"/>
    <cellStyle name="Hyperlink 50" xfId="3798" hidden="1"/>
    <cellStyle name="Hyperlink 50" xfId="7300" hidden="1"/>
    <cellStyle name="Hyperlink 50" xfId="7629" hidden="1"/>
    <cellStyle name="Hyperlink 50" xfId="7855" hidden="1"/>
    <cellStyle name="Hyperlink 50" xfId="8019" hidden="1"/>
    <cellStyle name="Hyperlink 50" xfId="8616" hidden="1"/>
    <cellStyle name="Hyperlink 50" xfId="8847" hidden="1"/>
    <cellStyle name="Hyperlink 50" xfId="9050" hidden="1"/>
    <cellStyle name="Hyperlink 50" xfId="9288" hidden="1"/>
    <cellStyle name="Hyperlink 50" xfId="9527" hidden="1"/>
    <cellStyle name="Hyperlink 50" xfId="9766" hidden="1"/>
    <cellStyle name="Hyperlink 50" xfId="9996" hidden="1"/>
    <cellStyle name="Hyperlink 50" xfId="10235" hidden="1"/>
    <cellStyle name="Hyperlink 50" xfId="10455" hidden="1"/>
    <cellStyle name="Hyperlink 50" xfId="10829" hidden="1"/>
    <cellStyle name="Hyperlink 50" xfId="11050" hidden="1"/>
    <cellStyle name="Hyperlink 50" xfId="4436" hidden="1"/>
    <cellStyle name="Hyperlink 50" xfId="11489" hidden="1"/>
    <cellStyle name="Hyperlink 50" xfId="11720" hidden="1"/>
    <cellStyle name="Hyperlink 50" xfId="11923" hidden="1"/>
    <cellStyle name="Hyperlink 50" xfId="12168" hidden="1"/>
    <cellStyle name="Hyperlink 50" xfId="12412" hidden="1"/>
    <cellStyle name="Hyperlink 50" xfId="12657" hidden="1"/>
    <cellStyle name="Hyperlink 50" xfId="12895" hidden="1"/>
    <cellStyle name="Hyperlink 50" xfId="13140" hidden="1"/>
    <cellStyle name="Hyperlink 50" xfId="13364" hidden="1"/>
    <cellStyle name="Hyperlink 50" xfId="13745" hidden="1"/>
    <cellStyle name="Hyperlink 50" xfId="13970" hidden="1"/>
    <cellStyle name="Hyperlink 50" xfId="14464" hidden="1"/>
    <cellStyle name="Hyperlink 50" xfId="14679" hidden="1"/>
    <cellStyle name="Hyperlink 50" xfId="14876" hidden="1"/>
    <cellStyle name="Hyperlink 50" xfId="15094" hidden="1"/>
    <cellStyle name="Hyperlink 50" xfId="15315" hidden="1"/>
    <cellStyle name="Hyperlink 50" xfId="15534" hidden="1"/>
    <cellStyle name="Hyperlink 50" xfId="15750" hidden="1"/>
    <cellStyle name="Hyperlink 50" xfId="15969" hidden="1"/>
    <cellStyle name="Hyperlink 50" xfId="16179" hidden="1"/>
    <cellStyle name="Hyperlink 50" xfId="16533" hidden="1"/>
    <cellStyle name="Hyperlink 50" xfId="16746" hidden="1"/>
    <cellStyle name="Hyperlink 50" xfId="16952" hidden="1"/>
    <cellStyle name="Hyperlink 50" xfId="17162" hidden="1"/>
    <cellStyle name="Hyperlink 50" xfId="17356" hidden="1"/>
    <cellStyle name="Hyperlink 50" xfId="17565" hidden="1"/>
    <cellStyle name="Hyperlink 50" xfId="17775" hidden="1"/>
    <cellStyle name="Hyperlink 50" xfId="17986" hidden="1"/>
    <cellStyle name="Hyperlink 50" xfId="18195" hidden="1"/>
    <cellStyle name="Hyperlink 50" xfId="18404" hidden="1"/>
    <cellStyle name="Hyperlink 50" xfId="18612" hidden="1"/>
    <cellStyle name="Hyperlink 50" xfId="18960" hidden="1"/>
    <cellStyle name="Hyperlink 50" xfId="19168" hidden="1"/>
    <cellStyle name="Hyperlink 51" xfId="1054" hidden="1"/>
    <cellStyle name="Hyperlink 51" xfId="1289" hidden="1"/>
    <cellStyle name="Hyperlink 51" xfId="1493" hidden="1"/>
    <cellStyle name="Hyperlink 51" xfId="1739" hidden="1"/>
    <cellStyle name="Hyperlink 51" xfId="1987" hidden="1"/>
    <cellStyle name="Hyperlink 51" xfId="2234" hidden="1"/>
    <cellStyle name="Hyperlink 51" xfId="2472" hidden="1"/>
    <cellStyle name="Hyperlink 51" xfId="2719" hidden="1"/>
    <cellStyle name="Hyperlink 51" xfId="2946" hidden="1"/>
    <cellStyle name="Hyperlink 51" xfId="3327" hidden="1"/>
    <cellStyle name="Hyperlink 51" xfId="3552" hidden="1"/>
    <cellStyle name="Hyperlink 51" xfId="4596" hidden="1"/>
    <cellStyle name="Hyperlink 51" xfId="4829" hidden="1"/>
    <cellStyle name="Hyperlink 51" xfId="5033" hidden="1"/>
    <cellStyle name="Hyperlink 51" xfId="5276" hidden="1"/>
    <cellStyle name="Hyperlink 51" xfId="5521" hidden="1"/>
    <cellStyle name="Hyperlink 51" xfId="5764" hidden="1"/>
    <cellStyle name="Hyperlink 51" xfId="6000" hidden="1"/>
    <cellStyle name="Hyperlink 51" xfId="6245" hidden="1"/>
    <cellStyle name="Hyperlink 51" xfId="6471" hidden="1"/>
    <cellStyle name="Hyperlink 51" xfId="6850" hidden="1"/>
    <cellStyle name="Hyperlink 51" xfId="7073" hidden="1"/>
    <cellStyle name="Hyperlink 51" xfId="3797" hidden="1"/>
    <cellStyle name="Hyperlink 51" xfId="7302" hidden="1"/>
    <cellStyle name="Hyperlink 51" xfId="7631" hidden="1"/>
    <cellStyle name="Hyperlink 51" xfId="7857" hidden="1"/>
    <cellStyle name="Hyperlink 51" xfId="8021" hidden="1"/>
    <cellStyle name="Hyperlink 51" xfId="8618" hidden="1"/>
    <cellStyle name="Hyperlink 51" xfId="8849" hidden="1"/>
    <cellStyle name="Hyperlink 51" xfId="9052" hidden="1"/>
    <cellStyle name="Hyperlink 51" xfId="9290" hidden="1"/>
    <cellStyle name="Hyperlink 51" xfId="9529" hidden="1"/>
    <cellStyle name="Hyperlink 51" xfId="9768" hidden="1"/>
    <cellStyle name="Hyperlink 51" xfId="9998" hidden="1"/>
    <cellStyle name="Hyperlink 51" xfId="10237" hidden="1"/>
    <cellStyle name="Hyperlink 51" xfId="10457" hidden="1"/>
    <cellStyle name="Hyperlink 51" xfId="10831" hidden="1"/>
    <cellStyle name="Hyperlink 51" xfId="11052" hidden="1"/>
    <cellStyle name="Hyperlink 51" xfId="4641" hidden="1"/>
    <cellStyle name="Hyperlink 51" xfId="11491" hidden="1"/>
    <cellStyle name="Hyperlink 51" xfId="11722" hidden="1"/>
    <cellStyle name="Hyperlink 51" xfId="11925" hidden="1"/>
    <cellStyle name="Hyperlink 51" xfId="12170" hidden="1"/>
    <cellStyle name="Hyperlink 51" xfId="12414" hidden="1"/>
    <cellStyle name="Hyperlink 51" xfId="12659" hidden="1"/>
    <cellStyle name="Hyperlink 51" xfId="12897" hidden="1"/>
    <cellStyle name="Hyperlink 51" xfId="13142" hidden="1"/>
    <cellStyle name="Hyperlink 51" xfId="13366" hidden="1"/>
    <cellStyle name="Hyperlink 51" xfId="13747" hidden="1"/>
    <cellStyle name="Hyperlink 51" xfId="13972" hidden="1"/>
    <cellStyle name="Hyperlink 51" xfId="14466" hidden="1"/>
    <cellStyle name="Hyperlink 51" xfId="14681" hidden="1"/>
    <cellStyle name="Hyperlink 51" xfId="14878" hidden="1"/>
    <cellStyle name="Hyperlink 51" xfId="15096" hidden="1"/>
    <cellStyle name="Hyperlink 51" xfId="15317" hidden="1"/>
    <cellStyle name="Hyperlink 51" xfId="15536" hidden="1"/>
    <cellStyle name="Hyperlink 51" xfId="15752" hidden="1"/>
    <cellStyle name="Hyperlink 51" xfId="15971" hidden="1"/>
    <cellStyle name="Hyperlink 51" xfId="16181" hidden="1"/>
    <cellStyle name="Hyperlink 51" xfId="16535" hidden="1"/>
    <cellStyle name="Hyperlink 51" xfId="16748" hidden="1"/>
    <cellStyle name="Hyperlink 51" xfId="16954" hidden="1"/>
    <cellStyle name="Hyperlink 51" xfId="17164" hidden="1"/>
    <cellStyle name="Hyperlink 51" xfId="17358" hidden="1"/>
    <cellStyle name="Hyperlink 51" xfId="17567" hidden="1"/>
    <cellStyle name="Hyperlink 51" xfId="17777" hidden="1"/>
    <cellStyle name="Hyperlink 51" xfId="17988" hidden="1"/>
    <cellStyle name="Hyperlink 51" xfId="18197" hidden="1"/>
    <cellStyle name="Hyperlink 51" xfId="18406" hidden="1"/>
    <cellStyle name="Hyperlink 51" xfId="18614" hidden="1"/>
    <cellStyle name="Hyperlink 51" xfId="18962" hidden="1"/>
    <cellStyle name="Hyperlink 51" xfId="19170" hidden="1"/>
    <cellStyle name="Hyperlink 52" xfId="1056" hidden="1"/>
    <cellStyle name="Hyperlink 52" xfId="1291" hidden="1"/>
    <cellStyle name="Hyperlink 52" xfId="1495" hidden="1"/>
    <cellStyle name="Hyperlink 52" xfId="1741" hidden="1"/>
    <cellStyle name="Hyperlink 52" xfId="1989" hidden="1"/>
    <cellStyle name="Hyperlink 52" xfId="2236" hidden="1"/>
    <cellStyle name="Hyperlink 52" xfId="2474" hidden="1"/>
    <cellStyle name="Hyperlink 52" xfId="2721" hidden="1"/>
    <cellStyle name="Hyperlink 52" xfId="2948" hidden="1"/>
    <cellStyle name="Hyperlink 52" xfId="3329" hidden="1"/>
    <cellStyle name="Hyperlink 52" xfId="3554" hidden="1"/>
    <cellStyle name="Hyperlink 52" xfId="4598" hidden="1"/>
    <cellStyle name="Hyperlink 52" xfId="4831" hidden="1"/>
    <cellStyle name="Hyperlink 52" xfId="5035" hidden="1"/>
    <cellStyle name="Hyperlink 52" xfId="5278" hidden="1"/>
    <cellStyle name="Hyperlink 52" xfId="5523" hidden="1"/>
    <cellStyle name="Hyperlink 52" xfId="5766" hidden="1"/>
    <cellStyle name="Hyperlink 52" xfId="6002" hidden="1"/>
    <cellStyle name="Hyperlink 52" xfId="6247" hidden="1"/>
    <cellStyle name="Hyperlink 52" xfId="6473" hidden="1"/>
    <cellStyle name="Hyperlink 52" xfId="6852" hidden="1"/>
    <cellStyle name="Hyperlink 52" xfId="7075" hidden="1"/>
    <cellStyle name="Hyperlink 52" xfId="3795" hidden="1"/>
    <cellStyle name="Hyperlink 52" xfId="7304" hidden="1"/>
    <cellStyle name="Hyperlink 52" xfId="7633" hidden="1"/>
    <cellStyle name="Hyperlink 52" xfId="7859" hidden="1"/>
    <cellStyle name="Hyperlink 52" xfId="8023" hidden="1"/>
    <cellStyle name="Hyperlink 52" xfId="8620" hidden="1"/>
    <cellStyle name="Hyperlink 52" xfId="8851" hidden="1"/>
    <cellStyle name="Hyperlink 52" xfId="9054" hidden="1"/>
    <cellStyle name="Hyperlink 52" xfId="9292" hidden="1"/>
    <cellStyle name="Hyperlink 52" xfId="9531" hidden="1"/>
    <cellStyle name="Hyperlink 52" xfId="9770" hidden="1"/>
    <cellStyle name="Hyperlink 52" xfId="10000" hidden="1"/>
    <cellStyle name="Hyperlink 52" xfId="10239" hidden="1"/>
    <cellStyle name="Hyperlink 52" xfId="10459" hidden="1"/>
    <cellStyle name="Hyperlink 52" xfId="10833" hidden="1"/>
    <cellStyle name="Hyperlink 52" xfId="11054" hidden="1"/>
    <cellStyle name="Hyperlink 52" xfId="5074" hidden="1"/>
    <cellStyle name="Hyperlink 52" xfId="11493" hidden="1"/>
    <cellStyle name="Hyperlink 52" xfId="11724" hidden="1"/>
    <cellStyle name="Hyperlink 52" xfId="11927" hidden="1"/>
    <cellStyle name="Hyperlink 52" xfId="12172" hidden="1"/>
    <cellStyle name="Hyperlink 52" xfId="12416" hidden="1"/>
    <cellStyle name="Hyperlink 52" xfId="12661" hidden="1"/>
    <cellStyle name="Hyperlink 52" xfId="12899" hidden="1"/>
    <cellStyle name="Hyperlink 52" xfId="13144" hidden="1"/>
    <cellStyle name="Hyperlink 52" xfId="13368" hidden="1"/>
    <cellStyle name="Hyperlink 52" xfId="13749" hidden="1"/>
    <cellStyle name="Hyperlink 52" xfId="13974" hidden="1"/>
    <cellStyle name="Hyperlink 52" xfId="14468" hidden="1"/>
    <cellStyle name="Hyperlink 52" xfId="14683" hidden="1"/>
    <cellStyle name="Hyperlink 52" xfId="14880" hidden="1"/>
    <cellStyle name="Hyperlink 52" xfId="15098" hidden="1"/>
    <cellStyle name="Hyperlink 52" xfId="15319" hidden="1"/>
    <cellStyle name="Hyperlink 52" xfId="15538" hidden="1"/>
    <cellStyle name="Hyperlink 52" xfId="15754" hidden="1"/>
    <cellStyle name="Hyperlink 52" xfId="15973" hidden="1"/>
    <cellStyle name="Hyperlink 52" xfId="16183" hidden="1"/>
    <cellStyle name="Hyperlink 52" xfId="16537" hidden="1"/>
    <cellStyle name="Hyperlink 52" xfId="16750" hidden="1"/>
    <cellStyle name="Hyperlink 52" xfId="16956" hidden="1"/>
    <cellStyle name="Hyperlink 52" xfId="17166" hidden="1"/>
    <cellStyle name="Hyperlink 52" xfId="17360" hidden="1"/>
    <cellStyle name="Hyperlink 52" xfId="17569" hidden="1"/>
    <cellStyle name="Hyperlink 52" xfId="17779" hidden="1"/>
    <cellStyle name="Hyperlink 52" xfId="17990" hidden="1"/>
    <cellStyle name="Hyperlink 52" xfId="18199" hidden="1"/>
    <cellStyle name="Hyperlink 52" xfId="18408" hidden="1"/>
    <cellStyle name="Hyperlink 52" xfId="18616" hidden="1"/>
    <cellStyle name="Hyperlink 52" xfId="18964" hidden="1"/>
    <cellStyle name="Hyperlink 52" xfId="19172" hidden="1"/>
    <cellStyle name="Hyperlink 53" xfId="1058" hidden="1"/>
    <cellStyle name="Hyperlink 53" xfId="1293" hidden="1"/>
    <cellStyle name="Hyperlink 53" xfId="1497" hidden="1"/>
    <cellStyle name="Hyperlink 53" xfId="1743" hidden="1"/>
    <cellStyle name="Hyperlink 53" xfId="1991" hidden="1"/>
    <cellStyle name="Hyperlink 53" xfId="2238" hidden="1"/>
    <cellStyle name="Hyperlink 53" xfId="2476" hidden="1"/>
    <cellStyle name="Hyperlink 53" xfId="2723" hidden="1"/>
    <cellStyle name="Hyperlink 53" xfId="2950" hidden="1"/>
    <cellStyle name="Hyperlink 53" xfId="3331" hidden="1"/>
    <cellStyle name="Hyperlink 53" xfId="3556" hidden="1"/>
    <cellStyle name="Hyperlink 53" xfId="4600" hidden="1"/>
    <cellStyle name="Hyperlink 53" xfId="4833" hidden="1"/>
    <cellStyle name="Hyperlink 53" xfId="5037" hidden="1"/>
    <cellStyle name="Hyperlink 53" xfId="5280" hidden="1"/>
    <cellStyle name="Hyperlink 53" xfId="5525" hidden="1"/>
    <cellStyle name="Hyperlink 53" xfId="5768" hidden="1"/>
    <cellStyle name="Hyperlink 53" xfId="6004" hidden="1"/>
    <cellStyle name="Hyperlink 53" xfId="6249" hidden="1"/>
    <cellStyle name="Hyperlink 53" xfId="6475" hidden="1"/>
    <cellStyle name="Hyperlink 53" xfId="6854" hidden="1"/>
    <cellStyle name="Hyperlink 53" xfId="7077" hidden="1"/>
    <cellStyle name="Hyperlink 53" xfId="3793" hidden="1"/>
    <cellStyle name="Hyperlink 53" xfId="7306" hidden="1"/>
    <cellStyle name="Hyperlink 53" xfId="7635" hidden="1"/>
    <cellStyle name="Hyperlink 53" xfId="7861" hidden="1"/>
    <cellStyle name="Hyperlink 53" xfId="8025" hidden="1"/>
    <cellStyle name="Hyperlink 53" xfId="8622" hidden="1"/>
    <cellStyle name="Hyperlink 53" xfId="8853" hidden="1"/>
    <cellStyle name="Hyperlink 53" xfId="9056" hidden="1"/>
    <cellStyle name="Hyperlink 53" xfId="9294" hidden="1"/>
    <cellStyle name="Hyperlink 53" xfId="9533" hidden="1"/>
    <cellStyle name="Hyperlink 53" xfId="9772" hidden="1"/>
    <cellStyle name="Hyperlink 53" xfId="10002" hidden="1"/>
    <cellStyle name="Hyperlink 53" xfId="10241" hidden="1"/>
    <cellStyle name="Hyperlink 53" xfId="10461" hidden="1"/>
    <cellStyle name="Hyperlink 53" xfId="10835" hidden="1"/>
    <cellStyle name="Hyperlink 53" xfId="11056" hidden="1"/>
    <cellStyle name="Hyperlink 53" xfId="7115" hidden="1"/>
    <cellStyle name="Hyperlink 53" xfId="11495" hidden="1"/>
    <cellStyle name="Hyperlink 53" xfId="11726" hidden="1"/>
    <cellStyle name="Hyperlink 53" xfId="11929" hidden="1"/>
    <cellStyle name="Hyperlink 53" xfId="12174" hidden="1"/>
    <cellStyle name="Hyperlink 53" xfId="12418" hidden="1"/>
    <cellStyle name="Hyperlink 53" xfId="12663" hidden="1"/>
    <cellStyle name="Hyperlink 53" xfId="12901" hidden="1"/>
    <cellStyle name="Hyperlink 53" xfId="13146" hidden="1"/>
    <cellStyle name="Hyperlink 53" xfId="13370" hidden="1"/>
    <cellStyle name="Hyperlink 53" xfId="13751" hidden="1"/>
    <cellStyle name="Hyperlink 53" xfId="13976" hidden="1"/>
    <cellStyle name="Hyperlink 53" xfId="14470" hidden="1"/>
    <cellStyle name="Hyperlink 53" xfId="14685" hidden="1"/>
    <cellStyle name="Hyperlink 53" xfId="14882" hidden="1"/>
    <cellStyle name="Hyperlink 53" xfId="15100" hidden="1"/>
    <cellStyle name="Hyperlink 53" xfId="15321" hidden="1"/>
    <cellStyle name="Hyperlink 53" xfId="15540" hidden="1"/>
    <cellStyle name="Hyperlink 53" xfId="15756" hidden="1"/>
    <cellStyle name="Hyperlink 53" xfId="15975" hidden="1"/>
    <cellStyle name="Hyperlink 53" xfId="16185" hidden="1"/>
    <cellStyle name="Hyperlink 53" xfId="16539" hidden="1"/>
    <cellStyle name="Hyperlink 53" xfId="16752" hidden="1"/>
    <cellStyle name="Hyperlink 53" xfId="16958" hidden="1"/>
    <cellStyle name="Hyperlink 53" xfId="17168" hidden="1"/>
    <cellStyle name="Hyperlink 53" xfId="17362" hidden="1"/>
    <cellStyle name="Hyperlink 53" xfId="17571" hidden="1"/>
    <cellStyle name="Hyperlink 53" xfId="17781" hidden="1"/>
    <cellStyle name="Hyperlink 53" xfId="17992" hidden="1"/>
    <cellStyle name="Hyperlink 53" xfId="18201" hidden="1"/>
    <cellStyle name="Hyperlink 53" xfId="18410" hidden="1"/>
    <cellStyle name="Hyperlink 53" xfId="18618" hidden="1"/>
    <cellStyle name="Hyperlink 53" xfId="18966" hidden="1"/>
    <cellStyle name="Hyperlink 53" xfId="19174" hidden="1"/>
    <cellStyle name="Hyperlink 54" xfId="1060" hidden="1"/>
    <cellStyle name="Hyperlink 54" xfId="1295" hidden="1"/>
    <cellStyle name="Hyperlink 54" xfId="1499" hidden="1"/>
    <cellStyle name="Hyperlink 54" xfId="1745" hidden="1"/>
    <cellStyle name="Hyperlink 54" xfId="1993" hidden="1"/>
    <cellStyle name="Hyperlink 54" xfId="2240" hidden="1"/>
    <cellStyle name="Hyperlink 54" xfId="2478" hidden="1"/>
    <cellStyle name="Hyperlink 54" xfId="2725" hidden="1"/>
    <cellStyle name="Hyperlink 54" xfId="2952" hidden="1"/>
    <cellStyle name="Hyperlink 54" xfId="3333" hidden="1"/>
    <cellStyle name="Hyperlink 54" xfId="3558" hidden="1"/>
    <cellStyle name="Hyperlink 54" xfId="4602" hidden="1"/>
    <cellStyle name="Hyperlink 54" xfId="4835" hidden="1"/>
    <cellStyle name="Hyperlink 54" xfId="5039" hidden="1"/>
    <cellStyle name="Hyperlink 54" xfId="5282" hidden="1"/>
    <cellStyle name="Hyperlink 54" xfId="5527" hidden="1"/>
    <cellStyle name="Hyperlink 54" xfId="5770" hidden="1"/>
    <cellStyle name="Hyperlink 54" xfId="6006" hidden="1"/>
    <cellStyle name="Hyperlink 54" xfId="6251" hidden="1"/>
    <cellStyle name="Hyperlink 54" xfId="6477" hidden="1"/>
    <cellStyle name="Hyperlink 54" xfId="6856" hidden="1"/>
    <cellStyle name="Hyperlink 54" xfId="7079" hidden="1"/>
    <cellStyle name="Hyperlink 54" xfId="3791" hidden="1"/>
    <cellStyle name="Hyperlink 54" xfId="7308" hidden="1"/>
    <cellStyle name="Hyperlink 54" xfId="7637" hidden="1"/>
    <cellStyle name="Hyperlink 54" xfId="7863" hidden="1"/>
    <cellStyle name="Hyperlink 54" xfId="8027" hidden="1"/>
    <cellStyle name="Hyperlink 54" xfId="8624" hidden="1"/>
    <cellStyle name="Hyperlink 54" xfId="8855" hidden="1"/>
    <cellStyle name="Hyperlink 54" xfId="9058" hidden="1"/>
    <cellStyle name="Hyperlink 54" xfId="9296" hidden="1"/>
    <cellStyle name="Hyperlink 54" xfId="9535" hidden="1"/>
    <cellStyle name="Hyperlink 54" xfId="9774" hidden="1"/>
    <cellStyle name="Hyperlink 54" xfId="10004" hidden="1"/>
    <cellStyle name="Hyperlink 54" xfId="10243" hidden="1"/>
    <cellStyle name="Hyperlink 54" xfId="10463" hidden="1"/>
    <cellStyle name="Hyperlink 54" xfId="10837" hidden="1"/>
    <cellStyle name="Hyperlink 54" xfId="11058" hidden="1"/>
    <cellStyle name="Hyperlink 54" xfId="5562" hidden="1"/>
    <cellStyle name="Hyperlink 54" xfId="11497" hidden="1"/>
    <cellStyle name="Hyperlink 54" xfId="11728" hidden="1"/>
    <cellStyle name="Hyperlink 54" xfId="11931" hidden="1"/>
    <cellStyle name="Hyperlink 54" xfId="12176" hidden="1"/>
    <cellStyle name="Hyperlink 54" xfId="12420" hidden="1"/>
    <cellStyle name="Hyperlink 54" xfId="12665" hidden="1"/>
    <cellStyle name="Hyperlink 54" xfId="12903" hidden="1"/>
    <cellStyle name="Hyperlink 54" xfId="13148" hidden="1"/>
    <cellStyle name="Hyperlink 54" xfId="13372" hidden="1"/>
    <cellStyle name="Hyperlink 54" xfId="13753" hidden="1"/>
    <cellStyle name="Hyperlink 54" xfId="13978" hidden="1"/>
    <cellStyle name="Hyperlink 54" xfId="14472" hidden="1"/>
    <cellStyle name="Hyperlink 54" xfId="14687" hidden="1"/>
    <cellStyle name="Hyperlink 54" xfId="14884" hidden="1"/>
    <cellStyle name="Hyperlink 54" xfId="15102" hidden="1"/>
    <cellStyle name="Hyperlink 54" xfId="15323" hidden="1"/>
    <cellStyle name="Hyperlink 54" xfId="15542" hidden="1"/>
    <cellStyle name="Hyperlink 54" xfId="15758" hidden="1"/>
    <cellStyle name="Hyperlink 54" xfId="15977" hidden="1"/>
    <cellStyle name="Hyperlink 54" xfId="16187" hidden="1"/>
    <cellStyle name="Hyperlink 54" xfId="16541" hidden="1"/>
    <cellStyle name="Hyperlink 54" xfId="16754" hidden="1"/>
    <cellStyle name="Hyperlink 54" xfId="16960" hidden="1"/>
    <cellStyle name="Hyperlink 54" xfId="17170" hidden="1"/>
    <cellStyle name="Hyperlink 54" xfId="17364" hidden="1"/>
    <cellStyle name="Hyperlink 54" xfId="17573" hidden="1"/>
    <cellStyle name="Hyperlink 54" xfId="17783" hidden="1"/>
    <cellStyle name="Hyperlink 54" xfId="17994" hidden="1"/>
    <cellStyle name="Hyperlink 54" xfId="18203" hidden="1"/>
    <cellStyle name="Hyperlink 54" xfId="18412" hidden="1"/>
    <cellStyle name="Hyperlink 54" xfId="18620" hidden="1"/>
    <cellStyle name="Hyperlink 54" xfId="18968" hidden="1"/>
    <cellStyle name="Hyperlink 54" xfId="19176" hidden="1"/>
    <cellStyle name="Hyperlink 55" xfId="1062" hidden="1"/>
    <cellStyle name="Hyperlink 55" xfId="1297" hidden="1"/>
    <cellStyle name="Hyperlink 55" xfId="1501" hidden="1"/>
    <cellStyle name="Hyperlink 55" xfId="1747" hidden="1"/>
    <cellStyle name="Hyperlink 55" xfId="1995" hidden="1"/>
    <cellStyle name="Hyperlink 55" xfId="2242" hidden="1"/>
    <cellStyle name="Hyperlink 55" xfId="2480" hidden="1"/>
    <cellStyle name="Hyperlink 55" xfId="2727" hidden="1"/>
    <cellStyle name="Hyperlink 55" xfId="2954" hidden="1"/>
    <cellStyle name="Hyperlink 55" xfId="3335" hidden="1"/>
    <cellStyle name="Hyperlink 55" xfId="3560" hidden="1"/>
    <cellStyle name="Hyperlink 55" xfId="4604" hidden="1"/>
    <cellStyle name="Hyperlink 55" xfId="4837" hidden="1"/>
    <cellStyle name="Hyperlink 55" xfId="5041" hidden="1"/>
    <cellStyle name="Hyperlink 55" xfId="5284" hidden="1"/>
    <cellStyle name="Hyperlink 55" xfId="5529" hidden="1"/>
    <cellStyle name="Hyperlink 55" xfId="5772" hidden="1"/>
    <cellStyle name="Hyperlink 55" xfId="6008" hidden="1"/>
    <cellStyle name="Hyperlink 55" xfId="6253" hidden="1"/>
    <cellStyle name="Hyperlink 55" xfId="6479" hidden="1"/>
    <cellStyle name="Hyperlink 55" xfId="6858" hidden="1"/>
    <cellStyle name="Hyperlink 55" xfId="7081" hidden="1"/>
    <cellStyle name="Hyperlink 55" xfId="3789" hidden="1"/>
    <cellStyle name="Hyperlink 55" xfId="7310" hidden="1"/>
    <cellStyle name="Hyperlink 55" xfId="7639" hidden="1"/>
    <cellStyle name="Hyperlink 55" xfId="7865" hidden="1"/>
    <cellStyle name="Hyperlink 55" xfId="8029" hidden="1"/>
    <cellStyle name="Hyperlink 55" xfId="8626" hidden="1"/>
    <cellStyle name="Hyperlink 55" xfId="8857" hidden="1"/>
    <cellStyle name="Hyperlink 55" xfId="9060" hidden="1"/>
    <cellStyle name="Hyperlink 55" xfId="9298" hidden="1"/>
    <cellStyle name="Hyperlink 55" xfId="9537" hidden="1"/>
    <cellStyle name="Hyperlink 55" xfId="9776" hidden="1"/>
    <cellStyle name="Hyperlink 55" xfId="10006" hidden="1"/>
    <cellStyle name="Hyperlink 55" xfId="10245" hidden="1"/>
    <cellStyle name="Hyperlink 55" xfId="10465" hidden="1"/>
    <cellStyle name="Hyperlink 55" xfId="10839" hidden="1"/>
    <cellStyle name="Hyperlink 55" xfId="11060" hidden="1"/>
    <cellStyle name="Hyperlink 55" xfId="6042" hidden="1"/>
    <cellStyle name="Hyperlink 55" xfId="11499" hidden="1"/>
    <cellStyle name="Hyperlink 55" xfId="11730" hidden="1"/>
    <cellStyle name="Hyperlink 55" xfId="11933" hidden="1"/>
    <cellStyle name="Hyperlink 55" xfId="12178" hidden="1"/>
    <cellStyle name="Hyperlink 55" xfId="12422" hidden="1"/>
    <cellStyle name="Hyperlink 55" xfId="12667" hidden="1"/>
    <cellStyle name="Hyperlink 55" xfId="12905" hidden="1"/>
    <cellStyle name="Hyperlink 55" xfId="13150" hidden="1"/>
    <cellStyle name="Hyperlink 55" xfId="13374" hidden="1"/>
    <cellStyle name="Hyperlink 55" xfId="13755" hidden="1"/>
    <cellStyle name="Hyperlink 55" xfId="13980" hidden="1"/>
    <cellStyle name="Hyperlink 55" xfId="14474" hidden="1"/>
    <cellStyle name="Hyperlink 55" xfId="14689" hidden="1"/>
    <cellStyle name="Hyperlink 55" xfId="14886" hidden="1"/>
    <cellStyle name="Hyperlink 55" xfId="15104" hidden="1"/>
    <cellStyle name="Hyperlink 55" xfId="15325" hidden="1"/>
    <cellStyle name="Hyperlink 55" xfId="15544" hidden="1"/>
    <cellStyle name="Hyperlink 55" xfId="15760" hidden="1"/>
    <cellStyle name="Hyperlink 55" xfId="15979" hidden="1"/>
    <cellStyle name="Hyperlink 55" xfId="16189" hidden="1"/>
    <cellStyle name="Hyperlink 55" xfId="16543" hidden="1"/>
    <cellStyle name="Hyperlink 55" xfId="16756" hidden="1"/>
    <cellStyle name="Hyperlink 55" xfId="16962" hidden="1"/>
    <cellStyle name="Hyperlink 55" xfId="17172" hidden="1"/>
    <cellStyle name="Hyperlink 55" xfId="17366" hidden="1"/>
    <cellStyle name="Hyperlink 55" xfId="17575" hidden="1"/>
    <cellStyle name="Hyperlink 55" xfId="17785" hidden="1"/>
    <cellStyle name="Hyperlink 55" xfId="17996" hidden="1"/>
    <cellStyle name="Hyperlink 55" xfId="18205" hidden="1"/>
    <cellStyle name="Hyperlink 55" xfId="18414" hidden="1"/>
    <cellStyle name="Hyperlink 55" xfId="18622" hidden="1"/>
    <cellStyle name="Hyperlink 55" xfId="18970" hidden="1"/>
    <cellStyle name="Hyperlink 55" xfId="19178" hidden="1"/>
    <cellStyle name="Hyperlink 56" xfId="1064" hidden="1"/>
    <cellStyle name="Hyperlink 56" xfId="1299" hidden="1"/>
    <cellStyle name="Hyperlink 56" xfId="1503" hidden="1"/>
    <cellStyle name="Hyperlink 56" xfId="1749" hidden="1"/>
    <cellStyle name="Hyperlink 56" xfId="1997" hidden="1"/>
    <cellStyle name="Hyperlink 56" xfId="2244" hidden="1"/>
    <cellStyle name="Hyperlink 56" xfId="2482" hidden="1"/>
    <cellStyle name="Hyperlink 56" xfId="2729" hidden="1"/>
    <cellStyle name="Hyperlink 56" xfId="2956" hidden="1"/>
    <cellStyle name="Hyperlink 56" xfId="3337" hidden="1"/>
    <cellStyle name="Hyperlink 56" xfId="3562" hidden="1"/>
    <cellStyle name="Hyperlink 56" xfId="4606" hidden="1"/>
    <cellStyle name="Hyperlink 56" xfId="4839" hidden="1"/>
    <cellStyle name="Hyperlink 56" xfId="5043" hidden="1"/>
    <cellStyle name="Hyperlink 56" xfId="5286" hidden="1"/>
    <cellStyle name="Hyperlink 56" xfId="5531" hidden="1"/>
    <cellStyle name="Hyperlink 56" xfId="5774" hidden="1"/>
    <cellStyle name="Hyperlink 56" xfId="6010" hidden="1"/>
    <cellStyle name="Hyperlink 56" xfId="6255" hidden="1"/>
    <cellStyle name="Hyperlink 56" xfId="6481" hidden="1"/>
    <cellStyle name="Hyperlink 56" xfId="6860" hidden="1"/>
    <cellStyle name="Hyperlink 56" xfId="7083" hidden="1"/>
    <cellStyle name="Hyperlink 56" xfId="509" hidden="1"/>
    <cellStyle name="Hyperlink 56" xfId="7312" hidden="1"/>
    <cellStyle name="Hyperlink 56" xfId="7641" hidden="1"/>
    <cellStyle name="Hyperlink 56" xfId="7867" hidden="1"/>
    <cellStyle name="Hyperlink 56" xfId="8031" hidden="1"/>
    <cellStyle name="Hyperlink 56" xfId="8628" hidden="1"/>
    <cellStyle name="Hyperlink 56" xfId="8859" hidden="1"/>
    <cellStyle name="Hyperlink 56" xfId="9062" hidden="1"/>
    <cellStyle name="Hyperlink 56" xfId="9300" hidden="1"/>
    <cellStyle name="Hyperlink 56" xfId="9539" hidden="1"/>
    <cellStyle name="Hyperlink 56" xfId="9778" hidden="1"/>
    <cellStyle name="Hyperlink 56" xfId="10008" hidden="1"/>
    <cellStyle name="Hyperlink 56" xfId="10247" hidden="1"/>
    <cellStyle name="Hyperlink 56" xfId="10467" hidden="1"/>
    <cellStyle name="Hyperlink 56" xfId="10841" hidden="1"/>
    <cellStyle name="Hyperlink 56" xfId="11062" hidden="1"/>
    <cellStyle name="Hyperlink 56" xfId="6719" hidden="1"/>
    <cellStyle name="Hyperlink 56" xfId="11501" hidden="1"/>
    <cellStyle name="Hyperlink 56" xfId="11732" hidden="1"/>
    <cellStyle name="Hyperlink 56" xfId="11935" hidden="1"/>
    <cellStyle name="Hyperlink 56" xfId="12180" hidden="1"/>
    <cellStyle name="Hyperlink 56" xfId="12424" hidden="1"/>
    <cellStyle name="Hyperlink 56" xfId="12669" hidden="1"/>
    <cellStyle name="Hyperlink 56" xfId="12907" hidden="1"/>
    <cellStyle name="Hyperlink 56" xfId="13152" hidden="1"/>
    <cellStyle name="Hyperlink 56" xfId="13376" hidden="1"/>
    <cellStyle name="Hyperlink 56" xfId="13757" hidden="1"/>
    <cellStyle name="Hyperlink 56" xfId="13982" hidden="1"/>
    <cellStyle name="Hyperlink 56" xfId="14476" hidden="1"/>
    <cellStyle name="Hyperlink 56" xfId="14691" hidden="1"/>
    <cellStyle name="Hyperlink 56" xfId="14888" hidden="1"/>
    <cellStyle name="Hyperlink 56" xfId="15106" hidden="1"/>
    <cellStyle name="Hyperlink 56" xfId="15327" hidden="1"/>
    <cellStyle name="Hyperlink 56" xfId="15546" hidden="1"/>
    <cellStyle name="Hyperlink 56" xfId="15762" hidden="1"/>
    <cellStyle name="Hyperlink 56" xfId="15981" hidden="1"/>
    <cellStyle name="Hyperlink 56" xfId="16191" hidden="1"/>
    <cellStyle name="Hyperlink 56" xfId="16545" hidden="1"/>
    <cellStyle name="Hyperlink 56" xfId="16758" hidden="1"/>
    <cellStyle name="Hyperlink 56" xfId="16964" hidden="1"/>
    <cellStyle name="Hyperlink 56" xfId="17174" hidden="1"/>
    <cellStyle name="Hyperlink 56" xfId="17368" hidden="1"/>
    <cellStyle name="Hyperlink 56" xfId="17577" hidden="1"/>
    <cellStyle name="Hyperlink 56" xfId="17787" hidden="1"/>
    <cellStyle name="Hyperlink 56" xfId="17998" hidden="1"/>
    <cellStyle name="Hyperlink 56" xfId="18207" hidden="1"/>
    <cellStyle name="Hyperlink 56" xfId="18416" hidden="1"/>
    <cellStyle name="Hyperlink 56" xfId="18624" hidden="1"/>
    <cellStyle name="Hyperlink 56" xfId="18972" hidden="1"/>
    <cellStyle name="Hyperlink 56" xfId="19180" hidden="1"/>
    <cellStyle name="Hyperlink 57" xfId="1066" hidden="1"/>
    <cellStyle name="Hyperlink 57" xfId="1301" hidden="1"/>
    <cellStyle name="Hyperlink 57" xfId="1505" hidden="1"/>
    <cellStyle name="Hyperlink 57" xfId="1751" hidden="1"/>
    <cellStyle name="Hyperlink 57" xfId="1999" hidden="1"/>
    <cellStyle name="Hyperlink 57" xfId="2246" hidden="1"/>
    <cellStyle name="Hyperlink 57" xfId="2484" hidden="1"/>
    <cellStyle name="Hyperlink 57" xfId="2731" hidden="1"/>
    <cellStyle name="Hyperlink 57" xfId="2958" hidden="1"/>
    <cellStyle name="Hyperlink 57" xfId="3339" hidden="1"/>
    <cellStyle name="Hyperlink 57" xfId="3564" hidden="1"/>
    <cellStyle name="Hyperlink 57" xfId="4608" hidden="1"/>
    <cellStyle name="Hyperlink 57" xfId="4841" hidden="1"/>
    <cellStyle name="Hyperlink 57" xfId="5045" hidden="1"/>
    <cellStyle name="Hyperlink 57" xfId="5288" hidden="1"/>
    <cellStyle name="Hyperlink 57" xfId="5533" hidden="1"/>
    <cellStyle name="Hyperlink 57" xfId="5776" hidden="1"/>
    <cellStyle name="Hyperlink 57" xfId="6012" hidden="1"/>
    <cellStyle name="Hyperlink 57" xfId="6257" hidden="1"/>
    <cellStyle name="Hyperlink 57" xfId="6483" hidden="1"/>
    <cellStyle name="Hyperlink 57" xfId="6862" hidden="1"/>
    <cellStyle name="Hyperlink 57" xfId="7085" hidden="1"/>
    <cellStyle name="Hyperlink 57" xfId="3786" hidden="1"/>
    <cellStyle name="Hyperlink 57" xfId="7314" hidden="1"/>
    <cellStyle name="Hyperlink 57" xfId="7643" hidden="1"/>
    <cellStyle name="Hyperlink 57" xfId="7869" hidden="1"/>
    <cellStyle name="Hyperlink 57" xfId="8033" hidden="1"/>
    <cellStyle name="Hyperlink 57" xfId="8630" hidden="1"/>
    <cellStyle name="Hyperlink 57" xfId="8861" hidden="1"/>
    <cellStyle name="Hyperlink 57" xfId="9064" hidden="1"/>
    <cellStyle name="Hyperlink 57" xfId="9302" hidden="1"/>
    <cellStyle name="Hyperlink 57" xfId="9541" hidden="1"/>
    <cellStyle name="Hyperlink 57" xfId="9780" hidden="1"/>
    <cellStyle name="Hyperlink 57" xfId="10010" hidden="1"/>
    <cellStyle name="Hyperlink 57" xfId="10249" hidden="1"/>
    <cellStyle name="Hyperlink 57" xfId="10469" hidden="1"/>
    <cellStyle name="Hyperlink 57" xfId="10843" hidden="1"/>
    <cellStyle name="Hyperlink 57" xfId="11064" hidden="1"/>
    <cellStyle name="Hyperlink 57" xfId="7504" hidden="1"/>
    <cellStyle name="Hyperlink 57" xfId="11503" hidden="1"/>
    <cellStyle name="Hyperlink 57" xfId="11734" hidden="1"/>
    <cellStyle name="Hyperlink 57" xfId="11937" hidden="1"/>
    <cellStyle name="Hyperlink 57" xfId="12182" hidden="1"/>
    <cellStyle name="Hyperlink 57" xfId="12426" hidden="1"/>
    <cellStyle name="Hyperlink 57" xfId="12671" hidden="1"/>
    <cellStyle name="Hyperlink 57" xfId="12909" hidden="1"/>
    <cellStyle name="Hyperlink 57" xfId="13154" hidden="1"/>
    <cellStyle name="Hyperlink 57" xfId="13378" hidden="1"/>
    <cellStyle name="Hyperlink 57" xfId="13759" hidden="1"/>
    <cellStyle name="Hyperlink 57" xfId="13984" hidden="1"/>
    <cellStyle name="Hyperlink 57" xfId="14478" hidden="1"/>
    <cellStyle name="Hyperlink 57" xfId="14693" hidden="1"/>
    <cellStyle name="Hyperlink 57" xfId="14890" hidden="1"/>
    <cellStyle name="Hyperlink 57" xfId="15108" hidden="1"/>
    <cellStyle name="Hyperlink 57" xfId="15329" hidden="1"/>
    <cellStyle name="Hyperlink 57" xfId="15548" hidden="1"/>
    <cellStyle name="Hyperlink 57" xfId="15764" hidden="1"/>
    <cellStyle name="Hyperlink 57" xfId="15983" hidden="1"/>
    <cellStyle name="Hyperlink 57" xfId="16193" hidden="1"/>
    <cellStyle name="Hyperlink 57" xfId="16547" hidden="1"/>
    <cellStyle name="Hyperlink 57" xfId="16760" hidden="1"/>
    <cellStyle name="Hyperlink 57" xfId="16966" hidden="1"/>
    <cellStyle name="Hyperlink 57" xfId="17176" hidden="1"/>
    <cellStyle name="Hyperlink 57" xfId="17370" hidden="1"/>
    <cellStyle name="Hyperlink 57" xfId="17579" hidden="1"/>
    <cellStyle name="Hyperlink 57" xfId="17789" hidden="1"/>
    <cellStyle name="Hyperlink 57" xfId="18000" hidden="1"/>
    <cellStyle name="Hyperlink 57" xfId="18209" hidden="1"/>
    <cellStyle name="Hyperlink 57" xfId="18418" hidden="1"/>
    <cellStyle name="Hyperlink 57" xfId="18626" hidden="1"/>
    <cellStyle name="Hyperlink 57" xfId="18974" hidden="1"/>
    <cellStyle name="Hyperlink 57" xfId="19182" hidden="1"/>
    <cellStyle name="Hyperlink 58" xfId="1068" hidden="1"/>
    <cellStyle name="Hyperlink 58" xfId="1303" hidden="1"/>
    <cellStyle name="Hyperlink 58" xfId="1507" hidden="1"/>
    <cellStyle name="Hyperlink 58" xfId="1753" hidden="1"/>
    <cellStyle name="Hyperlink 58" xfId="2001" hidden="1"/>
    <cellStyle name="Hyperlink 58" xfId="2248" hidden="1"/>
    <cellStyle name="Hyperlink 58" xfId="2486" hidden="1"/>
    <cellStyle name="Hyperlink 58" xfId="2733" hidden="1"/>
    <cellStyle name="Hyperlink 58" xfId="2960" hidden="1"/>
    <cellStyle name="Hyperlink 58" xfId="3341" hidden="1"/>
    <cellStyle name="Hyperlink 58" xfId="3566" hidden="1"/>
    <cellStyle name="Hyperlink 58" xfId="4610" hidden="1"/>
    <cellStyle name="Hyperlink 58" xfId="4843" hidden="1"/>
    <cellStyle name="Hyperlink 58" xfId="5047" hidden="1"/>
    <cellStyle name="Hyperlink 58" xfId="5290" hidden="1"/>
    <cellStyle name="Hyperlink 58" xfId="5535" hidden="1"/>
    <cellStyle name="Hyperlink 58" xfId="5778" hidden="1"/>
    <cellStyle name="Hyperlink 58" xfId="6014" hidden="1"/>
    <cellStyle name="Hyperlink 58" xfId="6259" hidden="1"/>
    <cellStyle name="Hyperlink 58" xfId="6485" hidden="1"/>
    <cellStyle name="Hyperlink 58" xfId="6864" hidden="1"/>
    <cellStyle name="Hyperlink 58" xfId="7087" hidden="1"/>
    <cellStyle name="Hyperlink 58" xfId="3784" hidden="1"/>
    <cellStyle name="Hyperlink 58" xfId="7316" hidden="1"/>
    <cellStyle name="Hyperlink 58" xfId="7645" hidden="1"/>
    <cellStyle name="Hyperlink 58" xfId="7871" hidden="1"/>
    <cellStyle name="Hyperlink 58" xfId="8035" hidden="1"/>
    <cellStyle name="Hyperlink 58" xfId="8632" hidden="1"/>
    <cellStyle name="Hyperlink 58" xfId="8863" hidden="1"/>
    <cellStyle name="Hyperlink 58" xfId="9066" hidden="1"/>
    <cellStyle name="Hyperlink 58" xfId="9304" hidden="1"/>
    <cellStyle name="Hyperlink 58" xfId="9543" hidden="1"/>
    <cellStyle name="Hyperlink 58" xfId="9782" hidden="1"/>
    <cellStyle name="Hyperlink 58" xfId="10012" hidden="1"/>
    <cellStyle name="Hyperlink 58" xfId="10251" hidden="1"/>
    <cellStyle name="Hyperlink 58" xfId="10471" hidden="1"/>
    <cellStyle name="Hyperlink 58" xfId="10845" hidden="1"/>
    <cellStyle name="Hyperlink 58" xfId="11066" hidden="1"/>
    <cellStyle name="Hyperlink 58" xfId="4151" hidden="1"/>
    <cellStyle name="Hyperlink 58" xfId="11505" hidden="1"/>
    <cellStyle name="Hyperlink 58" xfId="11736" hidden="1"/>
    <cellStyle name="Hyperlink 58" xfId="11939" hidden="1"/>
    <cellStyle name="Hyperlink 58" xfId="12184" hidden="1"/>
    <cellStyle name="Hyperlink 58" xfId="12428" hidden="1"/>
    <cellStyle name="Hyperlink 58" xfId="12673" hidden="1"/>
    <cellStyle name="Hyperlink 58" xfId="12911" hidden="1"/>
    <cellStyle name="Hyperlink 58" xfId="13156" hidden="1"/>
    <cellStyle name="Hyperlink 58" xfId="13380" hidden="1"/>
    <cellStyle name="Hyperlink 58" xfId="13761" hidden="1"/>
    <cellStyle name="Hyperlink 58" xfId="13986" hidden="1"/>
    <cellStyle name="Hyperlink 58" xfId="14480" hidden="1"/>
    <cellStyle name="Hyperlink 58" xfId="14695" hidden="1"/>
    <cellStyle name="Hyperlink 58" xfId="14892" hidden="1"/>
    <cellStyle name="Hyperlink 58" xfId="15110" hidden="1"/>
    <cellStyle name="Hyperlink 58" xfId="15331" hidden="1"/>
    <cellStyle name="Hyperlink 58" xfId="15550" hidden="1"/>
    <cellStyle name="Hyperlink 58" xfId="15766" hidden="1"/>
    <cellStyle name="Hyperlink 58" xfId="15985" hidden="1"/>
    <cellStyle name="Hyperlink 58" xfId="16195" hidden="1"/>
    <cellStyle name="Hyperlink 58" xfId="16549" hidden="1"/>
    <cellStyle name="Hyperlink 58" xfId="16762" hidden="1"/>
    <cellStyle name="Hyperlink 58" xfId="16968" hidden="1"/>
    <cellStyle name="Hyperlink 58" xfId="17178" hidden="1"/>
    <cellStyle name="Hyperlink 58" xfId="17372" hidden="1"/>
    <cellStyle name="Hyperlink 58" xfId="17581" hidden="1"/>
    <cellStyle name="Hyperlink 58" xfId="17791" hidden="1"/>
    <cellStyle name="Hyperlink 58" xfId="18002" hidden="1"/>
    <cellStyle name="Hyperlink 58" xfId="18211" hidden="1"/>
    <cellStyle name="Hyperlink 58" xfId="18420" hidden="1"/>
    <cellStyle name="Hyperlink 58" xfId="18628" hidden="1"/>
    <cellStyle name="Hyperlink 58" xfId="18976" hidden="1"/>
    <cellStyle name="Hyperlink 58" xfId="19184" hidden="1"/>
    <cellStyle name="Hyperlink 59" xfId="1070" hidden="1"/>
    <cellStyle name="Hyperlink 59" xfId="1305" hidden="1"/>
    <cellStyle name="Hyperlink 59" xfId="1509" hidden="1"/>
    <cellStyle name="Hyperlink 59" xfId="1755" hidden="1"/>
    <cellStyle name="Hyperlink 59" xfId="2003" hidden="1"/>
    <cellStyle name="Hyperlink 59" xfId="2250" hidden="1"/>
    <cellStyle name="Hyperlink 59" xfId="2488" hidden="1"/>
    <cellStyle name="Hyperlink 59" xfId="2735" hidden="1"/>
    <cellStyle name="Hyperlink 59" xfId="2962" hidden="1"/>
    <cellStyle name="Hyperlink 59" xfId="3343" hidden="1"/>
    <cellStyle name="Hyperlink 59" xfId="3568" hidden="1"/>
    <cellStyle name="Hyperlink 59" xfId="4612" hidden="1"/>
    <cellStyle name="Hyperlink 59" xfId="4845" hidden="1"/>
    <cellStyle name="Hyperlink 59" xfId="5049" hidden="1"/>
    <cellStyle name="Hyperlink 59" xfId="5292" hidden="1"/>
    <cellStyle name="Hyperlink 59" xfId="5537" hidden="1"/>
    <cellStyle name="Hyperlink 59" xfId="5780" hidden="1"/>
    <cellStyle name="Hyperlink 59" xfId="6016" hidden="1"/>
    <cellStyle name="Hyperlink 59" xfId="6261" hidden="1"/>
    <cellStyle name="Hyperlink 59" xfId="6487" hidden="1"/>
    <cellStyle name="Hyperlink 59" xfId="6866" hidden="1"/>
    <cellStyle name="Hyperlink 59" xfId="7089" hidden="1"/>
    <cellStyle name="Hyperlink 59" xfId="3782" hidden="1"/>
    <cellStyle name="Hyperlink 59" xfId="7318" hidden="1"/>
    <cellStyle name="Hyperlink 59" xfId="7647" hidden="1"/>
    <cellStyle name="Hyperlink 59" xfId="7873" hidden="1"/>
    <cellStyle name="Hyperlink 59" xfId="8037" hidden="1"/>
    <cellStyle name="Hyperlink 59" xfId="8634" hidden="1"/>
    <cellStyle name="Hyperlink 59" xfId="8865" hidden="1"/>
    <cellStyle name="Hyperlink 59" xfId="9068" hidden="1"/>
    <cellStyle name="Hyperlink 59" xfId="9306" hidden="1"/>
    <cellStyle name="Hyperlink 59" xfId="9545" hidden="1"/>
    <cellStyle name="Hyperlink 59" xfId="9784" hidden="1"/>
    <cellStyle name="Hyperlink 59" xfId="10014" hidden="1"/>
    <cellStyle name="Hyperlink 59" xfId="10253" hidden="1"/>
    <cellStyle name="Hyperlink 59" xfId="10473" hidden="1"/>
    <cellStyle name="Hyperlink 59" xfId="10847" hidden="1"/>
    <cellStyle name="Hyperlink 59" xfId="11068" hidden="1"/>
    <cellStyle name="Hyperlink 59" xfId="4507" hidden="1"/>
    <cellStyle name="Hyperlink 59" xfId="11507" hidden="1"/>
    <cellStyle name="Hyperlink 59" xfId="11738" hidden="1"/>
    <cellStyle name="Hyperlink 59" xfId="11941" hidden="1"/>
    <cellStyle name="Hyperlink 59" xfId="12186" hidden="1"/>
    <cellStyle name="Hyperlink 59" xfId="12430" hidden="1"/>
    <cellStyle name="Hyperlink 59" xfId="12675" hidden="1"/>
    <cellStyle name="Hyperlink 59" xfId="12913" hidden="1"/>
    <cellStyle name="Hyperlink 59" xfId="13158" hidden="1"/>
    <cellStyle name="Hyperlink 59" xfId="13382" hidden="1"/>
    <cellStyle name="Hyperlink 59" xfId="13763" hidden="1"/>
    <cellStyle name="Hyperlink 59" xfId="13988" hidden="1"/>
    <cellStyle name="Hyperlink 59" xfId="14482" hidden="1"/>
    <cellStyle name="Hyperlink 59" xfId="14697" hidden="1"/>
    <cellStyle name="Hyperlink 59" xfId="14894" hidden="1"/>
    <cellStyle name="Hyperlink 59" xfId="15112" hidden="1"/>
    <cellStyle name="Hyperlink 59" xfId="15333" hidden="1"/>
    <cellStyle name="Hyperlink 59" xfId="15552" hidden="1"/>
    <cellStyle name="Hyperlink 59" xfId="15768" hidden="1"/>
    <cellStyle name="Hyperlink 59" xfId="15987" hidden="1"/>
    <cellStyle name="Hyperlink 59" xfId="16197" hidden="1"/>
    <cellStyle name="Hyperlink 59" xfId="16551" hidden="1"/>
    <cellStyle name="Hyperlink 59" xfId="16764" hidden="1"/>
    <cellStyle name="Hyperlink 59" xfId="16970" hidden="1"/>
    <cellStyle name="Hyperlink 59" xfId="17180" hidden="1"/>
    <cellStyle name="Hyperlink 59" xfId="17374" hidden="1"/>
    <cellStyle name="Hyperlink 59" xfId="17583" hidden="1"/>
    <cellStyle name="Hyperlink 59" xfId="17793" hidden="1"/>
    <cellStyle name="Hyperlink 59" xfId="18004" hidden="1"/>
    <cellStyle name="Hyperlink 59" xfId="18213" hidden="1"/>
    <cellStyle name="Hyperlink 59" xfId="18422" hidden="1"/>
    <cellStyle name="Hyperlink 59" xfId="18630" hidden="1"/>
    <cellStyle name="Hyperlink 59" xfId="18978" hidden="1"/>
    <cellStyle name="Hyperlink 59" xfId="19186" hidden="1"/>
    <cellStyle name="Hyperlink 6" xfId="591" hidden="1"/>
    <cellStyle name="Hyperlink 6" xfId="1198" hidden="1"/>
    <cellStyle name="Hyperlink 6" xfId="941" hidden="1"/>
    <cellStyle name="Hyperlink 6" xfId="1640" hidden="1"/>
    <cellStyle name="Hyperlink 6" xfId="1888" hidden="1"/>
    <cellStyle name="Hyperlink 6" xfId="2135" hidden="1"/>
    <cellStyle name="Hyperlink 6" xfId="2373" hidden="1"/>
    <cellStyle name="Hyperlink 6" xfId="2620" hidden="1"/>
    <cellStyle name="Hyperlink 6" xfId="2856" hidden="1"/>
    <cellStyle name="Hyperlink 6" xfId="3228" hidden="1"/>
    <cellStyle name="Hyperlink 6" xfId="3453" hidden="1"/>
    <cellStyle name="Hyperlink 6" xfId="4137" hidden="1"/>
    <cellStyle name="Hyperlink 6" xfId="4738" hidden="1"/>
    <cellStyle name="Hyperlink 6" xfId="4483" hidden="1"/>
    <cellStyle name="Hyperlink 6" xfId="5178" hidden="1"/>
    <cellStyle name="Hyperlink 6" xfId="5422" hidden="1"/>
    <cellStyle name="Hyperlink 6" xfId="5665" hidden="1"/>
    <cellStyle name="Hyperlink 6" xfId="5901" hidden="1"/>
    <cellStyle name="Hyperlink 6" xfId="6146" hidden="1"/>
    <cellStyle name="Hyperlink 6" xfId="6381" hidden="1"/>
    <cellStyle name="Hyperlink 6" xfId="6752" hidden="1"/>
    <cellStyle name="Hyperlink 6" xfId="6975" hidden="1"/>
    <cellStyle name="Hyperlink 6" xfId="3884" hidden="1"/>
    <cellStyle name="Hyperlink 6" xfId="7208" hidden="1"/>
    <cellStyle name="Hyperlink 6" xfId="7532" hidden="1"/>
    <cellStyle name="Hyperlink 6" xfId="7758" hidden="1"/>
    <cellStyle name="Hyperlink 6" xfId="4149" hidden="1"/>
    <cellStyle name="Hyperlink 6" xfId="8200" hidden="1"/>
    <cellStyle name="Hyperlink 6" xfId="8758" hidden="1"/>
    <cellStyle name="Hyperlink 6" xfId="8517" hidden="1"/>
    <cellStyle name="Hyperlink 6" xfId="9192" hidden="1"/>
    <cellStyle name="Hyperlink 6" xfId="9432" hidden="1"/>
    <cellStyle name="Hyperlink 6" xfId="9670" hidden="1"/>
    <cellStyle name="Hyperlink 6" xfId="9900" hidden="1"/>
    <cellStyle name="Hyperlink 6" xfId="10140" hidden="1"/>
    <cellStyle name="Hyperlink 6" xfId="10367" hidden="1"/>
    <cellStyle name="Hyperlink 6" xfId="10733" hidden="1"/>
    <cellStyle name="Hyperlink 6" xfId="10954" hidden="1"/>
    <cellStyle name="Hyperlink 6" xfId="10707" hidden="1"/>
    <cellStyle name="Hyperlink 6" xfId="3685" hidden="1"/>
    <cellStyle name="Hyperlink 6" xfId="11632" hidden="1"/>
    <cellStyle name="Hyperlink 6" xfId="11390" hidden="1"/>
    <cellStyle name="Hyperlink 6" xfId="12071" hidden="1"/>
    <cellStyle name="Hyperlink 6" xfId="12315" hidden="1"/>
    <cellStyle name="Hyperlink 6" xfId="12560" hidden="1"/>
    <cellStyle name="Hyperlink 6" xfId="12798" hidden="1"/>
    <cellStyle name="Hyperlink 6" xfId="13043" hidden="1"/>
    <cellStyle name="Hyperlink 6" xfId="13276" hidden="1"/>
    <cellStyle name="Hyperlink 6" xfId="13648" hidden="1"/>
    <cellStyle name="Hyperlink 6" xfId="13873" hidden="1"/>
    <cellStyle name="Hyperlink 6" xfId="8478" hidden="1"/>
    <cellStyle name="Hyperlink 6" xfId="14591" hidden="1"/>
    <cellStyle name="Hyperlink 6" xfId="14370" hidden="1"/>
    <cellStyle name="Hyperlink 6" xfId="15004" hidden="1"/>
    <cellStyle name="Hyperlink 6" xfId="15224" hidden="1"/>
    <cellStyle name="Hyperlink 6" xfId="15444" hidden="1"/>
    <cellStyle name="Hyperlink 6" xfId="15660" hidden="1"/>
    <cellStyle name="Hyperlink 6" xfId="15878" hidden="1"/>
    <cellStyle name="Hyperlink 6" xfId="16091" hidden="1"/>
    <cellStyle name="Hyperlink 6" xfId="16442" hidden="1"/>
    <cellStyle name="Hyperlink 6" xfId="16656" hidden="1"/>
    <cellStyle name="Hyperlink 6" xfId="15215" hidden="1"/>
    <cellStyle name="Hyperlink 6" xfId="17074" hidden="1"/>
    <cellStyle name="Hyperlink 6" xfId="11336" hidden="1"/>
    <cellStyle name="Hyperlink 6" xfId="17477" hidden="1"/>
    <cellStyle name="Hyperlink 6" xfId="17687" hidden="1"/>
    <cellStyle name="Hyperlink 6" xfId="17898" hidden="1"/>
    <cellStyle name="Hyperlink 6" xfId="18107" hidden="1"/>
    <cellStyle name="Hyperlink 6" xfId="18316" hidden="1"/>
    <cellStyle name="Hyperlink 6" xfId="18524" hidden="1"/>
    <cellStyle name="Hyperlink 6" xfId="18871" hidden="1"/>
    <cellStyle name="Hyperlink 6" xfId="19080" hidden="1"/>
    <cellStyle name="Hyperlink 60" xfId="1072" hidden="1"/>
    <cellStyle name="Hyperlink 60" xfId="1307" hidden="1"/>
    <cellStyle name="Hyperlink 60" xfId="1511" hidden="1"/>
    <cellStyle name="Hyperlink 60" xfId="1757" hidden="1"/>
    <cellStyle name="Hyperlink 60" xfId="2005" hidden="1"/>
    <cellStyle name="Hyperlink 60" xfId="2252" hidden="1"/>
    <cellStyle name="Hyperlink 60" xfId="2490" hidden="1"/>
    <cellStyle name="Hyperlink 60" xfId="2737" hidden="1"/>
    <cellStyle name="Hyperlink 60" xfId="2964" hidden="1"/>
    <cellStyle name="Hyperlink 60" xfId="3345" hidden="1"/>
    <cellStyle name="Hyperlink 60" xfId="3570" hidden="1"/>
    <cellStyle name="Hyperlink 60" xfId="4614" hidden="1"/>
    <cellStyle name="Hyperlink 60" xfId="4847" hidden="1"/>
    <cellStyle name="Hyperlink 60" xfId="5051" hidden="1"/>
    <cellStyle name="Hyperlink 60" xfId="5294" hidden="1"/>
    <cellStyle name="Hyperlink 60" xfId="5539" hidden="1"/>
    <cellStyle name="Hyperlink 60" xfId="5782" hidden="1"/>
    <cellStyle name="Hyperlink 60" xfId="6018" hidden="1"/>
    <cellStyle name="Hyperlink 60" xfId="6263" hidden="1"/>
    <cellStyle name="Hyperlink 60" xfId="6489" hidden="1"/>
    <cellStyle name="Hyperlink 60" xfId="6868" hidden="1"/>
    <cellStyle name="Hyperlink 60" xfId="7091" hidden="1"/>
    <cellStyle name="Hyperlink 60" xfId="3780" hidden="1"/>
    <cellStyle name="Hyperlink 60" xfId="7320" hidden="1"/>
    <cellStyle name="Hyperlink 60" xfId="7649" hidden="1"/>
    <cellStyle name="Hyperlink 60" xfId="7875" hidden="1"/>
    <cellStyle name="Hyperlink 60" xfId="8039" hidden="1"/>
    <cellStyle name="Hyperlink 60" xfId="8636" hidden="1"/>
    <cellStyle name="Hyperlink 60" xfId="8867" hidden="1"/>
    <cellStyle name="Hyperlink 60" xfId="9070" hidden="1"/>
    <cellStyle name="Hyperlink 60" xfId="9308" hidden="1"/>
    <cellStyle name="Hyperlink 60" xfId="9547" hidden="1"/>
    <cellStyle name="Hyperlink 60" xfId="9786" hidden="1"/>
    <cellStyle name="Hyperlink 60" xfId="10016" hidden="1"/>
    <cellStyle name="Hyperlink 60" xfId="10255" hidden="1"/>
    <cellStyle name="Hyperlink 60" xfId="10475" hidden="1"/>
    <cellStyle name="Hyperlink 60" xfId="10849" hidden="1"/>
    <cellStyle name="Hyperlink 60" xfId="11070" hidden="1"/>
    <cellStyle name="Hyperlink 60" xfId="4948" hidden="1"/>
    <cellStyle name="Hyperlink 60" xfId="11509" hidden="1"/>
    <cellStyle name="Hyperlink 60" xfId="11740" hidden="1"/>
    <cellStyle name="Hyperlink 60" xfId="11943" hidden="1"/>
    <cellStyle name="Hyperlink 60" xfId="12188" hidden="1"/>
    <cellStyle name="Hyperlink 60" xfId="12432" hidden="1"/>
    <cellStyle name="Hyperlink 60" xfId="12677" hidden="1"/>
    <cellStyle name="Hyperlink 60" xfId="12915" hidden="1"/>
    <cellStyle name="Hyperlink 60" xfId="13160" hidden="1"/>
    <cellStyle name="Hyperlink 60" xfId="13384" hidden="1"/>
    <cellStyle name="Hyperlink 60" xfId="13765" hidden="1"/>
    <cellStyle name="Hyperlink 60" xfId="13990" hidden="1"/>
    <cellStyle name="Hyperlink 60" xfId="14484" hidden="1"/>
    <cellStyle name="Hyperlink 60" xfId="14699" hidden="1"/>
    <cellStyle name="Hyperlink 60" xfId="14896" hidden="1"/>
    <cellStyle name="Hyperlink 60" xfId="15114" hidden="1"/>
    <cellStyle name="Hyperlink 60" xfId="15335" hidden="1"/>
    <cellStyle name="Hyperlink 60" xfId="15554" hidden="1"/>
    <cellStyle name="Hyperlink 60" xfId="15770" hidden="1"/>
    <cellStyle name="Hyperlink 60" xfId="15989" hidden="1"/>
    <cellStyle name="Hyperlink 60" xfId="16199" hidden="1"/>
    <cellStyle name="Hyperlink 60" xfId="16553" hidden="1"/>
    <cellStyle name="Hyperlink 60" xfId="16766" hidden="1"/>
    <cellStyle name="Hyperlink 60" xfId="16972" hidden="1"/>
    <cellStyle name="Hyperlink 60" xfId="17182" hidden="1"/>
    <cellStyle name="Hyperlink 60" xfId="17376" hidden="1"/>
    <cellStyle name="Hyperlink 60" xfId="17585" hidden="1"/>
    <cellStyle name="Hyperlink 60" xfId="17795" hidden="1"/>
    <cellStyle name="Hyperlink 60" xfId="18006" hidden="1"/>
    <cellStyle name="Hyperlink 60" xfId="18215" hidden="1"/>
    <cellStyle name="Hyperlink 60" xfId="18424" hidden="1"/>
    <cellStyle name="Hyperlink 60" xfId="18632" hidden="1"/>
    <cellStyle name="Hyperlink 60" xfId="18980" hidden="1"/>
    <cellStyle name="Hyperlink 60" xfId="19188" hidden="1"/>
    <cellStyle name="Hyperlink 61" xfId="1074" hidden="1"/>
    <cellStyle name="Hyperlink 61" xfId="1309" hidden="1"/>
    <cellStyle name="Hyperlink 61" xfId="1513" hidden="1"/>
    <cellStyle name="Hyperlink 61" xfId="1759" hidden="1"/>
    <cellStyle name="Hyperlink 61" xfId="2007" hidden="1"/>
    <cellStyle name="Hyperlink 61" xfId="2254" hidden="1"/>
    <cellStyle name="Hyperlink 61" xfId="2492" hidden="1"/>
    <cellStyle name="Hyperlink 61" xfId="2739" hidden="1"/>
    <cellStyle name="Hyperlink 61" xfId="2966" hidden="1"/>
    <cellStyle name="Hyperlink 61" xfId="3347" hidden="1"/>
    <cellStyle name="Hyperlink 61" xfId="3572" hidden="1"/>
    <cellStyle name="Hyperlink 61" xfId="4616" hidden="1"/>
    <cellStyle name="Hyperlink 61" xfId="4849" hidden="1"/>
    <cellStyle name="Hyperlink 61" xfId="5053" hidden="1"/>
    <cellStyle name="Hyperlink 61" xfId="5296" hidden="1"/>
    <cellStyle name="Hyperlink 61" xfId="5541" hidden="1"/>
    <cellStyle name="Hyperlink 61" xfId="5784" hidden="1"/>
    <cellStyle name="Hyperlink 61" xfId="6020" hidden="1"/>
    <cellStyle name="Hyperlink 61" xfId="6265" hidden="1"/>
    <cellStyle name="Hyperlink 61" xfId="6491" hidden="1"/>
    <cellStyle name="Hyperlink 61" xfId="6870" hidden="1"/>
    <cellStyle name="Hyperlink 61" xfId="7093" hidden="1"/>
    <cellStyle name="Hyperlink 61" xfId="3778" hidden="1"/>
    <cellStyle name="Hyperlink 61" xfId="7322" hidden="1"/>
    <cellStyle name="Hyperlink 61" xfId="7651" hidden="1"/>
    <cellStyle name="Hyperlink 61" xfId="7877" hidden="1"/>
    <cellStyle name="Hyperlink 61" xfId="8041" hidden="1"/>
    <cellStyle name="Hyperlink 61" xfId="8638" hidden="1"/>
    <cellStyle name="Hyperlink 61" xfId="8869" hidden="1"/>
    <cellStyle name="Hyperlink 61" xfId="9072" hidden="1"/>
    <cellStyle name="Hyperlink 61" xfId="9310" hidden="1"/>
    <cellStyle name="Hyperlink 61" xfId="9549" hidden="1"/>
    <cellStyle name="Hyperlink 61" xfId="9788" hidden="1"/>
    <cellStyle name="Hyperlink 61" xfId="10018" hidden="1"/>
    <cellStyle name="Hyperlink 61" xfId="10257" hidden="1"/>
    <cellStyle name="Hyperlink 61" xfId="10477" hidden="1"/>
    <cellStyle name="Hyperlink 61" xfId="10851" hidden="1"/>
    <cellStyle name="Hyperlink 61" xfId="11072" hidden="1"/>
    <cellStyle name="Hyperlink 61" xfId="6742" hidden="1"/>
    <cellStyle name="Hyperlink 61" xfId="11511" hidden="1"/>
    <cellStyle name="Hyperlink 61" xfId="11742" hidden="1"/>
    <cellStyle name="Hyperlink 61" xfId="11945" hidden="1"/>
    <cellStyle name="Hyperlink 61" xfId="12190" hidden="1"/>
    <cellStyle name="Hyperlink 61" xfId="12434" hidden="1"/>
    <cellStyle name="Hyperlink 61" xfId="12679" hidden="1"/>
    <cellStyle name="Hyperlink 61" xfId="12917" hidden="1"/>
    <cellStyle name="Hyperlink 61" xfId="13162" hidden="1"/>
    <cellStyle name="Hyperlink 61" xfId="13386" hidden="1"/>
    <cellStyle name="Hyperlink 61" xfId="13767" hidden="1"/>
    <cellStyle name="Hyperlink 61" xfId="13992" hidden="1"/>
    <cellStyle name="Hyperlink 61" xfId="14486" hidden="1"/>
    <cellStyle name="Hyperlink 61" xfId="14701" hidden="1"/>
    <cellStyle name="Hyperlink 61" xfId="14898" hidden="1"/>
    <cellStyle name="Hyperlink 61" xfId="15116" hidden="1"/>
    <cellStyle name="Hyperlink 61" xfId="15337" hidden="1"/>
    <cellStyle name="Hyperlink 61" xfId="15556" hidden="1"/>
    <cellStyle name="Hyperlink 61" xfId="15772" hidden="1"/>
    <cellStyle name="Hyperlink 61" xfId="15991" hidden="1"/>
    <cellStyle name="Hyperlink 61" xfId="16201" hidden="1"/>
    <cellStyle name="Hyperlink 61" xfId="16555" hidden="1"/>
    <cellStyle name="Hyperlink 61" xfId="16768" hidden="1"/>
    <cellStyle name="Hyperlink 61" xfId="16974" hidden="1"/>
    <cellStyle name="Hyperlink 61" xfId="17184" hidden="1"/>
    <cellStyle name="Hyperlink 61" xfId="17378" hidden="1"/>
    <cellStyle name="Hyperlink 61" xfId="17587" hidden="1"/>
    <cellStyle name="Hyperlink 61" xfId="17797" hidden="1"/>
    <cellStyle name="Hyperlink 61" xfId="18008" hidden="1"/>
    <cellStyle name="Hyperlink 61" xfId="18217" hidden="1"/>
    <cellStyle name="Hyperlink 61" xfId="18426" hidden="1"/>
    <cellStyle name="Hyperlink 61" xfId="18634" hidden="1"/>
    <cellStyle name="Hyperlink 61" xfId="18982" hidden="1"/>
    <cellStyle name="Hyperlink 61" xfId="19190" hidden="1"/>
    <cellStyle name="Hyperlink 62" xfId="1076" hidden="1"/>
    <cellStyle name="Hyperlink 62" xfId="1311" hidden="1"/>
    <cellStyle name="Hyperlink 62" xfId="1515" hidden="1"/>
    <cellStyle name="Hyperlink 62" xfId="1761" hidden="1"/>
    <cellStyle name="Hyperlink 62" xfId="2009" hidden="1"/>
    <cellStyle name="Hyperlink 62" xfId="2256" hidden="1"/>
    <cellStyle name="Hyperlink 62" xfId="2494" hidden="1"/>
    <cellStyle name="Hyperlink 62" xfId="2741" hidden="1"/>
    <cellStyle name="Hyperlink 62" xfId="2968" hidden="1"/>
    <cellStyle name="Hyperlink 62" xfId="3349" hidden="1"/>
    <cellStyle name="Hyperlink 62" xfId="3574" hidden="1"/>
    <cellStyle name="Hyperlink 62" xfId="4618" hidden="1"/>
    <cellStyle name="Hyperlink 62" xfId="4851" hidden="1"/>
    <cellStyle name="Hyperlink 62" xfId="5055" hidden="1"/>
    <cellStyle name="Hyperlink 62" xfId="5298" hidden="1"/>
    <cellStyle name="Hyperlink 62" xfId="5543" hidden="1"/>
    <cellStyle name="Hyperlink 62" xfId="5786" hidden="1"/>
    <cellStyle name="Hyperlink 62" xfId="6022" hidden="1"/>
    <cellStyle name="Hyperlink 62" xfId="6267" hidden="1"/>
    <cellStyle name="Hyperlink 62" xfId="6493" hidden="1"/>
    <cellStyle name="Hyperlink 62" xfId="6872" hidden="1"/>
    <cellStyle name="Hyperlink 62" xfId="7095" hidden="1"/>
    <cellStyle name="Hyperlink 62" xfId="3777" hidden="1"/>
    <cellStyle name="Hyperlink 62" xfId="7324" hidden="1"/>
    <cellStyle name="Hyperlink 62" xfId="7653" hidden="1"/>
    <cellStyle name="Hyperlink 62" xfId="7879" hidden="1"/>
    <cellStyle name="Hyperlink 62" xfId="8043" hidden="1"/>
    <cellStyle name="Hyperlink 62" xfId="8640" hidden="1"/>
    <cellStyle name="Hyperlink 62" xfId="8871" hidden="1"/>
    <cellStyle name="Hyperlink 62" xfId="9074" hidden="1"/>
    <cellStyle name="Hyperlink 62" xfId="9312" hidden="1"/>
    <cellStyle name="Hyperlink 62" xfId="9551" hidden="1"/>
    <cellStyle name="Hyperlink 62" xfId="9790" hidden="1"/>
    <cellStyle name="Hyperlink 62" xfId="10020" hidden="1"/>
    <cellStyle name="Hyperlink 62" xfId="10259" hidden="1"/>
    <cellStyle name="Hyperlink 62" xfId="10479" hidden="1"/>
    <cellStyle name="Hyperlink 62" xfId="10853" hidden="1"/>
    <cellStyle name="Hyperlink 62" xfId="11074" hidden="1"/>
    <cellStyle name="Hyperlink 62" xfId="5191" hidden="1"/>
    <cellStyle name="Hyperlink 62" xfId="11513" hidden="1"/>
    <cellStyle name="Hyperlink 62" xfId="11744" hidden="1"/>
    <cellStyle name="Hyperlink 62" xfId="11947" hidden="1"/>
    <cellStyle name="Hyperlink 62" xfId="12192" hidden="1"/>
    <cellStyle name="Hyperlink 62" xfId="12436" hidden="1"/>
    <cellStyle name="Hyperlink 62" xfId="12681" hidden="1"/>
    <cellStyle name="Hyperlink 62" xfId="12919" hidden="1"/>
    <cellStyle name="Hyperlink 62" xfId="13164" hidden="1"/>
    <cellStyle name="Hyperlink 62" xfId="13388" hidden="1"/>
    <cellStyle name="Hyperlink 62" xfId="13769" hidden="1"/>
    <cellStyle name="Hyperlink 62" xfId="13994" hidden="1"/>
    <cellStyle name="Hyperlink 62" xfId="14488" hidden="1"/>
    <cellStyle name="Hyperlink 62" xfId="14703" hidden="1"/>
    <cellStyle name="Hyperlink 62" xfId="14900" hidden="1"/>
    <cellStyle name="Hyperlink 62" xfId="15118" hidden="1"/>
    <cellStyle name="Hyperlink 62" xfId="15339" hidden="1"/>
    <cellStyle name="Hyperlink 62" xfId="15558" hidden="1"/>
    <cellStyle name="Hyperlink 62" xfId="15774" hidden="1"/>
    <cellStyle name="Hyperlink 62" xfId="15993" hidden="1"/>
    <cellStyle name="Hyperlink 62" xfId="16203" hidden="1"/>
    <cellStyle name="Hyperlink 62" xfId="16557" hidden="1"/>
    <cellStyle name="Hyperlink 62" xfId="16770" hidden="1"/>
    <cellStyle name="Hyperlink 62" xfId="16976" hidden="1"/>
    <cellStyle name="Hyperlink 62" xfId="17186" hidden="1"/>
    <cellStyle name="Hyperlink 62" xfId="17380" hidden="1"/>
    <cellStyle name="Hyperlink 62" xfId="17589" hidden="1"/>
    <cellStyle name="Hyperlink 62" xfId="17799" hidden="1"/>
    <cellStyle name="Hyperlink 62" xfId="18010" hidden="1"/>
    <cellStyle name="Hyperlink 62" xfId="18219" hidden="1"/>
    <cellStyle name="Hyperlink 62" xfId="18428" hidden="1"/>
    <cellStyle name="Hyperlink 62" xfId="18636" hidden="1"/>
    <cellStyle name="Hyperlink 62" xfId="18984" hidden="1"/>
    <cellStyle name="Hyperlink 62" xfId="19192" hidden="1"/>
    <cellStyle name="Hyperlink 63" xfId="1078" hidden="1"/>
    <cellStyle name="Hyperlink 63" xfId="1313" hidden="1"/>
    <cellStyle name="Hyperlink 63" xfId="1517" hidden="1"/>
    <cellStyle name="Hyperlink 63" xfId="1763" hidden="1"/>
    <cellStyle name="Hyperlink 63" xfId="2011" hidden="1"/>
    <cellStyle name="Hyperlink 63" xfId="2258" hidden="1"/>
    <cellStyle name="Hyperlink 63" xfId="2496" hidden="1"/>
    <cellStyle name="Hyperlink 63" xfId="2743" hidden="1"/>
    <cellStyle name="Hyperlink 63" xfId="2970" hidden="1"/>
    <cellStyle name="Hyperlink 63" xfId="3351" hidden="1"/>
    <cellStyle name="Hyperlink 63" xfId="3576" hidden="1"/>
    <cellStyle name="Hyperlink 63" xfId="4620" hidden="1"/>
    <cellStyle name="Hyperlink 63" xfId="4853" hidden="1"/>
    <cellStyle name="Hyperlink 63" xfId="5057" hidden="1"/>
    <cellStyle name="Hyperlink 63" xfId="5300" hidden="1"/>
    <cellStyle name="Hyperlink 63" xfId="5545" hidden="1"/>
    <cellStyle name="Hyperlink 63" xfId="5788" hidden="1"/>
    <cellStyle name="Hyperlink 63" xfId="6024" hidden="1"/>
    <cellStyle name="Hyperlink 63" xfId="6269" hidden="1"/>
    <cellStyle name="Hyperlink 63" xfId="6495" hidden="1"/>
    <cellStyle name="Hyperlink 63" xfId="6874" hidden="1"/>
    <cellStyle name="Hyperlink 63" xfId="7097" hidden="1"/>
    <cellStyle name="Hyperlink 63" xfId="3775" hidden="1"/>
    <cellStyle name="Hyperlink 63" xfId="7326" hidden="1"/>
    <cellStyle name="Hyperlink 63" xfId="7655" hidden="1"/>
    <cellStyle name="Hyperlink 63" xfId="7881" hidden="1"/>
    <cellStyle name="Hyperlink 63" xfId="8045" hidden="1"/>
    <cellStyle name="Hyperlink 63" xfId="8642" hidden="1"/>
    <cellStyle name="Hyperlink 63" xfId="8873" hidden="1"/>
    <cellStyle name="Hyperlink 63" xfId="9076" hidden="1"/>
    <cellStyle name="Hyperlink 63" xfId="9314" hidden="1"/>
    <cellStyle name="Hyperlink 63" xfId="9553" hidden="1"/>
    <cellStyle name="Hyperlink 63" xfId="9792" hidden="1"/>
    <cellStyle name="Hyperlink 63" xfId="10022" hidden="1"/>
    <cellStyle name="Hyperlink 63" xfId="10261" hidden="1"/>
    <cellStyle name="Hyperlink 63" xfId="10481" hidden="1"/>
    <cellStyle name="Hyperlink 63" xfId="10855" hidden="1"/>
    <cellStyle name="Hyperlink 63" xfId="11076" hidden="1"/>
    <cellStyle name="Hyperlink 63" xfId="3916" hidden="1"/>
    <cellStyle name="Hyperlink 63" xfId="11515" hidden="1"/>
    <cellStyle name="Hyperlink 63" xfId="11746" hidden="1"/>
    <cellStyle name="Hyperlink 63" xfId="11949" hidden="1"/>
    <cellStyle name="Hyperlink 63" xfId="12194" hidden="1"/>
    <cellStyle name="Hyperlink 63" xfId="12438" hidden="1"/>
    <cellStyle name="Hyperlink 63" xfId="12683" hidden="1"/>
    <cellStyle name="Hyperlink 63" xfId="12921" hidden="1"/>
    <cellStyle name="Hyperlink 63" xfId="13166" hidden="1"/>
    <cellStyle name="Hyperlink 63" xfId="13390" hidden="1"/>
    <cellStyle name="Hyperlink 63" xfId="13771" hidden="1"/>
    <cellStyle name="Hyperlink 63" xfId="13996" hidden="1"/>
    <cellStyle name="Hyperlink 63" xfId="14490" hidden="1"/>
    <cellStyle name="Hyperlink 63" xfId="14705" hidden="1"/>
    <cellStyle name="Hyperlink 63" xfId="14902" hidden="1"/>
    <cellStyle name="Hyperlink 63" xfId="15120" hidden="1"/>
    <cellStyle name="Hyperlink 63" xfId="15341" hidden="1"/>
    <cellStyle name="Hyperlink 63" xfId="15560" hidden="1"/>
    <cellStyle name="Hyperlink 63" xfId="15776" hidden="1"/>
    <cellStyle name="Hyperlink 63" xfId="15995" hidden="1"/>
    <cellStyle name="Hyperlink 63" xfId="16205" hidden="1"/>
    <cellStyle name="Hyperlink 63" xfId="16559" hidden="1"/>
    <cellStyle name="Hyperlink 63" xfId="16772" hidden="1"/>
    <cellStyle name="Hyperlink 63" xfId="16978" hidden="1"/>
    <cellStyle name="Hyperlink 63" xfId="17188" hidden="1"/>
    <cellStyle name="Hyperlink 63" xfId="17382" hidden="1"/>
    <cellStyle name="Hyperlink 63" xfId="17591" hidden="1"/>
    <cellStyle name="Hyperlink 63" xfId="17801" hidden="1"/>
    <cellStyle name="Hyperlink 63" xfId="18012" hidden="1"/>
    <cellStyle name="Hyperlink 63" xfId="18221" hidden="1"/>
    <cellStyle name="Hyperlink 63" xfId="18430" hidden="1"/>
    <cellStyle name="Hyperlink 63" xfId="18638" hidden="1"/>
    <cellStyle name="Hyperlink 63" xfId="18986" hidden="1"/>
    <cellStyle name="Hyperlink 63" xfId="19194" hidden="1"/>
    <cellStyle name="Hyperlink 64" xfId="1080" hidden="1"/>
    <cellStyle name="Hyperlink 64" xfId="1315" hidden="1"/>
    <cellStyle name="Hyperlink 64" xfId="1519" hidden="1"/>
    <cellStyle name="Hyperlink 64" xfId="1765" hidden="1"/>
    <cellStyle name="Hyperlink 64" xfId="2013" hidden="1"/>
    <cellStyle name="Hyperlink 64" xfId="2260" hidden="1"/>
    <cellStyle name="Hyperlink 64" xfId="2498" hidden="1"/>
    <cellStyle name="Hyperlink 64" xfId="2745" hidden="1"/>
    <cellStyle name="Hyperlink 64" xfId="2972" hidden="1"/>
    <cellStyle name="Hyperlink 64" xfId="3353" hidden="1"/>
    <cellStyle name="Hyperlink 64" xfId="3578" hidden="1"/>
    <cellStyle name="Hyperlink 64" xfId="4622" hidden="1"/>
    <cellStyle name="Hyperlink 64" xfId="4855" hidden="1"/>
    <cellStyle name="Hyperlink 64" xfId="5059" hidden="1"/>
    <cellStyle name="Hyperlink 64" xfId="5302" hidden="1"/>
    <cellStyle name="Hyperlink 64" xfId="5547" hidden="1"/>
    <cellStyle name="Hyperlink 64" xfId="5790" hidden="1"/>
    <cellStyle name="Hyperlink 64" xfId="6026" hidden="1"/>
    <cellStyle name="Hyperlink 64" xfId="6271" hidden="1"/>
    <cellStyle name="Hyperlink 64" xfId="6497" hidden="1"/>
    <cellStyle name="Hyperlink 64" xfId="6876" hidden="1"/>
    <cellStyle name="Hyperlink 64" xfId="7099" hidden="1"/>
    <cellStyle name="Hyperlink 64" xfId="3773" hidden="1"/>
    <cellStyle name="Hyperlink 64" xfId="7328" hidden="1"/>
    <cellStyle name="Hyperlink 64" xfId="7657" hidden="1"/>
    <cellStyle name="Hyperlink 64" xfId="7883" hidden="1"/>
    <cellStyle name="Hyperlink 64" xfId="8047" hidden="1"/>
    <cellStyle name="Hyperlink 64" xfId="8644" hidden="1"/>
    <cellStyle name="Hyperlink 64" xfId="8875" hidden="1"/>
    <cellStyle name="Hyperlink 64" xfId="9078" hidden="1"/>
    <cellStyle name="Hyperlink 64" xfId="9316" hidden="1"/>
    <cellStyle name="Hyperlink 64" xfId="9555" hidden="1"/>
    <cellStyle name="Hyperlink 64" xfId="9794" hidden="1"/>
    <cellStyle name="Hyperlink 64" xfId="10024" hidden="1"/>
    <cellStyle name="Hyperlink 64" xfId="10263" hidden="1"/>
    <cellStyle name="Hyperlink 64" xfId="10483" hidden="1"/>
    <cellStyle name="Hyperlink 64" xfId="10857" hidden="1"/>
    <cellStyle name="Hyperlink 64" xfId="11078" hidden="1"/>
    <cellStyle name="Hyperlink 64" xfId="7438" hidden="1"/>
    <cellStyle name="Hyperlink 64" xfId="11517" hidden="1"/>
    <cellStyle name="Hyperlink 64" xfId="11748" hidden="1"/>
    <cellStyle name="Hyperlink 64" xfId="11951" hidden="1"/>
    <cellStyle name="Hyperlink 64" xfId="12196" hidden="1"/>
    <cellStyle name="Hyperlink 64" xfId="12440" hidden="1"/>
    <cellStyle name="Hyperlink 64" xfId="12685" hidden="1"/>
    <cellStyle name="Hyperlink 64" xfId="12923" hidden="1"/>
    <cellStyle name="Hyperlink 64" xfId="13168" hidden="1"/>
    <cellStyle name="Hyperlink 64" xfId="13392" hidden="1"/>
    <cellStyle name="Hyperlink 64" xfId="13773" hidden="1"/>
    <cellStyle name="Hyperlink 64" xfId="13998" hidden="1"/>
    <cellStyle name="Hyperlink 64" xfId="14492" hidden="1"/>
    <cellStyle name="Hyperlink 64" xfId="14707" hidden="1"/>
    <cellStyle name="Hyperlink 64" xfId="14904" hidden="1"/>
    <cellStyle name="Hyperlink 64" xfId="15122" hidden="1"/>
    <cellStyle name="Hyperlink 64" xfId="15343" hidden="1"/>
    <cellStyle name="Hyperlink 64" xfId="15562" hidden="1"/>
    <cellStyle name="Hyperlink 64" xfId="15778" hidden="1"/>
    <cellStyle name="Hyperlink 64" xfId="15997" hidden="1"/>
    <cellStyle name="Hyperlink 64" xfId="16207" hidden="1"/>
    <cellStyle name="Hyperlink 64" xfId="16561" hidden="1"/>
    <cellStyle name="Hyperlink 64" xfId="16774" hidden="1"/>
    <cellStyle name="Hyperlink 64" xfId="16980" hidden="1"/>
    <cellStyle name="Hyperlink 64" xfId="17190" hidden="1"/>
    <cellStyle name="Hyperlink 64" xfId="17384" hidden="1"/>
    <cellStyle name="Hyperlink 64" xfId="17593" hidden="1"/>
    <cellStyle name="Hyperlink 64" xfId="17803" hidden="1"/>
    <cellStyle name="Hyperlink 64" xfId="18014" hidden="1"/>
    <cellStyle name="Hyperlink 64" xfId="18223" hidden="1"/>
    <cellStyle name="Hyperlink 64" xfId="18432" hidden="1"/>
    <cellStyle name="Hyperlink 64" xfId="18640" hidden="1"/>
    <cellStyle name="Hyperlink 64" xfId="18988" hidden="1"/>
    <cellStyle name="Hyperlink 64" xfId="19196" hidden="1"/>
    <cellStyle name="Hyperlink 65" xfId="1082" hidden="1"/>
    <cellStyle name="Hyperlink 65" xfId="1317" hidden="1"/>
    <cellStyle name="Hyperlink 65" xfId="1521" hidden="1"/>
    <cellStyle name="Hyperlink 65" xfId="1767" hidden="1"/>
    <cellStyle name="Hyperlink 65" xfId="2015" hidden="1"/>
    <cellStyle name="Hyperlink 65" xfId="2262" hidden="1"/>
    <cellStyle name="Hyperlink 65" xfId="2500" hidden="1"/>
    <cellStyle name="Hyperlink 65" xfId="2747" hidden="1"/>
    <cellStyle name="Hyperlink 65" xfId="2974" hidden="1"/>
    <cellStyle name="Hyperlink 65" xfId="3355" hidden="1"/>
    <cellStyle name="Hyperlink 65" xfId="3580" hidden="1"/>
    <cellStyle name="Hyperlink 65" xfId="4624" hidden="1"/>
    <cellStyle name="Hyperlink 65" xfId="4857" hidden="1"/>
    <cellStyle name="Hyperlink 65" xfId="5061" hidden="1"/>
    <cellStyle name="Hyperlink 65" xfId="5304" hidden="1"/>
    <cellStyle name="Hyperlink 65" xfId="5549" hidden="1"/>
    <cellStyle name="Hyperlink 65" xfId="5792" hidden="1"/>
    <cellStyle name="Hyperlink 65" xfId="6028" hidden="1"/>
    <cellStyle name="Hyperlink 65" xfId="6273" hidden="1"/>
    <cellStyle name="Hyperlink 65" xfId="6499" hidden="1"/>
    <cellStyle name="Hyperlink 65" xfId="6878" hidden="1"/>
    <cellStyle name="Hyperlink 65" xfId="7101" hidden="1"/>
    <cellStyle name="Hyperlink 65" xfId="3771" hidden="1"/>
    <cellStyle name="Hyperlink 65" xfId="7330" hidden="1"/>
    <cellStyle name="Hyperlink 65" xfId="7659" hidden="1"/>
    <cellStyle name="Hyperlink 65" xfId="7885" hidden="1"/>
    <cellStyle name="Hyperlink 65" xfId="8049" hidden="1"/>
    <cellStyle name="Hyperlink 65" xfId="8646" hidden="1"/>
    <cellStyle name="Hyperlink 65" xfId="8877" hidden="1"/>
    <cellStyle name="Hyperlink 65" xfId="9080" hidden="1"/>
    <cellStyle name="Hyperlink 65" xfId="9318" hidden="1"/>
    <cellStyle name="Hyperlink 65" xfId="9557" hidden="1"/>
    <cellStyle name="Hyperlink 65" xfId="9796" hidden="1"/>
    <cellStyle name="Hyperlink 65" xfId="10026" hidden="1"/>
    <cellStyle name="Hyperlink 65" xfId="10265" hidden="1"/>
    <cellStyle name="Hyperlink 65" xfId="10485" hidden="1"/>
    <cellStyle name="Hyperlink 65" xfId="10859" hidden="1"/>
    <cellStyle name="Hyperlink 65" xfId="11080" hidden="1"/>
    <cellStyle name="Hyperlink 65" xfId="5679" hidden="1"/>
    <cellStyle name="Hyperlink 65" xfId="11519" hidden="1"/>
    <cellStyle name="Hyperlink 65" xfId="11750" hidden="1"/>
    <cellStyle name="Hyperlink 65" xfId="11953" hidden="1"/>
    <cellStyle name="Hyperlink 65" xfId="12198" hidden="1"/>
    <cellStyle name="Hyperlink 65" xfId="12442" hidden="1"/>
    <cellStyle name="Hyperlink 65" xfId="12687" hidden="1"/>
    <cellStyle name="Hyperlink 65" xfId="12925" hidden="1"/>
    <cellStyle name="Hyperlink 65" xfId="13170" hidden="1"/>
    <cellStyle name="Hyperlink 65" xfId="13394" hidden="1"/>
    <cellStyle name="Hyperlink 65" xfId="13775" hidden="1"/>
    <cellStyle name="Hyperlink 65" xfId="14000" hidden="1"/>
    <cellStyle name="Hyperlink 65" xfId="14494" hidden="1"/>
    <cellStyle name="Hyperlink 65" xfId="14709" hidden="1"/>
    <cellStyle name="Hyperlink 65" xfId="14906" hidden="1"/>
    <cellStyle name="Hyperlink 65" xfId="15124" hidden="1"/>
    <cellStyle name="Hyperlink 65" xfId="15345" hidden="1"/>
    <cellStyle name="Hyperlink 65" xfId="15564" hidden="1"/>
    <cellStyle name="Hyperlink 65" xfId="15780" hidden="1"/>
    <cellStyle name="Hyperlink 65" xfId="15999" hidden="1"/>
    <cellStyle name="Hyperlink 65" xfId="16209" hidden="1"/>
    <cellStyle name="Hyperlink 65" xfId="16563" hidden="1"/>
    <cellStyle name="Hyperlink 65" xfId="16776" hidden="1"/>
    <cellStyle name="Hyperlink 65" xfId="16982" hidden="1"/>
    <cellStyle name="Hyperlink 65" xfId="17192" hidden="1"/>
    <cellStyle name="Hyperlink 65" xfId="17386" hidden="1"/>
    <cellStyle name="Hyperlink 65" xfId="17595" hidden="1"/>
    <cellStyle name="Hyperlink 65" xfId="17805" hidden="1"/>
    <cellStyle name="Hyperlink 65" xfId="18016" hidden="1"/>
    <cellStyle name="Hyperlink 65" xfId="18225" hidden="1"/>
    <cellStyle name="Hyperlink 65" xfId="18434" hidden="1"/>
    <cellStyle name="Hyperlink 65" xfId="18642" hidden="1"/>
    <cellStyle name="Hyperlink 65" xfId="18990" hidden="1"/>
    <cellStyle name="Hyperlink 65" xfId="19198" hidden="1"/>
    <cellStyle name="Hyperlink 66" xfId="1084" hidden="1"/>
    <cellStyle name="Hyperlink 66" xfId="1319" hidden="1"/>
    <cellStyle name="Hyperlink 66" xfId="1523" hidden="1"/>
    <cellStyle name="Hyperlink 66" xfId="1769" hidden="1"/>
    <cellStyle name="Hyperlink 66" xfId="2017" hidden="1"/>
    <cellStyle name="Hyperlink 66" xfId="2264" hidden="1"/>
    <cellStyle name="Hyperlink 66" xfId="2502" hidden="1"/>
    <cellStyle name="Hyperlink 66" xfId="2749" hidden="1"/>
    <cellStyle name="Hyperlink 66" xfId="2976" hidden="1"/>
    <cellStyle name="Hyperlink 66" xfId="3357" hidden="1"/>
    <cellStyle name="Hyperlink 66" xfId="3582" hidden="1"/>
    <cellStyle name="Hyperlink 66" xfId="4626" hidden="1"/>
    <cellStyle name="Hyperlink 66" xfId="4859" hidden="1"/>
    <cellStyle name="Hyperlink 66" xfId="5063" hidden="1"/>
    <cellStyle name="Hyperlink 66" xfId="5306" hidden="1"/>
    <cellStyle name="Hyperlink 66" xfId="5551" hidden="1"/>
    <cellStyle name="Hyperlink 66" xfId="5794" hidden="1"/>
    <cellStyle name="Hyperlink 66" xfId="6030" hidden="1"/>
    <cellStyle name="Hyperlink 66" xfId="6275" hidden="1"/>
    <cellStyle name="Hyperlink 66" xfId="6501" hidden="1"/>
    <cellStyle name="Hyperlink 66" xfId="6880" hidden="1"/>
    <cellStyle name="Hyperlink 66" xfId="7103" hidden="1"/>
    <cellStyle name="Hyperlink 66" xfId="3769" hidden="1"/>
    <cellStyle name="Hyperlink 66" xfId="7332" hidden="1"/>
    <cellStyle name="Hyperlink 66" xfId="7661" hidden="1"/>
    <cellStyle name="Hyperlink 66" xfId="7887" hidden="1"/>
    <cellStyle name="Hyperlink 66" xfId="8051" hidden="1"/>
    <cellStyle name="Hyperlink 66" xfId="8648" hidden="1"/>
    <cellStyle name="Hyperlink 66" xfId="8879" hidden="1"/>
    <cellStyle name="Hyperlink 66" xfId="9082" hidden="1"/>
    <cellStyle name="Hyperlink 66" xfId="9320" hidden="1"/>
    <cellStyle name="Hyperlink 66" xfId="9559" hidden="1"/>
    <cellStyle name="Hyperlink 66" xfId="9798" hidden="1"/>
    <cellStyle name="Hyperlink 66" xfId="10028" hidden="1"/>
    <cellStyle name="Hyperlink 66" xfId="10267" hidden="1"/>
    <cellStyle name="Hyperlink 66" xfId="10487" hidden="1"/>
    <cellStyle name="Hyperlink 66" xfId="10861" hidden="1"/>
    <cellStyle name="Hyperlink 66" xfId="11082" hidden="1"/>
    <cellStyle name="Hyperlink 66" xfId="6160" hidden="1"/>
    <cellStyle name="Hyperlink 66" xfId="11521" hidden="1"/>
    <cellStyle name="Hyperlink 66" xfId="11752" hidden="1"/>
    <cellStyle name="Hyperlink 66" xfId="11955" hidden="1"/>
    <cellStyle name="Hyperlink 66" xfId="12200" hidden="1"/>
    <cellStyle name="Hyperlink 66" xfId="12444" hidden="1"/>
    <cellStyle name="Hyperlink 66" xfId="12689" hidden="1"/>
    <cellStyle name="Hyperlink 66" xfId="12927" hidden="1"/>
    <cellStyle name="Hyperlink 66" xfId="13172" hidden="1"/>
    <cellStyle name="Hyperlink 66" xfId="13396" hidden="1"/>
    <cellStyle name="Hyperlink 66" xfId="13777" hidden="1"/>
    <cellStyle name="Hyperlink 66" xfId="14002" hidden="1"/>
    <cellStyle name="Hyperlink 66" xfId="14496" hidden="1"/>
    <cellStyle name="Hyperlink 66" xfId="14711" hidden="1"/>
    <cellStyle name="Hyperlink 66" xfId="14908" hidden="1"/>
    <cellStyle name="Hyperlink 66" xfId="15126" hidden="1"/>
    <cellStyle name="Hyperlink 66" xfId="15347" hidden="1"/>
    <cellStyle name="Hyperlink 66" xfId="15566" hidden="1"/>
    <cellStyle name="Hyperlink 66" xfId="15782" hidden="1"/>
    <cellStyle name="Hyperlink 66" xfId="16001" hidden="1"/>
    <cellStyle name="Hyperlink 66" xfId="16211" hidden="1"/>
    <cellStyle name="Hyperlink 66" xfId="16565" hidden="1"/>
    <cellStyle name="Hyperlink 66" xfId="16778" hidden="1"/>
    <cellStyle name="Hyperlink 66" xfId="16984" hidden="1"/>
    <cellStyle name="Hyperlink 66" xfId="17194" hidden="1"/>
    <cellStyle name="Hyperlink 66" xfId="17388" hidden="1"/>
    <cellStyle name="Hyperlink 66" xfId="17597" hidden="1"/>
    <cellStyle name="Hyperlink 66" xfId="17807" hidden="1"/>
    <cellStyle name="Hyperlink 66" xfId="18018" hidden="1"/>
    <cellStyle name="Hyperlink 66" xfId="18227" hidden="1"/>
    <cellStyle name="Hyperlink 66" xfId="18436" hidden="1"/>
    <cellStyle name="Hyperlink 66" xfId="18644" hidden="1"/>
    <cellStyle name="Hyperlink 66" xfId="18992" hidden="1"/>
    <cellStyle name="Hyperlink 66" xfId="19200" hidden="1"/>
    <cellStyle name="Hyperlink 67" xfId="1086" hidden="1"/>
    <cellStyle name="Hyperlink 67" xfId="1321" hidden="1"/>
    <cellStyle name="Hyperlink 67" xfId="1525" hidden="1"/>
    <cellStyle name="Hyperlink 67" xfId="1771" hidden="1"/>
    <cellStyle name="Hyperlink 67" xfId="2019" hidden="1"/>
    <cellStyle name="Hyperlink 67" xfId="2266" hidden="1"/>
    <cellStyle name="Hyperlink 67" xfId="2504" hidden="1"/>
    <cellStyle name="Hyperlink 67" xfId="2751" hidden="1"/>
    <cellStyle name="Hyperlink 67" xfId="2978" hidden="1"/>
    <cellStyle name="Hyperlink 67" xfId="3359" hidden="1"/>
    <cellStyle name="Hyperlink 67" xfId="3584" hidden="1"/>
    <cellStyle name="Hyperlink 67" xfId="4628" hidden="1"/>
    <cellStyle name="Hyperlink 67" xfId="4861" hidden="1"/>
    <cellStyle name="Hyperlink 67" xfId="5065" hidden="1"/>
    <cellStyle name="Hyperlink 67" xfId="5308" hidden="1"/>
    <cellStyle name="Hyperlink 67" xfId="5553" hidden="1"/>
    <cellStyle name="Hyperlink 67" xfId="5796" hidden="1"/>
    <cellStyle name="Hyperlink 67" xfId="6032" hidden="1"/>
    <cellStyle name="Hyperlink 67" xfId="6277" hidden="1"/>
    <cellStyle name="Hyperlink 67" xfId="6503" hidden="1"/>
    <cellStyle name="Hyperlink 67" xfId="6882" hidden="1"/>
    <cellStyle name="Hyperlink 67" xfId="7105" hidden="1"/>
    <cellStyle name="Hyperlink 67" xfId="516" hidden="1"/>
    <cellStyle name="Hyperlink 67" xfId="7334" hidden="1"/>
    <cellStyle name="Hyperlink 67" xfId="7663" hidden="1"/>
    <cellStyle name="Hyperlink 67" xfId="7889" hidden="1"/>
    <cellStyle name="Hyperlink 67" xfId="8053" hidden="1"/>
    <cellStyle name="Hyperlink 67" xfId="8650" hidden="1"/>
    <cellStyle name="Hyperlink 67" xfId="8881" hidden="1"/>
    <cellStyle name="Hyperlink 67" xfId="9084" hidden="1"/>
    <cellStyle name="Hyperlink 67" xfId="9322" hidden="1"/>
    <cellStyle name="Hyperlink 67" xfId="9561" hidden="1"/>
    <cellStyle name="Hyperlink 67" xfId="9800" hidden="1"/>
    <cellStyle name="Hyperlink 67" xfId="10030" hidden="1"/>
    <cellStyle name="Hyperlink 67" xfId="10269" hidden="1"/>
    <cellStyle name="Hyperlink 67" xfId="10489" hidden="1"/>
    <cellStyle name="Hyperlink 67" xfId="10863" hidden="1"/>
    <cellStyle name="Hyperlink 67" xfId="11084" hidden="1"/>
    <cellStyle name="Hyperlink 67" xfId="5575" hidden="1"/>
    <cellStyle name="Hyperlink 67" xfId="11523" hidden="1"/>
    <cellStyle name="Hyperlink 67" xfId="11754" hidden="1"/>
    <cellStyle name="Hyperlink 67" xfId="11957" hidden="1"/>
    <cellStyle name="Hyperlink 67" xfId="12202" hidden="1"/>
    <cellStyle name="Hyperlink 67" xfId="12446" hidden="1"/>
    <cellStyle name="Hyperlink 67" xfId="12691" hidden="1"/>
    <cellStyle name="Hyperlink 67" xfId="12929" hidden="1"/>
    <cellStyle name="Hyperlink 67" xfId="13174" hidden="1"/>
    <cellStyle name="Hyperlink 67" xfId="13398" hidden="1"/>
    <cellStyle name="Hyperlink 67" xfId="13779" hidden="1"/>
    <cellStyle name="Hyperlink 67" xfId="14004" hidden="1"/>
    <cellStyle name="Hyperlink 67" xfId="14498" hidden="1"/>
    <cellStyle name="Hyperlink 67" xfId="14713" hidden="1"/>
    <cellStyle name="Hyperlink 67" xfId="14910" hidden="1"/>
    <cellStyle name="Hyperlink 67" xfId="15128" hidden="1"/>
    <cellStyle name="Hyperlink 67" xfId="15349" hidden="1"/>
    <cellStyle name="Hyperlink 67" xfId="15568" hidden="1"/>
    <cellStyle name="Hyperlink 67" xfId="15784" hidden="1"/>
    <cellStyle name="Hyperlink 67" xfId="16003" hidden="1"/>
    <cellStyle name="Hyperlink 67" xfId="16213" hidden="1"/>
    <cellStyle name="Hyperlink 67" xfId="16567" hidden="1"/>
    <cellStyle name="Hyperlink 67" xfId="16780" hidden="1"/>
    <cellStyle name="Hyperlink 67" xfId="16986" hidden="1"/>
    <cellStyle name="Hyperlink 67" xfId="17196" hidden="1"/>
    <cellStyle name="Hyperlink 67" xfId="17390" hidden="1"/>
    <cellStyle name="Hyperlink 67" xfId="17599" hidden="1"/>
    <cellStyle name="Hyperlink 67" xfId="17809" hidden="1"/>
    <cellStyle name="Hyperlink 67" xfId="18020" hidden="1"/>
    <cellStyle name="Hyperlink 67" xfId="18229" hidden="1"/>
    <cellStyle name="Hyperlink 67" xfId="18438" hidden="1"/>
    <cellStyle name="Hyperlink 67" xfId="18646" hidden="1"/>
    <cellStyle name="Hyperlink 67" xfId="18994" hidden="1"/>
    <cellStyle name="Hyperlink 67" xfId="19202" hidden="1"/>
    <cellStyle name="Hyperlink 68" xfId="1088" hidden="1"/>
    <cellStyle name="Hyperlink 68" xfId="1323" hidden="1"/>
    <cellStyle name="Hyperlink 68" xfId="1527" hidden="1"/>
    <cellStyle name="Hyperlink 68" xfId="1773" hidden="1"/>
    <cellStyle name="Hyperlink 68" xfId="2021" hidden="1"/>
    <cellStyle name="Hyperlink 68" xfId="2268" hidden="1"/>
    <cellStyle name="Hyperlink 68" xfId="2506" hidden="1"/>
    <cellStyle name="Hyperlink 68" xfId="2753" hidden="1"/>
    <cellStyle name="Hyperlink 68" xfId="2980" hidden="1"/>
    <cellStyle name="Hyperlink 68" xfId="3361" hidden="1"/>
    <cellStyle name="Hyperlink 68" xfId="3586" hidden="1"/>
    <cellStyle name="Hyperlink 68" xfId="4630" hidden="1"/>
    <cellStyle name="Hyperlink 68" xfId="4863" hidden="1"/>
    <cellStyle name="Hyperlink 68" xfId="5067" hidden="1"/>
    <cellStyle name="Hyperlink 68" xfId="5310" hidden="1"/>
    <cellStyle name="Hyperlink 68" xfId="5555" hidden="1"/>
    <cellStyle name="Hyperlink 68" xfId="5798" hidden="1"/>
    <cellStyle name="Hyperlink 68" xfId="6034" hidden="1"/>
    <cellStyle name="Hyperlink 68" xfId="6279" hidden="1"/>
    <cellStyle name="Hyperlink 68" xfId="6505" hidden="1"/>
    <cellStyle name="Hyperlink 68" xfId="6884" hidden="1"/>
    <cellStyle name="Hyperlink 68" xfId="7107" hidden="1"/>
    <cellStyle name="Hyperlink 68" xfId="3766" hidden="1"/>
    <cellStyle name="Hyperlink 68" xfId="7336" hidden="1"/>
    <cellStyle name="Hyperlink 68" xfId="7665" hidden="1"/>
    <cellStyle name="Hyperlink 68" xfId="7891" hidden="1"/>
    <cellStyle name="Hyperlink 68" xfId="8055" hidden="1"/>
    <cellStyle name="Hyperlink 68" xfId="8652" hidden="1"/>
    <cellStyle name="Hyperlink 68" xfId="8883" hidden="1"/>
    <cellStyle name="Hyperlink 68" xfId="9086" hidden="1"/>
    <cellStyle name="Hyperlink 68" xfId="9324" hidden="1"/>
    <cellStyle name="Hyperlink 68" xfId="9563" hidden="1"/>
    <cellStyle name="Hyperlink 68" xfId="9802" hidden="1"/>
    <cellStyle name="Hyperlink 68" xfId="10032" hidden="1"/>
    <cellStyle name="Hyperlink 68" xfId="10271" hidden="1"/>
    <cellStyle name="Hyperlink 68" xfId="10491" hidden="1"/>
    <cellStyle name="Hyperlink 68" xfId="10865" hidden="1"/>
    <cellStyle name="Hyperlink 68" xfId="11086" hidden="1"/>
    <cellStyle name="Hyperlink 68" xfId="501" hidden="1"/>
    <cellStyle name="Hyperlink 68" xfId="11525" hidden="1"/>
    <cellStyle name="Hyperlink 68" xfId="11756" hidden="1"/>
    <cellStyle name="Hyperlink 68" xfId="11959" hidden="1"/>
    <cellStyle name="Hyperlink 68" xfId="12204" hidden="1"/>
    <cellStyle name="Hyperlink 68" xfId="12448" hidden="1"/>
    <cellStyle name="Hyperlink 68" xfId="12693" hidden="1"/>
    <cellStyle name="Hyperlink 68" xfId="12931" hidden="1"/>
    <cellStyle name="Hyperlink 68" xfId="13176" hidden="1"/>
    <cellStyle name="Hyperlink 68" xfId="13400" hidden="1"/>
    <cellStyle name="Hyperlink 68" xfId="13781" hidden="1"/>
    <cellStyle name="Hyperlink 68" xfId="14006" hidden="1"/>
    <cellStyle name="Hyperlink 68" xfId="14500" hidden="1"/>
    <cellStyle name="Hyperlink 68" xfId="14715" hidden="1"/>
    <cellStyle name="Hyperlink 68" xfId="14912" hidden="1"/>
    <cellStyle name="Hyperlink 68" xfId="15130" hidden="1"/>
    <cellStyle name="Hyperlink 68" xfId="15351" hidden="1"/>
    <cellStyle name="Hyperlink 68" xfId="15570" hidden="1"/>
    <cellStyle name="Hyperlink 68" xfId="15786" hidden="1"/>
    <cellStyle name="Hyperlink 68" xfId="16005" hidden="1"/>
    <cellStyle name="Hyperlink 68" xfId="16215" hidden="1"/>
    <cellStyle name="Hyperlink 68" xfId="16569" hidden="1"/>
    <cellStyle name="Hyperlink 68" xfId="16782" hidden="1"/>
    <cellStyle name="Hyperlink 68" xfId="16988" hidden="1"/>
    <cellStyle name="Hyperlink 68" xfId="17198" hidden="1"/>
    <cellStyle name="Hyperlink 68" xfId="17392" hidden="1"/>
    <cellStyle name="Hyperlink 68" xfId="17601" hidden="1"/>
    <cellStyle name="Hyperlink 68" xfId="17811" hidden="1"/>
    <cellStyle name="Hyperlink 68" xfId="18022" hidden="1"/>
    <cellStyle name="Hyperlink 68" xfId="18231" hidden="1"/>
    <cellStyle name="Hyperlink 68" xfId="18440" hidden="1"/>
    <cellStyle name="Hyperlink 68" xfId="18648" hidden="1"/>
    <cellStyle name="Hyperlink 68" xfId="18996" hidden="1"/>
    <cellStyle name="Hyperlink 68" xfId="19204" hidden="1"/>
    <cellStyle name="Hyperlink 69" xfId="1090" hidden="1"/>
    <cellStyle name="Hyperlink 69" xfId="1325" hidden="1"/>
    <cellStyle name="Hyperlink 69" xfId="1529" hidden="1"/>
    <cellStyle name="Hyperlink 69" xfId="1775" hidden="1"/>
    <cellStyle name="Hyperlink 69" xfId="2023" hidden="1"/>
    <cellStyle name="Hyperlink 69" xfId="2270" hidden="1"/>
    <cellStyle name="Hyperlink 69" xfId="2508" hidden="1"/>
    <cellStyle name="Hyperlink 69" xfId="2755" hidden="1"/>
    <cellStyle name="Hyperlink 69" xfId="2982" hidden="1"/>
    <cellStyle name="Hyperlink 69" xfId="3363" hidden="1"/>
    <cellStyle name="Hyperlink 69" xfId="3588" hidden="1"/>
    <cellStyle name="Hyperlink 69" xfId="4632" hidden="1"/>
    <cellStyle name="Hyperlink 69" xfId="4865" hidden="1"/>
    <cellStyle name="Hyperlink 69" xfId="5069" hidden="1"/>
    <cellStyle name="Hyperlink 69" xfId="5312" hidden="1"/>
    <cellStyle name="Hyperlink 69" xfId="5557" hidden="1"/>
    <cellStyle name="Hyperlink 69" xfId="5800" hidden="1"/>
    <cellStyle name="Hyperlink 69" xfId="6036" hidden="1"/>
    <cellStyle name="Hyperlink 69" xfId="6281" hidden="1"/>
    <cellStyle name="Hyperlink 69" xfId="6507" hidden="1"/>
    <cellStyle name="Hyperlink 69" xfId="6886" hidden="1"/>
    <cellStyle name="Hyperlink 69" xfId="7109" hidden="1"/>
    <cellStyle name="Hyperlink 69" xfId="3764" hidden="1"/>
    <cellStyle name="Hyperlink 69" xfId="7338" hidden="1"/>
    <cellStyle name="Hyperlink 69" xfId="7667" hidden="1"/>
    <cellStyle name="Hyperlink 69" xfId="7893" hidden="1"/>
    <cellStyle name="Hyperlink 69" xfId="8057" hidden="1"/>
    <cellStyle name="Hyperlink 69" xfId="8654" hidden="1"/>
    <cellStyle name="Hyperlink 69" xfId="8885" hidden="1"/>
    <cellStyle name="Hyperlink 69" xfId="9088" hidden="1"/>
    <cellStyle name="Hyperlink 69" xfId="9326" hidden="1"/>
    <cellStyle name="Hyperlink 69" xfId="9565" hidden="1"/>
    <cellStyle name="Hyperlink 69" xfId="9804" hidden="1"/>
    <cellStyle name="Hyperlink 69" xfId="10034" hidden="1"/>
    <cellStyle name="Hyperlink 69" xfId="10273" hidden="1"/>
    <cellStyle name="Hyperlink 69" xfId="10493" hidden="1"/>
    <cellStyle name="Hyperlink 69" xfId="10867" hidden="1"/>
    <cellStyle name="Hyperlink 69" xfId="11088" hidden="1"/>
    <cellStyle name="Hyperlink 69" xfId="4070" hidden="1"/>
    <cellStyle name="Hyperlink 69" xfId="11527" hidden="1"/>
    <cellStyle name="Hyperlink 69" xfId="11758" hidden="1"/>
    <cellStyle name="Hyperlink 69" xfId="11961" hidden="1"/>
    <cellStyle name="Hyperlink 69" xfId="12206" hidden="1"/>
    <cellStyle name="Hyperlink 69" xfId="12450" hidden="1"/>
    <cellStyle name="Hyperlink 69" xfId="12695" hidden="1"/>
    <cellStyle name="Hyperlink 69" xfId="12933" hidden="1"/>
    <cellStyle name="Hyperlink 69" xfId="13178" hidden="1"/>
    <cellStyle name="Hyperlink 69" xfId="13402" hidden="1"/>
    <cellStyle name="Hyperlink 69" xfId="13783" hidden="1"/>
    <cellStyle name="Hyperlink 69" xfId="14008" hidden="1"/>
    <cellStyle name="Hyperlink 69" xfId="14502" hidden="1"/>
    <cellStyle name="Hyperlink 69" xfId="14717" hidden="1"/>
    <cellStyle name="Hyperlink 69" xfId="14914" hidden="1"/>
    <cellStyle name="Hyperlink 69" xfId="15132" hidden="1"/>
    <cellStyle name="Hyperlink 69" xfId="15353" hidden="1"/>
    <cellStyle name="Hyperlink 69" xfId="15572" hidden="1"/>
    <cellStyle name="Hyperlink 69" xfId="15788" hidden="1"/>
    <cellStyle name="Hyperlink 69" xfId="16007" hidden="1"/>
    <cellStyle name="Hyperlink 69" xfId="16217" hidden="1"/>
    <cellStyle name="Hyperlink 69" xfId="16571" hidden="1"/>
    <cellStyle name="Hyperlink 69" xfId="16784" hidden="1"/>
    <cellStyle name="Hyperlink 69" xfId="16990" hidden="1"/>
    <cellStyle name="Hyperlink 69" xfId="17200" hidden="1"/>
    <cellStyle name="Hyperlink 69" xfId="17394" hidden="1"/>
    <cellStyle name="Hyperlink 69" xfId="17603" hidden="1"/>
    <cellStyle name="Hyperlink 69" xfId="17813" hidden="1"/>
    <cellStyle name="Hyperlink 69" xfId="18024" hidden="1"/>
    <cellStyle name="Hyperlink 69" xfId="18233" hidden="1"/>
    <cellStyle name="Hyperlink 69" xfId="18442" hidden="1"/>
    <cellStyle name="Hyperlink 69" xfId="18650" hidden="1"/>
    <cellStyle name="Hyperlink 69" xfId="18998" hidden="1"/>
    <cellStyle name="Hyperlink 69" xfId="19206" hidden="1"/>
    <cellStyle name="Hyperlink 7" xfId="593" hidden="1"/>
    <cellStyle name="Hyperlink 7" xfId="1200" hidden="1"/>
    <cellStyle name="Hyperlink 7" xfId="878" hidden="1"/>
    <cellStyle name="Hyperlink 7" xfId="1642" hidden="1"/>
    <cellStyle name="Hyperlink 7" xfId="1890" hidden="1"/>
    <cellStyle name="Hyperlink 7" xfId="2137" hidden="1"/>
    <cellStyle name="Hyperlink 7" xfId="2375" hidden="1"/>
    <cellStyle name="Hyperlink 7" xfId="2622" hidden="1"/>
    <cellStyle name="Hyperlink 7" xfId="2858" hidden="1"/>
    <cellStyle name="Hyperlink 7" xfId="3230" hidden="1"/>
    <cellStyle name="Hyperlink 7" xfId="3455" hidden="1"/>
    <cellStyle name="Hyperlink 7" xfId="4139" hidden="1"/>
    <cellStyle name="Hyperlink 7" xfId="4740" hidden="1"/>
    <cellStyle name="Hyperlink 7" xfId="4422" hidden="1"/>
    <cellStyle name="Hyperlink 7" xfId="5180" hidden="1"/>
    <cellStyle name="Hyperlink 7" xfId="5424" hidden="1"/>
    <cellStyle name="Hyperlink 7" xfId="5667" hidden="1"/>
    <cellStyle name="Hyperlink 7" xfId="5903" hidden="1"/>
    <cellStyle name="Hyperlink 7" xfId="6148" hidden="1"/>
    <cellStyle name="Hyperlink 7" xfId="6383" hidden="1"/>
    <cellStyle name="Hyperlink 7" xfId="6754" hidden="1"/>
    <cellStyle name="Hyperlink 7" xfId="6977" hidden="1"/>
    <cellStyle name="Hyperlink 7" xfId="3882" hidden="1"/>
    <cellStyle name="Hyperlink 7" xfId="7210" hidden="1"/>
    <cellStyle name="Hyperlink 7" xfId="7534" hidden="1"/>
    <cellStyle name="Hyperlink 7" xfId="7760" hidden="1"/>
    <cellStyle name="Hyperlink 7" xfId="6720" hidden="1"/>
    <cellStyle name="Hyperlink 7" xfId="8202" hidden="1"/>
    <cellStyle name="Hyperlink 7" xfId="8760" hidden="1"/>
    <cellStyle name="Hyperlink 7" xfId="8472" hidden="1"/>
    <cellStyle name="Hyperlink 7" xfId="9194" hidden="1"/>
    <cellStyle name="Hyperlink 7" xfId="9434" hidden="1"/>
    <cellStyle name="Hyperlink 7" xfId="9672" hidden="1"/>
    <cellStyle name="Hyperlink 7" xfId="9902" hidden="1"/>
    <cellStyle name="Hyperlink 7" xfId="10142" hidden="1"/>
    <cellStyle name="Hyperlink 7" xfId="10369" hidden="1"/>
    <cellStyle name="Hyperlink 7" xfId="10735" hidden="1"/>
    <cellStyle name="Hyperlink 7" xfId="10956" hidden="1"/>
    <cellStyle name="Hyperlink 7" xfId="10043" hidden="1"/>
    <cellStyle name="Hyperlink 7" xfId="7772" hidden="1"/>
    <cellStyle name="Hyperlink 7" xfId="11634" hidden="1"/>
    <cellStyle name="Hyperlink 7" xfId="11345" hidden="1"/>
    <cellStyle name="Hyperlink 7" xfId="12073" hidden="1"/>
    <cellStyle name="Hyperlink 7" xfId="12317" hidden="1"/>
    <cellStyle name="Hyperlink 7" xfId="12562" hidden="1"/>
    <cellStyle name="Hyperlink 7" xfId="12800" hidden="1"/>
    <cellStyle name="Hyperlink 7" xfId="13045" hidden="1"/>
    <cellStyle name="Hyperlink 7" xfId="13278" hidden="1"/>
    <cellStyle name="Hyperlink 7" xfId="13650" hidden="1"/>
    <cellStyle name="Hyperlink 7" xfId="13875" hidden="1"/>
    <cellStyle name="Hyperlink 7" xfId="9174" hidden="1"/>
    <cellStyle name="Hyperlink 7" xfId="14593" hidden="1"/>
    <cellStyle name="Hyperlink 7" xfId="14349" hidden="1"/>
    <cellStyle name="Hyperlink 7" xfId="15006" hidden="1"/>
    <cellStyle name="Hyperlink 7" xfId="15226" hidden="1"/>
    <cellStyle name="Hyperlink 7" xfId="15446" hidden="1"/>
    <cellStyle name="Hyperlink 7" xfId="15662" hidden="1"/>
    <cellStyle name="Hyperlink 7" xfId="15880" hidden="1"/>
    <cellStyle name="Hyperlink 7" xfId="16093" hidden="1"/>
    <cellStyle name="Hyperlink 7" xfId="16444" hidden="1"/>
    <cellStyle name="Hyperlink 7" xfId="16658" hidden="1"/>
    <cellStyle name="Hyperlink 7" xfId="14358" hidden="1"/>
    <cellStyle name="Hyperlink 7" xfId="17076" hidden="1"/>
    <cellStyle name="Hyperlink 7" xfId="10042" hidden="1"/>
    <cellStyle name="Hyperlink 7" xfId="17479" hidden="1"/>
    <cellStyle name="Hyperlink 7" xfId="17689" hidden="1"/>
    <cellStyle name="Hyperlink 7" xfId="17900" hidden="1"/>
    <cellStyle name="Hyperlink 7" xfId="18109" hidden="1"/>
    <cellStyle name="Hyperlink 7" xfId="18318" hidden="1"/>
    <cellStyle name="Hyperlink 7" xfId="18526" hidden="1"/>
    <cellStyle name="Hyperlink 7" xfId="18873" hidden="1"/>
    <cellStyle name="Hyperlink 7" xfId="19082" hidden="1"/>
    <cellStyle name="Hyperlink 70" xfId="1092" hidden="1"/>
    <cellStyle name="Hyperlink 70" xfId="1327" hidden="1"/>
    <cellStyle name="Hyperlink 70" xfId="1531" hidden="1"/>
    <cellStyle name="Hyperlink 70" xfId="1777" hidden="1"/>
    <cellStyle name="Hyperlink 70" xfId="2025" hidden="1"/>
    <cellStyle name="Hyperlink 70" xfId="2272" hidden="1"/>
    <cellStyle name="Hyperlink 70" xfId="2510" hidden="1"/>
    <cellStyle name="Hyperlink 70" xfId="2757" hidden="1"/>
    <cellStyle name="Hyperlink 70" xfId="2984" hidden="1"/>
    <cellStyle name="Hyperlink 70" xfId="3365" hidden="1"/>
    <cellStyle name="Hyperlink 70" xfId="3590" hidden="1"/>
    <cellStyle name="Hyperlink 70" xfId="4634" hidden="1"/>
    <cellStyle name="Hyperlink 70" xfId="4867" hidden="1"/>
    <cellStyle name="Hyperlink 70" xfId="5071" hidden="1"/>
    <cellStyle name="Hyperlink 70" xfId="5314" hidden="1"/>
    <cellStyle name="Hyperlink 70" xfId="5559" hidden="1"/>
    <cellStyle name="Hyperlink 70" xfId="5802" hidden="1"/>
    <cellStyle name="Hyperlink 70" xfId="6038" hidden="1"/>
    <cellStyle name="Hyperlink 70" xfId="6283" hidden="1"/>
    <cellStyle name="Hyperlink 70" xfId="6509" hidden="1"/>
    <cellStyle name="Hyperlink 70" xfId="6888" hidden="1"/>
    <cellStyle name="Hyperlink 70" xfId="7111" hidden="1"/>
    <cellStyle name="Hyperlink 70" xfId="3762" hidden="1"/>
    <cellStyle name="Hyperlink 70" xfId="7340" hidden="1"/>
    <cellStyle name="Hyperlink 70" xfId="7669" hidden="1"/>
    <cellStyle name="Hyperlink 70" xfId="7895" hidden="1"/>
    <cellStyle name="Hyperlink 70" xfId="8059" hidden="1"/>
    <cellStyle name="Hyperlink 70" xfId="8656" hidden="1"/>
    <cellStyle name="Hyperlink 70" xfId="8887" hidden="1"/>
    <cellStyle name="Hyperlink 70" xfId="9090" hidden="1"/>
    <cellStyle name="Hyperlink 70" xfId="9328" hidden="1"/>
    <cellStyle name="Hyperlink 70" xfId="9567" hidden="1"/>
    <cellStyle name="Hyperlink 70" xfId="9806" hidden="1"/>
    <cellStyle name="Hyperlink 70" xfId="10036" hidden="1"/>
    <cellStyle name="Hyperlink 70" xfId="10275" hidden="1"/>
    <cellStyle name="Hyperlink 70" xfId="10495" hidden="1"/>
    <cellStyle name="Hyperlink 70" xfId="10869" hidden="1"/>
    <cellStyle name="Hyperlink 70" xfId="11090" hidden="1"/>
    <cellStyle name="Hyperlink 70" xfId="4006" hidden="1"/>
    <cellStyle name="Hyperlink 70" xfId="11529" hidden="1"/>
    <cellStyle name="Hyperlink 70" xfId="11760" hidden="1"/>
    <cellStyle name="Hyperlink 70" xfId="11963" hidden="1"/>
    <cellStyle name="Hyperlink 70" xfId="12208" hidden="1"/>
    <cellStyle name="Hyperlink 70" xfId="12452" hidden="1"/>
    <cellStyle name="Hyperlink 70" xfId="12697" hidden="1"/>
    <cellStyle name="Hyperlink 70" xfId="12935" hidden="1"/>
    <cellStyle name="Hyperlink 70" xfId="13180" hidden="1"/>
    <cellStyle name="Hyperlink 70" xfId="13404" hidden="1"/>
    <cellStyle name="Hyperlink 70" xfId="13785" hidden="1"/>
    <cellStyle name="Hyperlink 70" xfId="14010" hidden="1"/>
    <cellStyle name="Hyperlink 70" xfId="14504" hidden="1"/>
    <cellStyle name="Hyperlink 70" xfId="14719" hidden="1"/>
    <cellStyle name="Hyperlink 70" xfId="14916" hidden="1"/>
    <cellStyle name="Hyperlink 70" xfId="15134" hidden="1"/>
    <cellStyle name="Hyperlink 70" xfId="15355" hidden="1"/>
    <cellStyle name="Hyperlink 70" xfId="15574" hidden="1"/>
    <cellStyle name="Hyperlink 70" xfId="15790" hidden="1"/>
    <cellStyle name="Hyperlink 70" xfId="16009" hidden="1"/>
    <cellStyle name="Hyperlink 70" xfId="16219" hidden="1"/>
    <cellStyle name="Hyperlink 70" xfId="16573" hidden="1"/>
    <cellStyle name="Hyperlink 70" xfId="16786" hidden="1"/>
    <cellStyle name="Hyperlink 70" xfId="16992" hidden="1"/>
    <cellStyle name="Hyperlink 70" xfId="17202" hidden="1"/>
    <cellStyle name="Hyperlink 70" xfId="17396" hidden="1"/>
    <cellStyle name="Hyperlink 70" xfId="17605" hidden="1"/>
    <cellStyle name="Hyperlink 70" xfId="17815" hidden="1"/>
    <cellStyle name="Hyperlink 70" xfId="18026" hidden="1"/>
    <cellStyle name="Hyperlink 70" xfId="18235" hidden="1"/>
    <cellStyle name="Hyperlink 70" xfId="18444" hidden="1"/>
    <cellStyle name="Hyperlink 70" xfId="18652" hidden="1"/>
    <cellStyle name="Hyperlink 70" xfId="19000" hidden="1"/>
    <cellStyle name="Hyperlink 70" xfId="19208" hidden="1"/>
    <cellStyle name="Hyperlink 8" xfId="595" hidden="1"/>
    <cellStyle name="Hyperlink 8" xfId="1202" hidden="1"/>
    <cellStyle name="Hyperlink 8" xfId="939" hidden="1"/>
    <cellStyle name="Hyperlink 8" xfId="1644" hidden="1"/>
    <cellStyle name="Hyperlink 8" xfId="1892" hidden="1"/>
    <cellStyle name="Hyperlink 8" xfId="2139" hidden="1"/>
    <cellStyle name="Hyperlink 8" xfId="2377" hidden="1"/>
    <cellStyle name="Hyperlink 8" xfId="2624" hidden="1"/>
    <cellStyle name="Hyperlink 8" xfId="2860" hidden="1"/>
    <cellStyle name="Hyperlink 8" xfId="3232" hidden="1"/>
    <cellStyle name="Hyperlink 8" xfId="3457" hidden="1"/>
    <cellStyle name="Hyperlink 8" xfId="4141" hidden="1"/>
    <cellStyle name="Hyperlink 8" xfId="4742" hidden="1"/>
    <cellStyle name="Hyperlink 8" xfId="4481" hidden="1"/>
    <cellStyle name="Hyperlink 8" xfId="5182" hidden="1"/>
    <cellStyle name="Hyperlink 8" xfId="5426" hidden="1"/>
    <cellStyle name="Hyperlink 8" xfId="5669" hidden="1"/>
    <cellStyle name="Hyperlink 8" xfId="5905" hidden="1"/>
    <cellStyle name="Hyperlink 8" xfId="6150" hidden="1"/>
    <cellStyle name="Hyperlink 8" xfId="6385" hidden="1"/>
    <cellStyle name="Hyperlink 8" xfId="6756" hidden="1"/>
    <cellStyle name="Hyperlink 8" xfId="6979" hidden="1"/>
    <cellStyle name="Hyperlink 8" xfId="3880" hidden="1"/>
    <cellStyle name="Hyperlink 8" xfId="7212" hidden="1"/>
    <cellStyle name="Hyperlink 8" xfId="7536" hidden="1"/>
    <cellStyle name="Hyperlink 8" xfId="7762" hidden="1"/>
    <cellStyle name="Hyperlink 8" xfId="5647" hidden="1"/>
    <cellStyle name="Hyperlink 8" xfId="8204" hidden="1"/>
    <cellStyle name="Hyperlink 8" xfId="8762" hidden="1"/>
    <cellStyle name="Hyperlink 8" xfId="8516" hidden="1"/>
    <cellStyle name="Hyperlink 8" xfId="9196" hidden="1"/>
    <cellStyle name="Hyperlink 8" xfId="9436" hidden="1"/>
    <cellStyle name="Hyperlink 8" xfId="9674" hidden="1"/>
    <cellStyle name="Hyperlink 8" xfId="9904" hidden="1"/>
    <cellStyle name="Hyperlink 8" xfId="10144" hidden="1"/>
    <cellStyle name="Hyperlink 8" xfId="10371" hidden="1"/>
    <cellStyle name="Hyperlink 8" xfId="10737" hidden="1"/>
    <cellStyle name="Hyperlink 8" xfId="10958" hidden="1"/>
    <cellStyle name="Hyperlink 8" xfId="9572" hidden="1"/>
    <cellStyle name="Hyperlink 8" xfId="7491" hidden="1"/>
    <cellStyle name="Hyperlink 8" xfId="11636" hidden="1"/>
    <cellStyle name="Hyperlink 8" xfId="11388" hidden="1"/>
    <cellStyle name="Hyperlink 8" xfId="12075" hidden="1"/>
    <cellStyle name="Hyperlink 8" xfId="12319" hidden="1"/>
    <cellStyle name="Hyperlink 8" xfId="12564" hidden="1"/>
    <cellStyle name="Hyperlink 8" xfId="12802" hidden="1"/>
    <cellStyle name="Hyperlink 8" xfId="13047" hidden="1"/>
    <cellStyle name="Hyperlink 8" xfId="13280" hidden="1"/>
    <cellStyle name="Hyperlink 8" xfId="13652" hidden="1"/>
    <cellStyle name="Hyperlink 8" xfId="13877" hidden="1"/>
    <cellStyle name="Hyperlink 8" xfId="8480" hidden="1"/>
    <cellStyle name="Hyperlink 8" xfId="14595" hidden="1"/>
    <cellStyle name="Hyperlink 8" xfId="14368" hidden="1"/>
    <cellStyle name="Hyperlink 8" xfId="15008" hidden="1"/>
    <cellStyle name="Hyperlink 8" xfId="15228" hidden="1"/>
    <cellStyle name="Hyperlink 8" xfId="15448" hidden="1"/>
    <cellStyle name="Hyperlink 8" xfId="15664" hidden="1"/>
    <cellStyle name="Hyperlink 8" xfId="15882" hidden="1"/>
    <cellStyle name="Hyperlink 8" xfId="16095" hidden="1"/>
    <cellStyle name="Hyperlink 8" xfId="16446" hidden="1"/>
    <cellStyle name="Hyperlink 8" xfId="16660" hidden="1"/>
    <cellStyle name="Hyperlink 8" xfId="14583" hidden="1"/>
    <cellStyle name="Hyperlink 8" xfId="17078" hidden="1"/>
    <cellStyle name="Hyperlink 8" xfId="12052" hidden="1"/>
    <cellStyle name="Hyperlink 8" xfId="17481" hidden="1"/>
    <cellStyle name="Hyperlink 8" xfId="17691" hidden="1"/>
    <cellStyle name="Hyperlink 8" xfId="17902" hidden="1"/>
    <cellStyle name="Hyperlink 8" xfId="18111" hidden="1"/>
    <cellStyle name="Hyperlink 8" xfId="18320" hidden="1"/>
    <cellStyle name="Hyperlink 8" xfId="18528" hidden="1"/>
    <cellStyle name="Hyperlink 8" xfId="18875" hidden="1"/>
    <cellStyle name="Hyperlink 8" xfId="19084" hidden="1"/>
    <cellStyle name="Hyperlink 9" xfId="961" hidden="1"/>
    <cellStyle name="Hyperlink 9" xfId="1204" hidden="1"/>
    <cellStyle name="Hyperlink 9" xfId="1400" hidden="1"/>
    <cellStyle name="Hyperlink 9" xfId="1646" hidden="1"/>
    <cellStyle name="Hyperlink 9" xfId="1894" hidden="1"/>
    <cellStyle name="Hyperlink 9" xfId="2141" hidden="1"/>
    <cellStyle name="Hyperlink 9" xfId="2379" hidden="1"/>
    <cellStyle name="Hyperlink 9" xfId="2626" hidden="1"/>
    <cellStyle name="Hyperlink 9" xfId="2862" hidden="1"/>
    <cellStyle name="Hyperlink 9" xfId="3234" hidden="1"/>
    <cellStyle name="Hyperlink 9" xfId="3459" hidden="1"/>
    <cellStyle name="Hyperlink 9" xfId="4503" hidden="1"/>
    <cellStyle name="Hyperlink 9" xfId="4744" hidden="1"/>
    <cellStyle name="Hyperlink 9" xfId="4940" hidden="1"/>
    <cellStyle name="Hyperlink 9" xfId="5184" hidden="1"/>
    <cellStyle name="Hyperlink 9" xfId="5428" hidden="1"/>
    <cellStyle name="Hyperlink 9" xfId="5671" hidden="1"/>
    <cellStyle name="Hyperlink 9" xfId="5907" hidden="1"/>
    <cellStyle name="Hyperlink 9" xfId="6152" hidden="1"/>
    <cellStyle name="Hyperlink 9" xfId="6387" hidden="1"/>
    <cellStyle name="Hyperlink 9" xfId="6758" hidden="1"/>
    <cellStyle name="Hyperlink 9" xfId="6981" hidden="1"/>
    <cellStyle name="Hyperlink 9" xfId="3878" hidden="1"/>
    <cellStyle name="Hyperlink 9" xfId="7214" hidden="1"/>
    <cellStyle name="Hyperlink 9" xfId="7538" hidden="1"/>
    <cellStyle name="Hyperlink 9" xfId="7764" hidden="1"/>
    <cellStyle name="Hyperlink 9" xfId="3891" hidden="1"/>
    <cellStyle name="Hyperlink 9" xfId="8525" hidden="1"/>
    <cellStyle name="Hyperlink 9" xfId="8764" hidden="1"/>
    <cellStyle name="Hyperlink 9" xfId="8960" hidden="1"/>
    <cellStyle name="Hyperlink 9" xfId="9198" hidden="1"/>
    <cellStyle name="Hyperlink 9" xfId="9438" hidden="1"/>
    <cellStyle name="Hyperlink 9" xfId="9676" hidden="1"/>
    <cellStyle name="Hyperlink 9" xfId="9906" hidden="1"/>
    <cellStyle name="Hyperlink 9" xfId="10146" hidden="1"/>
    <cellStyle name="Hyperlink 9" xfId="10373" hidden="1"/>
    <cellStyle name="Hyperlink 9" xfId="10739" hidden="1"/>
    <cellStyle name="Hyperlink 9" xfId="10960" hidden="1"/>
    <cellStyle name="Hyperlink 9" xfId="11095" hidden="1"/>
    <cellStyle name="Hyperlink 9" xfId="11398" hidden="1"/>
    <cellStyle name="Hyperlink 9" xfId="11638" hidden="1"/>
    <cellStyle name="Hyperlink 9" xfId="11832" hidden="1"/>
    <cellStyle name="Hyperlink 9" xfId="12077" hidden="1"/>
    <cellStyle name="Hyperlink 9" xfId="12321" hidden="1"/>
    <cellStyle name="Hyperlink 9" xfId="12566" hidden="1"/>
    <cellStyle name="Hyperlink 9" xfId="12804" hidden="1"/>
    <cellStyle name="Hyperlink 9" xfId="13049" hidden="1"/>
    <cellStyle name="Hyperlink 9" xfId="13282" hidden="1"/>
    <cellStyle name="Hyperlink 9" xfId="13654" hidden="1"/>
    <cellStyle name="Hyperlink 9" xfId="13879" hidden="1"/>
    <cellStyle name="Hyperlink 9" xfId="14380" hidden="1"/>
    <cellStyle name="Hyperlink 9" xfId="14597" hidden="1"/>
    <cellStyle name="Hyperlink 9" xfId="14791" hidden="1"/>
    <cellStyle name="Hyperlink 9" xfId="15010" hidden="1"/>
    <cellStyle name="Hyperlink 9" xfId="15230" hidden="1"/>
    <cellStyle name="Hyperlink 9" xfId="15450" hidden="1"/>
    <cellStyle name="Hyperlink 9" xfId="15666" hidden="1"/>
    <cellStyle name="Hyperlink 9" xfId="15884" hidden="1"/>
    <cellStyle name="Hyperlink 9" xfId="16097" hidden="1"/>
    <cellStyle name="Hyperlink 9" xfId="16448" hidden="1"/>
    <cellStyle name="Hyperlink 9" xfId="16662" hidden="1"/>
    <cellStyle name="Hyperlink 9" xfId="16870" hidden="1"/>
    <cellStyle name="Hyperlink 9" xfId="17080" hidden="1"/>
    <cellStyle name="Hyperlink 9" xfId="17274" hidden="1"/>
    <cellStyle name="Hyperlink 9" xfId="17483" hidden="1"/>
    <cellStyle name="Hyperlink 9" xfId="17693" hidden="1"/>
    <cellStyle name="Hyperlink 9" xfId="17904" hidden="1"/>
    <cellStyle name="Hyperlink 9" xfId="18113" hidden="1"/>
    <cellStyle name="Hyperlink 9" xfId="18322" hidden="1"/>
    <cellStyle name="Hyperlink 9" xfId="18530" hidden="1"/>
    <cellStyle name="Hyperlink 9" xfId="18877" hidden="1"/>
    <cellStyle name="Hyperlink 9" xfId="1908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33"/>
    <cellStyle name="Normal 10 2" xfId="1098"/>
    <cellStyle name="Normal 10 3" xfId="952"/>
    <cellStyle name="Normal 10 4" xfId="877"/>
    <cellStyle name="Normal 11" xfId="462"/>
    <cellStyle name="Normal 11 2" xfId="730"/>
    <cellStyle name="Normal 11 3" xfId="598"/>
    <cellStyle name="Normal 12" xfId="942"/>
    <cellStyle name="Normal 12 2" xfId="2116"/>
    <cellStyle name="Normal 2" xfId="41"/>
    <cellStyle name="Normal 2 2" xfId="50"/>
    <cellStyle name="Normal 2 2 2" xfId="15888"/>
    <cellStyle name="Normal 2 3" xfId="411"/>
    <cellStyle name="Normal 2 3 2" xfId="16429"/>
    <cellStyle name="Normal 2 4" xfId="412"/>
    <cellStyle name="Normal 2 4 2" xfId="14511"/>
    <cellStyle name="Normal 2 5" xfId="413"/>
    <cellStyle name="Normal 2 5 2" xfId="14922"/>
    <cellStyle name="Normal 2 6" xfId="414"/>
    <cellStyle name="Normal 2 6 2" xfId="16792"/>
    <cellStyle name="Normal 2 7" xfId="458"/>
    <cellStyle name="Normal 3" xfId="46"/>
    <cellStyle name="Normal 3 2" xfId="415"/>
    <cellStyle name="Normal 3 2 2" xfId="15141"/>
    <cellStyle name="Normal 3 3" xfId="459"/>
    <cellStyle name="Normal 3 3 2" xfId="10717"/>
    <cellStyle name="Normal 4" xfId="52"/>
    <cellStyle name="Normal 4 2" xfId="416"/>
    <cellStyle name="Normal 4 2 2" xfId="15362"/>
    <cellStyle name="Normal 5" xfId="53"/>
    <cellStyle name="Normal 5 2" xfId="455"/>
    <cellStyle name="Normal 5 3" xfId="16452"/>
    <cellStyle name="Normal 6" xfId="454"/>
    <cellStyle name="Normal 6 2" xfId="457"/>
    <cellStyle name="Normal 7" xfId="417"/>
    <cellStyle name="Normal 7 2" xfId="15581"/>
    <cellStyle name="Normal 8" xfId="418"/>
    <cellStyle name="Normal 8 2" xfId="15797"/>
    <cellStyle name="Normal 9" xfId="419"/>
    <cellStyle name="Normal 9 2" xfId="7353"/>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176"/>
    <cellStyle name="Percent 3" xfId="876"/>
    <cellStyle name="Percent 3 2" xfId="1097"/>
    <cellStyle name="Title" xfId="485" builtinId="15" customBuiltin="1"/>
    <cellStyle name="Title 2" xfId="434"/>
    <cellStyle name="Title 3" xfId="433"/>
    <cellStyle name="Total" xfId="16" builtinId="25" customBuiltin="1"/>
    <cellStyle name="Total 10" xfId="435"/>
    <cellStyle name="Total 10 2" xfId="951"/>
    <cellStyle name="Total 10 2 2" xfId="885"/>
    <cellStyle name="Total 10 2 3" xfId="919"/>
    <cellStyle name="Total 10 2 4" xfId="1622"/>
    <cellStyle name="Total 10 2 5" xfId="1870"/>
    <cellStyle name="Total 10 2 6" xfId="880"/>
    <cellStyle name="Total 10 2 7" xfId="2602"/>
    <cellStyle name="Total 10 2 8" xfId="2848"/>
    <cellStyle name="Total 11" xfId="436"/>
    <cellStyle name="Total 2" xfId="437"/>
    <cellStyle name="Total 2 2" xfId="950"/>
    <cellStyle name="Total 2 2 2" xfId="886"/>
    <cellStyle name="Total 2 2 3" xfId="918"/>
    <cellStyle name="Total 2 2 4" xfId="1621"/>
    <cellStyle name="Total 2 2 5" xfId="1869"/>
    <cellStyle name="Total 2 2 6" xfId="898"/>
    <cellStyle name="Total 2 2 7" xfId="2601"/>
    <cellStyle name="Total 2 2 8" xfId="2847"/>
    <cellStyle name="Total 3" xfId="438"/>
    <cellStyle name="Total 3 2" xfId="949"/>
    <cellStyle name="Total 3 2 2" xfId="887"/>
    <cellStyle name="Total 3 2 3" xfId="917"/>
    <cellStyle name="Total 3 2 4" xfId="1620"/>
    <cellStyle name="Total 3 2 5" xfId="1868"/>
    <cellStyle name="Total 3 2 6" xfId="867"/>
    <cellStyle name="Total 3 2 7" xfId="2600"/>
    <cellStyle name="Total 3 2 8" xfId="2846"/>
    <cellStyle name="Total 4" xfId="439"/>
    <cellStyle name="Total 4 2" xfId="948"/>
    <cellStyle name="Total 4 2 2" xfId="888"/>
    <cellStyle name="Total 4 2 3" xfId="916"/>
    <cellStyle name="Total 4 2 4" xfId="896"/>
    <cellStyle name="Total 4 2 5" xfId="1867"/>
    <cellStyle name="Total 4 2 6" xfId="906"/>
    <cellStyle name="Total 4 2 7" xfId="2114"/>
    <cellStyle name="Total 4 2 8" xfId="934"/>
    <cellStyle name="Total 5" xfId="440"/>
    <cellStyle name="Total 5 2" xfId="947"/>
    <cellStyle name="Total 5 2 2" xfId="889"/>
    <cellStyle name="Total 5 2 3" xfId="915"/>
    <cellStyle name="Total 5 2 4" xfId="895"/>
    <cellStyle name="Total 5 2 5" xfId="1866"/>
    <cellStyle name="Total 5 2 6" xfId="910"/>
    <cellStyle name="Total 5 2 7" xfId="2117"/>
    <cellStyle name="Total 5 2 8" xfId="901"/>
    <cellStyle name="Total 6" xfId="441"/>
    <cellStyle name="Total 6 2" xfId="946"/>
    <cellStyle name="Total 6 2 2" xfId="890"/>
    <cellStyle name="Total 6 2 3" xfId="870"/>
    <cellStyle name="Total 6 2 4" xfId="897"/>
    <cellStyle name="Total 6 2 5" xfId="937"/>
    <cellStyle name="Total 6 2 6" xfId="905"/>
    <cellStyle name="Total 6 2 7" xfId="907"/>
    <cellStyle name="Total 6 2 8" xfId="1329"/>
    <cellStyle name="Total 7" xfId="442"/>
    <cellStyle name="Total 7 2" xfId="945"/>
    <cellStyle name="Total 7 2 2" xfId="891"/>
    <cellStyle name="Total 7 2 3" xfId="914"/>
    <cellStyle name="Total 7 2 4" xfId="933"/>
    <cellStyle name="Total 7 2 5" xfId="911"/>
    <cellStyle name="Total 7 2 6" xfId="904"/>
    <cellStyle name="Total 7 2 7" xfId="899"/>
    <cellStyle name="Total 7 2 8" xfId="2115"/>
    <cellStyle name="Total 8" xfId="443"/>
    <cellStyle name="Total 8 2" xfId="944"/>
    <cellStyle name="Total 8 2 2" xfId="892"/>
    <cellStyle name="Total 8 2 3" xfId="913"/>
    <cellStyle name="Total 8 2 4" xfId="940"/>
    <cellStyle name="Total 8 2 5" xfId="868"/>
    <cellStyle name="Total 8 2 6" xfId="903"/>
    <cellStyle name="Total 8 2 7" xfId="871"/>
    <cellStyle name="Total 8 2 8" xfId="902"/>
    <cellStyle name="Total 9" xfId="444"/>
    <cellStyle name="Total 9 2" xfId="943"/>
    <cellStyle name="Total 9 2 2" xfId="873"/>
    <cellStyle name="Total 9 2 3" xfId="912"/>
    <cellStyle name="Total 9 2 4" xfId="893"/>
    <cellStyle name="Total 9 2 5" xfId="882"/>
    <cellStyle name="Total 9 2 6" xfId="909"/>
    <cellStyle name="Total 9 2 7" xfId="1206"/>
    <cellStyle name="Total 9 2 8" xfId="2512"/>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Zambia</a:t>
            </a:r>
            <a:endParaRPr lang="en-US" sz="1400"/>
          </a:p>
        </c:rich>
      </c:tx>
      <c:layout>
        <c:manualLayout>
          <c:xMode val="edge"/>
          <c:yMode val="edge"/>
          <c:x val="0.325730245642747"/>
          <c:y val="0.031087811196322"/>
        </c:manualLayout>
      </c:layout>
      <c:overlay val="0"/>
    </c:title>
    <c:autoTitleDeleted val="0"/>
    <c:plotArea>
      <c:layout>
        <c:manualLayout>
          <c:layoutTarget val="inner"/>
          <c:xMode val="edge"/>
          <c:yMode val="edge"/>
          <c:x val="0.0712308945498484"/>
          <c:y val="0.0868960544019216"/>
          <c:w val="0.899337906400661"/>
          <c:h val="0.828016245954044"/>
        </c:manualLayout>
      </c:layout>
      <c:scatterChart>
        <c:scatterStyle val="lineMarker"/>
        <c:varyColors val="0"/>
        <c:ser>
          <c:idx val="0"/>
          <c:order val="0"/>
          <c:tx>
            <c:v>y</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Workbook'!$H$12:$H$32</c:f>
              <c:numCache>
                <c:formatCode>0.00</c:formatCode>
                <c:ptCount val="21"/>
                <c:pt idx="0">
                  <c:v>1.0</c:v>
                </c:pt>
                <c:pt idx="1">
                  <c:v>0.982667671439337</c:v>
                </c:pt>
                <c:pt idx="2">
                  <c:v>1.049359457422758</c:v>
                </c:pt>
                <c:pt idx="3">
                  <c:v>0.958929917106255</c:v>
                </c:pt>
                <c:pt idx="4">
                  <c:v>0.931801055011304</c:v>
                </c:pt>
                <c:pt idx="5">
                  <c:v>0.996608892238131</c:v>
                </c:pt>
                <c:pt idx="6">
                  <c:v>1.029389600602864</c:v>
                </c:pt>
                <c:pt idx="7">
                  <c:v>1.010361718161266</c:v>
                </c:pt>
                <c:pt idx="8">
                  <c:v>1.032780708364732</c:v>
                </c:pt>
                <c:pt idx="9">
                  <c:v>1.069706103993971</c:v>
                </c:pt>
                <c:pt idx="10">
                  <c:v>1.122079879427279</c:v>
                </c:pt>
                <c:pt idx="11">
                  <c:v>1.159193669932178</c:v>
                </c:pt>
                <c:pt idx="12">
                  <c:v>1.218349660889224</c:v>
                </c:pt>
                <c:pt idx="13">
                  <c:v>1.283911077618689</c:v>
                </c:pt>
                <c:pt idx="14">
                  <c:v>1.352486812358704</c:v>
                </c:pt>
                <c:pt idx="15">
                  <c:v>1.436510926902788</c:v>
                </c:pt>
                <c:pt idx="16">
                  <c:v>1.525621703089676</c:v>
                </c:pt>
                <c:pt idx="17">
                  <c:v>1.612283345892992</c:v>
                </c:pt>
                <c:pt idx="18">
                  <c:v>1.715523737754333</c:v>
                </c:pt>
                <c:pt idx="19">
                  <c:v>1.846081386586285</c:v>
                </c:pt>
                <c:pt idx="20">
                  <c:v>1.971552373775433</c:v>
                </c:pt>
              </c:numCache>
            </c:numRef>
          </c:yVal>
          <c:smooth val="0"/>
        </c:ser>
        <c:ser>
          <c:idx val="1"/>
          <c:order val="1"/>
          <c:tx>
            <c:v>k</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Workbook'!$I$12:$I$32</c:f>
              <c:numCache>
                <c:formatCode>0.00</c:formatCode>
                <c:ptCount val="21"/>
                <c:pt idx="0">
                  <c:v>1.0</c:v>
                </c:pt>
                <c:pt idx="1">
                  <c:v>0.969246391528251</c:v>
                </c:pt>
                <c:pt idx="2">
                  <c:v>0.95655327482411</c:v>
                </c:pt>
                <c:pt idx="3">
                  <c:v>0.931384637702183</c:v>
                </c:pt>
                <c:pt idx="4">
                  <c:v>0.917966200043519</c:v>
                </c:pt>
                <c:pt idx="5">
                  <c:v>0.915500108798143</c:v>
                </c:pt>
                <c:pt idx="6">
                  <c:v>0.929136142743164</c:v>
                </c:pt>
                <c:pt idx="7">
                  <c:v>0.965039529992021</c:v>
                </c:pt>
                <c:pt idx="8">
                  <c:v>1.02009139044027</c:v>
                </c:pt>
                <c:pt idx="9">
                  <c:v>1.018060491767607</c:v>
                </c:pt>
                <c:pt idx="10">
                  <c:v>1.026039022267353</c:v>
                </c:pt>
                <c:pt idx="11">
                  <c:v>1.03793428592152</c:v>
                </c:pt>
                <c:pt idx="12">
                  <c:v>1.054108943207369</c:v>
                </c:pt>
                <c:pt idx="13">
                  <c:v>1.065859142670632</c:v>
                </c:pt>
                <c:pt idx="14">
                  <c:v>1.081888735765576</c:v>
                </c:pt>
                <c:pt idx="15">
                  <c:v>1.106622180314789</c:v>
                </c:pt>
                <c:pt idx="16">
                  <c:v>1.138246173931965</c:v>
                </c:pt>
                <c:pt idx="17">
                  <c:v>1.174512221658084</c:v>
                </c:pt>
                <c:pt idx="18">
                  <c:v>1.215202727206789</c:v>
                </c:pt>
                <c:pt idx="19">
                  <c:v>1.266845579168782</c:v>
                </c:pt>
                <c:pt idx="20">
                  <c:v>1.344019728729963</c:v>
                </c:pt>
              </c:numCache>
            </c:numRef>
          </c:yVal>
          <c:smooth val="0"/>
        </c:ser>
        <c:ser>
          <c:idx val="2"/>
          <c:order val="2"/>
          <c:tx>
            <c:v>l</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Workbook'!$J$12:$J$32</c:f>
              <c:numCache>
                <c:formatCode>0.00</c:formatCode>
                <c:ptCount val="21"/>
                <c:pt idx="0">
                  <c:v>1.0</c:v>
                </c:pt>
                <c:pt idx="1">
                  <c:v>1.025350360660647</c:v>
                </c:pt>
                <c:pt idx="2">
                  <c:v>1.053874032784718</c:v>
                </c:pt>
                <c:pt idx="3">
                  <c:v>1.097372803915972</c:v>
                </c:pt>
                <c:pt idx="4">
                  <c:v>1.12601173022305</c:v>
                </c:pt>
                <c:pt idx="5">
                  <c:v>1.21000487520178</c:v>
                </c:pt>
                <c:pt idx="6">
                  <c:v>1.262131195460166</c:v>
                </c:pt>
                <c:pt idx="7">
                  <c:v>1.335110524383988</c:v>
                </c:pt>
                <c:pt idx="8">
                  <c:v>1.352069574973051</c:v>
                </c:pt>
                <c:pt idx="9">
                  <c:v>1.386934348914138</c:v>
                </c:pt>
                <c:pt idx="10">
                  <c:v>1.380095440033923</c:v>
                </c:pt>
                <c:pt idx="11">
                  <c:v>1.406986880203124</c:v>
                </c:pt>
                <c:pt idx="12">
                  <c:v>1.418337075957207</c:v>
                </c:pt>
                <c:pt idx="13">
                  <c:v>1.451293500160502</c:v>
                </c:pt>
                <c:pt idx="14">
                  <c:v>1.464439037944871</c:v>
                </c:pt>
                <c:pt idx="15">
                  <c:v>1.501200883234064</c:v>
                </c:pt>
                <c:pt idx="16">
                  <c:v>1.540203522311145</c:v>
                </c:pt>
                <c:pt idx="17">
                  <c:v>1.58162709767232</c:v>
                </c:pt>
                <c:pt idx="18">
                  <c:v>1.625593876245862</c:v>
                </c:pt>
                <c:pt idx="19">
                  <c:v>1.651486229939626</c:v>
                </c:pt>
                <c:pt idx="20">
                  <c:v>1.721569326601149</c:v>
                </c:pt>
              </c:numCache>
            </c:numRef>
          </c:yVal>
          <c:smooth val="0"/>
        </c:ser>
        <c:ser>
          <c:idx val="3"/>
          <c:order val="3"/>
          <c:tx>
            <c:v>x</c:v>
          </c:tx>
          <c:spPr>
            <a:ln w="28575">
              <a:noFill/>
            </a:ln>
          </c:spPr>
          <c:marker>
            <c:symbol val="circle"/>
            <c:size val="7"/>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Workbook'!$L$12:$L$32</c:f>
              <c:numCache>
                <c:formatCode>0.00</c:formatCode>
                <c:ptCount val="21"/>
                <c:pt idx="0">
                  <c:v>1.0</c:v>
                </c:pt>
                <c:pt idx="1">
                  <c:v>1.039372902227883</c:v>
                </c:pt>
                <c:pt idx="2">
                  <c:v>0.994004949366434</c:v>
                </c:pt>
                <c:pt idx="3">
                  <c:v>0.96264062328064</c:v>
                </c:pt>
                <c:pt idx="4">
                  <c:v>0.976926298516268</c:v>
                </c:pt>
                <c:pt idx="5">
                  <c:v>0.949901958060539</c:v>
                </c:pt>
                <c:pt idx="6">
                  <c:v>1.015276537475715</c:v>
                </c:pt>
                <c:pt idx="7">
                  <c:v>0.984036786501946</c:v>
                </c:pt>
                <c:pt idx="8">
                  <c:v>0.978255365504138</c:v>
                </c:pt>
                <c:pt idx="9">
                  <c:v>0.978235239476691</c:v>
                </c:pt>
                <c:pt idx="10">
                  <c:v>1.015390538396237</c:v>
                </c:pt>
                <c:pt idx="11">
                  <c:v>1.032536365941823</c:v>
                </c:pt>
                <c:pt idx="12">
                  <c:v>1.06074192016828</c:v>
                </c:pt>
                <c:pt idx="13">
                  <c:v>1.06805013904793</c:v>
                </c:pt>
                <c:pt idx="14">
                  <c:v>1.117348473905848</c:v>
                </c:pt>
                <c:pt idx="15">
                  <c:v>1.172918655334277</c:v>
                </c:pt>
                <c:pt idx="16">
                  <c:v>1.168236671202101</c:v>
                </c:pt>
                <c:pt idx="17">
                  <c:v>1.114444970769717</c:v>
                </c:pt>
                <c:pt idx="18">
                  <c:v>1.176617051656135</c:v>
                </c:pt>
                <c:pt idx="19">
                  <c:v>1.261520376667437</c:v>
                </c:pt>
                <c:pt idx="20">
                  <c:v>1.331690299249166</c:v>
                </c:pt>
              </c:numCache>
            </c:numRef>
          </c:yVal>
          <c:smooth val="0"/>
        </c:ser>
        <c:ser>
          <c:idx val="4"/>
          <c:order val="4"/>
          <c:tx>
            <c:v>q</c:v>
          </c:tx>
          <c:spPr>
            <a:ln w="28575">
              <a:noFill/>
            </a:ln>
          </c:spPr>
          <c:marker>
            <c:spPr>
              <a:ln>
                <a:solidFill>
                  <a:schemeClr val="accent6"/>
                </a:solidFill>
              </a:ln>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Workbook'!$K$12:$K$32</c:f>
              <c:numCache>
                <c:formatCode>0.00</c:formatCode>
                <c:ptCount val="21"/>
                <c:pt idx="0">
                  <c:v>1.0</c:v>
                </c:pt>
                <c:pt idx="1">
                  <c:v>1.03729024424355</c:v>
                </c:pt>
                <c:pt idx="2">
                  <c:v>0.992834168150655</c:v>
                </c:pt>
                <c:pt idx="3">
                  <c:v>0.962265526547741</c:v>
                </c:pt>
                <c:pt idx="4">
                  <c:v>0.976407457144806</c:v>
                </c:pt>
                <c:pt idx="5">
                  <c:v>0.946019911547135</c:v>
                </c:pt>
                <c:pt idx="6">
                  <c:v>1.012751953909512</c:v>
                </c:pt>
                <c:pt idx="7">
                  <c:v>0.980493967674217</c:v>
                </c:pt>
                <c:pt idx="8">
                  <c:v>0.975690479365206</c:v>
                </c:pt>
                <c:pt idx="9">
                  <c:v>0.975450301084047</c:v>
                </c:pt>
                <c:pt idx="10">
                  <c:v>1.012653610525782</c:v>
                </c:pt>
                <c:pt idx="11">
                  <c:v>1.029537648535252</c:v>
                </c:pt>
                <c:pt idx="12">
                  <c:v>1.057807826541538</c:v>
                </c:pt>
                <c:pt idx="13">
                  <c:v>1.064863589411955</c:v>
                </c:pt>
                <c:pt idx="14">
                  <c:v>1.114571582058224</c:v>
                </c:pt>
                <c:pt idx="15">
                  <c:v>1.172954651918896</c:v>
                </c:pt>
                <c:pt idx="16">
                  <c:v>1.167828526900264</c:v>
                </c:pt>
                <c:pt idx="17">
                  <c:v>1.114250695194815</c:v>
                </c:pt>
                <c:pt idx="18">
                  <c:v>1.177563181961233</c:v>
                </c:pt>
                <c:pt idx="19">
                  <c:v>1.264283945616488</c:v>
                </c:pt>
                <c:pt idx="20">
                  <c:v>1.332820885335235</c:v>
                </c:pt>
              </c:numCache>
            </c:numRef>
          </c:yVal>
          <c:smooth val="0"/>
        </c:ser>
        <c:dLbls>
          <c:showLegendKey val="0"/>
          <c:showVal val="0"/>
          <c:showCatName val="0"/>
          <c:showSerName val="0"/>
          <c:showPercent val="0"/>
          <c:showBubbleSize val="0"/>
        </c:dLbls>
        <c:axId val="-2110585896"/>
        <c:axId val="-2111965512"/>
      </c:scatterChart>
      <c:valAx>
        <c:axId val="-2110585896"/>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111965512"/>
        <c:crosses val="autoZero"/>
        <c:crossBetween val="midCat"/>
      </c:valAx>
      <c:valAx>
        <c:axId val="-2111965512"/>
        <c:scaling>
          <c:orientation val="minMax"/>
          <c:max val="2.5"/>
          <c:min val="0.0"/>
        </c:scaling>
        <c:delete val="0"/>
        <c:axPos val="l"/>
        <c:title>
          <c:tx>
            <c:rich>
              <a:bodyPr/>
              <a:lstStyle/>
              <a:p>
                <a:pPr>
                  <a:defRPr/>
                </a:pPr>
                <a:r>
                  <a:rPr lang="en-US"/>
                  <a:t>Indexed Value [1991=1]</a:t>
                </a:r>
              </a:p>
            </c:rich>
          </c:tx>
          <c:overlay val="0"/>
        </c:title>
        <c:numFmt formatCode="0" sourceLinked="0"/>
        <c:majorTickMark val="in"/>
        <c:minorTickMark val="none"/>
        <c:tickLblPos val="nextTo"/>
        <c:crossAx val="-2110585896"/>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0.83268</cdr:x>
      <cdr:y>0.41637</cdr:y>
    </cdr:from>
    <cdr:to>
      <cdr:x>0.87129</cdr:x>
      <cdr:y>0.48371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12717" y="2620238"/>
          <a:ext cx="334441" cy="423771"/>
        </a:xfrm>
        <a:prstGeom xmlns:a="http://schemas.openxmlformats.org/drawingml/2006/main" prst="rect">
          <a:avLst/>
        </a:prstGeom>
      </cdr:spPr>
    </cdr:pic>
  </cdr:relSizeAnchor>
  <cdr:relSizeAnchor xmlns:cdr="http://schemas.openxmlformats.org/drawingml/2006/chartDrawing">
    <cdr:from>
      <cdr:x>0.83573</cdr:x>
      <cdr:y>0.31369</cdr:y>
    </cdr:from>
    <cdr:to>
      <cdr:x>0.86943</cdr:x>
      <cdr:y>0.38103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39135" y="1974039"/>
          <a:ext cx="291911" cy="423771"/>
        </a:xfrm>
        <a:prstGeom xmlns:a="http://schemas.openxmlformats.org/drawingml/2006/main" prst="rect">
          <a:avLst/>
        </a:prstGeom>
      </cdr:spPr>
    </cdr:pic>
  </cdr:relSizeAnchor>
  <cdr:relSizeAnchor xmlns:cdr="http://schemas.openxmlformats.org/drawingml/2006/chartDrawing">
    <cdr:from>
      <cdr:x>0.83456</cdr:x>
      <cdr:y>0.22827</cdr:y>
    </cdr:from>
    <cdr:to>
      <cdr:x>0.87316</cdr:x>
      <cdr:y>0.29558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28999" y="1436525"/>
          <a:ext cx="334355" cy="423583"/>
        </a:xfrm>
        <a:prstGeom xmlns:a="http://schemas.openxmlformats.org/drawingml/2006/main" prst="rect">
          <a:avLst/>
        </a:prstGeom>
      </cdr:spPr>
    </cdr:pic>
  </cdr:relSizeAnchor>
  <cdr:relSizeAnchor xmlns:cdr="http://schemas.openxmlformats.org/drawingml/2006/chartDrawing">
    <cdr:from>
      <cdr:x>0.09188</cdr:x>
      <cdr:y>0.08844</cdr:y>
    </cdr:from>
    <cdr:to>
      <cdr:x>0.25846</cdr:x>
      <cdr:y>0.32196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5859" y="556523"/>
          <a:ext cx="1442924" cy="1469552"/>
        </a:xfrm>
        <a:prstGeom xmlns:a="http://schemas.openxmlformats.org/drawingml/2006/main" prst="rect">
          <a:avLst/>
        </a:prstGeom>
      </cdr:spPr>
    </cdr:pic>
  </cdr:relSizeAnchor>
  <cdr:relSizeAnchor xmlns:cdr="http://schemas.openxmlformats.org/drawingml/2006/chartDrawing">
    <cdr:from>
      <cdr:x>0.83481</cdr:x>
      <cdr:y>0.44145</cdr:y>
    </cdr:from>
    <cdr:to>
      <cdr:x>0.86508</cdr:x>
      <cdr:y>0.49709</cdr:y>
    </cdr:to>
    <cdr:sp macro="" textlink="">
      <cdr:nvSpPr>
        <cdr:cNvPr id="7" name="TextBox 1"/>
        <cdr:cNvSpPr txBox="1"/>
      </cdr:nvSpPr>
      <cdr:spPr>
        <a:xfrm xmlns:a="http://schemas.openxmlformats.org/drawingml/2006/main">
          <a:off x="7231185" y="277804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0.83575</cdr:x>
      <cdr:y>0.46862</cdr:y>
    </cdr:from>
    <cdr:to>
      <cdr:x>0.86602</cdr:x>
      <cdr:y>0.52426</cdr:y>
    </cdr:to>
    <cdr:sp macro="" textlink="">
      <cdr:nvSpPr>
        <cdr:cNvPr id="8" name="TextBox 1"/>
        <cdr:cNvSpPr txBox="1"/>
      </cdr:nvSpPr>
      <cdr:spPr>
        <a:xfrm xmlns:a="http://schemas.openxmlformats.org/drawingml/2006/main">
          <a:off x="7239326" y="29490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workbookViewId="0">
      <selection activeCell="F12" sqref="D12:F32"/>
    </sheetView>
  </sheetViews>
  <sheetFormatPr baseColWidth="10" defaultColWidth="8.83203125" defaultRowHeight="14" x14ac:dyDescent="0"/>
  <cols>
    <col min="1" max="1" width="8.83203125" style="65"/>
    <col min="2" max="2" width="23.33203125" style="65" customWidth="1"/>
    <col min="3" max="3" width="30.5" style="65" customWidth="1"/>
    <col min="4" max="4" width="19" style="65" customWidth="1"/>
    <col min="5" max="5" width="27.5" style="8" customWidth="1"/>
    <col min="6" max="6" width="17.1640625" customWidth="1"/>
    <col min="7" max="7" width="17.1640625" style="65" customWidth="1"/>
    <col min="8" max="8" width="18.6640625" customWidth="1"/>
    <col min="9" max="9" width="21" customWidth="1"/>
    <col min="10" max="10" width="17" customWidth="1"/>
    <col min="11" max="11" width="21" style="65" customWidth="1"/>
    <col min="12" max="12" width="17" customWidth="1"/>
    <col min="13" max="13" width="23.83203125" customWidth="1"/>
  </cols>
  <sheetData>
    <row r="1" spans="1:25" s="8" customFormat="1" ht="14" customHeight="1">
      <c r="A1" s="88" t="s">
        <v>9</v>
      </c>
      <c r="B1" s="88"/>
      <c r="C1" s="88"/>
      <c r="D1" s="88"/>
      <c r="E1" s="61"/>
      <c r="G1" s="65"/>
      <c r="K1" s="65"/>
    </row>
    <row r="2" spans="1:25">
      <c r="A2" s="3" t="s">
        <v>0</v>
      </c>
      <c r="B2" s="16" t="s">
        <v>35</v>
      </c>
      <c r="F2" s="1"/>
      <c r="H2" s="1"/>
      <c r="I2" s="1"/>
      <c r="J2" s="1"/>
      <c r="L2" s="1"/>
    </row>
    <row r="3" spans="1:25">
      <c r="B3" s="16" t="s">
        <v>36</v>
      </c>
      <c r="F3" s="1"/>
      <c r="H3" s="1"/>
      <c r="I3" s="1"/>
      <c r="J3" s="1"/>
      <c r="L3" s="1"/>
    </row>
    <row r="4" spans="1:25">
      <c r="B4" s="16" t="s">
        <v>1</v>
      </c>
      <c r="F4" s="1"/>
      <c r="H4" s="1"/>
      <c r="I4" s="1"/>
      <c r="J4" s="1"/>
      <c r="L4" s="1"/>
    </row>
    <row r="5" spans="1:25">
      <c r="B5" s="16" t="s">
        <v>37</v>
      </c>
      <c r="F5" s="1"/>
      <c r="H5" s="1"/>
      <c r="I5" s="1"/>
      <c r="J5" s="1"/>
      <c r="L5" s="1"/>
    </row>
    <row r="6" spans="1:25">
      <c r="B6" s="64" t="s">
        <v>93</v>
      </c>
      <c r="C6" s="64"/>
      <c r="D6" s="4"/>
      <c r="E6" s="9"/>
      <c r="F6" s="9"/>
      <c r="G6" s="64"/>
      <c r="H6" s="9"/>
      <c r="I6" s="9"/>
      <c r="J6" s="9"/>
      <c r="K6" s="64"/>
      <c r="L6" s="9"/>
      <c r="M6" s="9"/>
      <c r="N6" s="9"/>
      <c r="O6" s="9"/>
      <c r="P6" s="9"/>
      <c r="Q6" s="9"/>
      <c r="R6" s="9"/>
      <c r="S6" s="9"/>
      <c r="T6" s="9"/>
      <c r="U6" s="9"/>
      <c r="V6" s="9"/>
      <c r="W6" s="9"/>
      <c r="X6" s="9"/>
      <c r="Y6" s="9"/>
    </row>
    <row r="7" spans="1:25" s="65" customFormat="1">
      <c r="B7" s="16" t="s">
        <v>99</v>
      </c>
      <c r="C7" s="64"/>
      <c r="D7" s="4"/>
      <c r="E7" s="64"/>
      <c r="F7" s="64"/>
      <c r="G7" s="64"/>
      <c r="H7" s="64"/>
      <c r="I7" s="64"/>
      <c r="J7" s="64"/>
      <c r="K7" s="64"/>
      <c r="L7" s="64"/>
      <c r="M7" s="64"/>
      <c r="N7" s="64"/>
      <c r="O7" s="64"/>
      <c r="P7" s="64"/>
      <c r="Q7" s="64"/>
      <c r="R7" s="64"/>
      <c r="S7" s="64"/>
      <c r="T7" s="64"/>
      <c r="U7" s="64"/>
      <c r="V7" s="64"/>
      <c r="W7" s="64"/>
      <c r="X7" s="64"/>
      <c r="Y7" s="64"/>
    </row>
    <row r="8" spans="1:25" s="65" customFormat="1">
      <c r="B8" s="64"/>
      <c r="C8" s="64"/>
      <c r="D8" s="4"/>
      <c r="E8" s="64"/>
      <c r="F8" s="64"/>
      <c r="G8" s="64"/>
      <c r="H8" s="64"/>
      <c r="I8" s="64"/>
      <c r="J8" s="64"/>
      <c r="K8" s="64"/>
      <c r="L8" s="64"/>
      <c r="M8" s="64"/>
      <c r="N8" s="64"/>
      <c r="O8" s="64"/>
      <c r="P8" s="64"/>
      <c r="Q8" s="64"/>
      <c r="R8" s="64"/>
      <c r="S8" s="64"/>
      <c r="T8" s="64"/>
      <c r="U8" s="64"/>
      <c r="V8" s="64"/>
      <c r="W8" s="64"/>
      <c r="X8" s="64"/>
      <c r="Y8" s="64"/>
    </row>
    <row r="9" spans="1:25">
      <c r="G9" s="65" t="s">
        <v>100</v>
      </c>
      <c r="H9" s="16" t="s">
        <v>101</v>
      </c>
      <c r="I9" s="16" t="s">
        <v>103</v>
      </c>
      <c r="J9" s="16" t="s">
        <v>102</v>
      </c>
      <c r="K9" s="16" t="s">
        <v>104</v>
      </c>
      <c r="L9" s="16" t="s">
        <v>105</v>
      </c>
    </row>
    <row r="10" spans="1:25" ht="15" customHeight="1">
      <c r="A10" s="16"/>
      <c r="G10" s="66"/>
      <c r="H10" s="90" t="s">
        <v>34</v>
      </c>
      <c r="I10" s="90" t="s">
        <v>39</v>
      </c>
      <c r="J10" s="90" t="s">
        <v>38</v>
      </c>
      <c r="K10" s="90" t="s">
        <v>92</v>
      </c>
      <c r="L10" s="90" t="s">
        <v>40</v>
      </c>
    </row>
    <row r="11" spans="1:25" ht="28">
      <c r="A11" s="2" t="s">
        <v>4</v>
      </c>
      <c r="B11" s="89" t="s">
        <v>94</v>
      </c>
      <c r="C11" s="89" t="s">
        <v>95</v>
      </c>
      <c r="D11" s="89" t="s">
        <v>10</v>
      </c>
      <c r="E11" s="89" t="s">
        <v>91</v>
      </c>
      <c r="F11" s="89" t="s">
        <v>3</v>
      </c>
      <c r="G11" s="66"/>
      <c r="H11" s="90"/>
      <c r="I11" s="90"/>
      <c r="J11" s="90"/>
      <c r="K11" s="90"/>
      <c r="L11" s="90"/>
    </row>
    <row r="12" spans="1:25">
      <c r="A12" s="11">
        <v>1991</v>
      </c>
      <c r="B12" s="68">
        <v>5308</v>
      </c>
      <c r="C12" s="68">
        <v>13787</v>
      </c>
      <c r="D12" s="70">
        <f>'Employment calcs'!F7</f>
        <v>2831858.1719999998</v>
      </c>
      <c r="E12" s="68">
        <f>'Exergy calcs'!AO33</f>
        <v>149681.94377873701</v>
      </c>
      <c r="F12" s="68">
        <f>'Exergy calcs'!AD33</f>
        <v>156871.06590495069</v>
      </c>
      <c r="G12" s="68">
        <f>A12-$A$12</f>
        <v>0</v>
      </c>
      <c r="H12" s="17">
        <f>B12/$B$12</f>
        <v>1</v>
      </c>
      <c r="I12" s="17">
        <f>C12/$C$12</f>
        <v>1</v>
      </c>
      <c r="J12" s="17">
        <f>D12/$D$12</f>
        <v>1</v>
      </c>
      <c r="K12" s="62">
        <f t="shared" ref="K12:K32" si="0">E12/$E$12</f>
        <v>1</v>
      </c>
      <c r="L12" s="17">
        <f>F12/$F$12</f>
        <v>1</v>
      </c>
    </row>
    <row r="13" spans="1:25">
      <c r="A13" s="11">
        <v>1992</v>
      </c>
      <c r="B13" s="68">
        <v>5216</v>
      </c>
      <c r="C13" s="68">
        <v>13363</v>
      </c>
      <c r="D13" s="70">
        <f>'Employment calcs'!F8</f>
        <v>2903646.798</v>
      </c>
      <c r="E13" s="68">
        <f>'Exergy calcs'!AO34</f>
        <v>155263.62002109544</v>
      </c>
      <c r="F13" s="68">
        <f>'Exergy calcs'!AD34</f>
        <v>163047.53504521004</v>
      </c>
      <c r="G13" s="68">
        <f>A13-$A$12</f>
        <v>1</v>
      </c>
      <c r="H13" s="18">
        <f>B13/$B$12</f>
        <v>0.98266767143933687</v>
      </c>
      <c r="I13" s="18">
        <f>C13/$C$12</f>
        <v>0.96924639152825121</v>
      </c>
      <c r="J13" s="18">
        <f>D13/$D$12</f>
        <v>1.0253503606606469</v>
      </c>
      <c r="K13" s="62">
        <f t="shared" si="0"/>
        <v>1.0372902442435501</v>
      </c>
      <c r="L13" s="18">
        <f t="shared" ref="L13:L32" si="1">F13/$F$12</f>
        <v>1.0393729022278826</v>
      </c>
    </row>
    <row r="14" spans="1:25">
      <c r="A14" s="11">
        <v>1993</v>
      </c>
      <c r="B14" s="68">
        <v>5570</v>
      </c>
      <c r="C14" s="68">
        <v>13188</v>
      </c>
      <c r="D14" s="70">
        <f>'Employment calcs'!F9</f>
        <v>2984421.7920000004</v>
      </c>
      <c r="E14" s="68">
        <f>'Exergy calcs'!AO35</f>
        <v>148609.34813873551</v>
      </c>
      <c r="F14" s="68">
        <f>'Exergy calcs'!AD35</f>
        <v>155930.61592190911</v>
      </c>
      <c r="G14" s="68">
        <f>A14-$A$12</f>
        <v>2</v>
      </c>
      <c r="H14" s="18">
        <f>B14/$B$12</f>
        <v>1.049359457422758</v>
      </c>
      <c r="I14" s="18">
        <f>C14/$C$12</f>
        <v>0.95655327482410968</v>
      </c>
      <c r="J14" s="18">
        <f>D14/$D$12</f>
        <v>1.0538740327847183</v>
      </c>
      <c r="K14" s="62">
        <f t="shared" si="0"/>
        <v>0.99283416815065528</v>
      </c>
      <c r="L14" s="18">
        <f t="shared" si="1"/>
        <v>0.99400494936643435</v>
      </c>
    </row>
    <row r="15" spans="1:25">
      <c r="A15" s="11">
        <v>1994</v>
      </c>
      <c r="B15" s="68">
        <v>5090</v>
      </c>
      <c r="C15" s="68">
        <v>12841</v>
      </c>
      <c r="D15" s="70">
        <f>'Employment calcs'!F10</f>
        <v>3107604.1425000001</v>
      </c>
      <c r="E15" s="68">
        <f>'Exergy calcs'!AO36</f>
        <v>144033.77444493579</v>
      </c>
      <c r="F15" s="68">
        <f>'Exergy calcs'!AD36</f>
        <v>151010.46065744007</v>
      </c>
      <c r="G15" s="68">
        <f>A15-$A$12</f>
        <v>3</v>
      </c>
      <c r="H15" s="18">
        <f>B15/$B$12</f>
        <v>0.95892991710625475</v>
      </c>
      <c r="I15" s="18">
        <f>C15/$C$12</f>
        <v>0.93138463770218327</v>
      </c>
      <c r="J15" s="18">
        <f>D15/$D$12</f>
        <v>1.0973728039159725</v>
      </c>
      <c r="K15" s="62">
        <f t="shared" si="0"/>
        <v>0.96226552654774133</v>
      </c>
      <c r="L15" s="18">
        <f t="shared" si="1"/>
        <v>0.96264062328063982</v>
      </c>
    </row>
    <row r="16" spans="1:25">
      <c r="A16" s="11">
        <v>1995</v>
      </c>
      <c r="B16" s="68">
        <v>4946</v>
      </c>
      <c r="C16" s="68">
        <v>12656</v>
      </c>
      <c r="D16" s="70">
        <f>'Employment calcs'!F11</f>
        <v>3188705.5200000005</v>
      </c>
      <c r="E16" s="68">
        <f>'Exergy calcs'!AO37</f>
        <v>146150.5661054884</v>
      </c>
      <c r="F16" s="68">
        <f>'Exergy calcs'!AD37</f>
        <v>153251.46975882509</v>
      </c>
      <c r="G16" s="68">
        <f>A16-$A$12</f>
        <v>4</v>
      </c>
      <c r="H16" s="18">
        <f>B16/$B$12</f>
        <v>0.93180105501130372</v>
      </c>
      <c r="I16" s="18">
        <f>C16/$C$12</f>
        <v>0.91796620004351925</v>
      </c>
      <c r="J16" s="18">
        <f>D16/$D$12</f>
        <v>1.126011730223049</v>
      </c>
      <c r="K16" s="62">
        <f t="shared" si="0"/>
        <v>0.97640745714480581</v>
      </c>
      <c r="L16" s="18">
        <f t="shared" si="1"/>
        <v>0.97692629851626844</v>
      </c>
    </row>
    <row r="17" spans="1:12">
      <c r="A17" s="11">
        <v>1996</v>
      </c>
      <c r="B17" s="68">
        <v>5290</v>
      </c>
      <c r="C17" s="68">
        <v>12622</v>
      </c>
      <c r="D17" s="70">
        <f>'Employment calcs'!F12</f>
        <v>3426562.1940000001</v>
      </c>
      <c r="E17" s="68">
        <f>'Exergy calcs'!AO38</f>
        <v>141602.09921376404</v>
      </c>
      <c r="F17" s="68">
        <f>'Exergy calcs'!AD38</f>
        <v>149012.13266615657</v>
      </c>
      <c r="G17" s="68">
        <f>A17-$A$12</f>
        <v>5</v>
      </c>
      <c r="H17" s="18">
        <f>B17/$B$12</f>
        <v>0.99660889223813109</v>
      </c>
      <c r="I17" s="18">
        <f>C17/$C$12</f>
        <v>0.91550010879814314</v>
      </c>
      <c r="J17" s="18">
        <f>D17/$D$12</f>
        <v>1.2100048752017798</v>
      </c>
      <c r="K17" s="62">
        <f t="shared" si="0"/>
        <v>0.94601991154713516</v>
      </c>
      <c r="L17" s="18">
        <f t="shared" si="1"/>
        <v>0.94990195806053934</v>
      </c>
    </row>
    <row r="18" spans="1:12">
      <c r="A18" s="11">
        <v>1997</v>
      </c>
      <c r="B18" s="68">
        <v>5464</v>
      </c>
      <c r="C18" s="68">
        <v>12810</v>
      </c>
      <c r="D18" s="70">
        <f>'Employment calcs'!F13</f>
        <v>3574176.54</v>
      </c>
      <c r="E18" s="68">
        <f>'Exergy calcs'!AO39</f>
        <v>151590.68102688968</v>
      </c>
      <c r="F18" s="68">
        <f>'Exergy calcs'!AD39</f>
        <v>159267.51262210301</v>
      </c>
      <c r="G18" s="68">
        <f>A18-$A$12</f>
        <v>6</v>
      </c>
      <c r="H18" s="18">
        <f>B18/$B$12</f>
        <v>1.0293896006028636</v>
      </c>
      <c r="I18" s="18">
        <f>C18/$C$12</f>
        <v>0.92913614274316381</v>
      </c>
      <c r="J18" s="18">
        <f>D18/$D$12</f>
        <v>1.2621311954601659</v>
      </c>
      <c r="K18" s="62">
        <f t="shared" si="0"/>
        <v>1.0127519539095122</v>
      </c>
      <c r="L18" s="18">
        <f t="shared" si="1"/>
        <v>1.0152765374757149</v>
      </c>
    </row>
    <row r="19" spans="1:12">
      <c r="A19" s="11">
        <v>1998</v>
      </c>
      <c r="B19" s="68">
        <v>5363</v>
      </c>
      <c r="C19" s="68">
        <v>13305</v>
      </c>
      <c r="D19" s="70">
        <f>'Employment calcs'!F14</f>
        <v>3780843.6490000002</v>
      </c>
      <c r="E19" s="68">
        <f>'Exergy calcs'!AO40</f>
        <v>146762.24294480297</v>
      </c>
      <c r="F19" s="68">
        <f>'Exergy calcs'!AD40</f>
        <v>154366.89958824264</v>
      </c>
      <c r="G19" s="68">
        <f>A19-$A$12</f>
        <v>7</v>
      </c>
      <c r="H19" s="18">
        <f>B19/$B$12</f>
        <v>1.0103617181612661</v>
      </c>
      <c r="I19" s="18">
        <f>C19/$C$12</f>
        <v>0.96503952999202147</v>
      </c>
      <c r="J19" s="18">
        <f>D19/$D$12</f>
        <v>1.3351105243839876</v>
      </c>
      <c r="K19" s="62">
        <f t="shared" si="0"/>
        <v>0.98049396767421726</v>
      </c>
      <c r="L19" s="18">
        <f t="shared" si="1"/>
        <v>0.98403678650194581</v>
      </c>
    </row>
    <row r="20" spans="1:12">
      <c r="A20" s="11">
        <v>1999</v>
      </c>
      <c r="B20" s="68">
        <v>5482</v>
      </c>
      <c r="C20" s="68">
        <v>14064</v>
      </c>
      <c r="D20" s="70">
        <f>'Employment calcs'!F15</f>
        <v>3828869.2749999999</v>
      </c>
      <c r="E20" s="68">
        <f>'Exergy calcs'!AO41</f>
        <v>146043.24747779171</v>
      </c>
      <c r="F20" s="68">
        <f>'Exergy calcs'!AD41</f>
        <v>153459.96191387126</v>
      </c>
      <c r="G20" s="68">
        <f>A20-$A$12</f>
        <v>8</v>
      </c>
      <c r="H20" s="18">
        <f>B20/$B$12</f>
        <v>1.0327807083647325</v>
      </c>
      <c r="I20" s="18">
        <f>C20/$C$12</f>
        <v>1.0200913904402698</v>
      </c>
      <c r="J20" s="18">
        <f>D20/$D$12</f>
        <v>1.3520695749730507</v>
      </c>
      <c r="K20" s="62">
        <f t="shared" si="0"/>
        <v>0.97569047936520592</v>
      </c>
      <c r="L20" s="18">
        <f t="shared" si="1"/>
        <v>0.97825536550413794</v>
      </c>
    </row>
    <row r="21" spans="1:12">
      <c r="A21" s="11">
        <v>2000</v>
      </c>
      <c r="B21" s="68">
        <v>5678</v>
      </c>
      <c r="C21" s="68">
        <v>14036</v>
      </c>
      <c r="D21" s="70">
        <f>'Employment calcs'!F16</f>
        <v>3927601.3700000006</v>
      </c>
      <c r="E21" s="68">
        <f>'Exergy calcs'!AO42</f>
        <v>146007.29712581437</v>
      </c>
      <c r="F21" s="68">
        <f>'Exergy calcs'!AD42</f>
        <v>153456.80472249322</v>
      </c>
      <c r="G21" s="68">
        <f>A21-$A$12</f>
        <v>9</v>
      </c>
      <c r="H21" s="18">
        <f>B21/$B$12</f>
        <v>1.0697061039939713</v>
      </c>
      <c r="I21" s="18">
        <f>C21/$C$12</f>
        <v>1.0180604917676073</v>
      </c>
      <c r="J21" s="18">
        <f>D21/$D$12</f>
        <v>1.3869343489141379</v>
      </c>
      <c r="K21" s="62">
        <f t="shared" si="0"/>
        <v>0.97545030108404673</v>
      </c>
      <c r="L21" s="18">
        <f t="shared" si="1"/>
        <v>0.978235239476691</v>
      </c>
    </row>
    <row r="22" spans="1:12">
      <c r="A22" s="11">
        <v>2001</v>
      </c>
      <c r="B22" s="68">
        <v>5956</v>
      </c>
      <c r="C22" s="68">
        <v>14146</v>
      </c>
      <c r="D22" s="70">
        <f>'Employment calcs'!F17</f>
        <v>3908234.55</v>
      </c>
      <c r="E22" s="68">
        <f>'Exergy calcs'!AO43</f>
        <v>151575.96079805511</v>
      </c>
      <c r="F22" s="68">
        <f>'Exergy calcs'!AD43</f>
        <v>159285.39606801953</v>
      </c>
      <c r="G22" s="68">
        <f>A22-$A$12</f>
        <v>10</v>
      </c>
      <c r="H22" s="18">
        <f>B22/$B$12</f>
        <v>1.1220798794272795</v>
      </c>
      <c r="I22" s="18">
        <f>C22/$C$12</f>
        <v>1.0260390222673532</v>
      </c>
      <c r="J22" s="18">
        <f>D22/$D$12</f>
        <v>1.3800954400339227</v>
      </c>
      <c r="K22" s="62">
        <f t="shared" si="0"/>
        <v>1.0126536105257817</v>
      </c>
      <c r="L22" s="18">
        <f t="shared" si="1"/>
        <v>1.0153905383962374</v>
      </c>
    </row>
    <row r="23" spans="1:12">
      <c r="A23" s="11">
        <v>2002</v>
      </c>
      <c r="B23" s="68">
        <v>6153</v>
      </c>
      <c r="C23" s="68">
        <v>14310</v>
      </c>
      <c r="D23" s="70">
        <f>'Employment calcs'!F18</f>
        <v>3984387.2946000006</v>
      </c>
      <c r="E23" s="68">
        <f>'Exergy calcs'!AO44</f>
        <v>154103.19642614675</v>
      </c>
      <c r="F23" s="68">
        <f>'Exergy calcs'!AD44</f>
        <v>161975.08031091798</v>
      </c>
      <c r="G23" s="68">
        <f>A23-$A$12</f>
        <v>11</v>
      </c>
      <c r="H23" s="18">
        <f>B23/$B$12</f>
        <v>1.1591936699321779</v>
      </c>
      <c r="I23" s="18">
        <f>C23/$C$12</f>
        <v>1.0379342859215204</v>
      </c>
      <c r="J23" s="18">
        <f>D23/$D$12</f>
        <v>1.4069868802031238</v>
      </c>
      <c r="K23" s="62">
        <f t="shared" si="0"/>
        <v>1.0295376485352523</v>
      </c>
      <c r="L23" s="18">
        <f t="shared" si="1"/>
        <v>1.032536365941823</v>
      </c>
    </row>
    <row r="24" spans="1:12">
      <c r="A24" s="11">
        <v>2003</v>
      </c>
      <c r="B24" s="68">
        <v>6467</v>
      </c>
      <c r="C24" s="68">
        <v>14533</v>
      </c>
      <c r="D24" s="70">
        <f>'Employment calcs'!F19</f>
        <v>4016529.4392000004</v>
      </c>
      <c r="E24" s="68">
        <f>'Exergy calcs'!AO45</f>
        <v>158334.73162109847</v>
      </c>
      <c r="F24" s="68">
        <f>'Exergy calcs'!AD45</f>
        <v>166399.71566686218</v>
      </c>
      <c r="G24" s="68">
        <f>A24-$A$12</f>
        <v>12</v>
      </c>
      <c r="H24" s="18">
        <f>B24/$B$12</f>
        <v>1.2183496608892239</v>
      </c>
      <c r="I24" s="18">
        <f>C24/$C$12</f>
        <v>1.0541089432073694</v>
      </c>
      <c r="J24" s="18">
        <f>D24/$D$12</f>
        <v>1.4183370759572067</v>
      </c>
      <c r="K24" s="62">
        <f t="shared" si="0"/>
        <v>1.0578078265415378</v>
      </c>
      <c r="L24" s="18">
        <f t="shared" si="1"/>
        <v>1.06074192016828</v>
      </c>
    </row>
    <row r="25" spans="1:12">
      <c r="A25" s="11">
        <v>2004</v>
      </c>
      <c r="B25" s="68">
        <v>6815</v>
      </c>
      <c r="C25" s="68">
        <v>14695</v>
      </c>
      <c r="D25" s="70">
        <f>'Employment calcs'!F20</f>
        <v>4109857.3584000003</v>
      </c>
      <c r="E25" s="68">
        <f>'Exergy calcs'!AO46</f>
        <v>159390.85192238441</v>
      </c>
      <c r="F25" s="68">
        <f>'Exergy calcs'!AD46</f>
        <v>167546.16375237965</v>
      </c>
      <c r="G25" s="68">
        <f>A25-$A$12</f>
        <v>13</v>
      </c>
      <c r="H25" s="18">
        <f>B25/$B$12</f>
        <v>1.2839110776186888</v>
      </c>
      <c r="I25" s="18">
        <f>C25/$C$12</f>
        <v>1.0658591426706319</v>
      </c>
      <c r="J25" s="18">
        <f>D25/$D$12</f>
        <v>1.4512935001605018</v>
      </c>
      <c r="K25" s="62">
        <f t="shared" si="0"/>
        <v>1.0648635894119554</v>
      </c>
      <c r="L25" s="18">
        <f t="shared" si="1"/>
        <v>1.0680501390479304</v>
      </c>
    </row>
    <row r="26" spans="1:12">
      <c r="A26" s="11">
        <v>2005</v>
      </c>
      <c r="B26" s="68">
        <v>7179</v>
      </c>
      <c r="C26" s="68">
        <v>14916</v>
      </c>
      <c r="D26" s="70">
        <f>'Employment calcs'!F21</f>
        <v>4147083.6570000006</v>
      </c>
      <c r="E26" s="68">
        <f>'Exergy calcs'!AO47</f>
        <v>166831.2408830171</v>
      </c>
      <c r="F26" s="68">
        <f>'Exergy calcs'!AD47</f>
        <v>175279.6460888804</v>
      </c>
      <c r="G26" s="68">
        <f>A26-$A$12</f>
        <v>14</v>
      </c>
      <c r="H26" s="18">
        <f>B26/$B$12</f>
        <v>1.3524868123587039</v>
      </c>
      <c r="I26" s="18">
        <f>C26/$C$12</f>
        <v>1.0818887357655762</v>
      </c>
      <c r="J26" s="18">
        <f>D26/$D$12</f>
        <v>1.4644390379448708</v>
      </c>
      <c r="K26" s="62">
        <f t="shared" si="0"/>
        <v>1.1145715820582243</v>
      </c>
      <c r="L26" s="18">
        <f t="shared" si="1"/>
        <v>1.1173484739058481</v>
      </c>
    </row>
    <row r="27" spans="1:12">
      <c r="A27" s="11">
        <v>2006</v>
      </c>
      <c r="B27" s="68">
        <v>7625</v>
      </c>
      <c r="C27" s="68">
        <v>15257</v>
      </c>
      <c r="D27" s="70">
        <f>'Employment calcs'!F22</f>
        <v>4251187.9890000001</v>
      </c>
      <c r="E27" s="68">
        <f>'Exergy calcs'!AO48</f>
        <v>175570.13226353217</v>
      </c>
      <c r="F27" s="68">
        <f>'Exergy calcs'!AD48</f>
        <v>183996.99968208955</v>
      </c>
      <c r="G27" s="68">
        <f>A27-$A$12</f>
        <v>15</v>
      </c>
      <c r="H27" s="18">
        <f>B27/$B$12</f>
        <v>1.4365109269027883</v>
      </c>
      <c r="I27" s="18">
        <f>C27/$C$12</f>
        <v>1.1066221803147893</v>
      </c>
      <c r="J27" s="18">
        <f>D27/$D$12</f>
        <v>1.5012008832340635</v>
      </c>
      <c r="K27" s="62">
        <f t="shared" si="0"/>
        <v>1.1729546519188956</v>
      </c>
      <c r="L27" s="18">
        <f t="shared" si="1"/>
        <v>1.1729186553342772</v>
      </c>
    </row>
    <row r="28" spans="1:12">
      <c r="A28" s="11">
        <v>2007</v>
      </c>
      <c r="B28" s="68">
        <v>8098</v>
      </c>
      <c r="C28" s="68">
        <v>15693</v>
      </c>
      <c r="D28" s="70">
        <f>'Employment calcs'!F23</f>
        <v>4361637.9312000005</v>
      </c>
      <c r="E28" s="68">
        <f>'Exergy calcs'!AO49</f>
        <v>174802.84390669063</v>
      </c>
      <c r="F28" s="68">
        <f>'Exergy calcs'!AD49</f>
        <v>183262.53184072496</v>
      </c>
      <c r="G28" s="68">
        <f>A28-$A$12</f>
        <v>16</v>
      </c>
      <c r="H28" s="18">
        <f>B28/$B$12</f>
        <v>1.5256217030896759</v>
      </c>
      <c r="I28" s="18">
        <f>C28/$C$12</f>
        <v>1.1382461739319649</v>
      </c>
      <c r="J28" s="18">
        <f>D28/$D$12</f>
        <v>1.5402035223111452</v>
      </c>
      <c r="K28" s="62">
        <f t="shared" si="0"/>
        <v>1.1678285269002644</v>
      </c>
      <c r="L28" s="18">
        <f t="shared" si="1"/>
        <v>1.1682366712021006</v>
      </c>
    </row>
    <row r="29" spans="1:12">
      <c r="A29" s="11">
        <v>2008</v>
      </c>
      <c r="B29" s="68">
        <v>8558</v>
      </c>
      <c r="C29" s="68">
        <v>16193</v>
      </c>
      <c r="D29" s="70">
        <f>'Employment calcs'!F24</f>
        <v>4478943.6216000002</v>
      </c>
      <c r="E29" s="68">
        <f>'Exergy calcs'!AO50</f>
        <v>166783.20991356898</v>
      </c>
      <c r="F29" s="68">
        <f>'Exergy calcs'!AD50</f>
        <v>174824.17045705719</v>
      </c>
      <c r="G29" s="68">
        <f>A29-$A$12</f>
        <v>17</v>
      </c>
      <c r="H29" s="18">
        <f>B29/$B$12</f>
        <v>1.6122833458929917</v>
      </c>
      <c r="I29" s="18">
        <f>C29/$C$12</f>
        <v>1.1745122216580837</v>
      </c>
      <c r="J29" s="18">
        <f>D29/$D$12</f>
        <v>1.5816270976723197</v>
      </c>
      <c r="K29" s="62">
        <f t="shared" si="0"/>
        <v>1.1142506951948152</v>
      </c>
      <c r="L29" s="18">
        <f t="shared" si="1"/>
        <v>1.1144449707697175</v>
      </c>
    </row>
    <row r="30" spans="1:12">
      <c r="A30" s="11">
        <v>2009</v>
      </c>
      <c r="B30" s="68">
        <v>9106</v>
      </c>
      <c r="C30" s="68">
        <v>16754</v>
      </c>
      <c r="D30" s="70">
        <f>'Employment calcs'!F25</f>
        <v>4603451.3028000006</v>
      </c>
      <c r="E30" s="68">
        <f>'Exergy calcs'!AO51</f>
        <v>176259.94599823194</v>
      </c>
      <c r="F30" s="68">
        <f>'Exergy calcs'!AD51</f>
        <v>184577.17105523834</v>
      </c>
      <c r="G30" s="68">
        <f>A30-$A$12</f>
        <v>18</v>
      </c>
      <c r="H30" s="18">
        <f>B30/$B$12</f>
        <v>1.7155237377543331</v>
      </c>
      <c r="I30" s="18">
        <f>C30/$C$12</f>
        <v>1.2152027272067889</v>
      </c>
      <c r="J30" s="18">
        <f>D30/$D$12</f>
        <v>1.6255938762458619</v>
      </c>
      <c r="K30" s="62">
        <f t="shared" si="0"/>
        <v>1.1775631819612329</v>
      </c>
      <c r="L30" s="18">
        <f t="shared" si="1"/>
        <v>1.1766170516561352</v>
      </c>
    </row>
    <row r="31" spans="1:12">
      <c r="A31" s="11">
        <v>2010</v>
      </c>
      <c r="B31" s="68">
        <v>9799</v>
      </c>
      <c r="C31" s="68">
        <v>17466</v>
      </c>
      <c r="D31" s="70">
        <f>'Employment calcs'!F26</f>
        <v>4676774.7762000002</v>
      </c>
      <c r="E31" s="68">
        <f>'Exergy calcs'!AO52</f>
        <v>189240.478468127</v>
      </c>
      <c r="F31" s="68">
        <f>'Exergy calcs'!AD52</f>
        <v>197896.04614863574</v>
      </c>
      <c r="G31" s="68">
        <f>A31-$A$12</f>
        <v>19</v>
      </c>
      <c r="H31" s="18">
        <f>B31/$B$12</f>
        <v>1.8460813865862848</v>
      </c>
      <c r="I31" s="18">
        <f>C31/$C$12</f>
        <v>1.2668455791687823</v>
      </c>
      <c r="J31" s="18">
        <f>D31/$D$12</f>
        <v>1.6514862299396258</v>
      </c>
      <c r="K31" s="62">
        <f t="shared" si="0"/>
        <v>1.2642839456164883</v>
      </c>
      <c r="L31" s="62">
        <f t="shared" si="1"/>
        <v>1.261520376667437</v>
      </c>
    </row>
    <row r="32" spans="1:12">
      <c r="A32" s="11">
        <v>2011</v>
      </c>
      <c r="B32" s="68">
        <v>10465</v>
      </c>
      <c r="C32" s="68">
        <v>18530</v>
      </c>
      <c r="D32" s="70">
        <f>'Employment calcs'!F27</f>
        <v>4875240.1661999999</v>
      </c>
      <c r="E32" s="68">
        <f>'Exergy calcs'!AO53</f>
        <v>199499.22082587509</v>
      </c>
      <c r="F32" s="68">
        <f>'Exergy calcs'!AD53</f>
        <v>208903.67669849945</v>
      </c>
      <c r="G32" s="68">
        <f>A32-$A$12</f>
        <v>20</v>
      </c>
      <c r="H32" s="18">
        <f>B32/$B$12</f>
        <v>1.9715523737754332</v>
      </c>
      <c r="I32" s="18">
        <f>C32/$C$12</f>
        <v>1.3440197287299631</v>
      </c>
      <c r="J32" s="18">
        <f>D32/$D$12</f>
        <v>1.7215693266011487</v>
      </c>
      <c r="K32" s="62">
        <f t="shared" si="0"/>
        <v>1.3328208853352348</v>
      </c>
      <c r="L32" s="62">
        <f t="shared" si="1"/>
        <v>1.3316902992491662</v>
      </c>
    </row>
    <row r="33" spans="6:25">
      <c r="F33" s="63"/>
      <c r="G33" s="63"/>
    </row>
    <row r="34" spans="6:25">
      <c r="F34" s="8"/>
      <c r="H34" s="8"/>
      <c r="I34" s="8"/>
      <c r="J34" s="8"/>
      <c r="L34" s="8"/>
      <c r="M34" s="8"/>
      <c r="N34" s="8"/>
      <c r="O34" s="8"/>
      <c r="P34" s="8"/>
      <c r="Q34" s="8"/>
      <c r="R34" s="8"/>
      <c r="S34" s="8"/>
      <c r="T34" s="8"/>
      <c r="U34" s="8"/>
      <c r="V34" s="8"/>
      <c r="W34" s="8"/>
      <c r="X34" s="8"/>
      <c r="Y34" s="8"/>
    </row>
  </sheetData>
  <mergeCells count="5">
    <mergeCell ref="K10:K11"/>
    <mergeCell ref="J10:J11"/>
    <mergeCell ref="I10:I11"/>
    <mergeCell ref="L10:L11"/>
    <mergeCell ref="H10:H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2" sqref="J2:J22"/>
    </sheetView>
  </sheetViews>
  <sheetFormatPr baseColWidth="10" defaultColWidth="8.83203125" defaultRowHeight="14" x14ac:dyDescent="0"/>
  <cols>
    <col min="1" max="9" width="8.83203125" style="11"/>
  </cols>
  <sheetData>
    <row r="1" spans="1:10">
      <c r="A1" s="11" t="str">
        <f>'Zambia Workbook'!A11</f>
        <v>Year</v>
      </c>
      <c r="B1" s="11" t="str">
        <f>'Zambia Workbook'!G9</f>
        <v>iYear</v>
      </c>
      <c r="C1" s="11" t="str">
        <f>'Zambia Workbook'!H9</f>
        <v>iGDP</v>
      </c>
      <c r="D1" s="11" t="s">
        <v>124</v>
      </c>
      <c r="E1" s="11" t="s">
        <v>125</v>
      </c>
      <c r="F1" s="11" t="str">
        <f>'Zambia Workbook'!K9</f>
        <v>iQ</v>
      </c>
      <c r="G1" s="11" t="str">
        <f>'Zambia Workbook'!L9</f>
        <v>iX</v>
      </c>
      <c r="H1" s="11" t="s">
        <v>106</v>
      </c>
      <c r="I1" s="11" t="s">
        <v>108</v>
      </c>
      <c r="J1" s="11" t="s">
        <v>126</v>
      </c>
    </row>
    <row r="2" spans="1:10">
      <c r="A2" s="11">
        <f>'Zambia Workbook'!A12</f>
        <v>1991</v>
      </c>
      <c r="B2" s="67">
        <f>'Zambia Workbook'!G12</f>
        <v>0</v>
      </c>
      <c r="C2" s="69">
        <f>'Zambia Workbook'!H12</f>
        <v>1</v>
      </c>
      <c r="D2" s="69">
        <f>'Zambia Workbook'!I12</f>
        <v>1</v>
      </c>
      <c r="E2" s="69">
        <f>'Zambia Workbook'!J12</f>
        <v>1</v>
      </c>
      <c r="F2" s="69">
        <f>'Zambia Workbook'!K12</f>
        <v>1</v>
      </c>
      <c r="G2" s="69">
        <f>'Zambia Workbook'!L12</f>
        <v>1</v>
      </c>
      <c r="H2" s="11" t="s">
        <v>107</v>
      </c>
      <c r="I2" s="11" t="s">
        <v>109</v>
      </c>
      <c r="J2" t="s">
        <v>127</v>
      </c>
    </row>
    <row r="3" spans="1:10">
      <c r="A3" s="11">
        <f>'Zambia Workbook'!A13</f>
        <v>1992</v>
      </c>
      <c r="B3" s="67">
        <f>'Zambia Workbook'!G13</f>
        <v>1</v>
      </c>
      <c r="C3" s="69">
        <f>'Zambia Workbook'!H13</f>
        <v>0.98266767143933687</v>
      </c>
      <c r="D3" s="69">
        <f>'Zambia Workbook'!I13</f>
        <v>0.96924639152825121</v>
      </c>
      <c r="E3" s="69">
        <f>'Zambia Workbook'!J13</f>
        <v>1.0253503606606469</v>
      </c>
      <c r="F3" s="69">
        <f>'Zambia Workbook'!K13</f>
        <v>1.0372902442435501</v>
      </c>
      <c r="G3" s="69">
        <f>'Zambia Workbook'!L13</f>
        <v>1.0393729022278826</v>
      </c>
      <c r="H3" s="11" t="s">
        <v>107</v>
      </c>
      <c r="I3" s="11" t="s">
        <v>109</v>
      </c>
      <c r="J3" s="65" t="s">
        <v>127</v>
      </c>
    </row>
    <row r="4" spans="1:10">
      <c r="A4" s="11">
        <f>'Zambia Workbook'!A14</f>
        <v>1993</v>
      </c>
      <c r="B4" s="67">
        <f>'Zambia Workbook'!G14</f>
        <v>2</v>
      </c>
      <c r="C4" s="69">
        <f>'Zambia Workbook'!H14</f>
        <v>1.049359457422758</v>
      </c>
      <c r="D4" s="69">
        <f>'Zambia Workbook'!I14</f>
        <v>0.95655327482410968</v>
      </c>
      <c r="E4" s="69">
        <f>'Zambia Workbook'!J14</f>
        <v>1.0538740327847183</v>
      </c>
      <c r="F4" s="69">
        <f>'Zambia Workbook'!K14</f>
        <v>0.99283416815065528</v>
      </c>
      <c r="G4" s="69">
        <f>'Zambia Workbook'!L14</f>
        <v>0.99400494936643435</v>
      </c>
      <c r="H4" s="11" t="s">
        <v>107</v>
      </c>
      <c r="I4" s="11" t="s">
        <v>109</v>
      </c>
      <c r="J4" s="65" t="s">
        <v>127</v>
      </c>
    </row>
    <row r="5" spans="1:10">
      <c r="A5" s="11">
        <f>'Zambia Workbook'!A15</f>
        <v>1994</v>
      </c>
      <c r="B5" s="67">
        <f>'Zambia Workbook'!G15</f>
        <v>3</v>
      </c>
      <c r="C5" s="69">
        <f>'Zambia Workbook'!H15</f>
        <v>0.95892991710625475</v>
      </c>
      <c r="D5" s="69">
        <f>'Zambia Workbook'!I15</f>
        <v>0.93138463770218327</v>
      </c>
      <c r="E5" s="69">
        <f>'Zambia Workbook'!J15</f>
        <v>1.0973728039159725</v>
      </c>
      <c r="F5" s="69">
        <f>'Zambia Workbook'!K15</f>
        <v>0.96226552654774133</v>
      </c>
      <c r="G5" s="69">
        <f>'Zambia Workbook'!L15</f>
        <v>0.96264062328063982</v>
      </c>
      <c r="H5" s="11" t="s">
        <v>107</v>
      </c>
      <c r="I5" s="11" t="s">
        <v>109</v>
      </c>
      <c r="J5" s="65" t="s">
        <v>127</v>
      </c>
    </row>
    <row r="6" spans="1:10">
      <c r="A6" s="11">
        <f>'Zambia Workbook'!A16</f>
        <v>1995</v>
      </c>
      <c r="B6" s="67">
        <f>'Zambia Workbook'!G16</f>
        <v>4</v>
      </c>
      <c r="C6" s="69">
        <f>'Zambia Workbook'!H16</f>
        <v>0.93180105501130372</v>
      </c>
      <c r="D6" s="69">
        <f>'Zambia Workbook'!I16</f>
        <v>0.91796620004351925</v>
      </c>
      <c r="E6" s="69">
        <f>'Zambia Workbook'!J16</f>
        <v>1.126011730223049</v>
      </c>
      <c r="F6" s="69">
        <f>'Zambia Workbook'!K16</f>
        <v>0.97640745714480581</v>
      </c>
      <c r="G6" s="69">
        <f>'Zambia Workbook'!L16</f>
        <v>0.97692629851626844</v>
      </c>
      <c r="H6" s="11" t="s">
        <v>107</v>
      </c>
      <c r="I6" s="11" t="s">
        <v>109</v>
      </c>
      <c r="J6" s="65" t="s">
        <v>127</v>
      </c>
    </row>
    <row r="7" spans="1:10">
      <c r="A7" s="11">
        <f>'Zambia Workbook'!A17</f>
        <v>1996</v>
      </c>
      <c r="B7" s="67">
        <f>'Zambia Workbook'!G17</f>
        <v>5</v>
      </c>
      <c r="C7" s="69">
        <f>'Zambia Workbook'!H17</f>
        <v>0.99660889223813109</v>
      </c>
      <c r="D7" s="69">
        <f>'Zambia Workbook'!I17</f>
        <v>0.91550010879814314</v>
      </c>
      <c r="E7" s="69">
        <f>'Zambia Workbook'!J17</f>
        <v>1.2100048752017798</v>
      </c>
      <c r="F7" s="69">
        <f>'Zambia Workbook'!K17</f>
        <v>0.94601991154713516</v>
      </c>
      <c r="G7" s="69">
        <f>'Zambia Workbook'!L17</f>
        <v>0.94990195806053934</v>
      </c>
      <c r="H7" s="11" t="s">
        <v>107</v>
      </c>
      <c r="I7" s="11" t="s">
        <v>109</v>
      </c>
      <c r="J7" s="65" t="s">
        <v>127</v>
      </c>
    </row>
    <row r="8" spans="1:10">
      <c r="A8" s="11">
        <f>'Zambia Workbook'!A18</f>
        <v>1997</v>
      </c>
      <c r="B8" s="67">
        <f>'Zambia Workbook'!G18</f>
        <v>6</v>
      </c>
      <c r="C8" s="69">
        <f>'Zambia Workbook'!H18</f>
        <v>1.0293896006028636</v>
      </c>
      <c r="D8" s="69">
        <f>'Zambia Workbook'!I18</f>
        <v>0.92913614274316381</v>
      </c>
      <c r="E8" s="69">
        <f>'Zambia Workbook'!J18</f>
        <v>1.2621311954601659</v>
      </c>
      <c r="F8" s="69">
        <f>'Zambia Workbook'!K18</f>
        <v>1.0127519539095122</v>
      </c>
      <c r="G8" s="69">
        <f>'Zambia Workbook'!L18</f>
        <v>1.0152765374757149</v>
      </c>
      <c r="H8" s="11" t="s">
        <v>107</v>
      </c>
      <c r="I8" s="11" t="s">
        <v>109</v>
      </c>
      <c r="J8" s="65" t="s">
        <v>127</v>
      </c>
    </row>
    <row r="9" spans="1:10">
      <c r="A9" s="11">
        <f>'Zambia Workbook'!A19</f>
        <v>1998</v>
      </c>
      <c r="B9" s="67">
        <f>'Zambia Workbook'!G19</f>
        <v>7</v>
      </c>
      <c r="C9" s="69">
        <f>'Zambia Workbook'!H19</f>
        <v>1.0103617181612661</v>
      </c>
      <c r="D9" s="69">
        <f>'Zambia Workbook'!I19</f>
        <v>0.96503952999202147</v>
      </c>
      <c r="E9" s="69">
        <f>'Zambia Workbook'!J19</f>
        <v>1.3351105243839876</v>
      </c>
      <c r="F9" s="69">
        <f>'Zambia Workbook'!K19</f>
        <v>0.98049396767421726</v>
      </c>
      <c r="G9" s="69">
        <f>'Zambia Workbook'!L19</f>
        <v>0.98403678650194581</v>
      </c>
      <c r="H9" s="11" t="s">
        <v>107</v>
      </c>
      <c r="I9" s="11" t="s">
        <v>109</v>
      </c>
      <c r="J9" s="65" t="s">
        <v>127</v>
      </c>
    </row>
    <row r="10" spans="1:10">
      <c r="A10" s="11">
        <f>'Zambia Workbook'!A20</f>
        <v>1999</v>
      </c>
      <c r="B10" s="67">
        <f>'Zambia Workbook'!G20</f>
        <v>8</v>
      </c>
      <c r="C10" s="69">
        <f>'Zambia Workbook'!H20</f>
        <v>1.0327807083647325</v>
      </c>
      <c r="D10" s="69">
        <f>'Zambia Workbook'!I20</f>
        <v>1.0200913904402698</v>
      </c>
      <c r="E10" s="69">
        <f>'Zambia Workbook'!J20</f>
        <v>1.3520695749730507</v>
      </c>
      <c r="F10" s="69">
        <f>'Zambia Workbook'!K20</f>
        <v>0.97569047936520592</v>
      </c>
      <c r="G10" s="69">
        <f>'Zambia Workbook'!L20</f>
        <v>0.97825536550413794</v>
      </c>
      <c r="H10" s="11" t="s">
        <v>107</v>
      </c>
      <c r="I10" s="11" t="s">
        <v>109</v>
      </c>
      <c r="J10" s="65" t="s">
        <v>127</v>
      </c>
    </row>
    <row r="11" spans="1:10">
      <c r="A11" s="11">
        <f>'Zambia Workbook'!A21</f>
        <v>2000</v>
      </c>
      <c r="B11" s="67">
        <f>'Zambia Workbook'!G21</f>
        <v>9</v>
      </c>
      <c r="C11" s="69">
        <f>'Zambia Workbook'!H21</f>
        <v>1.0697061039939713</v>
      </c>
      <c r="D11" s="69">
        <f>'Zambia Workbook'!I21</f>
        <v>1.0180604917676073</v>
      </c>
      <c r="E11" s="69">
        <f>'Zambia Workbook'!J21</f>
        <v>1.3869343489141379</v>
      </c>
      <c r="F11" s="69">
        <f>'Zambia Workbook'!K21</f>
        <v>0.97545030108404673</v>
      </c>
      <c r="G11" s="69">
        <f>'Zambia Workbook'!L21</f>
        <v>0.978235239476691</v>
      </c>
      <c r="H11" s="11" t="s">
        <v>107</v>
      </c>
      <c r="I11" s="11" t="s">
        <v>109</v>
      </c>
      <c r="J11" s="65" t="s">
        <v>127</v>
      </c>
    </row>
    <row r="12" spans="1:10">
      <c r="A12" s="11">
        <f>'Zambia Workbook'!A22</f>
        <v>2001</v>
      </c>
      <c r="B12" s="67">
        <f>'Zambia Workbook'!G22</f>
        <v>10</v>
      </c>
      <c r="C12" s="69">
        <f>'Zambia Workbook'!H22</f>
        <v>1.1220798794272795</v>
      </c>
      <c r="D12" s="69">
        <f>'Zambia Workbook'!I22</f>
        <v>1.0260390222673532</v>
      </c>
      <c r="E12" s="69">
        <f>'Zambia Workbook'!J22</f>
        <v>1.3800954400339227</v>
      </c>
      <c r="F12" s="69">
        <f>'Zambia Workbook'!K22</f>
        <v>1.0126536105257817</v>
      </c>
      <c r="G12" s="69">
        <f>'Zambia Workbook'!L22</f>
        <v>1.0153905383962374</v>
      </c>
      <c r="H12" s="11" t="s">
        <v>107</v>
      </c>
      <c r="I12" s="11" t="s">
        <v>109</v>
      </c>
      <c r="J12" s="65" t="s">
        <v>127</v>
      </c>
    </row>
    <row r="13" spans="1:10">
      <c r="A13" s="11">
        <f>'Zambia Workbook'!A23</f>
        <v>2002</v>
      </c>
      <c r="B13" s="67">
        <f>'Zambia Workbook'!G23</f>
        <v>11</v>
      </c>
      <c r="C13" s="69">
        <f>'Zambia Workbook'!H23</f>
        <v>1.1591936699321779</v>
      </c>
      <c r="D13" s="69">
        <f>'Zambia Workbook'!I23</f>
        <v>1.0379342859215204</v>
      </c>
      <c r="E13" s="69">
        <f>'Zambia Workbook'!J23</f>
        <v>1.4069868802031238</v>
      </c>
      <c r="F13" s="69">
        <f>'Zambia Workbook'!K23</f>
        <v>1.0295376485352523</v>
      </c>
      <c r="G13" s="69">
        <f>'Zambia Workbook'!L23</f>
        <v>1.032536365941823</v>
      </c>
      <c r="H13" s="11" t="s">
        <v>107</v>
      </c>
      <c r="I13" s="11" t="s">
        <v>109</v>
      </c>
      <c r="J13" s="65" t="s">
        <v>127</v>
      </c>
    </row>
    <row r="14" spans="1:10">
      <c r="A14" s="11">
        <f>'Zambia Workbook'!A24</f>
        <v>2003</v>
      </c>
      <c r="B14" s="67">
        <f>'Zambia Workbook'!G24</f>
        <v>12</v>
      </c>
      <c r="C14" s="69">
        <f>'Zambia Workbook'!H24</f>
        <v>1.2183496608892239</v>
      </c>
      <c r="D14" s="69">
        <f>'Zambia Workbook'!I24</f>
        <v>1.0541089432073694</v>
      </c>
      <c r="E14" s="69">
        <f>'Zambia Workbook'!J24</f>
        <v>1.4183370759572067</v>
      </c>
      <c r="F14" s="69">
        <f>'Zambia Workbook'!K24</f>
        <v>1.0578078265415378</v>
      </c>
      <c r="G14" s="69">
        <f>'Zambia Workbook'!L24</f>
        <v>1.06074192016828</v>
      </c>
      <c r="H14" s="11" t="s">
        <v>107</v>
      </c>
      <c r="I14" s="11" t="s">
        <v>109</v>
      </c>
      <c r="J14" s="65" t="s">
        <v>127</v>
      </c>
    </row>
    <row r="15" spans="1:10">
      <c r="A15" s="11">
        <f>'Zambia Workbook'!A25</f>
        <v>2004</v>
      </c>
      <c r="B15" s="67">
        <f>'Zambia Workbook'!G25</f>
        <v>13</v>
      </c>
      <c r="C15" s="69">
        <f>'Zambia Workbook'!H25</f>
        <v>1.2839110776186888</v>
      </c>
      <c r="D15" s="69">
        <f>'Zambia Workbook'!I25</f>
        <v>1.0658591426706319</v>
      </c>
      <c r="E15" s="69">
        <f>'Zambia Workbook'!J25</f>
        <v>1.4512935001605018</v>
      </c>
      <c r="F15" s="69">
        <f>'Zambia Workbook'!K25</f>
        <v>1.0648635894119554</v>
      </c>
      <c r="G15" s="69">
        <f>'Zambia Workbook'!L25</f>
        <v>1.0680501390479304</v>
      </c>
      <c r="H15" s="11" t="s">
        <v>107</v>
      </c>
      <c r="I15" s="11" t="s">
        <v>109</v>
      </c>
      <c r="J15" s="65" t="s">
        <v>127</v>
      </c>
    </row>
    <row r="16" spans="1:10">
      <c r="A16" s="11">
        <f>'Zambia Workbook'!A26</f>
        <v>2005</v>
      </c>
      <c r="B16" s="67">
        <f>'Zambia Workbook'!G26</f>
        <v>14</v>
      </c>
      <c r="C16" s="69">
        <f>'Zambia Workbook'!H26</f>
        <v>1.3524868123587039</v>
      </c>
      <c r="D16" s="69">
        <f>'Zambia Workbook'!I26</f>
        <v>1.0818887357655762</v>
      </c>
      <c r="E16" s="69">
        <f>'Zambia Workbook'!J26</f>
        <v>1.4644390379448708</v>
      </c>
      <c r="F16" s="69">
        <f>'Zambia Workbook'!K26</f>
        <v>1.1145715820582243</v>
      </c>
      <c r="G16" s="69">
        <f>'Zambia Workbook'!L26</f>
        <v>1.1173484739058481</v>
      </c>
      <c r="H16" s="11" t="s">
        <v>107</v>
      </c>
      <c r="I16" s="11" t="s">
        <v>109</v>
      </c>
      <c r="J16" s="65" t="s">
        <v>127</v>
      </c>
    </row>
    <row r="17" spans="1:10">
      <c r="A17" s="11">
        <f>'Zambia Workbook'!A27</f>
        <v>2006</v>
      </c>
      <c r="B17" s="67">
        <f>'Zambia Workbook'!G27</f>
        <v>15</v>
      </c>
      <c r="C17" s="69">
        <f>'Zambia Workbook'!H27</f>
        <v>1.4365109269027883</v>
      </c>
      <c r="D17" s="69">
        <f>'Zambia Workbook'!I27</f>
        <v>1.1066221803147893</v>
      </c>
      <c r="E17" s="69">
        <f>'Zambia Workbook'!J27</f>
        <v>1.5012008832340635</v>
      </c>
      <c r="F17" s="69">
        <f>'Zambia Workbook'!K27</f>
        <v>1.1729546519188956</v>
      </c>
      <c r="G17" s="69">
        <f>'Zambia Workbook'!L27</f>
        <v>1.1729186553342772</v>
      </c>
      <c r="H17" s="11" t="s">
        <v>107</v>
      </c>
      <c r="I17" s="11" t="s">
        <v>109</v>
      </c>
      <c r="J17" s="65" t="s">
        <v>127</v>
      </c>
    </row>
    <row r="18" spans="1:10">
      <c r="A18" s="11">
        <f>'Zambia Workbook'!A28</f>
        <v>2007</v>
      </c>
      <c r="B18" s="67">
        <f>'Zambia Workbook'!G28</f>
        <v>16</v>
      </c>
      <c r="C18" s="69">
        <f>'Zambia Workbook'!H28</f>
        <v>1.5256217030896759</v>
      </c>
      <c r="D18" s="69">
        <f>'Zambia Workbook'!I28</f>
        <v>1.1382461739319649</v>
      </c>
      <c r="E18" s="69">
        <f>'Zambia Workbook'!J28</f>
        <v>1.5402035223111452</v>
      </c>
      <c r="F18" s="69">
        <f>'Zambia Workbook'!K28</f>
        <v>1.1678285269002644</v>
      </c>
      <c r="G18" s="69">
        <f>'Zambia Workbook'!L28</f>
        <v>1.1682366712021006</v>
      </c>
      <c r="H18" s="11" t="s">
        <v>107</v>
      </c>
      <c r="I18" s="11" t="s">
        <v>109</v>
      </c>
      <c r="J18" s="65" t="s">
        <v>127</v>
      </c>
    </row>
    <row r="19" spans="1:10">
      <c r="A19" s="11">
        <f>'Zambia Workbook'!A29</f>
        <v>2008</v>
      </c>
      <c r="B19" s="67">
        <f>'Zambia Workbook'!G29</f>
        <v>17</v>
      </c>
      <c r="C19" s="69">
        <f>'Zambia Workbook'!H29</f>
        <v>1.6122833458929917</v>
      </c>
      <c r="D19" s="69">
        <f>'Zambia Workbook'!I29</f>
        <v>1.1745122216580837</v>
      </c>
      <c r="E19" s="69">
        <f>'Zambia Workbook'!J29</f>
        <v>1.5816270976723197</v>
      </c>
      <c r="F19" s="69">
        <f>'Zambia Workbook'!K29</f>
        <v>1.1142506951948152</v>
      </c>
      <c r="G19" s="69">
        <f>'Zambia Workbook'!L29</f>
        <v>1.1144449707697175</v>
      </c>
      <c r="H19" s="11" t="s">
        <v>107</v>
      </c>
      <c r="I19" s="11" t="s">
        <v>109</v>
      </c>
      <c r="J19" s="65" t="s">
        <v>127</v>
      </c>
    </row>
    <row r="20" spans="1:10">
      <c r="A20" s="11">
        <f>'Zambia Workbook'!A30</f>
        <v>2009</v>
      </c>
      <c r="B20" s="67">
        <f>'Zambia Workbook'!G30</f>
        <v>18</v>
      </c>
      <c r="C20" s="69">
        <f>'Zambia Workbook'!H30</f>
        <v>1.7155237377543331</v>
      </c>
      <c r="D20" s="69">
        <f>'Zambia Workbook'!I30</f>
        <v>1.2152027272067889</v>
      </c>
      <c r="E20" s="69">
        <f>'Zambia Workbook'!J30</f>
        <v>1.6255938762458619</v>
      </c>
      <c r="F20" s="69">
        <f>'Zambia Workbook'!K30</f>
        <v>1.1775631819612329</v>
      </c>
      <c r="G20" s="69">
        <f>'Zambia Workbook'!L30</f>
        <v>1.1766170516561352</v>
      </c>
      <c r="H20" s="11" t="s">
        <v>107</v>
      </c>
      <c r="I20" s="11" t="s">
        <v>109</v>
      </c>
      <c r="J20" s="65" t="s">
        <v>127</v>
      </c>
    </row>
    <row r="21" spans="1:10">
      <c r="A21" s="11">
        <f>'Zambia Workbook'!A31</f>
        <v>2010</v>
      </c>
      <c r="B21" s="67">
        <f>'Zambia Workbook'!G31</f>
        <v>19</v>
      </c>
      <c r="C21" s="69">
        <f>'Zambia Workbook'!H31</f>
        <v>1.8460813865862848</v>
      </c>
      <c r="D21" s="69">
        <f>'Zambia Workbook'!I31</f>
        <v>1.2668455791687823</v>
      </c>
      <c r="E21" s="69">
        <f>'Zambia Workbook'!J31</f>
        <v>1.6514862299396258</v>
      </c>
      <c r="F21" s="69">
        <f>'Zambia Workbook'!K31</f>
        <v>1.2642839456164883</v>
      </c>
      <c r="G21" s="69">
        <f>'Zambia Workbook'!L31</f>
        <v>1.261520376667437</v>
      </c>
      <c r="H21" s="11" t="s">
        <v>107</v>
      </c>
      <c r="I21" s="11" t="s">
        <v>109</v>
      </c>
      <c r="J21" s="65" t="s">
        <v>127</v>
      </c>
    </row>
    <row r="22" spans="1:10">
      <c r="A22" s="11">
        <f>'Zambia Workbook'!A32</f>
        <v>2011</v>
      </c>
      <c r="B22" s="67">
        <f>'Zambia Workbook'!G32</f>
        <v>20</v>
      </c>
      <c r="C22" s="69">
        <f>'Zambia Workbook'!H32</f>
        <v>1.9715523737754332</v>
      </c>
      <c r="D22" s="69">
        <f>'Zambia Workbook'!I32</f>
        <v>1.3440197287299631</v>
      </c>
      <c r="E22" s="69">
        <f>'Zambia Workbook'!J32</f>
        <v>1.7215693266011487</v>
      </c>
      <c r="F22" s="69">
        <f>'Zambia Workbook'!K32</f>
        <v>1.3328208853352348</v>
      </c>
      <c r="G22" s="69">
        <f>'Zambia Workbook'!L32</f>
        <v>1.3316902992491662</v>
      </c>
      <c r="H22" s="11" t="s">
        <v>107</v>
      </c>
      <c r="I22" s="11" t="s">
        <v>109</v>
      </c>
      <c r="J22" s="65" t="s">
        <v>127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C5" sqref="C5:C6"/>
    </sheetView>
  </sheetViews>
  <sheetFormatPr baseColWidth="10" defaultColWidth="8.83203125" defaultRowHeight="14" x14ac:dyDescent="0"/>
  <cols>
    <col min="2" max="2" width="26.5" customWidth="1"/>
    <col min="3" max="3" width="18" customWidth="1"/>
    <col min="4" max="4" width="14" customWidth="1"/>
    <col min="5" max="5" width="13.33203125" customWidth="1"/>
    <col min="6" max="6" width="13.1640625" customWidth="1"/>
  </cols>
  <sheetData>
    <row r="1" spans="1:53">
      <c r="A1" s="65" t="s">
        <v>96</v>
      </c>
    </row>
    <row r="2" spans="1:53" s="8" customFormat="1">
      <c r="A2" s="65" t="s">
        <v>97</v>
      </c>
    </row>
    <row r="3" spans="1:53" s="8" customFormat="1">
      <c r="A3" s="65" t="s">
        <v>98</v>
      </c>
    </row>
    <row r="4" spans="1:53">
      <c r="A4" s="8"/>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B5" s="91" t="s">
        <v>5</v>
      </c>
      <c r="C5" s="91" t="s">
        <v>6</v>
      </c>
      <c r="D5" s="91" t="s">
        <v>7</v>
      </c>
      <c r="E5" s="91" t="s">
        <v>8</v>
      </c>
      <c r="F5" s="91" t="s">
        <v>2</v>
      </c>
    </row>
    <row r="6" spans="1:53">
      <c r="A6" s="7" t="s">
        <v>4</v>
      </c>
      <c r="B6" s="91"/>
      <c r="C6" s="91"/>
      <c r="D6" s="91"/>
      <c r="E6" s="92"/>
      <c r="F6" s="92"/>
    </row>
    <row r="7" spans="1:53">
      <c r="A7" s="6">
        <v>1991</v>
      </c>
      <c r="B7" s="8">
        <v>65</v>
      </c>
      <c r="C7" s="9">
        <v>46</v>
      </c>
      <c r="D7" s="9">
        <v>8067972</v>
      </c>
      <c r="E7" s="10">
        <f t="shared" ref="E7:E27" si="0">D7*(1-C7/100)</f>
        <v>4356704.88</v>
      </c>
      <c r="F7" s="5">
        <f>E7*B7/100</f>
        <v>2831858.1719999998</v>
      </c>
    </row>
    <row r="8" spans="1:53">
      <c r="A8" s="6">
        <v>1992</v>
      </c>
      <c r="B8" s="8">
        <v>65</v>
      </c>
      <c r="C8" s="9">
        <v>46</v>
      </c>
      <c r="D8" s="9">
        <v>8272498</v>
      </c>
      <c r="E8" s="10">
        <f t="shared" si="0"/>
        <v>4467148.92</v>
      </c>
      <c r="F8" s="5">
        <f t="shared" ref="F8:F27" si="1">E8*B8/100</f>
        <v>2903646.798</v>
      </c>
    </row>
    <row r="9" spans="1:53">
      <c r="A9" s="6">
        <v>1993</v>
      </c>
      <c r="B9" s="8">
        <v>64</v>
      </c>
      <c r="C9" s="9">
        <v>45</v>
      </c>
      <c r="D9" s="9">
        <v>8478471</v>
      </c>
      <c r="E9" s="10">
        <f t="shared" si="0"/>
        <v>4663159.0500000007</v>
      </c>
      <c r="F9" s="5">
        <f t="shared" si="1"/>
        <v>2984421.7920000004</v>
      </c>
    </row>
    <row r="10" spans="1:53">
      <c r="A10" s="6">
        <v>1994</v>
      </c>
      <c r="B10" s="8">
        <v>65</v>
      </c>
      <c r="C10" s="9">
        <v>45</v>
      </c>
      <c r="D10" s="9">
        <v>8692599</v>
      </c>
      <c r="E10" s="10">
        <f t="shared" si="0"/>
        <v>4780929.45</v>
      </c>
      <c r="F10" s="5">
        <f t="shared" si="1"/>
        <v>3107604.1425000001</v>
      </c>
    </row>
    <row r="11" spans="1:53">
      <c r="A11" s="6">
        <v>1995</v>
      </c>
      <c r="B11" s="8">
        <v>65</v>
      </c>
      <c r="C11" s="9">
        <v>45</v>
      </c>
      <c r="D11" s="9">
        <v>8919456</v>
      </c>
      <c r="E11" s="10">
        <f t="shared" si="0"/>
        <v>4905700.8000000007</v>
      </c>
      <c r="F11" s="5">
        <f t="shared" si="1"/>
        <v>3188705.5200000005</v>
      </c>
    </row>
    <row r="12" spans="1:53">
      <c r="A12" s="6">
        <v>1996</v>
      </c>
      <c r="B12" s="8">
        <v>68</v>
      </c>
      <c r="C12" s="9">
        <v>45</v>
      </c>
      <c r="D12" s="9">
        <v>9161931</v>
      </c>
      <c r="E12" s="10">
        <f t="shared" si="0"/>
        <v>5039062.0500000007</v>
      </c>
      <c r="F12" s="5">
        <f>E12*B12/100</f>
        <v>3426562.1940000001</v>
      </c>
    </row>
    <row r="13" spans="1:53">
      <c r="A13" s="6">
        <v>1997</v>
      </c>
      <c r="B13" s="8">
        <v>69</v>
      </c>
      <c r="C13" s="9">
        <v>45</v>
      </c>
      <c r="D13" s="9">
        <v>9418120</v>
      </c>
      <c r="E13" s="10">
        <f t="shared" si="0"/>
        <v>5179966</v>
      </c>
      <c r="F13" s="5">
        <f t="shared" si="1"/>
        <v>3574176.54</v>
      </c>
    </row>
    <row r="14" spans="1:53">
      <c r="A14" s="6">
        <v>1998</v>
      </c>
      <c r="B14" s="8">
        <v>71</v>
      </c>
      <c r="C14" s="9">
        <v>45</v>
      </c>
      <c r="D14" s="9">
        <v>9682058</v>
      </c>
      <c r="E14" s="10">
        <f t="shared" si="0"/>
        <v>5325131.9000000004</v>
      </c>
      <c r="F14" s="5">
        <f t="shared" si="1"/>
        <v>3780843.6490000002</v>
      </c>
    </row>
    <row r="15" spans="1:53">
      <c r="A15" s="6">
        <v>1999</v>
      </c>
      <c r="B15" s="8">
        <v>70</v>
      </c>
      <c r="C15" s="9">
        <v>45</v>
      </c>
      <c r="D15" s="9">
        <v>9945115</v>
      </c>
      <c r="E15" s="10">
        <f t="shared" si="0"/>
        <v>5469813.25</v>
      </c>
      <c r="F15" s="5">
        <f t="shared" si="1"/>
        <v>3828869.2749999999</v>
      </c>
    </row>
    <row r="16" spans="1:53">
      <c r="A16" s="6">
        <v>2000</v>
      </c>
      <c r="B16" s="8">
        <v>70</v>
      </c>
      <c r="C16" s="9">
        <v>45</v>
      </c>
      <c r="D16" s="9">
        <v>10201562</v>
      </c>
      <c r="E16" s="10">
        <f t="shared" si="0"/>
        <v>5610859.1000000006</v>
      </c>
      <c r="F16" s="5">
        <f t="shared" si="1"/>
        <v>3927601.3700000006</v>
      </c>
    </row>
    <row r="17" spans="1:6">
      <c r="A17" s="6">
        <v>2001</v>
      </c>
      <c r="B17" s="8">
        <v>68</v>
      </c>
      <c r="C17" s="9">
        <v>45</v>
      </c>
      <c r="D17" s="9">
        <v>10449825</v>
      </c>
      <c r="E17" s="10">
        <f t="shared" si="0"/>
        <v>5747403.75</v>
      </c>
      <c r="F17" s="5">
        <f t="shared" si="1"/>
        <v>3908234.55</v>
      </c>
    </row>
    <row r="18" spans="1:6">
      <c r="A18" s="6">
        <v>2002</v>
      </c>
      <c r="B18" s="8">
        <v>69</v>
      </c>
      <c r="C18" s="9">
        <v>46</v>
      </c>
      <c r="D18" s="9">
        <v>10693471</v>
      </c>
      <c r="E18" s="10">
        <f t="shared" si="0"/>
        <v>5774474.3400000008</v>
      </c>
      <c r="F18" s="5">
        <f t="shared" si="1"/>
        <v>3984387.2946000006</v>
      </c>
    </row>
    <row r="19" spans="1:6">
      <c r="A19" s="6">
        <v>2003</v>
      </c>
      <c r="B19" s="8">
        <v>68</v>
      </c>
      <c r="C19" s="9">
        <v>46</v>
      </c>
      <c r="D19" s="9">
        <v>10938261</v>
      </c>
      <c r="E19" s="10">
        <f t="shared" si="0"/>
        <v>5906660.9400000004</v>
      </c>
      <c r="F19" s="5">
        <f t="shared" si="1"/>
        <v>4016529.4392000004</v>
      </c>
    </row>
    <row r="20" spans="1:6">
      <c r="A20" s="6">
        <v>2004</v>
      </c>
      <c r="B20" s="8">
        <v>68</v>
      </c>
      <c r="C20" s="9">
        <v>46</v>
      </c>
      <c r="D20" s="9">
        <v>11192422</v>
      </c>
      <c r="E20" s="10">
        <f t="shared" si="0"/>
        <v>6043907.8800000008</v>
      </c>
      <c r="F20" s="5">
        <f t="shared" si="1"/>
        <v>4109857.3584000003</v>
      </c>
    </row>
    <row r="21" spans="1:6">
      <c r="A21" s="6">
        <v>2005</v>
      </c>
      <c r="B21" s="8">
        <v>67</v>
      </c>
      <c r="C21" s="9">
        <v>46</v>
      </c>
      <c r="D21" s="9">
        <v>11462365</v>
      </c>
      <c r="E21" s="10">
        <f t="shared" si="0"/>
        <v>6189677.1000000006</v>
      </c>
      <c r="F21" s="5">
        <f t="shared" si="1"/>
        <v>4147083.6570000006</v>
      </c>
    </row>
    <row r="22" spans="1:6">
      <c r="A22" s="6">
        <v>2006</v>
      </c>
      <c r="B22" s="8">
        <v>67</v>
      </c>
      <c r="C22" s="9">
        <v>46</v>
      </c>
      <c r="D22" s="9">
        <v>11750105</v>
      </c>
      <c r="E22" s="10">
        <f t="shared" si="0"/>
        <v>6345056.7000000002</v>
      </c>
      <c r="F22" s="5">
        <f t="shared" si="1"/>
        <v>4251187.9890000001</v>
      </c>
    </row>
    <row r="23" spans="1:6">
      <c r="A23" s="6">
        <v>2007</v>
      </c>
      <c r="B23" s="8">
        <v>67</v>
      </c>
      <c r="C23" s="9">
        <v>46</v>
      </c>
      <c r="D23" s="9">
        <v>12055384</v>
      </c>
      <c r="E23" s="10">
        <f t="shared" si="0"/>
        <v>6509907.3600000003</v>
      </c>
      <c r="F23" s="5">
        <f t="shared" si="1"/>
        <v>4361637.9312000005</v>
      </c>
    </row>
    <row r="24" spans="1:6">
      <c r="A24" s="6">
        <v>2008</v>
      </c>
      <c r="B24" s="8">
        <v>67</v>
      </c>
      <c r="C24" s="9">
        <v>46</v>
      </c>
      <c r="D24" s="9">
        <v>12379612</v>
      </c>
      <c r="E24" s="10">
        <f t="shared" si="0"/>
        <v>6684990.4800000004</v>
      </c>
      <c r="F24" s="5">
        <f t="shared" si="1"/>
        <v>4478943.6216000002</v>
      </c>
    </row>
    <row r="25" spans="1:6">
      <c r="A25" s="6">
        <v>2009</v>
      </c>
      <c r="B25" s="8">
        <v>67</v>
      </c>
      <c r="C25" s="9">
        <v>46</v>
      </c>
      <c r="D25" s="9">
        <v>12723746</v>
      </c>
      <c r="E25" s="10">
        <f t="shared" si="0"/>
        <v>6870822.8400000008</v>
      </c>
      <c r="F25" s="5">
        <f t="shared" si="1"/>
        <v>4603451.3028000006</v>
      </c>
    </row>
    <row r="26" spans="1:6">
      <c r="A26" s="6">
        <v>2010</v>
      </c>
      <c r="B26" s="8">
        <v>67</v>
      </c>
      <c r="C26" s="9">
        <v>46</v>
      </c>
      <c r="D26" s="9">
        <v>12926409</v>
      </c>
      <c r="E26" s="10">
        <f t="shared" si="0"/>
        <v>6980260.8600000003</v>
      </c>
      <c r="F26" s="5">
        <f t="shared" si="1"/>
        <v>4676774.7762000002</v>
      </c>
    </row>
    <row r="27" spans="1:6">
      <c r="A27" s="6">
        <v>2011</v>
      </c>
      <c r="B27" s="8">
        <f>B26</f>
        <v>67</v>
      </c>
      <c r="C27" s="9">
        <v>46</v>
      </c>
      <c r="D27" s="9">
        <v>13474959</v>
      </c>
      <c r="E27" s="10">
        <f t="shared" si="0"/>
        <v>7276477.8600000003</v>
      </c>
      <c r="F27" s="5">
        <f t="shared" si="1"/>
        <v>4875240.1661999999</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7"/>
  <sheetViews>
    <sheetView tabSelected="1" topLeftCell="AC24" workbookViewId="0">
      <selection activeCell="AO33" sqref="AO33:AO53"/>
    </sheetView>
  </sheetViews>
  <sheetFormatPr baseColWidth="10" defaultColWidth="8.83203125" defaultRowHeight="14" x14ac:dyDescent="0"/>
  <cols>
    <col min="1" max="1" width="13.5" style="8" customWidth="1"/>
    <col min="2" max="2" width="42.83203125" style="8" bestFit="1" customWidth="1"/>
    <col min="3" max="3" width="48" style="8" bestFit="1" customWidth="1"/>
    <col min="4" max="4" width="40.5" style="8" bestFit="1" customWidth="1"/>
    <col min="5" max="5" width="38" style="8" bestFit="1" customWidth="1"/>
    <col min="6" max="6" width="42.1640625" style="8" bestFit="1" customWidth="1"/>
    <col min="7" max="7" width="30.83203125" style="8" bestFit="1" customWidth="1"/>
    <col min="8" max="8" width="15" style="8" bestFit="1" customWidth="1"/>
    <col min="9" max="9" width="20.33203125" style="8" bestFit="1" customWidth="1"/>
    <col min="10" max="10" width="24" style="65" customWidth="1"/>
    <col min="11" max="11" width="22.83203125" style="65" customWidth="1"/>
    <col min="12" max="12" width="21.1640625" style="8" bestFit="1" customWidth="1"/>
    <col min="13" max="13" width="21.5" style="8" bestFit="1" customWidth="1"/>
    <col min="14" max="14" width="29.5" style="8" customWidth="1"/>
    <col min="15" max="15" width="30.1640625" style="8" customWidth="1"/>
    <col min="16" max="16" width="23" style="8" customWidth="1"/>
    <col min="17" max="18" width="23" style="65" customWidth="1"/>
    <col min="19" max="19" width="15.1640625" style="8" customWidth="1"/>
    <col min="20" max="21" width="16.33203125" style="8" customWidth="1"/>
    <col min="22" max="22" width="18" style="8" customWidth="1"/>
    <col min="23" max="24" width="17.33203125" style="8" customWidth="1"/>
    <col min="25" max="25" width="13.1640625" style="8" customWidth="1"/>
    <col min="26" max="27" width="13.1640625" style="65" customWidth="1"/>
    <col min="28" max="28" width="15.1640625" style="8" customWidth="1"/>
    <col min="29" max="29" width="14.5" style="8" customWidth="1"/>
    <col min="30" max="30" width="14.83203125" style="8" customWidth="1"/>
    <col min="31" max="31" width="14.5" style="8" customWidth="1"/>
    <col min="32" max="32" width="17.33203125" style="8" customWidth="1"/>
    <col min="33" max="33" width="18.83203125" style="8" customWidth="1"/>
    <col min="34" max="34" width="18.1640625" style="8" customWidth="1"/>
    <col min="35" max="35" width="19.5" style="8" customWidth="1"/>
    <col min="36" max="36" width="14.83203125" style="8" customWidth="1"/>
    <col min="37" max="37" width="14.83203125" style="65" customWidth="1"/>
    <col min="38" max="38" width="19.5" style="65" customWidth="1"/>
    <col min="39" max="39" width="22.1640625" style="8" customWidth="1"/>
    <col min="40" max="40" width="19.5" style="8" customWidth="1"/>
    <col min="41" max="41" width="17.33203125" style="8" customWidth="1"/>
    <col min="42" max="16384" width="8.83203125" style="8"/>
  </cols>
  <sheetData>
    <row r="1" spans="1:5">
      <c r="A1" s="3" t="s">
        <v>11</v>
      </c>
    </row>
    <row r="2" spans="1:5">
      <c r="A2" s="8" t="s">
        <v>41</v>
      </c>
    </row>
    <row r="3" spans="1:5">
      <c r="A3" s="8" t="s">
        <v>42</v>
      </c>
    </row>
    <row r="4" spans="1:5">
      <c r="A4" s="8" t="s">
        <v>12</v>
      </c>
    </row>
    <row r="5" spans="1:5">
      <c r="A5" s="8" t="s">
        <v>43</v>
      </c>
    </row>
    <row r="6" spans="1:5">
      <c r="A6" s="8" t="s">
        <v>44</v>
      </c>
    </row>
    <row r="7" spans="1:5">
      <c r="A7" s="8" t="s">
        <v>45</v>
      </c>
    </row>
    <row r="8" spans="1:5" s="65" customFormat="1">
      <c r="A8" s="87" t="s">
        <v>122</v>
      </c>
    </row>
    <row r="9" spans="1:5" s="65" customFormat="1">
      <c r="A9" s="87" t="s">
        <v>123</v>
      </c>
    </row>
    <row r="10" spans="1:5">
      <c r="A10" s="22" t="s">
        <v>46</v>
      </c>
    </row>
    <row r="11" spans="1:5">
      <c r="A11" s="22" t="s">
        <v>60</v>
      </c>
    </row>
    <row r="12" spans="1:5">
      <c r="A12" s="22" t="s">
        <v>61</v>
      </c>
    </row>
    <row r="13" spans="1:5">
      <c r="A13" s="22" t="s">
        <v>62</v>
      </c>
    </row>
    <row r="14" spans="1:5">
      <c r="A14" s="22" t="s">
        <v>63</v>
      </c>
    </row>
    <row r="15" spans="1:5">
      <c r="A15" s="22"/>
    </row>
    <row r="16" spans="1:5" ht="15" thickBot="1">
      <c r="A16" s="3" t="s">
        <v>47</v>
      </c>
      <c r="C16" s="3" t="s">
        <v>13</v>
      </c>
      <c r="E16" s="3" t="s">
        <v>64</v>
      </c>
    </row>
    <row r="17" spans="1:41" ht="16">
      <c r="A17" s="23" t="s">
        <v>14</v>
      </c>
      <c r="B17" s="77">
        <v>1.0880000000000001</v>
      </c>
      <c r="C17" s="24">
        <v>0.90720000000000001</v>
      </c>
      <c r="D17" s="25" t="s">
        <v>15</v>
      </c>
      <c r="E17" s="78" t="s">
        <v>65</v>
      </c>
      <c r="F17" s="52">
        <v>19110</v>
      </c>
      <c r="G17" s="25" t="s">
        <v>66</v>
      </c>
    </row>
    <row r="18" spans="1:41" ht="16">
      <c r="A18" s="12" t="s">
        <v>16</v>
      </c>
      <c r="B18" s="21">
        <v>1.0880000000000001</v>
      </c>
      <c r="C18" s="26">
        <v>1000</v>
      </c>
      <c r="D18" s="27" t="s">
        <v>17</v>
      </c>
      <c r="E18" s="79" t="s">
        <v>67</v>
      </c>
      <c r="F18" s="53">
        <v>7215</v>
      </c>
      <c r="G18" s="27" t="s">
        <v>66</v>
      </c>
    </row>
    <row r="19" spans="1:41">
      <c r="A19" s="12" t="s">
        <v>18</v>
      </c>
      <c r="B19" s="21">
        <v>1.073</v>
      </c>
      <c r="C19" s="28">
        <v>9.9999999999999995E-7</v>
      </c>
      <c r="D19" s="27" t="s">
        <v>19</v>
      </c>
      <c r="E19" s="79" t="s">
        <v>68</v>
      </c>
      <c r="F19" s="53">
        <f>4.184/1000000000</f>
        <v>4.1840000000000004E-9</v>
      </c>
      <c r="G19" s="27" t="s">
        <v>68</v>
      </c>
    </row>
    <row r="20" spans="1:41" ht="16">
      <c r="A20" s="12" t="s">
        <v>21</v>
      </c>
      <c r="B20" s="21">
        <v>1.04</v>
      </c>
      <c r="C20" s="26">
        <v>49.8</v>
      </c>
      <c r="D20" s="27" t="s">
        <v>20</v>
      </c>
      <c r="E20" s="79" t="s">
        <v>69</v>
      </c>
      <c r="F20" s="53">
        <v>0.4</v>
      </c>
      <c r="G20" s="27"/>
    </row>
    <row r="21" spans="1:41" ht="17">
      <c r="A21" s="12" t="s">
        <v>48</v>
      </c>
      <c r="B21" s="21">
        <v>1.1499999999999999</v>
      </c>
      <c r="C21" s="29">
        <v>2.8316000000000001E-2</v>
      </c>
      <c r="D21" s="27" t="s">
        <v>49</v>
      </c>
      <c r="E21" s="79" t="s">
        <v>70</v>
      </c>
      <c r="F21" s="53">
        <v>0.2</v>
      </c>
      <c r="G21" s="27"/>
    </row>
    <row r="22" spans="1:41" ht="17">
      <c r="A22" s="71" t="s">
        <v>110</v>
      </c>
      <c r="B22" s="30">
        <v>1.099</v>
      </c>
      <c r="C22" s="31">
        <v>0.8</v>
      </c>
      <c r="D22" s="27" t="s">
        <v>50</v>
      </c>
      <c r="E22" s="79" t="s">
        <v>71</v>
      </c>
      <c r="F22" s="53">
        <v>12.5</v>
      </c>
      <c r="G22" s="27"/>
    </row>
    <row r="23" spans="1:41" ht="17" thickBot="1">
      <c r="A23" s="72" t="s">
        <v>111</v>
      </c>
      <c r="B23" s="73">
        <v>1.07</v>
      </c>
      <c r="C23" s="29">
        <f>1.05505585/1000</f>
        <v>1.0550558499999999E-3</v>
      </c>
      <c r="D23" s="27" t="s">
        <v>22</v>
      </c>
      <c r="E23" s="79" t="s">
        <v>72</v>
      </c>
      <c r="F23" s="53">
        <v>9</v>
      </c>
      <c r="G23" s="27"/>
    </row>
    <row r="24" spans="1:41" ht="15" thickBot="1">
      <c r="A24" s="20"/>
      <c r="B24" s="21"/>
      <c r="C24" s="26">
        <f>3600/1000</f>
        <v>3.6</v>
      </c>
      <c r="D24" s="27" t="s">
        <v>23</v>
      </c>
      <c r="E24" s="80" t="s">
        <v>73</v>
      </c>
      <c r="F24" s="54">
        <f>F23/F22</f>
        <v>0.72</v>
      </c>
      <c r="G24" s="55"/>
    </row>
    <row r="25" spans="1:41" ht="16">
      <c r="A25" s="32"/>
      <c r="C25" s="31">
        <v>300</v>
      </c>
      <c r="D25" s="74" t="s">
        <v>51</v>
      </c>
    </row>
    <row r="26" spans="1:41" s="65" customFormat="1" ht="16">
      <c r="A26" s="32"/>
      <c r="C26" s="31">
        <v>785.22</v>
      </c>
      <c r="D26" s="74" t="s">
        <v>112</v>
      </c>
    </row>
    <row r="27" spans="1:41" s="65" customFormat="1" ht="17" thickBot="1">
      <c r="A27" s="32"/>
      <c r="C27" s="75">
        <v>880</v>
      </c>
      <c r="D27" s="76" t="s">
        <v>113</v>
      </c>
    </row>
    <row r="28" spans="1:41">
      <c r="A28" s="32"/>
      <c r="C28" s="33"/>
    </row>
    <row r="29" spans="1:41">
      <c r="A29" s="32"/>
      <c r="C29" s="33"/>
    </row>
    <row r="30" spans="1:41" ht="15" thickBot="1">
      <c r="E30" s="11" t="s">
        <v>52</v>
      </c>
      <c r="O30" s="11" t="s">
        <v>53</v>
      </c>
      <c r="X30" s="8" t="s">
        <v>11</v>
      </c>
      <c r="AD30" s="8" t="s">
        <v>128</v>
      </c>
      <c r="AI30" s="8" t="s">
        <v>74</v>
      </c>
      <c r="AO30" s="8" t="s">
        <v>128</v>
      </c>
    </row>
    <row r="31" spans="1:41">
      <c r="A31" s="97" t="s">
        <v>4</v>
      </c>
      <c r="B31" s="93" t="s">
        <v>24</v>
      </c>
      <c r="C31" s="99" t="s">
        <v>25</v>
      </c>
      <c r="D31" s="93" t="s">
        <v>26</v>
      </c>
      <c r="E31" s="93" t="s">
        <v>27</v>
      </c>
      <c r="F31" s="93" t="s">
        <v>54</v>
      </c>
      <c r="G31" s="93" t="s">
        <v>55</v>
      </c>
      <c r="H31" s="93" t="s">
        <v>75</v>
      </c>
      <c r="I31" s="93" t="s">
        <v>76</v>
      </c>
      <c r="J31" s="93" t="s">
        <v>114</v>
      </c>
      <c r="K31" s="93" t="s">
        <v>115</v>
      </c>
      <c r="L31" s="93" t="s">
        <v>77</v>
      </c>
      <c r="M31" s="93" t="s">
        <v>78</v>
      </c>
      <c r="N31" s="97" t="s">
        <v>56</v>
      </c>
      <c r="O31" s="99" t="s">
        <v>57</v>
      </c>
      <c r="P31" s="93" t="s">
        <v>58</v>
      </c>
      <c r="Q31" s="93" t="s">
        <v>116</v>
      </c>
      <c r="R31" s="93" t="s">
        <v>117</v>
      </c>
      <c r="S31" s="93" t="s">
        <v>79</v>
      </c>
      <c r="T31" s="97" t="s">
        <v>28</v>
      </c>
      <c r="U31" s="99" t="s">
        <v>29</v>
      </c>
      <c r="V31" s="93" t="s">
        <v>30</v>
      </c>
      <c r="W31" s="93" t="s">
        <v>31</v>
      </c>
      <c r="X31" s="93" t="s">
        <v>32</v>
      </c>
      <c r="Y31" s="93" t="s">
        <v>59</v>
      </c>
      <c r="Z31" s="93" t="s">
        <v>118</v>
      </c>
      <c r="AA31" s="93" t="s">
        <v>119</v>
      </c>
      <c r="AB31" s="93" t="s">
        <v>80</v>
      </c>
      <c r="AC31" s="93" t="s">
        <v>81</v>
      </c>
      <c r="AD31" s="95" t="s">
        <v>33</v>
      </c>
      <c r="AE31" s="97" t="s">
        <v>82</v>
      </c>
      <c r="AF31" s="99" t="s">
        <v>83</v>
      </c>
      <c r="AG31" s="93" t="s">
        <v>84</v>
      </c>
      <c r="AH31" s="93" t="s">
        <v>85</v>
      </c>
      <c r="AI31" s="93" t="s">
        <v>86</v>
      </c>
      <c r="AJ31" s="93" t="s">
        <v>87</v>
      </c>
      <c r="AK31" s="93" t="s">
        <v>120</v>
      </c>
      <c r="AL31" s="93" t="s">
        <v>121</v>
      </c>
      <c r="AM31" s="93" t="s">
        <v>88</v>
      </c>
      <c r="AN31" s="93" t="s">
        <v>89</v>
      </c>
      <c r="AO31" s="95" t="s">
        <v>90</v>
      </c>
    </row>
    <row r="32" spans="1:41">
      <c r="A32" s="98"/>
      <c r="B32" s="94"/>
      <c r="C32" s="100"/>
      <c r="D32" s="94"/>
      <c r="E32" s="94"/>
      <c r="F32" s="94"/>
      <c r="G32" s="94"/>
      <c r="H32" s="94"/>
      <c r="I32" s="94"/>
      <c r="J32" s="94"/>
      <c r="K32" s="94"/>
      <c r="L32" s="94"/>
      <c r="M32" s="94"/>
      <c r="N32" s="98"/>
      <c r="O32" s="100"/>
      <c r="P32" s="94"/>
      <c r="Q32" s="94"/>
      <c r="R32" s="94"/>
      <c r="S32" s="94"/>
      <c r="T32" s="98"/>
      <c r="U32" s="100"/>
      <c r="V32" s="94"/>
      <c r="W32" s="94"/>
      <c r="X32" s="94"/>
      <c r="Y32" s="94"/>
      <c r="Z32" s="94"/>
      <c r="AA32" s="94"/>
      <c r="AB32" s="94"/>
      <c r="AC32" s="94"/>
      <c r="AD32" s="96"/>
      <c r="AE32" s="98"/>
      <c r="AF32" s="100"/>
      <c r="AG32" s="94"/>
      <c r="AH32" s="94"/>
      <c r="AI32" s="94"/>
      <c r="AJ32" s="94"/>
      <c r="AK32" s="94"/>
      <c r="AL32" s="94"/>
      <c r="AM32" s="94"/>
      <c r="AN32" s="94"/>
      <c r="AO32" s="96"/>
    </row>
    <row r="33" spans="1:41">
      <c r="A33" s="34">
        <v>1991</v>
      </c>
      <c r="B33" s="14">
        <v>355.48439000000002</v>
      </c>
      <c r="C33" s="13">
        <v>11.42681</v>
      </c>
      <c r="D33" s="35">
        <v>0</v>
      </c>
      <c r="E33" s="15">
        <v>8.0509999999999998E-2</v>
      </c>
      <c r="F33" s="35">
        <v>0</v>
      </c>
      <c r="G33" s="36">
        <v>6589863</v>
      </c>
      <c r="H33" s="56">
        <v>32.857142857142854</v>
      </c>
      <c r="I33" s="56">
        <v>2</v>
      </c>
      <c r="J33" s="56">
        <v>0</v>
      </c>
      <c r="K33" s="56">
        <v>0</v>
      </c>
      <c r="L33" s="37">
        <v>2010</v>
      </c>
      <c r="M33" s="10">
        <v>2831858.1719999998</v>
      </c>
      <c r="N33" s="47">
        <v>23411</v>
      </c>
      <c r="O33" s="86">
        <v>5833.7659857142853</v>
      </c>
      <c r="P33" s="57">
        <v>1056</v>
      </c>
      <c r="Q33" s="57">
        <v>26.8</v>
      </c>
      <c r="R33" s="57">
        <v>37.799999999999997</v>
      </c>
      <c r="S33" s="39">
        <v>15320</v>
      </c>
      <c r="T33" s="41">
        <f t="shared" ref="T33:T53" si="0">B33*1000*N33*1000*$C$23*$C$19*$B$17</f>
        <v>9553.1114626725084</v>
      </c>
      <c r="U33" s="38">
        <f t="shared" ref="U33:U53" si="1">C33*1000*O33*1000*365*$C$23*$B$19*$C$19</f>
        <v>27544.953682305058</v>
      </c>
      <c r="V33" s="38">
        <f t="shared" ref="V33:V53" si="2">D33*1000000000*P33*$C$23*$C$19*$B$20</f>
        <v>0</v>
      </c>
      <c r="W33" s="38">
        <f t="shared" ref="W33:W53" si="3">E33*1000000000000000*$C$23*$C$19</f>
        <v>84942.546483500002</v>
      </c>
      <c r="X33" s="38">
        <f t="shared" ref="X33:X53" si="4">F33*1000000000000000*$C$23*$C$19</f>
        <v>0</v>
      </c>
      <c r="Y33" s="38">
        <f t="shared" ref="Y33:Y53" si="5">G33*$C$25*S33*(1/1000)*$C$19*$B$21</f>
        <v>34830.061900199995</v>
      </c>
      <c r="Z33" s="38">
        <f>AK33*$B$22</f>
        <v>0</v>
      </c>
      <c r="AA33" s="38">
        <f>AL33*$B$23</f>
        <v>0</v>
      </c>
      <c r="AB33" s="38">
        <f t="shared" ref="AB33:AB53" si="6">((H33*$F$17*365*$F$19)+(I33*$F$18*365*$F$19))*$F$20</f>
        <v>0.39237627312000006</v>
      </c>
      <c r="AC33" s="38">
        <f t="shared" ref="AC33:AC53" si="7">L33*$F$19*365*$F$24*$F$21*M33</f>
        <v>1251.7413202314083</v>
      </c>
      <c r="AD33" s="40">
        <f>SUM(T33:AB33)</f>
        <v>156871.06590495069</v>
      </c>
      <c r="AE33" s="41">
        <f t="shared" ref="AE33:AE53" si="8">B33*1000*N33*1000*$C$23*$C$19</f>
        <v>8780.4333296622317</v>
      </c>
      <c r="AF33" s="38">
        <f t="shared" ref="AF33:AF53" si="9">C33*1000*365*O33*1000*$C$23*$C$19</f>
        <v>25670.972676891946</v>
      </c>
      <c r="AG33" s="38">
        <f t="shared" ref="AG33:AG53" si="10">D33*1000000000*P33*$C$23*$C$19</f>
        <v>0</v>
      </c>
      <c r="AH33" s="38">
        <f t="shared" ref="AH33:AH53" si="11">E33*1000000000000000*$C$23*$C$19</f>
        <v>84942.546483500002</v>
      </c>
      <c r="AI33" s="38">
        <f t="shared" ref="AI33:AI53" si="12">F33*1000000000000000*$C$23*$C$19</f>
        <v>0</v>
      </c>
      <c r="AJ33" s="38">
        <f t="shared" ref="AJ33:AJ53" si="13">G33*$C$25*S33*(1/1000)*$C$19</f>
        <v>30287.010348</v>
      </c>
      <c r="AK33" s="38">
        <f>J33*1000*$C$20*$C$18*Q33*$C$19</f>
        <v>0</v>
      </c>
      <c r="AL33" s="38">
        <f>K33*1000*$C$20*$C$18*R33*$C$19</f>
        <v>0</v>
      </c>
      <c r="AM33" s="38">
        <f t="shared" ref="AM33:AM53" si="14">((H33*$F$17*365*$F$19)+(I33*$F$18*365*$F$19))</f>
        <v>0.98094068280000013</v>
      </c>
      <c r="AN33" s="38">
        <f t="shared" ref="AN33:AN53" si="15">L33*$F$19*365*M33</f>
        <v>8692.6480571625561</v>
      </c>
      <c r="AO33" s="40">
        <f>SUM(AE33:AM33)</f>
        <v>149681.94377873701</v>
      </c>
    </row>
    <row r="34" spans="1:41">
      <c r="A34" s="34">
        <v>1992</v>
      </c>
      <c r="B34" s="14">
        <v>449.89625999999998</v>
      </c>
      <c r="C34" s="13">
        <v>13.003640000000001</v>
      </c>
      <c r="D34" s="35">
        <v>0</v>
      </c>
      <c r="E34" s="15">
        <v>7.9250000000000001E-2</v>
      </c>
      <c r="F34" s="35">
        <v>0</v>
      </c>
      <c r="G34" s="36">
        <v>6729386</v>
      </c>
      <c r="H34" s="56">
        <v>32.857142857142854</v>
      </c>
      <c r="I34" s="56">
        <v>2</v>
      </c>
      <c r="J34" s="56">
        <v>0</v>
      </c>
      <c r="K34" s="56">
        <v>0</v>
      </c>
      <c r="L34" s="37">
        <v>2010</v>
      </c>
      <c r="M34" s="10">
        <v>2903646.798</v>
      </c>
      <c r="N34" s="47">
        <v>24244</v>
      </c>
      <c r="O34" s="86">
        <v>5833.7659857142853</v>
      </c>
      <c r="P34" s="57">
        <v>1056</v>
      </c>
      <c r="Q34" s="57">
        <v>26.8</v>
      </c>
      <c r="R34" s="57">
        <v>37.799999999999997</v>
      </c>
      <c r="S34" s="39">
        <v>15320</v>
      </c>
      <c r="T34" s="41">
        <f t="shared" si="0"/>
        <v>12520.48071009989</v>
      </c>
      <c r="U34" s="38">
        <f t="shared" si="1"/>
        <v>31345.98908193707</v>
      </c>
      <c r="V34" s="38">
        <f t="shared" si="2"/>
        <v>0</v>
      </c>
      <c r="W34" s="38">
        <f t="shared" si="3"/>
        <v>83613.17611249999</v>
      </c>
      <c r="X34" s="38">
        <f t="shared" si="4"/>
        <v>0</v>
      </c>
      <c r="Y34" s="38">
        <f t="shared" si="5"/>
        <v>35567.496764399999</v>
      </c>
      <c r="Z34" s="38">
        <f t="shared" ref="Z34:Z53" si="16">AK34*$B$22</f>
        <v>0</v>
      </c>
      <c r="AA34" s="38">
        <f t="shared" ref="AA34:AA53" si="17">AL34*$B$23</f>
        <v>0</v>
      </c>
      <c r="AB34" s="38">
        <f t="shared" si="6"/>
        <v>0.39237627312000006</v>
      </c>
      <c r="AC34" s="38">
        <f t="shared" si="7"/>
        <v>1283.4734141531087</v>
      </c>
      <c r="AD34" s="40">
        <f t="shared" ref="AD34:AD53" si="18">SUM(T34:AB34)</f>
        <v>163047.53504521004</v>
      </c>
      <c r="AE34" s="41">
        <f t="shared" si="8"/>
        <v>11507.794770312397</v>
      </c>
      <c r="AF34" s="38">
        <f t="shared" si="9"/>
        <v>29213.410141600256</v>
      </c>
      <c r="AG34" s="38">
        <f t="shared" si="10"/>
        <v>0</v>
      </c>
      <c r="AH34" s="38">
        <f t="shared" si="11"/>
        <v>83613.17611249999</v>
      </c>
      <c r="AI34" s="38">
        <f t="shared" si="12"/>
        <v>0</v>
      </c>
      <c r="AJ34" s="38">
        <f t="shared" si="13"/>
        <v>30928.258055999999</v>
      </c>
      <c r="AK34" s="38">
        <f t="shared" ref="AK34:AK53" si="19">J34*1000*$C$20*$C$18*Q34*$C$19</f>
        <v>0</v>
      </c>
      <c r="AL34" s="38">
        <f t="shared" ref="AL34:AL53" si="20">K34*1000*$C$20*$C$18*R34*$C$19</f>
        <v>0</v>
      </c>
      <c r="AM34" s="38">
        <f t="shared" si="14"/>
        <v>0.98094068280000013</v>
      </c>
      <c r="AN34" s="38">
        <f t="shared" si="15"/>
        <v>8913.0098205076993</v>
      </c>
      <c r="AO34" s="40">
        <f t="shared" ref="AO34:AO53" si="21">SUM(AE34:AM34)</f>
        <v>155263.62002109544</v>
      </c>
    </row>
    <row r="35" spans="1:41">
      <c r="A35" s="34">
        <v>1993</v>
      </c>
      <c r="B35" s="14">
        <v>353.69533999999999</v>
      </c>
      <c r="C35" s="13">
        <v>10.848850000000001</v>
      </c>
      <c r="D35" s="35">
        <v>0</v>
      </c>
      <c r="E35" s="15">
        <v>7.9030000000000003E-2</v>
      </c>
      <c r="F35" s="35">
        <v>0</v>
      </c>
      <c r="G35" s="36">
        <v>6834331</v>
      </c>
      <c r="H35" s="56">
        <v>33.571428571428569</v>
      </c>
      <c r="I35" s="56">
        <v>2</v>
      </c>
      <c r="J35" s="56">
        <v>0</v>
      </c>
      <c r="K35" s="56">
        <v>0</v>
      </c>
      <c r="L35" s="37">
        <v>1990</v>
      </c>
      <c r="M35" s="10">
        <v>2984421.7920000004</v>
      </c>
      <c r="N35" s="47">
        <v>25308</v>
      </c>
      <c r="O35" s="86">
        <v>5833.7659857142853</v>
      </c>
      <c r="P35" s="57">
        <v>1056</v>
      </c>
      <c r="Q35" s="57">
        <v>26.8</v>
      </c>
      <c r="R35" s="57">
        <v>37.799999999999997</v>
      </c>
      <c r="S35" s="39">
        <v>15320</v>
      </c>
      <c r="T35" s="41">
        <f t="shared" si="0"/>
        <v>10275.228984902897</v>
      </c>
      <c r="U35" s="38">
        <f t="shared" si="1"/>
        <v>26151.7493295395</v>
      </c>
      <c r="V35" s="38">
        <f t="shared" si="2"/>
        <v>0</v>
      </c>
      <c r="W35" s="38">
        <f t="shared" si="3"/>
        <v>83381.063825499994</v>
      </c>
      <c r="X35" s="38">
        <f t="shared" si="4"/>
        <v>0</v>
      </c>
      <c r="Y35" s="38">
        <f t="shared" si="5"/>
        <v>36122.173067399992</v>
      </c>
      <c r="Z35" s="38">
        <f t="shared" si="16"/>
        <v>0</v>
      </c>
      <c r="AA35" s="38">
        <f t="shared" si="17"/>
        <v>0</v>
      </c>
      <c r="AB35" s="38">
        <f t="shared" si="6"/>
        <v>0.40071456672000005</v>
      </c>
      <c r="AC35" s="38">
        <f t="shared" si="7"/>
        <v>1306.0515271539937</v>
      </c>
      <c r="AD35" s="40">
        <f t="shared" si="18"/>
        <v>155930.61592190911</v>
      </c>
      <c r="AE35" s="41">
        <f t="shared" si="8"/>
        <v>9444.1442875945741</v>
      </c>
      <c r="AF35" s="38">
        <f t="shared" si="9"/>
        <v>24372.552963224138</v>
      </c>
      <c r="AG35" s="38">
        <f t="shared" si="10"/>
        <v>0</v>
      </c>
      <c r="AH35" s="38">
        <f t="shared" si="11"/>
        <v>83381.063825499994</v>
      </c>
      <c r="AI35" s="38">
        <f t="shared" si="12"/>
        <v>0</v>
      </c>
      <c r="AJ35" s="38">
        <f t="shared" si="13"/>
        <v>31410.585275999998</v>
      </c>
      <c r="AK35" s="38">
        <f t="shared" si="19"/>
        <v>0</v>
      </c>
      <c r="AL35" s="38">
        <f t="shared" si="20"/>
        <v>0</v>
      </c>
      <c r="AM35" s="38">
        <f t="shared" si="14"/>
        <v>1.0017864168000001</v>
      </c>
      <c r="AN35" s="38">
        <f t="shared" si="15"/>
        <v>9069.802271902734</v>
      </c>
      <c r="AO35" s="40">
        <f t="shared" si="21"/>
        <v>148609.34813873551</v>
      </c>
    </row>
    <row r="36" spans="1:41">
      <c r="A36" s="34">
        <v>1994</v>
      </c>
      <c r="B36" s="14">
        <v>155.05772999999999</v>
      </c>
      <c r="C36" s="13">
        <v>10.71007</v>
      </c>
      <c r="D36" s="35">
        <v>0</v>
      </c>
      <c r="E36" s="15">
        <v>7.9100000000000004E-2</v>
      </c>
      <c r="F36" s="35">
        <v>0</v>
      </c>
      <c r="G36" s="36">
        <v>7044562</v>
      </c>
      <c r="H36" s="56">
        <v>34.285714285714285</v>
      </c>
      <c r="I36" s="56">
        <v>2</v>
      </c>
      <c r="J36" s="56">
        <v>0</v>
      </c>
      <c r="K36" s="56">
        <v>0</v>
      </c>
      <c r="L36" s="37">
        <v>1990</v>
      </c>
      <c r="M36" s="10">
        <v>3107604.1425000001</v>
      </c>
      <c r="N36" s="47">
        <v>25308</v>
      </c>
      <c r="O36" s="86">
        <v>5833.7659857142853</v>
      </c>
      <c r="P36" s="57">
        <v>1056</v>
      </c>
      <c r="Q36" s="57">
        <v>26.8</v>
      </c>
      <c r="R36" s="57">
        <v>37.799999999999997</v>
      </c>
      <c r="S36" s="39">
        <v>15320</v>
      </c>
      <c r="T36" s="41">
        <f t="shared" si="0"/>
        <v>4504.5933645301839</v>
      </c>
      <c r="U36" s="38">
        <f t="shared" si="1"/>
        <v>25817.212510249574</v>
      </c>
      <c r="V36" s="38">
        <f t="shared" si="2"/>
        <v>0</v>
      </c>
      <c r="W36" s="38">
        <f t="shared" si="3"/>
        <v>83454.917734999995</v>
      </c>
      <c r="X36" s="38">
        <f t="shared" si="4"/>
        <v>0</v>
      </c>
      <c r="Y36" s="38">
        <f t="shared" si="5"/>
        <v>37233.327994799998</v>
      </c>
      <c r="Z36" s="38">
        <f t="shared" si="16"/>
        <v>0</v>
      </c>
      <c r="AA36" s="38">
        <f t="shared" si="17"/>
        <v>0</v>
      </c>
      <c r="AB36" s="38">
        <f t="shared" si="6"/>
        <v>0.40905286032000004</v>
      </c>
      <c r="AC36" s="38">
        <f t="shared" si="7"/>
        <v>1359.9589531821116</v>
      </c>
      <c r="AD36" s="40">
        <f t="shared" si="18"/>
        <v>151010.46065744007</v>
      </c>
      <c r="AE36" s="41">
        <f t="shared" si="8"/>
        <v>4140.2512541637716</v>
      </c>
      <c r="AF36" s="38">
        <f t="shared" si="9"/>
        <v>24060.775871621227</v>
      </c>
      <c r="AG36" s="38">
        <f t="shared" si="10"/>
        <v>0</v>
      </c>
      <c r="AH36" s="38">
        <f t="shared" si="11"/>
        <v>83454.917734999995</v>
      </c>
      <c r="AI36" s="38">
        <f t="shared" si="12"/>
        <v>0</v>
      </c>
      <c r="AJ36" s="38">
        <f t="shared" si="13"/>
        <v>32376.806951999999</v>
      </c>
      <c r="AK36" s="38">
        <f t="shared" si="19"/>
        <v>0</v>
      </c>
      <c r="AL36" s="38">
        <f t="shared" si="20"/>
        <v>0</v>
      </c>
      <c r="AM36" s="38">
        <f t="shared" si="14"/>
        <v>1.0226321508</v>
      </c>
      <c r="AN36" s="38">
        <f t="shared" si="15"/>
        <v>9444.1593970979975</v>
      </c>
      <c r="AO36" s="40">
        <f t="shared" si="21"/>
        <v>144033.77444493579</v>
      </c>
    </row>
    <row r="37" spans="1:41">
      <c r="A37" s="34">
        <v>1995</v>
      </c>
      <c r="B37" s="14">
        <v>156.99118000000001</v>
      </c>
      <c r="C37" s="13">
        <v>10.90648</v>
      </c>
      <c r="D37" s="35">
        <v>0</v>
      </c>
      <c r="E37" s="15">
        <v>8.0350000000000005E-2</v>
      </c>
      <c r="F37" s="35">
        <v>0</v>
      </c>
      <c r="G37" s="36">
        <v>7257331</v>
      </c>
      <c r="H37" s="56">
        <v>35</v>
      </c>
      <c r="I37" s="56">
        <v>2</v>
      </c>
      <c r="J37" s="56">
        <v>0</v>
      </c>
      <c r="K37" s="56">
        <v>0</v>
      </c>
      <c r="L37" s="37">
        <v>1970</v>
      </c>
      <c r="M37" s="10">
        <v>3188705.5200000005</v>
      </c>
      <c r="N37" s="47">
        <v>21246</v>
      </c>
      <c r="O37" s="86">
        <v>5833.7659857142853</v>
      </c>
      <c r="P37" s="57">
        <v>1056</v>
      </c>
      <c r="Q37" s="57">
        <v>26.8</v>
      </c>
      <c r="R37" s="57">
        <v>37.799999999999997</v>
      </c>
      <c r="S37" s="39">
        <v>15320</v>
      </c>
      <c r="T37" s="41">
        <f t="shared" si="0"/>
        <v>3828.7479400808024</v>
      </c>
      <c r="U37" s="38">
        <f t="shared" si="1"/>
        <v>26290.669612690373</v>
      </c>
      <c r="V37" s="38">
        <f t="shared" si="2"/>
        <v>0</v>
      </c>
      <c r="W37" s="38">
        <f t="shared" si="3"/>
        <v>84773.737547500001</v>
      </c>
      <c r="X37" s="38">
        <f t="shared" si="4"/>
        <v>0</v>
      </c>
      <c r="Y37" s="38">
        <f t="shared" si="5"/>
        <v>38357.897267399996</v>
      </c>
      <c r="Z37" s="38">
        <f t="shared" si="16"/>
        <v>0</v>
      </c>
      <c r="AA37" s="38">
        <f t="shared" si="17"/>
        <v>0</v>
      </c>
      <c r="AB37" s="38">
        <f t="shared" si="6"/>
        <v>0.41739115392000009</v>
      </c>
      <c r="AC37" s="38">
        <f t="shared" si="7"/>
        <v>1381.4261478991739</v>
      </c>
      <c r="AD37" s="40">
        <f t="shared" si="18"/>
        <v>153251.46975882509</v>
      </c>
      <c r="AE37" s="41">
        <f t="shared" si="8"/>
        <v>3519.0697978683843</v>
      </c>
      <c r="AF37" s="38">
        <f t="shared" si="9"/>
        <v>24502.022006235205</v>
      </c>
      <c r="AG37" s="38">
        <f t="shared" si="10"/>
        <v>0</v>
      </c>
      <c r="AH37" s="38">
        <f t="shared" si="11"/>
        <v>84773.737547500001</v>
      </c>
      <c r="AI37" s="38">
        <f t="shared" si="12"/>
        <v>0</v>
      </c>
      <c r="AJ37" s="38">
        <f t="shared" si="13"/>
        <v>33354.693275999998</v>
      </c>
      <c r="AK37" s="38">
        <f t="shared" si="19"/>
        <v>0</v>
      </c>
      <c r="AL37" s="38">
        <f t="shared" si="20"/>
        <v>0</v>
      </c>
      <c r="AM37" s="38">
        <f t="shared" si="14"/>
        <v>1.0434778848000001</v>
      </c>
      <c r="AN37" s="38">
        <f t="shared" si="15"/>
        <v>9593.237138188706</v>
      </c>
      <c r="AO37" s="40">
        <f t="shared" si="21"/>
        <v>146150.5661054884</v>
      </c>
    </row>
    <row r="38" spans="1:41">
      <c r="A38" s="34">
        <v>1996</v>
      </c>
      <c r="B38" s="14">
        <v>252.07766000000001</v>
      </c>
      <c r="C38" s="13">
        <v>11.09351</v>
      </c>
      <c r="D38" s="35">
        <v>0</v>
      </c>
      <c r="E38" s="15">
        <v>7.2819999999999996E-2</v>
      </c>
      <c r="F38" s="35">
        <v>0</v>
      </c>
      <c r="G38" s="36">
        <v>7315550</v>
      </c>
      <c r="H38" s="56">
        <v>35.714285714285715</v>
      </c>
      <c r="I38" s="56">
        <v>2</v>
      </c>
      <c r="J38" s="56">
        <v>0</v>
      </c>
      <c r="K38" s="56">
        <v>0</v>
      </c>
      <c r="L38" s="37">
        <v>1970</v>
      </c>
      <c r="M38" s="10">
        <v>3426562.1940000001</v>
      </c>
      <c r="N38" s="47">
        <v>23415.168000000001</v>
      </c>
      <c r="O38" s="86">
        <v>5833.7659857142853</v>
      </c>
      <c r="P38" s="57">
        <v>1056</v>
      </c>
      <c r="Q38" s="57">
        <v>26.8</v>
      </c>
      <c r="R38" s="57">
        <v>37.799999999999997</v>
      </c>
      <c r="S38" s="39">
        <v>15320</v>
      </c>
      <c r="T38" s="41">
        <f t="shared" si="0"/>
        <v>6775.4162602339147</v>
      </c>
      <c r="U38" s="38">
        <f t="shared" si="1"/>
        <v>26741.515709475178</v>
      </c>
      <c r="V38" s="38">
        <f t="shared" si="2"/>
        <v>0</v>
      </c>
      <c r="W38" s="38">
        <f t="shared" si="3"/>
        <v>76829.166996999993</v>
      </c>
      <c r="X38" s="38">
        <f t="shared" si="4"/>
        <v>0</v>
      </c>
      <c r="Y38" s="38">
        <f t="shared" si="5"/>
        <v>38665.607969999997</v>
      </c>
      <c r="Z38" s="38">
        <f t="shared" si="16"/>
        <v>0</v>
      </c>
      <c r="AA38" s="38">
        <f t="shared" si="17"/>
        <v>0</v>
      </c>
      <c r="AB38" s="38">
        <f t="shared" si="6"/>
        <v>0.42572944752000003</v>
      </c>
      <c r="AC38" s="38">
        <f t="shared" si="7"/>
        <v>1484.4715457432274</v>
      </c>
      <c r="AD38" s="40">
        <f t="shared" si="18"/>
        <v>149012.13266615657</v>
      </c>
      <c r="AE38" s="41">
        <f t="shared" si="8"/>
        <v>6227.4046509502887</v>
      </c>
      <c r="AF38" s="38">
        <f t="shared" si="9"/>
        <v>24922.195442194938</v>
      </c>
      <c r="AG38" s="38">
        <f t="shared" si="10"/>
        <v>0</v>
      </c>
      <c r="AH38" s="38">
        <f t="shared" si="11"/>
        <v>76829.166996999993</v>
      </c>
      <c r="AI38" s="38">
        <f t="shared" si="12"/>
        <v>0</v>
      </c>
      <c r="AJ38" s="38">
        <f t="shared" si="13"/>
        <v>33622.267800000001</v>
      </c>
      <c r="AK38" s="38">
        <f t="shared" si="19"/>
        <v>0</v>
      </c>
      <c r="AL38" s="38">
        <f t="shared" si="20"/>
        <v>0</v>
      </c>
      <c r="AM38" s="38">
        <f t="shared" si="14"/>
        <v>1.0643236188</v>
      </c>
      <c r="AN38" s="38">
        <f t="shared" si="15"/>
        <v>10308.83017877241</v>
      </c>
      <c r="AO38" s="40">
        <f t="shared" si="21"/>
        <v>141602.09921376404</v>
      </c>
    </row>
    <row r="39" spans="1:41">
      <c r="A39" s="34">
        <v>1997</v>
      </c>
      <c r="B39" s="14">
        <v>350.42478</v>
      </c>
      <c r="C39" s="13">
        <v>11.16718</v>
      </c>
      <c r="D39" s="35">
        <v>0</v>
      </c>
      <c r="E39" s="15">
        <v>7.9729999999999995E-2</v>
      </c>
      <c r="F39" s="35">
        <v>0</v>
      </c>
      <c r="G39" s="36">
        <v>7427352</v>
      </c>
      <c r="H39" s="56">
        <v>36.428571428571431</v>
      </c>
      <c r="I39" s="56">
        <v>2</v>
      </c>
      <c r="J39" s="56">
        <v>0</v>
      </c>
      <c r="K39" s="56">
        <v>0</v>
      </c>
      <c r="L39" s="37">
        <v>1970</v>
      </c>
      <c r="M39" s="10">
        <v>3574176.54</v>
      </c>
      <c r="N39" s="47">
        <v>22304</v>
      </c>
      <c r="O39" s="86">
        <v>5833.7659857142853</v>
      </c>
      <c r="P39" s="57">
        <v>1056</v>
      </c>
      <c r="Q39" s="57">
        <v>26.8</v>
      </c>
      <c r="R39" s="57">
        <v>37.799999999999997</v>
      </c>
      <c r="S39" s="39">
        <v>15320</v>
      </c>
      <c r="T39" s="41">
        <f t="shared" si="0"/>
        <v>8971.8480786531054</v>
      </c>
      <c r="U39" s="38">
        <f t="shared" si="1"/>
        <v>26919.1012944088</v>
      </c>
      <c r="V39" s="38">
        <f t="shared" si="2"/>
        <v>0</v>
      </c>
      <c r="W39" s="38">
        <f t="shared" si="3"/>
        <v>84119.602920499994</v>
      </c>
      <c r="X39" s="38">
        <f t="shared" si="4"/>
        <v>0</v>
      </c>
      <c r="Y39" s="38">
        <f t="shared" si="5"/>
        <v>39256.52626079999</v>
      </c>
      <c r="Z39" s="38">
        <f t="shared" si="16"/>
        <v>0</v>
      </c>
      <c r="AA39" s="38">
        <f t="shared" si="17"/>
        <v>0</v>
      </c>
      <c r="AB39" s="38">
        <f t="shared" si="6"/>
        <v>0.43406774112000007</v>
      </c>
      <c r="AC39" s="38">
        <f t="shared" si="7"/>
        <v>1548.4217337083535</v>
      </c>
      <c r="AD39" s="40">
        <f t="shared" si="18"/>
        <v>159267.51262210301</v>
      </c>
      <c r="AE39" s="41">
        <f t="shared" si="8"/>
        <v>8246.1838958208682</v>
      </c>
      <c r="AF39" s="38">
        <f t="shared" si="9"/>
        <v>25087.699249216032</v>
      </c>
      <c r="AG39" s="38">
        <f t="shared" si="10"/>
        <v>0</v>
      </c>
      <c r="AH39" s="38">
        <f t="shared" si="11"/>
        <v>84119.602920499994</v>
      </c>
      <c r="AI39" s="38">
        <f t="shared" si="12"/>
        <v>0</v>
      </c>
      <c r="AJ39" s="38">
        <f t="shared" si="13"/>
        <v>34136.109791999996</v>
      </c>
      <c r="AK39" s="38">
        <f t="shared" si="19"/>
        <v>0</v>
      </c>
      <c r="AL39" s="38">
        <f t="shared" si="20"/>
        <v>0</v>
      </c>
      <c r="AM39" s="38">
        <f t="shared" si="14"/>
        <v>1.0851693528000002</v>
      </c>
      <c r="AN39" s="38">
        <f t="shared" si="15"/>
        <v>10752.92870630801</v>
      </c>
      <c r="AO39" s="40">
        <f t="shared" si="21"/>
        <v>151590.68102688968</v>
      </c>
    </row>
    <row r="40" spans="1:41">
      <c r="A40" s="34">
        <v>1998</v>
      </c>
      <c r="B40" s="14">
        <v>226.83363</v>
      </c>
      <c r="C40" s="13">
        <v>11.751659999999999</v>
      </c>
      <c r="D40" s="35">
        <v>0</v>
      </c>
      <c r="E40" s="15">
        <v>7.6109999999999997E-2</v>
      </c>
      <c r="F40" s="35">
        <v>0</v>
      </c>
      <c r="G40" s="36">
        <v>7554880</v>
      </c>
      <c r="H40" s="56">
        <v>37.142857142857146</v>
      </c>
      <c r="I40" s="56">
        <v>2</v>
      </c>
      <c r="J40" s="56">
        <v>0</v>
      </c>
      <c r="K40" s="56">
        <v>0</v>
      </c>
      <c r="L40" s="37">
        <v>1930</v>
      </c>
      <c r="M40" s="10">
        <v>3780843.6490000002</v>
      </c>
      <c r="N40" s="47">
        <v>22304</v>
      </c>
      <c r="O40" s="86">
        <v>5833.7659857142853</v>
      </c>
      <c r="P40" s="57">
        <v>1056</v>
      </c>
      <c r="Q40" s="57">
        <v>26.8</v>
      </c>
      <c r="R40" s="57">
        <v>37.799999999999997</v>
      </c>
      <c r="S40" s="39">
        <v>15320</v>
      </c>
      <c r="T40" s="41">
        <f t="shared" si="0"/>
        <v>5807.5712211031705</v>
      </c>
      <c r="U40" s="38">
        <f t="shared" si="1"/>
        <v>28328.022465604754</v>
      </c>
      <c r="V40" s="38">
        <f t="shared" si="2"/>
        <v>0</v>
      </c>
      <c r="W40" s="38">
        <f t="shared" si="3"/>
        <v>80300.300743500004</v>
      </c>
      <c r="X40" s="38">
        <f t="shared" si="4"/>
        <v>0</v>
      </c>
      <c r="Y40" s="38">
        <f t="shared" si="5"/>
        <v>39930.562751999998</v>
      </c>
      <c r="Z40" s="38">
        <f t="shared" si="16"/>
        <v>0</v>
      </c>
      <c r="AA40" s="38">
        <f t="shared" si="17"/>
        <v>0</v>
      </c>
      <c r="AB40" s="38">
        <f t="shared" si="6"/>
        <v>0.44240603472000006</v>
      </c>
      <c r="AC40" s="38">
        <f t="shared" si="7"/>
        <v>1604.6970697329414</v>
      </c>
      <c r="AD40" s="40">
        <f t="shared" si="18"/>
        <v>154366.89958824264</v>
      </c>
      <c r="AE40" s="41">
        <f t="shared" si="8"/>
        <v>5337.8411958668839</v>
      </c>
      <c r="AF40" s="38">
        <f t="shared" si="9"/>
        <v>26400.766510349262</v>
      </c>
      <c r="AG40" s="38">
        <f t="shared" si="10"/>
        <v>0</v>
      </c>
      <c r="AH40" s="38">
        <f t="shared" si="11"/>
        <v>80300.300743500004</v>
      </c>
      <c r="AI40" s="38">
        <f t="shared" si="12"/>
        <v>0</v>
      </c>
      <c r="AJ40" s="38">
        <f t="shared" si="13"/>
        <v>34722.228479999998</v>
      </c>
      <c r="AK40" s="38">
        <f t="shared" si="19"/>
        <v>0</v>
      </c>
      <c r="AL40" s="38">
        <f t="shared" si="20"/>
        <v>0</v>
      </c>
      <c r="AM40" s="38">
        <f t="shared" si="14"/>
        <v>1.1060150868</v>
      </c>
      <c r="AN40" s="38">
        <f t="shared" si="15"/>
        <v>11143.729650923204</v>
      </c>
      <c r="AO40" s="40">
        <f t="shared" si="21"/>
        <v>146762.24294480297</v>
      </c>
    </row>
    <row r="41" spans="1:41">
      <c r="A41" s="34">
        <v>1999</v>
      </c>
      <c r="B41" s="14">
        <v>137.69632999999999</v>
      </c>
      <c r="C41" s="13">
        <v>11.164210000000001</v>
      </c>
      <c r="D41" s="35">
        <v>0</v>
      </c>
      <c r="E41" s="15">
        <v>7.8079999999999997E-2</v>
      </c>
      <c r="F41" s="35">
        <v>0</v>
      </c>
      <c r="G41" s="36">
        <v>7689752</v>
      </c>
      <c r="H41" s="56">
        <v>36.857142857142854</v>
      </c>
      <c r="I41" s="56">
        <v>2</v>
      </c>
      <c r="J41" s="56">
        <v>0</v>
      </c>
      <c r="K41" s="56">
        <v>0</v>
      </c>
      <c r="L41" s="37">
        <v>1930</v>
      </c>
      <c r="M41" s="10">
        <v>3828869.2749999999</v>
      </c>
      <c r="N41" s="47">
        <v>22303.976269999999</v>
      </c>
      <c r="O41" s="86">
        <v>5833.7659857142853</v>
      </c>
      <c r="P41" s="57">
        <v>1056</v>
      </c>
      <c r="Q41" s="57">
        <v>26.8</v>
      </c>
      <c r="R41" s="57">
        <v>37.799999999999997</v>
      </c>
      <c r="S41" s="39">
        <v>15320</v>
      </c>
      <c r="T41" s="41">
        <f t="shared" si="0"/>
        <v>3525.4049082179076</v>
      </c>
      <c r="U41" s="38">
        <f t="shared" si="1"/>
        <v>26911.941946136063</v>
      </c>
      <c r="V41" s="38">
        <f t="shared" si="2"/>
        <v>0</v>
      </c>
      <c r="W41" s="38">
        <f t="shared" si="3"/>
        <v>82378.760767999993</v>
      </c>
      <c r="X41" s="38">
        <f t="shared" si="4"/>
        <v>0</v>
      </c>
      <c r="Y41" s="38">
        <f t="shared" si="5"/>
        <v>40643.415220799994</v>
      </c>
      <c r="Z41" s="38">
        <f t="shared" si="16"/>
        <v>0</v>
      </c>
      <c r="AA41" s="38">
        <f t="shared" si="17"/>
        <v>0</v>
      </c>
      <c r="AB41" s="38">
        <f t="shared" si="6"/>
        <v>0.43907071728000013</v>
      </c>
      <c r="AC41" s="38">
        <f t="shared" si="7"/>
        <v>1625.0805048783413</v>
      </c>
      <c r="AD41" s="40">
        <f t="shared" si="18"/>
        <v>153459.96191387126</v>
      </c>
      <c r="AE41" s="41">
        <f t="shared" si="8"/>
        <v>3240.2618641708709</v>
      </c>
      <c r="AF41" s="38">
        <f t="shared" si="9"/>
        <v>25081.026976827648</v>
      </c>
      <c r="AG41" s="38">
        <f t="shared" si="10"/>
        <v>0</v>
      </c>
      <c r="AH41" s="38">
        <f t="shared" si="11"/>
        <v>82378.760767999993</v>
      </c>
      <c r="AI41" s="38">
        <f t="shared" si="12"/>
        <v>0</v>
      </c>
      <c r="AJ41" s="38">
        <f t="shared" si="13"/>
        <v>35342.100191999998</v>
      </c>
      <c r="AK41" s="38">
        <f t="shared" si="19"/>
        <v>0</v>
      </c>
      <c r="AL41" s="38">
        <f t="shared" si="20"/>
        <v>0</v>
      </c>
      <c r="AM41" s="38">
        <f t="shared" si="14"/>
        <v>1.0976767932000002</v>
      </c>
      <c r="AN41" s="38">
        <f t="shared" si="15"/>
        <v>11285.281283877372</v>
      </c>
      <c r="AO41" s="40">
        <f t="shared" si="21"/>
        <v>146043.24747779171</v>
      </c>
    </row>
    <row r="42" spans="1:41">
      <c r="A42" s="34">
        <v>2000</v>
      </c>
      <c r="B42" s="14">
        <v>141.09585000000001</v>
      </c>
      <c r="C42" s="13">
        <v>10.74075</v>
      </c>
      <c r="D42" s="35">
        <v>0</v>
      </c>
      <c r="E42" s="15">
        <v>7.8270000000000006E-2</v>
      </c>
      <c r="F42" s="35">
        <v>0</v>
      </c>
      <c r="G42" s="36">
        <v>7827887</v>
      </c>
      <c r="H42" s="56">
        <v>38.571428571428569</v>
      </c>
      <c r="I42" s="56">
        <v>2</v>
      </c>
      <c r="J42" s="56">
        <v>0</v>
      </c>
      <c r="K42" s="56">
        <v>0</v>
      </c>
      <c r="L42" s="38">
        <v>1890</v>
      </c>
      <c r="M42" s="10">
        <v>3927601.3700000006</v>
      </c>
      <c r="N42" s="47">
        <v>22303.976269999999</v>
      </c>
      <c r="O42" s="86">
        <v>5833.7659857142853</v>
      </c>
      <c r="P42" s="57">
        <v>1056</v>
      </c>
      <c r="Q42" s="57">
        <v>26.8</v>
      </c>
      <c r="R42" s="57">
        <v>37.799999999999997</v>
      </c>
      <c r="S42" s="39">
        <v>15320</v>
      </c>
      <c r="T42" s="41">
        <f t="shared" si="0"/>
        <v>3612.4419737198359</v>
      </c>
      <c r="U42" s="38">
        <f t="shared" si="1"/>
        <v>25891.168336851493</v>
      </c>
      <c r="V42" s="38">
        <f t="shared" si="2"/>
        <v>0</v>
      </c>
      <c r="W42" s="38">
        <f t="shared" si="3"/>
        <v>82579.221379499999</v>
      </c>
      <c r="X42" s="38">
        <f t="shared" si="4"/>
        <v>0</v>
      </c>
      <c r="Y42" s="38">
        <f t="shared" si="5"/>
        <v>41373.513949799992</v>
      </c>
      <c r="Z42" s="38">
        <f t="shared" si="16"/>
        <v>0</v>
      </c>
      <c r="AA42" s="38">
        <f t="shared" si="17"/>
        <v>0</v>
      </c>
      <c r="AB42" s="38">
        <f t="shared" si="6"/>
        <v>0.45908262192000004</v>
      </c>
      <c r="AC42" s="38">
        <f t="shared" si="7"/>
        <v>1632.4362847462166</v>
      </c>
      <c r="AD42" s="40">
        <f t="shared" si="18"/>
        <v>153456.80472249322</v>
      </c>
      <c r="AE42" s="41">
        <f t="shared" si="8"/>
        <v>3320.2591670219076</v>
      </c>
      <c r="AF42" s="38">
        <f t="shared" si="9"/>
        <v>24129.70022073765</v>
      </c>
      <c r="AG42" s="38">
        <f t="shared" si="10"/>
        <v>0</v>
      </c>
      <c r="AH42" s="38">
        <f t="shared" si="11"/>
        <v>82579.221379499999</v>
      </c>
      <c r="AI42" s="38">
        <f t="shared" si="12"/>
        <v>0</v>
      </c>
      <c r="AJ42" s="38">
        <f t="shared" si="13"/>
        <v>35976.968651999996</v>
      </c>
      <c r="AK42" s="38">
        <f t="shared" si="19"/>
        <v>0</v>
      </c>
      <c r="AL42" s="38">
        <f t="shared" si="20"/>
        <v>0</v>
      </c>
      <c r="AM42" s="38">
        <f t="shared" si="14"/>
        <v>1.1477065548000001</v>
      </c>
      <c r="AN42" s="38">
        <f t="shared" si="15"/>
        <v>11336.363088515393</v>
      </c>
      <c r="AO42" s="40">
        <f t="shared" si="21"/>
        <v>146007.29712581437</v>
      </c>
    </row>
    <row r="43" spans="1:41">
      <c r="A43" s="34">
        <v>2001</v>
      </c>
      <c r="B43" s="14">
        <v>146.60740999999999</v>
      </c>
      <c r="C43" s="13">
        <v>11.760680000000001</v>
      </c>
      <c r="D43" s="35">
        <v>0</v>
      </c>
      <c r="E43" s="15">
        <v>8.0740000000000006E-2</v>
      </c>
      <c r="F43" s="35">
        <v>0</v>
      </c>
      <c r="G43" s="36">
        <v>7945739</v>
      </c>
      <c r="H43" s="56">
        <v>38.571428571428569</v>
      </c>
      <c r="I43" s="56">
        <v>2</v>
      </c>
      <c r="J43" s="56">
        <v>0</v>
      </c>
      <c r="K43" s="56">
        <v>0</v>
      </c>
      <c r="L43" s="38">
        <v>1890</v>
      </c>
      <c r="M43" s="10">
        <v>3908234.55</v>
      </c>
      <c r="N43" s="47">
        <v>22303.976269999999</v>
      </c>
      <c r="O43" s="86">
        <v>5833.7659857142853</v>
      </c>
      <c r="P43" s="57">
        <v>1056</v>
      </c>
      <c r="Q43" s="57">
        <v>26.8</v>
      </c>
      <c r="R43" s="57">
        <v>37.799999999999997</v>
      </c>
      <c r="S43" s="39">
        <v>15320</v>
      </c>
      <c r="T43" s="41">
        <f t="shared" si="0"/>
        <v>3753.5530743275094</v>
      </c>
      <c r="U43" s="38">
        <f t="shared" si="1"/>
        <v>28349.765671470122</v>
      </c>
      <c r="V43" s="38">
        <f t="shared" si="2"/>
        <v>0</v>
      </c>
      <c r="W43" s="38">
        <f t="shared" si="3"/>
        <v>85185.20932899999</v>
      </c>
      <c r="X43" s="38">
        <f t="shared" si="4"/>
        <v>0</v>
      </c>
      <c r="Y43" s="38">
        <f t="shared" si="5"/>
        <v>41996.408910599996</v>
      </c>
      <c r="Z43" s="38">
        <f t="shared" si="16"/>
        <v>0</v>
      </c>
      <c r="AA43" s="38">
        <f t="shared" si="17"/>
        <v>0</v>
      </c>
      <c r="AB43" s="38">
        <f t="shared" si="6"/>
        <v>0.45908262192000004</v>
      </c>
      <c r="AC43" s="38">
        <f t="shared" si="7"/>
        <v>1624.3868172188768</v>
      </c>
      <c r="AD43" s="40">
        <f t="shared" si="18"/>
        <v>159285.39606801953</v>
      </c>
      <c r="AE43" s="41">
        <f t="shared" si="8"/>
        <v>3449.9568697863137</v>
      </c>
      <c r="AF43" s="38">
        <f t="shared" si="9"/>
        <v>26421.030448713998</v>
      </c>
      <c r="AG43" s="38">
        <f t="shared" si="10"/>
        <v>0</v>
      </c>
      <c r="AH43" s="38">
        <f t="shared" si="11"/>
        <v>85185.20932899999</v>
      </c>
      <c r="AI43" s="38">
        <f t="shared" si="12"/>
        <v>0</v>
      </c>
      <c r="AJ43" s="38">
        <f t="shared" si="13"/>
        <v>36518.616443999999</v>
      </c>
      <c r="AK43" s="38">
        <f t="shared" si="19"/>
        <v>0</v>
      </c>
      <c r="AL43" s="38">
        <f t="shared" si="20"/>
        <v>0</v>
      </c>
      <c r="AM43" s="38">
        <f t="shared" si="14"/>
        <v>1.1477065548000001</v>
      </c>
      <c r="AN43" s="38">
        <f t="shared" si="15"/>
        <v>11280.464008464422</v>
      </c>
      <c r="AO43" s="40">
        <f t="shared" si="21"/>
        <v>151575.96079805511</v>
      </c>
    </row>
    <row r="44" spans="1:41">
      <c r="A44" s="34">
        <v>2002</v>
      </c>
      <c r="B44" s="14">
        <v>151.01666</v>
      </c>
      <c r="C44" s="13">
        <v>12.18905</v>
      </c>
      <c r="D44" s="35">
        <v>0</v>
      </c>
      <c r="E44" s="15">
        <v>8.1600000000000006E-2</v>
      </c>
      <c r="F44" s="35">
        <v>0</v>
      </c>
      <c r="G44" s="36">
        <v>8066229</v>
      </c>
      <c r="H44" s="56">
        <v>38.571428571428569</v>
      </c>
      <c r="I44" s="56">
        <v>2</v>
      </c>
      <c r="J44" s="56">
        <v>0</v>
      </c>
      <c r="K44" s="56">
        <v>0</v>
      </c>
      <c r="L44" s="38">
        <v>1890</v>
      </c>
      <c r="M44" s="10">
        <v>3984387.2946000006</v>
      </c>
      <c r="N44" s="47">
        <v>22303.976269999999</v>
      </c>
      <c r="O44" s="86">
        <v>5833.7659857142853</v>
      </c>
      <c r="P44" s="57">
        <v>1056</v>
      </c>
      <c r="Q44" s="57">
        <v>26.8</v>
      </c>
      <c r="R44" s="57">
        <v>37.799999999999997</v>
      </c>
      <c r="S44" s="39">
        <v>15320</v>
      </c>
      <c r="T44" s="41">
        <f t="shared" si="0"/>
        <v>3866.4420060191524</v>
      </c>
      <c r="U44" s="38">
        <f t="shared" si="1"/>
        <v>29382.375105676958</v>
      </c>
      <c r="V44" s="38">
        <f t="shared" si="2"/>
        <v>0</v>
      </c>
      <c r="W44" s="38">
        <f t="shared" si="3"/>
        <v>86092.557359999992</v>
      </c>
      <c r="X44" s="38">
        <f t="shared" si="4"/>
        <v>0</v>
      </c>
      <c r="Y44" s="38">
        <f t="shared" si="5"/>
        <v>42633.24675659999</v>
      </c>
      <c r="Z44" s="38">
        <f t="shared" si="16"/>
        <v>0</v>
      </c>
      <c r="AA44" s="38">
        <f t="shared" si="17"/>
        <v>0</v>
      </c>
      <c r="AB44" s="38">
        <f t="shared" si="6"/>
        <v>0.45908262192000004</v>
      </c>
      <c r="AC44" s="38">
        <f t="shared" si="7"/>
        <v>1656.0383245275355</v>
      </c>
      <c r="AD44" s="40">
        <f t="shared" si="18"/>
        <v>161975.08031091798</v>
      </c>
      <c r="AE44" s="41">
        <f t="shared" si="8"/>
        <v>3553.7150790617206</v>
      </c>
      <c r="AF44" s="38">
        <f t="shared" si="9"/>
        <v>27383.387796530249</v>
      </c>
      <c r="AG44" s="38">
        <f t="shared" si="10"/>
        <v>0</v>
      </c>
      <c r="AH44" s="38">
        <f t="shared" si="11"/>
        <v>86092.557359999992</v>
      </c>
      <c r="AI44" s="38">
        <f t="shared" si="12"/>
        <v>0</v>
      </c>
      <c r="AJ44" s="38">
        <f t="shared" si="13"/>
        <v>37072.388483999996</v>
      </c>
      <c r="AK44" s="38">
        <f t="shared" si="19"/>
        <v>0</v>
      </c>
      <c r="AL44" s="38">
        <f t="shared" si="20"/>
        <v>0</v>
      </c>
      <c r="AM44" s="38">
        <f t="shared" si="14"/>
        <v>1.1477065548000001</v>
      </c>
      <c r="AN44" s="38">
        <f t="shared" si="15"/>
        <v>11500.266142552329</v>
      </c>
      <c r="AO44" s="40">
        <f t="shared" si="21"/>
        <v>154103.19642614675</v>
      </c>
    </row>
    <row r="45" spans="1:41">
      <c r="A45" s="34">
        <v>2003</v>
      </c>
      <c r="B45" s="14">
        <v>159.83515</v>
      </c>
      <c r="C45" s="13">
        <v>12.737299999999999</v>
      </c>
      <c r="D45" s="35">
        <v>0</v>
      </c>
      <c r="E45" s="15">
        <v>8.3710000000000007E-2</v>
      </c>
      <c r="F45" s="35">
        <v>0</v>
      </c>
      <c r="G45" s="36">
        <v>8189418</v>
      </c>
      <c r="H45" s="56">
        <v>38.571428571428569</v>
      </c>
      <c r="I45" s="56">
        <v>2</v>
      </c>
      <c r="J45" s="56">
        <v>0</v>
      </c>
      <c r="K45" s="56">
        <v>0</v>
      </c>
      <c r="L45" s="38">
        <v>1885</v>
      </c>
      <c r="M45" s="10">
        <v>4016529.4392000004</v>
      </c>
      <c r="N45" s="47">
        <v>22303.976269999999</v>
      </c>
      <c r="O45" s="86">
        <v>5833.7659857142853</v>
      </c>
      <c r="P45" s="57">
        <v>1056</v>
      </c>
      <c r="Q45" s="57">
        <v>26.8</v>
      </c>
      <c r="R45" s="57">
        <v>37.799999999999997</v>
      </c>
      <c r="S45" s="39">
        <v>15320</v>
      </c>
      <c r="T45" s="41">
        <f t="shared" si="0"/>
        <v>4092.2196133749217</v>
      </c>
      <c r="U45" s="38">
        <f t="shared" si="1"/>
        <v>30703.96187016536</v>
      </c>
      <c r="V45" s="38">
        <f t="shared" si="2"/>
        <v>0</v>
      </c>
      <c r="W45" s="38">
        <f t="shared" si="3"/>
        <v>88318.725203499998</v>
      </c>
      <c r="X45" s="38">
        <f t="shared" si="4"/>
        <v>0</v>
      </c>
      <c r="Y45" s="38">
        <f t="shared" si="5"/>
        <v>43284.349897199987</v>
      </c>
      <c r="Z45" s="38">
        <f t="shared" si="16"/>
        <v>0</v>
      </c>
      <c r="AA45" s="38">
        <f t="shared" si="17"/>
        <v>0</v>
      </c>
      <c r="AB45" s="38">
        <f t="shared" si="6"/>
        <v>0.45908262192000004</v>
      </c>
      <c r="AC45" s="38">
        <f t="shared" si="7"/>
        <v>1664.9812282211929</v>
      </c>
      <c r="AD45" s="40">
        <f t="shared" si="18"/>
        <v>166399.71566686218</v>
      </c>
      <c r="AE45" s="41">
        <f t="shared" si="8"/>
        <v>3761.2312622931263</v>
      </c>
      <c r="AF45" s="38">
        <f t="shared" si="9"/>
        <v>28615.062320750571</v>
      </c>
      <c r="AG45" s="38">
        <f t="shared" si="10"/>
        <v>0</v>
      </c>
      <c r="AH45" s="38">
        <f t="shared" si="11"/>
        <v>88318.725203499998</v>
      </c>
      <c r="AI45" s="38">
        <f t="shared" si="12"/>
        <v>0</v>
      </c>
      <c r="AJ45" s="38">
        <f t="shared" si="13"/>
        <v>37638.565127999995</v>
      </c>
      <c r="AK45" s="38">
        <f t="shared" si="19"/>
        <v>0</v>
      </c>
      <c r="AL45" s="38">
        <f t="shared" si="20"/>
        <v>0</v>
      </c>
      <c r="AM45" s="38">
        <f t="shared" si="14"/>
        <v>1.1477065548000001</v>
      </c>
      <c r="AN45" s="38">
        <f t="shared" si="15"/>
        <v>11562.369640424951</v>
      </c>
      <c r="AO45" s="40">
        <f t="shared" si="21"/>
        <v>158334.73162109847</v>
      </c>
    </row>
    <row r="46" spans="1:41">
      <c r="A46" s="34">
        <v>2004</v>
      </c>
      <c r="B46" s="14">
        <v>119.04962999999999</v>
      </c>
      <c r="C46" s="13">
        <v>13.27364</v>
      </c>
      <c r="D46" s="35">
        <v>0</v>
      </c>
      <c r="E46" s="15">
        <v>8.3930000000000005E-2</v>
      </c>
      <c r="F46" s="35">
        <v>0</v>
      </c>
      <c r="G46" s="36">
        <v>8315365</v>
      </c>
      <c r="H46" s="56">
        <v>38.571428571428569</v>
      </c>
      <c r="I46" s="56">
        <v>2</v>
      </c>
      <c r="J46" s="56">
        <v>0</v>
      </c>
      <c r="K46" s="56">
        <v>0</v>
      </c>
      <c r="L46" s="38">
        <v>1885</v>
      </c>
      <c r="M46" s="10">
        <v>4109857.3584000003</v>
      </c>
      <c r="N46" s="47">
        <v>22303.976269999999</v>
      </c>
      <c r="O46" s="86">
        <v>5833.7659857142853</v>
      </c>
      <c r="P46" s="57">
        <v>1056</v>
      </c>
      <c r="Q46" s="57">
        <v>26.8</v>
      </c>
      <c r="R46" s="57">
        <v>37.799999999999997</v>
      </c>
      <c r="S46" s="39">
        <v>15320</v>
      </c>
      <c r="T46" s="41">
        <f t="shared" si="0"/>
        <v>3047.9980833441673</v>
      </c>
      <c r="U46" s="38">
        <f t="shared" si="1"/>
        <v>31996.838924913576</v>
      </c>
      <c r="V46" s="38">
        <f t="shared" si="2"/>
        <v>0</v>
      </c>
      <c r="W46" s="38">
        <f t="shared" si="3"/>
        <v>88550.837490499995</v>
      </c>
      <c r="X46" s="38">
        <f t="shared" si="4"/>
        <v>0</v>
      </c>
      <c r="Y46" s="38">
        <f t="shared" si="5"/>
        <v>43950.030170999991</v>
      </c>
      <c r="Z46" s="38">
        <f t="shared" si="16"/>
        <v>0</v>
      </c>
      <c r="AA46" s="38">
        <f t="shared" si="17"/>
        <v>0</v>
      </c>
      <c r="AB46" s="38">
        <f t="shared" si="6"/>
        <v>0.45908262192000004</v>
      </c>
      <c r="AC46" s="38">
        <f t="shared" si="7"/>
        <v>1703.6686661919932</v>
      </c>
      <c r="AD46" s="40">
        <f t="shared" si="18"/>
        <v>167546.16375237965</v>
      </c>
      <c r="AE46" s="41">
        <f t="shared" si="8"/>
        <v>2801.4688266030948</v>
      </c>
      <c r="AF46" s="38">
        <f t="shared" si="9"/>
        <v>29819.980358726538</v>
      </c>
      <c r="AG46" s="38">
        <f t="shared" si="10"/>
        <v>0</v>
      </c>
      <c r="AH46" s="38">
        <f t="shared" si="11"/>
        <v>88550.837490499995</v>
      </c>
      <c r="AI46" s="38">
        <f t="shared" si="12"/>
        <v>0</v>
      </c>
      <c r="AJ46" s="38">
        <f t="shared" si="13"/>
        <v>38217.417539999995</v>
      </c>
      <c r="AK46" s="38">
        <f t="shared" si="19"/>
        <v>0</v>
      </c>
      <c r="AL46" s="38">
        <f t="shared" si="20"/>
        <v>0</v>
      </c>
      <c r="AM46" s="38">
        <f t="shared" si="14"/>
        <v>1.1477065548000001</v>
      </c>
      <c r="AN46" s="38">
        <f t="shared" si="15"/>
        <v>11831.032404111065</v>
      </c>
      <c r="AO46" s="40">
        <f t="shared" si="21"/>
        <v>159390.85192238441</v>
      </c>
    </row>
    <row r="47" spans="1:41">
      <c r="A47" s="34">
        <v>2005</v>
      </c>
      <c r="B47" s="14">
        <v>154.32359</v>
      </c>
      <c r="C47" s="13">
        <v>14.0741</v>
      </c>
      <c r="D47" s="35">
        <v>0</v>
      </c>
      <c r="E47" s="15">
        <v>8.7929999999999994E-2</v>
      </c>
      <c r="F47" s="35">
        <v>0</v>
      </c>
      <c r="G47" s="36">
        <v>8444134</v>
      </c>
      <c r="H47" s="56">
        <v>38.571428571428569</v>
      </c>
      <c r="I47" s="56">
        <v>2</v>
      </c>
      <c r="J47" s="56">
        <v>0</v>
      </c>
      <c r="K47" s="56">
        <v>0</v>
      </c>
      <c r="L47" s="38">
        <v>1885</v>
      </c>
      <c r="M47" s="10">
        <v>4147083.6570000006</v>
      </c>
      <c r="N47" s="47">
        <v>22303.976269999999</v>
      </c>
      <c r="O47" s="86">
        <v>5833.7659857142853</v>
      </c>
      <c r="P47" s="57">
        <v>1056</v>
      </c>
      <c r="Q47" s="57">
        <v>26.8</v>
      </c>
      <c r="R47" s="57">
        <v>37.799999999999997</v>
      </c>
      <c r="S47" s="39">
        <v>15320</v>
      </c>
      <c r="T47" s="41">
        <f t="shared" si="0"/>
        <v>3951.1085127672477</v>
      </c>
      <c r="U47" s="38">
        <f t="shared" si="1"/>
        <v>33926.391759391263</v>
      </c>
      <c r="V47" s="38">
        <f t="shared" si="2"/>
        <v>0</v>
      </c>
      <c r="W47" s="38">
        <f t="shared" si="3"/>
        <v>92771.060890499983</v>
      </c>
      <c r="X47" s="38">
        <f t="shared" si="4"/>
        <v>0</v>
      </c>
      <c r="Y47" s="38">
        <f t="shared" si="5"/>
        <v>44630.625843599992</v>
      </c>
      <c r="Z47" s="38">
        <f t="shared" si="16"/>
        <v>0</v>
      </c>
      <c r="AA47" s="38">
        <f t="shared" si="17"/>
        <v>0</v>
      </c>
      <c r="AB47" s="38">
        <f t="shared" si="6"/>
        <v>0.45908262192000004</v>
      </c>
      <c r="AC47" s="38">
        <f t="shared" si="7"/>
        <v>1719.1001697582917</v>
      </c>
      <c r="AD47" s="40">
        <f t="shared" si="18"/>
        <v>175279.6460888804</v>
      </c>
      <c r="AE47" s="41">
        <f t="shared" si="8"/>
        <v>3631.5335595287202</v>
      </c>
      <c r="AF47" s="38">
        <f t="shared" si="9"/>
        <v>31618.258862433606</v>
      </c>
      <c r="AG47" s="38">
        <f t="shared" si="10"/>
        <v>0</v>
      </c>
      <c r="AH47" s="38">
        <f t="shared" si="11"/>
        <v>92771.060890499983</v>
      </c>
      <c r="AI47" s="38">
        <f t="shared" si="12"/>
        <v>0</v>
      </c>
      <c r="AJ47" s="38">
        <f t="shared" si="13"/>
        <v>38809.239863999996</v>
      </c>
      <c r="AK47" s="38">
        <f t="shared" si="19"/>
        <v>0</v>
      </c>
      <c r="AL47" s="38">
        <f t="shared" si="20"/>
        <v>0</v>
      </c>
      <c r="AM47" s="38">
        <f t="shared" si="14"/>
        <v>1.1477065548000001</v>
      </c>
      <c r="AN47" s="38">
        <f t="shared" si="15"/>
        <v>11938.195623321471</v>
      </c>
      <c r="AO47" s="40">
        <f t="shared" si="21"/>
        <v>166831.2408830171</v>
      </c>
    </row>
    <row r="48" spans="1:41">
      <c r="A48" s="34">
        <v>2006</v>
      </c>
      <c r="B48" s="14">
        <v>63.934060000000002</v>
      </c>
      <c r="C48" s="13">
        <v>14.542590000000001</v>
      </c>
      <c r="D48" s="35">
        <v>0</v>
      </c>
      <c r="E48" s="15">
        <v>9.6670000000000006E-2</v>
      </c>
      <c r="F48" s="35">
        <v>0</v>
      </c>
      <c r="G48" s="36">
        <v>8572989</v>
      </c>
      <c r="H48" s="56">
        <v>39.857651245551601</v>
      </c>
      <c r="I48" s="56">
        <v>2</v>
      </c>
      <c r="J48" s="56">
        <v>0</v>
      </c>
      <c r="K48" s="56">
        <v>0</v>
      </c>
      <c r="L48" s="38">
        <v>1880</v>
      </c>
      <c r="M48" s="10">
        <v>4251187.9890000001</v>
      </c>
      <c r="N48" s="47">
        <v>22303.976269999999</v>
      </c>
      <c r="O48" s="86">
        <v>5833.7659857142853</v>
      </c>
      <c r="P48" s="57">
        <v>1056</v>
      </c>
      <c r="Q48" s="57">
        <v>26.8</v>
      </c>
      <c r="R48" s="57">
        <v>37.799999999999997</v>
      </c>
      <c r="S48" s="39">
        <v>15320</v>
      </c>
      <c r="T48" s="41">
        <f t="shared" si="0"/>
        <v>1636.8878453499694</v>
      </c>
      <c r="U48" s="38">
        <f t="shared" si="1"/>
        <v>35055.712659154466</v>
      </c>
      <c r="V48" s="38">
        <f t="shared" si="2"/>
        <v>0</v>
      </c>
      <c r="W48" s="38">
        <f t="shared" si="3"/>
        <v>101992.24901949998</v>
      </c>
      <c r="X48" s="38">
        <f t="shared" si="4"/>
        <v>0</v>
      </c>
      <c r="Y48" s="38">
        <f t="shared" si="5"/>
        <v>45311.676060599995</v>
      </c>
      <c r="Z48" s="38">
        <f t="shared" si="16"/>
        <v>0</v>
      </c>
      <c r="AA48" s="38">
        <f t="shared" si="17"/>
        <v>0</v>
      </c>
      <c r="AB48" s="38">
        <f t="shared" si="6"/>
        <v>0.474097485128541</v>
      </c>
      <c r="AC48" s="38">
        <f t="shared" si="7"/>
        <v>1757.5803631654176</v>
      </c>
      <c r="AD48" s="40">
        <f t="shared" si="18"/>
        <v>183996.99968208955</v>
      </c>
      <c r="AE48" s="41">
        <f t="shared" si="8"/>
        <v>1504.4925049172512</v>
      </c>
      <c r="AF48" s="38">
        <f t="shared" si="9"/>
        <v>32670.748051402104</v>
      </c>
      <c r="AG48" s="38">
        <f t="shared" si="10"/>
        <v>0</v>
      </c>
      <c r="AH48" s="38">
        <f t="shared" si="11"/>
        <v>101992.24901949998</v>
      </c>
      <c r="AI48" s="38">
        <f t="shared" si="12"/>
        <v>0</v>
      </c>
      <c r="AJ48" s="38">
        <f t="shared" si="13"/>
        <v>39401.457444</v>
      </c>
      <c r="AK48" s="38">
        <f t="shared" si="19"/>
        <v>0</v>
      </c>
      <c r="AL48" s="38">
        <f t="shared" si="20"/>
        <v>0</v>
      </c>
      <c r="AM48" s="38">
        <f t="shared" si="14"/>
        <v>1.1852437128213524</v>
      </c>
      <c r="AN48" s="38">
        <f t="shared" si="15"/>
        <v>12205.419188648732</v>
      </c>
      <c r="AO48" s="40">
        <f t="shared" si="21"/>
        <v>175570.13226353217</v>
      </c>
    </row>
    <row r="49" spans="1:41">
      <c r="A49" s="34">
        <v>2007</v>
      </c>
      <c r="B49" s="14">
        <v>15.432359999999999</v>
      </c>
      <c r="C49" s="13">
        <v>14.800879999999999</v>
      </c>
      <c r="D49" s="35">
        <v>0</v>
      </c>
      <c r="E49" s="15">
        <v>9.5899999999999999E-2</v>
      </c>
      <c r="F49" s="35">
        <v>0</v>
      </c>
      <c r="G49" s="36">
        <v>8704874</v>
      </c>
      <c r="H49" s="56">
        <v>41.134751773049643</v>
      </c>
      <c r="I49" s="56">
        <v>2</v>
      </c>
      <c r="J49" s="56">
        <v>0</v>
      </c>
      <c r="K49" s="56">
        <v>0</v>
      </c>
      <c r="L49" s="38">
        <v>1880</v>
      </c>
      <c r="M49" s="10">
        <v>4361637.9312000005</v>
      </c>
      <c r="N49" s="47">
        <v>22303.976269999999</v>
      </c>
      <c r="O49" s="86">
        <v>5833.7659857142853</v>
      </c>
      <c r="P49" s="57">
        <v>1056</v>
      </c>
      <c r="Q49" s="57">
        <v>26.8</v>
      </c>
      <c r="R49" s="57">
        <v>37.799999999999997</v>
      </c>
      <c r="S49" s="39">
        <v>15320</v>
      </c>
      <c r="T49" s="41">
        <f t="shared" si="0"/>
        <v>395.11087687947622</v>
      </c>
      <c r="U49" s="38">
        <f t="shared" si="1"/>
        <v>35678.334903385563</v>
      </c>
      <c r="V49" s="38">
        <f t="shared" si="2"/>
        <v>0</v>
      </c>
      <c r="W49" s="38">
        <f t="shared" si="3"/>
        <v>101179.85601499998</v>
      </c>
      <c r="X49" s="38">
        <f t="shared" si="4"/>
        <v>0</v>
      </c>
      <c r="Y49" s="38">
        <f t="shared" si="5"/>
        <v>46008.741039599998</v>
      </c>
      <c r="Z49" s="38">
        <f t="shared" si="16"/>
        <v>0</v>
      </c>
      <c r="AA49" s="38">
        <f t="shared" si="17"/>
        <v>0</v>
      </c>
      <c r="AB49" s="38">
        <f t="shared" si="6"/>
        <v>0.48900585994553203</v>
      </c>
      <c r="AC49" s="38">
        <f t="shared" si="7"/>
        <v>1803.2439870808446</v>
      </c>
      <c r="AD49" s="40">
        <f t="shared" si="18"/>
        <v>183262.53184072496</v>
      </c>
      <c r="AE49" s="41">
        <f t="shared" si="8"/>
        <v>363.15337948481266</v>
      </c>
      <c r="AF49" s="38">
        <f t="shared" si="9"/>
        <v>33251.011093555986</v>
      </c>
      <c r="AG49" s="38">
        <f t="shared" si="10"/>
        <v>0</v>
      </c>
      <c r="AH49" s="38">
        <f t="shared" si="11"/>
        <v>101179.85601499998</v>
      </c>
      <c r="AI49" s="38">
        <f t="shared" si="12"/>
        <v>0</v>
      </c>
      <c r="AJ49" s="38">
        <f t="shared" si="13"/>
        <v>40007.600903999999</v>
      </c>
      <c r="AK49" s="38">
        <f t="shared" si="19"/>
        <v>0</v>
      </c>
      <c r="AL49" s="38">
        <f t="shared" si="20"/>
        <v>0</v>
      </c>
      <c r="AM49" s="38">
        <f t="shared" si="14"/>
        <v>1.22251464986383</v>
      </c>
      <c r="AN49" s="38">
        <f t="shared" si="15"/>
        <v>12522.527688061418</v>
      </c>
      <c r="AO49" s="40">
        <f t="shared" si="21"/>
        <v>174802.84390669063</v>
      </c>
    </row>
    <row r="50" spans="1:41">
      <c r="A50" s="34">
        <v>2008</v>
      </c>
      <c r="B50" s="14">
        <v>1.1023099999999999</v>
      </c>
      <c r="C50" s="13">
        <v>11.861179999999999</v>
      </c>
      <c r="D50" s="35">
        <v>0</v>
      </c>
      <c r="E50" s="15">
        <v>9.4289999999999999E-2</v>
      </c>
      <c r="F50" s="35">
        <v>0</v>
      </c>
      <c r="G50" s="36">
        <v>8839863</v>
      </c>
      <c r="H50" s="56">
        <v>41.549295774647888</v>
      </c>
      <c r="I50" s="56">
        <v>2</v>
      </c>
      <c r="J50" s="56">
        <v>0</v>
      </c>
      <c r="K50" s="56">
        <v>0</v>
      </c>
      <c r="L50" s="38">
        <v>1880</v>
      </c>
      <c r="M50" s="10">
        <v>4478943.6216000002</v>
      </c>
      <c r="N50" s="47">
        <v>22303.976269999999</v>
      </c>
      <c r="O50" s="86">
        <v>5833.7659857142853</v>
      </c>
      <c r="P50" s="57">
        <v>1056</v>
      </c>
      <c r="Q50" s="57">
        <v>26.8</v>
      </c>
      <c r="R50" s="57">
        <v>37.799999999999997</v>
      </c>
      <c r="S50" s="39">
        <v>15320</v>
      </c>
      <c r="T50" s="41">
        <f t="shared" si="0"/>
        <v>28.222168916031986</v>
      </c>
      <c r="U50" s="38">
        <f t="shared" si="1"/>
        <v>28592.02644635582</v>
      </c>
      <c r="V50" s="38">
        <f t="shared" si="2"/>
        <v>0</v>
      </c>
      <c r="W50" s="38">
        <f t="shared" si="3"/>
        <v>99481.216096499978</v>
      </c>
      <c r="X50" s="38">
        <f t="shared" si="4"/>
        <v>0</v>
      </c>
      <c r="Y50" s="38">
        <f t="shared" si="5"/>
        <v>46722.211900199989</v>
      </c>
      <c r="Z50" s="38">
        <f t="shared" si="16"/>
        <v>0</v>
      </c>
      <c r="AA50" s="38">
        <f t="shared" si="17"/>
        <v>0</v>
      </c>
      <c r="AB50" s="38">
        <f t="shared" si="6"/>
        <v>0.49384508537915511</v>
      </c>
      <c r="AC50" s="38">
        <f t="shared" si="7"/>
        <v>1851.7420018635546</v>
      </c>
      <c r="AD50" s="40">
        <f t="shared" si="18"/>
        <v>174824.17045705719</v>
      </c>
      <c r="AE50" s="41">
        <f t="shared" si="8"/>
        <v>25.939493488999986</v>
      </c>
      <c r="AF50" s="38">
        <f t="shared" si="9"/>
        <v>26646.809362866552</v>
      </c>
      <c r="AG50" s="38">
        <f t="shared" si="10"/>
        <v>0</v>
      </c>
      <c r="AH50" s="38">
        <f t="shared" si="11"/>
        <v>99481.216096499978</v>
      </c>
      <c r="AI50" s="38">
        <f t="shared" si="12"/>
        <v>0</v>
      </c>
      <c r="AJ50" s="38">
        <f t="shared" si="13"/>
        <v>40628.010347999996</v>
      </c>
      <c r="AK50" s="38">
        <f t="shared" si="19"/>
        <v>0</v>
      </c>
      <c r="AL50" s="38">
        <f t="shared" si="20"/>
        <v>0</v>
      </c>
      <c r="AM50" s="38">
        <f t="shared" si="14"/>
        <v>1.2346127134478877</v>
      </c>
      <c r="AN50" s="38">
        <f t="shared" si="15"/>
        <v>12859.319457385795</v>
      </c>
      <c r="AO50" s="40">
        <f t="shared" si="21"/>
        <v>166783.20991356898</v>
      </c>
    </row>
    <row r="51" spans="1:41">
      <c r="A51" s="34">
        <v>2009</v>
      </c>
      <c r="B51" s="14">
        <v>1.1023099999999999</v>
      </c>
      <c r="C51" s="13">
        <v>12.964969999999999</v>
      </c>
      <c r="D51" s="35">
        <v>0</v>
      </c>
      <c r="E51" s="15">
        <v>0.10032000000000001</v>
      </c>
      <c r="F51" s="35">
        <v>0</v>
      </c>
      <c r="G51" s="36">
        <v>8978029</v>
      </c>
      <c r="H51" s="56">
        <v>41.95804195804196</v>
      </c>
      <c r="I51" s="56">
        <v>2</v>
      </c>
      <c r="J51" s="56">
        <v>0</v>
      </c>
      <c r="K51" s="56">
        <v>0</v>
      </c>
      <c r="L51" s="38">
        <v>1880</v>
      </c>
      <c r="M51" s="10">
        <v>4603451.3028000006</v>
      </c>
      <c r="N51" s="47">
        <v>22303.976269999999</v>
      </c>
      <c r="O51" s="86">
        <v>5833.7659857142853</v>
      </c>
      <c r="P51" s="57">
        <v>1056</v>
      </c>
      <c r="Q51" s="57">
        <v>26.8</v>
      </c>
      <c r="R51" s="57">
        <v>37.799999999999997</v>
      </c>
      <c r="S51" s="39">
        <v>15320</v>
      </c>
      <c r="T51" s="41">
        <f t="shared" si="0"/>
        <v>28.222168916031986</v>
      </c>
      <c r="U51" s="38">
        <f t="shared" si="1"/>
        <v>31252.772921092994</v>
      </c>
      <c r="V51" s="38">
        <f t="shared" si="2"/>
        <v>0</v>
      </c>
      <c r="W51" s="38">
        <f t="shared" si="3"/>
        <v>105843.20287199998</v>
      </c>
      <c r="X51" s="38">
        <f t="shared" si="4"/>
        <v>0</v>
      </c>
      <c r="Y51" s="38">
        <f t="shared" si="5"/>
        <v>47452.474476599993</v>
      </c>
      <c r="Z51" s="38">
        <f t="shared" si="16"/>
        <v>0</v>
      </c>
      <c r="AA51" s="38">
        <f t="shared" si="17"/>
        <v>0</v>
      </c>
      <c r="AB51" s="38">
        <f t="shared" si="6"/>
        <v>0.49861662933818196</v>
      </c>
      <c r="AC51" s="38">
        <f t="shared" si="7"/>
        <v>1903.217555545634</v>
      </c>
      <c r="AD51" s="40">
        <f t="shared" si="18"/>
        <v>184577.17105523834</v>
      </c>
      <c r="AE51" s="41">
        <f t="shared" si="8"/>
        <v>25.939493488999986</v>
      </c>
      <c r="AF51" s="38">
        <f t="shared" si="9"/>
        <v>29126.53580716961</v>
      </c>
      <c r="AG51" s="38">
        <f t="shared" si="10"/>
        <v>0</v>
      </c>
      <c r="AH51" s="38">
        <f t="shared" si="11"/>
        <v>105843.20287199998</v>
      </c>
      <c r="AI51" s="38">
        <f t="shared" si="12"/>
        <v>0</v>
      </c>
      <c r="AJ51" s="38">
        <f t="shared" si="13"/>
        <v>41263.021283999995</v>
      </c>
      <c r="AK51" s="38">
        <f t="shared" si="19"/>
        <v>0</v>
      </c>
      <c r="AL51" s="38">
        <f t="shared" si="20"/>
        <v>0</v>
      </c>
      <c r="AM51" s="38">
        <f t="shared" si="14"/>
        <v>1.2465415733454548</v>
      </c>
      <c r="AN51" s="38">
        <f t="shared" si="15"/>
        <v>13216.788580178012</v>
      </c>
      <c r="AO51" s="40">
        <f t="shared" si="21"/>
        <v>176259.94599823194</v>
      </c>
    </row>
    <row r="52" spans="1:41">
      <c r="A52" s="34">
        <v>2010</v>
      </c>
      <c r="B52" s="14">
        <v>1.1023099999999999</v>
      </c>
      <c r="C52" s="13">
        <v>14.43357</v>
      </c>
      <c r="D52" s="35">
        <v>0</v>
      </c>
      <c r="E52" s="15">
        <v>0.10888</v>
      </c>
      <c r="F52" s="35">
        <v>0</v>
      </c>
      <c r="G52" s="36">
        <v>9119448</v>
      </c>
      <c r="H52" s="56">
        <v>41.95804195804196</v>
      </c>
      <c r="I52" s="56">
        <v>2</v>
      </c>
      <c r="J52" s="56">
        <v>0</v>
      </c>
      <c r="K52" s="56">
        <v>0</v>
      </c>
      <c r="L52" s="38">
        <v>1880</v>
      </c>
      <c r="M52" s="10">
        <v>4676774.7762000002</v>
      </c>
      <c r="N52" s="47">
        <v>22303.976269999999</v>
      </c>
      <c r="O52" s="86">
        <v>5833.7659857142853</v>
      </c>
      <c r="P52" s="57">
        <v>1056</v>
      </c>
      <c r="Q52" s="57">
        <v>26.8</v>
      </c>
      <c r="R52" s="57">
        <v>37.799999999999997</v>
      </c>
      <c r="S52" s="39">
        <v>15320</v>
      </c>
      <c r="T52" s="41">
        <f t="shared" si="0"/>
        <v>28.222168916031986</v>
      </c>
      <c r="U52" s="38">
        <f t="shared" si="1"/>
        <v>34792.913955890384</v>
      </c>
      <c r="V52" s="38">
        <f t="shared" si="2"/>
        <v>0</v>
      </c>
      <c r="W52" s="38">
        <f t="shared" si="3"/>
        <v>114874.48094799998</v>
      </c>
      <c r="X52" s="38">
        <f t="shared" si="4"/>
        <v>0</v>
      </c>
      <c r="Y52" s="38">
        <f t="shared" si="5"/>
        <v>48199.93045919999</v>
      </c>
      <c r="Z52" s="38">
        <f t="shared" si="16"/>
        <v>0</v>
      </c>
      <c r="AA52" s="38">
        <f t="shared" si="17"/>
        <v>0</v>
      </c>
      <c r="AB52" s="38">
        <f t="shared" si="6"/>
        <v>0.49861662933818196</v>
      </c>
      <c r="AC52" s="38">
        <f t="shared" si="7"/>
        <v>1933.5318811742297</v>
      </c>
      <c r="AD52" s="40">
        <f t="shared" si="18"/>
        <v>197896.04614863574</v>
      </c>
      <c r="AE52" s="41">
        <f t="shared" si="8"/>
        <v>25.939493488999986</v>
      </c>
      <c r="AF52" s="38">
        <f t="shared" si="9"/>
        <v>32425.828477064664</v>
      </c>
      <c r="AG52" s="38">
        <f t="shared" si="10"/>
        <v>0</v>
      </c>
      <c r="AH52" s="38">
        <f t="shared" si="11"/>
        <v>114874.48094799998</v>
      </c>
      <c r="AI52" s="38">
        <f t="shared" si="12"/>
        <v>0</v>
      </c>
      <c r="AJ52" s="38">
        <f t="shared" si="13"/>
        <v>41912.983007999996</v>
      </c>
      <c r="AK52" s="38">
        <f t="shared" si="19"/>
        <v>0</v>
      </c>
      <c r="AL52" s="38">
        <f t="shared" si="20"/>
        <v>0</v>
      </c>
      <c r="AM52" s="38">
        <f t="shared" si="14"/>
        <v>1.2465415733454548</v>
      </c>
      <c r="AN52" s="38">
        <f t="shared" si="15"/>
        <v>13427.304730376594</v>
      </c>
      <c r="AO52" s="40">
        <f t="shared" si="21"/>
        <v>189240.478468127</v>
      </c>
    </row>
    <row r="53" spans="1:41" ht="15" thickBot="1">
      <c r="A53" s="42">
        <v>2011</v>
      </c>
      <c r="B53" s="49">
        <v>1.1023099999999999</v>
      </c>
      <c r="C53" s="50">
        <v>19</v>
      </c>
      <c r="D53" s="82">
        <v>0</v>
      </c>
      <c r="E53" s="51">
        <v>0.10888</v>
      </c>
      <c r="F53" s="82">
        <v>0</v>
      </c>
      <c r="G53" s="44">
        <v>9119448</v>
      </c>
      <c r="H53" s="58">
        <v>41.95804195804196</v>
      </c>
      <c r="I53" s="58">
        <v>2</v>
      </c>
      <c r="J53" s="83">
        <v>0</v>
      </c>
      <c r="K53" s="83">
        <v>0</v>
      </c>
      <c r="L53" s="43">
        <v>1880</v>
      </c>
      <c r="M53" s="59">
        <v>4875240.1661999999</v>
      </c>
      <c r="N53" s="48">
        <v>22303.976269999999</v>
      </c>
      <c r="O53" s="85">
        <v>5833.7659857142853</v>
      </c>
      <c r="P53" s="60">
        <v>1056</v>
      </c>
      <c r="Q53" s="81">
        <v>26.8</v>
      </c>
      <c r="R53" s="81">
        <v>37.799999999999997</v>
      </c>
      <c r="S53" s="46">
        <v>15320</v>
      </c>
      <c r="T53" s="45">
        <f t="shared" si="0"/>
        <v>28.222168916031986</v>
      </c>
      <c r="U53" s="43">
        <f t="shared" si="1"/>
        <v>45800.5445057541</v>
      </c>
      <c r="V53" s="43">
        <f t="shared" si="2"/>
        <v>0</v>
      </c>
      <c r="W53" s="43">
        <f t="shared" si="3"/>
        <v>114874.48094799998</v>
      </c>
      <c r="X53" s="43">
        <f t="shared" si="4"/>
        <v>0</v>
      </c>
      <c r="Y53" s="43">
        <f t="shared" si="5"/>
        <v>48199.93045919999</v>
      </c>
      <c r="Z53" s="84">
        <f t="shared" si="16"/>
        <v>0</v>
      </c>
      <c r="AA53" s="84">
        <f t="shared" si="17"/>
        <v>0</v>
      </c>
      <c r="AB53" s="43">
        <f t="shared" si="6"/>
        <v>0.49861662933818196</v>
      </c>
      <c r="AC53" s="43">
        <f t="shared" si="7"/>
        <v>2015.5839741737723</v>
      </c>
      <c r="AD53" s="101">
        <f t="shared" si="18"/>
        <v>208903.67669849945</v>
      </c>
      <c r="AE53" s="45">
        <f t="shared" si="8"/>
        <v>25.939493488999986</v>
      </c>
      <c r="AF53" s="43">
        <f t="shared" si="9"/>
        <v>42684.570834812774</v>
      </c>
      <c r="AG53" s="43">
        <f t="shared" si="10"/>
        <v>0</v>
      </c>
      <c r="AH53" s="43">
        <f t="shared" si="11"/>
        <v>114874.48094799998</v>
      </c>
      <c r="AI53" s="43">
        <f t="shared" si="12"/>
        <v>0</v>
      </c>
      <c r="AJ53" s="43">
        <f t="shared" si="13"/>
        <v>41912.983007999996</v>
      </c>
      <c r="AK53" s="84">
        <f t="shared" si="19"/>
        <v>0</v>
      </c>
      <c r="AL53" s="84">
        <f t="shared" si="20"/>
        <v>0</v>
      </c>
      <c r="AM53" s="43">
        <f t="shared" si="14"/>
        <v>1.2465415733454548</v>
      </c>
      <c r="AN53" s="43">
        <f t="shared" si="15"/>
        <v>13997.110931762305</v>
      </c>
      <c r="AO53" s="101">
        <f t="shared" si="21"/>
        <v>199499.22082587509</v>
      </c>
    </row>
    <row r="54" spans="1:41">
      <c r="A54" s="19"/>
      <c r="B54" s="19"/>
      <c r="C54" s="19"/>
      <c r="D54" s="19"/>
      <c r="E54" s="19"/>
      <c r="F54" s="19"/>
      <c r="G54" s="19"/>
      <c r="H54" s="19"/>
      <c r="I54" s="19"/>
      <c r="J54" s="19"/>
      <c r="K54" s="19"/>
      <c r="L54" s="19"/>
      <c r="M54" s="19"/>
      <c r="N54" s="19"/>
      <c r="O54" s="19"/>
    </row>
    <row r="55" spans="1:41">
      <c r="A55" s="19"/>
      <c r="B55" s="19"/>
      <c r="C55" s="19"/>
      <c r="D55" s="19"/>
      <c r="E55" s="19"/>
      <c r="F55" s="19"/>
      <c r="G55" s="19"/>
      <c r="H55" s="19"/>
      <c r="I55" s="19"/>
      <c r="J55" s="19"/>
      <c r="K55" s="19"/>
      <c r="L55" s="19"/>
      <c r="M55" s="19"/>
      <c r="N55" s="19"/>
      <c r="O55" s="19"/>
    </row>
    <row r="56" spans="1:41">
      <c r="A56" s="19"/>
      <c r="B56" s="19"/>
      <c r="C56" s="19"/>
      <c r="D56" s="19"/>
      <c r="E56" s="19"/>
      <c r="F56" s="19"/>
      <c r="G56" s="19"/>
      <c r="H56" s="19"/>
      <c r="I56" s="19"/>
      <c r="J56" s="19"/>
      <c r="K56" s="19"/>
      <c r="L56" s="19"/>
      <c r="M56" s="19"/>
      <c r="N56" s="19"/>
      <c r="O56" s="19"/>
    </row>
    <row r="57" spans="1:41">
      <c r="A57" s="19"/>
      <c r="B57" s="19"/>
      <c r="C57" s="19"/>
      <c r="D57" s="19"/>
      <c r="E57" s="19"/>
      <c r="F57" s="19"/>
      <c r="G57" s="19"/>
      <c r="H57" s="19"/>
      <c r="I57" s="19"/>
      <c r="J57" s="19"/>
      <c r="K57" s="19"/>
      <c r="L57" s="19"/>
      <c r="M57" s="19"/>
      <c r="N57" s="19"/>
      <c r="O57" s="19"/>
    </row>
    <row r="58" spans="1:41">
      <c r="A58" s="19"/>
      <c r="B58" s="19"/>
      <c r="C58" s="19"/>
      <c r="D58" s="19"/>
      <c r="E58" s="19"/>
      <c r="F58" s="19"/>
      <c r="G58" s="19"/>
      <c r="H58" s="19"/>
      <c r="I58" s="19"/>
      <c r="J58" s="19"/>
      <c r="K58" s="19"/>
      <c r="L58" s="19"/>
      <c r="M58" s="19"/>
      <c r="N58" s="19"/>
      <c r="O58" s="19"/>
    </row>
    <row r="59" spans="1:41">
      <c r="A59" s="19"/>
      <c r="B59" s="19"/>
      <c r="C59" s="19"/>
      <c r="D59" s="19"/>
      <c r="E59" s="19"/>
      <c r="F59" s="19"/>
      <c r="G59" s="19"/>
      <c r="H59" s="19"/>
      <c r="I59" s="19"/>
      <c r="J59" s="19"/>
      <c r="K59" s="19"/>
      <c r="L59" s="19"/>
      <c r="M59" s="19"/>
      <c r="N59" s="19"/>
      <c r="O59" s="19"/>
    </row>
    <row r="60" spans="1:41">
      <c r="A60" s="19"/>
      <c r="B60" s="19"/>
      <c r="C60" s="19"/>
      <c r="D60" s="19"/>
      <c r="E60" s="19"/>
      <c r="F60" s="19"/>
      <c r="G60" s="19"/>
      <c r="H60" s="19"/>
      <c r="I60" s="19"/>
      <c r="J60" s="19"/>
      <c r="K60" s="19"/>
      <c r="L60" s="19"/>
      <c r="M60" s="19"/>
      <c r="N60" s="19"/>
      <c r="O60" s="19"/>
    </row>
    <row r="61" spans="1:41">
      <c r="A61" s="19"/>
      <c r="B61" s="19"/>
      <c r="C61" s="19"/>
      <c r="D61" s="19"/>
      <c r="E61" s="19"/>
      <c r="F61" s="19"/>
      <c r="G61" s="19"/>
      <c r="H61" s="19"/>
      <c r="I61" s="19"/>
      <c r="J61" s="19"/>
      <c r="K61" s="19"/>
      <c r="L61" s="19"/>
      <c r="M61" s="19"/>
      <c r="N61" s="19"/>
      <c r="O61" s="19"/>
    </row>
    <row r="62" spans="1:41">
      <c r="A62" s="19"/>
      <c r="B62" s="19"/>
      <c r="C62" s="19"/>
      <c r="D62" s="19"/>
      <c r="E62" s="19"/>
      <c r="F62" s="19"/>
      <c r="G62" s="19"/>
      <c r="H62" s="19"/>
      <c r="I62" s="19"/>
      <c r="J62" s="19"/>
      <c r="K62" s="19"/>
      <c r="L62" s="19"/>
      <c r="M62" s="19"/>
      <c r="N62" s="19"/>
      <c r="O62" s="19"/>
    </row>
    <row r="63" spans="1:41">
      <c r="A63" s="19"/>
      <c r="B63" s="19"/>
      <c r="C63" s="19"/>
      <c r="D63" s="19"/>
      <c r="E63" s="19"/>
      <c r="F63" s="19"/>
      <c r="G63" s="19"/>
      <c r="H63" s="19"/>
      <c r="I63" s="19"/>
      <c r="J63" s="19"/>
      <c r="K63" s="19"/>
      <c r="L63" s="19"/>
      <c r="M63" s="19"/>
      <c r="N63" s="19"/>
      <c r="O63" s="19"/>
    </row>
    <row r="64" spans="1:41">
      <c r="A64" s="19"/>
      <c r="B64" s="19"/>
      <c r="C64" s="19"/>
      <c r="D64" s="19"/>
      <c r="E64" s="19"/>
      <c r="F64" s="19"/>
      <c r="G64" s="19"/>
      <c r="H64" s="19"/>
      <c r="I64" s="19"/>
      <c r="J64" s="19"/>
      <c r="K64" s="19"/>
      <c r="L64" s="19"/>
      <c r="M64" s="19"/>
      <c r="N64" s="19"/>
      <c r="O64" s="19"/>
    </row>
    <row r="65" spans="1:15">
      <c r="A65" s="19"/>
      <c r="B65" s="19"/>
      <c r="C65" s="19"/>
      <c r="D65" s="19"/>
      <c r="E65" s="19"/>
      <c r="F65" s="19"/>
      <c r="G65" s="19"/>
      <c r="H65" s="19"/>
      <c r="I65" s="19"/>
      <c r="J65" s="19"/>
      <c r="K65" s="19"/>
      <c r="L65" s="19"/>
      <c r="M65" s="19"/>
      <c r="N65" s="19"/>
      <c r="O65" s="19"/>
    </row>
    <row r="66" spans="1:15">
      <c r="A66" s="19"/>
      <c r="B66" s="19"/>
      <c r="C66" s="19"/>
      <c r="D66" s="19"/>
      <c r="E66" s="19"/>
      <c r="F66" s="19"/>
      <c r="G66" s="19"/>
      <c r="H66" s="19"/>
      <c r="I66" s="19"/>
      <c r="J66" s="19"/>
      <c r="K66" s="19"/>
      <c r="L66" s="19"/>
      <c r="M66" s="19"/>
      <c r="N66" s="19"/>
      <c r="O66" s="19"/>
    </row>
    <row r="67" spans="1:15">
      <c r="A67" s="19"/>
      <c r="B67" s="19"/>
      <c r="C67" s="19"/>
      <c r="D67" s="19"/>
      <c r="E67" s="19"/>
      <c r="F67" s="19"/>
      <c r="G67" s="19"/>
      <c r="H67" s="19"/>
      <c r="I67" s="19"/>
      <c r="J67" s="19"/>
      <c r="K67" s="19"/>
      <c r="L67" s="19"/>
      <c r="M67" s="19"/>
      <c r="N67" s="19"/>
      <c r="O67" s="19"/>
    </row>
    <row r="68" spans="1:15">
      <c r="A68" s="19"/>
      <c r="B68" s="19"/>
      <c r="C68" s="19"/>
      <c r="D68" s="19"/>
      <c r="E68" s="19"/>
      <c r="F68" s="19"/>
      <c r="G68" s="19"/>
      <c r="H68" s="19"/>
      <c r="I68" s="19"/>
      <c r="J68" s="19"/>
      <c r="K68" s="19"/>
      <c r="L68" s="19"/>
      <c r="M68" s="19"/>
      <c r="N68" s="19"/>
      <c r="O68" s="19"/>
    </row>
    <row r="69" spans="1:15">
      <c r="A69" s="19"/>
      <c r="B69" s="19"/>
      <c r="C69" s="19"/>
      <c r="D69" s="19"/>
      <c r="E69" s="19"/>
      <c r="F69" s="19"/>
      <c r="G69" s="19"/>
      <c r="H69" s="19"/>
      <c r="I69" s="19"/>
      <c r="J69" s="19"/>
      <c r="K69" s="19"/>
      <c r="L69" s="19"/>
      <c r="M69" s="19"/>
      <c r="N69" s="19"/>
      <c r="O69" s="19"/>
    </row>
    <row r="70" spans="1:15">
      <c r="A70" s="19"/>
      <c r="B70" s="19"/>
      <c r="C70" s="19"/>
      <c r="D70" s="19"/>
      <c r="E70" s="19"/>
      <c r="F70" s="19"/>
      <c r="G70" s="19"/>
      <c r="H70" s="19"/>
      <c r="I70" s="19"/>
      <c r="J70" s="19"/>
      <c r="K70" s="19"/>
      <c r="L70" s="19"/>
      <c r="M70" s="19"/>
      <c r="N70" s="19"/>
      <c r="O70" s="19"/>
    </row>
    <row r="71" spans="1:15">
      <c r="A71" s="19"/>
      <c r="B71" s="19"/>
      <c r="C71" s="19"/>
      <c r="D71" s="19"/>
      <c r="E71" s="19"/>
      <c r="F71" s="19"/>
      <c r="G71" s="19"/>
      <c r="H71" s="19"/>
      <c r="I71" s="19"/>
      <c r="J71" s="19"/>
      <c r="K71" s="19"/>
      <c r="L71" s="19"/>
      <c r="M71" s="19"/>
      <c r="N71" s="19"/>
      <c r="O71" s="19"/>
    </row>
    <row r="72" spans="1:15">
      <c r="A72" s="19"/>
      <c r="B72" s="19"/>
      <c r="C72" s="19"/>
      <c r="D72" s="19"/>
      <c r="E72" s="19"/>
      <c r="F72" s="19"/>
      <c r="G72" s="19"/>
      <c r="H72" s="19"/>
      <c r="I72" s="19"/>
      <c r="J72" s="19"/>
      <c r="K72" s="19"/>
      <c r="L72" s="19"/>
      <c r="M72" s="19"/>
      <c r="N72" s="19"/>
      <c r="O72" s="19"/>
    </row>
    <row r="73" spans="1:15">
      <c r="A73" s="19"/>
      <c r="B73" s="19"/>
      <c r="C73" s="19"/>
      <c r="D73" s="19"/>
      <c r="E73" s="19"/>
      <c r="F73" s="19"/>
      <c r="G73" s="19"/>
      <c r="H73" s="19"/>
      <c r="I73" s="19"/>
      <c r="J73" s="19"/>
      <c r="K73" s="19"/>
      <c r="L73" s="19"/>
      <c r="M73" s="19"/>
      <c r="N73" s="19"/>
      <c r="O73" s="19"/>
    </row>
    <row r="74" spans="1:15">
      <c r="A74" s="19"/>
      <c r="B74" s="19"/>
      <c r="C74" s="19"/>
      <c r="D74" s="19"/>
      <c r="E74" s="19"/>
      <c r="F74" s="19"/>
      <c r="G74" s="19"/>
      <c r="H74" s="19"/>
      <c r="I74" s="19"/>
      <c r="J74" s="19"/>
      <c r="K74" s="19"/>
      <c r="L74" s="19"/>
      <c r="M74" s="19"/>
      <c r="N74" s="19"/>
      <c r="O74" s="19"/>
    </row>
    <row r="75" spans="1:15">
      <c r="A75" s="19"/>
      <c r="B75" s="19"/>
      <c r="C75" s="19"/>
      <c r="D75" s="19"/>
      <c r="E75" s="19"/>
      <c r="F75" s="19"/>
      <c r="G75" s="19"/>
      <c r="H75" s="19"/>
      <c r="I75" s="19"/>
      <c r="J75" s="19"/>
      <c r="K75" s="19"/>
      <c r="L75" s="19"/>
      <c r="M75" s="19"/>
      <c r="N75" s="19"/>
      <c r="O75" s="19"/>
    </row>
    <row r="76" spans="1:15">
      <c r="A76" s="19"/>
      <c r="B76" s="19"/>
      <c r="C76" s="19"/>
      <c r="D76" s="19"/>
      <c r="E76" s="19"/>
      <c r="F76" s="19"/>
      <c r="G76" s="19"/>
      <c r="H76" s="19"/>
      <c r="I76" s="19"/>
      <c r="J76" s="19"/>
      <c r="K76" s="19"/>
      <c r="L76" s="19"/>
      <c r="M76" s="19"/>
      <c r="N76" s="19"/>
      <c r="O76" s="19"/>
    </row>
    <row r="77" spans="1:15">
      <c r="A77" s="19"/>
      <c r="B77" s="19"/>
      <c r="C77" s="19"/>
      <c r="D77" s="19"/>
      <c r="E77" s="19"/>
      <c r="F77" s="19"/>
      <c r="G77" s="19"/>
      <c r="H77" s="19"/>
      <c r="I77" s="19"/>
      <c r="J77" s="19"/>
      <c r="K77" s="19"/>
      <c r="L77" s="19"/>
      <c r="M77" s="19"/>
      <c r="N77" s="19"/>
      <c r="O77" s="19"/>
    </row>
    <row r="78" spans="1:15">
      <c r="A78" s="19"/>
      <c r="B78" s="19"/>
      <c r="C78" s="19"/>
      <c r="D78" s="19"/>
      <c r="E78" s="19"/>
      <c r="F78" s="19"/>
      <c r="G78" s="19"/>
      <c r="H78" s="19"/>
      <c r="I78" s="19"/>
      <c r="J78" s="19"/>
      <c r="K78" s="19"/>
      <c r="L78" s="19"/>
      <c r="M78" s="19"/>
      <c r="N78" s="19"/>
      <c r="O78" s="19"/>
    </row>
    <row r="79" spans="1:15">
      <c r="A79" s="19"/>
      <c r="B79" s="19"/>
      <c r="C79" s="19"/>
      <c r="D79" s="19"/>
      <c r="E79" s="19"/>
      <c r="F79" s="19"/>
      <c r="G79" s="19"/>
      <c r="H79" s="19"/>
      <c r="I79" s="19"/>
      <c r="J79" s="19"/>
      <c r="K79" s="19"/>
      <c r="L79" s="19"/>
      <c r="M79" s="19"/>
      <c r="N79" s="19"/>
      <c r="O79" s="19"/>
    </row>
    <row r="80" spans="1:15">
      <c r="A80" s="19"/>
      <c r="B80" s="19"/>
      <c r="C80" s="19"/>
      <c r="D80" s="19"/>
      <c r="E80" s="19"/>
      <c r="F80" s="19"/>
      <c r="G80" s="19"/>
      <c r="H80" s="19"/>
      <c r="I80" s="19"/>
      <c r="J80" s="19"/>
      <c r="K80" s="19"/>
      <c r="L80" s="19"/>
      <c r="M80" s="19"/>
      <c r="N80" s="19"/>
      <c r="O80" s="19"/>
    </row>
    <row r="81" spans="1:15">
      <c r="A81" s="19"/>
      <c r="B81" s="19"/>
      <c r="C81" s="19"/>
      <c r="D81" s="19"/>
      <c r="E81" s="19"/>
      <c r="F81" s="19"/>
      <c r="G81" s="19"/>
      <c r="H81" s="19"/>
      <c r="I81" s="19"/>
      <c r="J81" s="19"/>
      <c r="K81" s="19"/>
      <c r="L81" s="19"/>
      <c r="M81" s="19"/>
      <c r="N81" s="19"/>
      <c r="O81" s="19"/>
    </row>
    <row r="82" spans="1:15">
      <c r="A82" s="19"/>
      <c r="B82" s="19"/>
      <c r="C82" s="19"/>
      <c r="D82" s="19"/>
      <c r="E82" s="19"/>
      <c r="F82" s="19"/>
      <c r="G82" s="19"/>
      <c r="H82" s="19"/>
      <c r="I82" s="19"/>
      <c r="J82" s="19"/>
      <c r="K82" s="19"/>
      <c r="L82" s="19"/>
      <c r="M82" s="19"/>
      <c r="N82" s="19"/>
      <c r="O82" s="19"/>
    </row>
    <row r="83" spans="1:15">
      <c r="A83" s="19"/>
      <c r="B83" s="19"/>
      <c r="C83" s="19"/>
      <c r="D83" s="19"/>
      <c r="E83" s="19"/>
      <c r="F83" s="19"/>
      <c r="G83" s="19"/>
      <c r="H83" s="19"/>
      <c r="I83" s="19"/>
      <c r="J83" s="19"/>
      <c r="K83" s="19"/>
      <c r="L83" s="19"/>
      <c r="M83" s="19"/>
      <c r="N83" s="19"/>
      <c r="O83" s="19"/>
    </row>
    <row r="84" spans="1:15">
      <c r="A84" s="19"/>
      <c r="B84" s="19"/>
      <c r="C84" s="19"/>
      <c r="D84" s="19"/>
      <c r="E84" s="19"/>
      <c r="F84" s="19"/>
      <c r="G84" s="19"/>
      <c r="H84" s="19"/>
      <c r="I84" s="19"/>
      <c r="J84" s="19"/>
      <c r="K84" s="19"/>
      <c r="L84" s="19"/>
      <c r="M84" s="19"/>
      <c r="N84" s="19"/>
      <c r="O84" s="19"/>
    </row>
    <row r="85" spans="1:15">
      <c r="A85" s="19"/>
      <c r="B85" s="19"/>
      <c r="C85" s="19"/>
      <c r="D85" s="19"/>
      <c r="E85" s="19"/>
      <c r="F85" s="19"/>
      <c r="G85" s="19"/>
      <c r="H85" s="19"/>
      <c r="I85" s="19"/>
      <c r="J85" s="19"/>
      <c r="K85" s="19"/>
      <c r="L85" s="19"/>
      <c r="M85" s="19"/>
      <c r="N85" s="19"/>
      <c r="O85" s="19"/>
    </row>
    <row r="86" spans="1:15">
      <c r="A86" s="19"/>
      <c r="B86" s="19"/>
      <c r="C86" s="19"/>
      <c r="D86" s="19"/>
      <c r="E86" s="19"/>
      <c r="F86" s="19"/>
      <c r="G86" s="19"/>
      <c r="H86" s="19"/>
      <c r="I86" s="19"/>
      <c r="J86" s="19"/>
      <c r="K86" s="19"/>
      <c r="L86" s="19"/>
      <c r="M86" s="19"/>
      <c r="N86" s="19"/>
      <c r="O86" s="19"/>
    </row>
    <row r="87" spans="1:15">
      <c r="A87" s="19"/>
      <c r="B87" s="19"/>
      <c r="C87" s="19"/>
      <c r="D87" s="19"/>
      <c r="E87" s="19"/>
      <c r="F87" s="19"/>
      <c r="G87" s="19"/>
      <c r="H87" s="19"/>
      <c r="I87" s="19"/>
      <c r="J87" s="19"/>
      <c r="K87" s="19"/>
      <c r="L87" s="19"/>
      <c r="M87" s="19"/>
      <c r="N87" s="19"/>
      <c r="O87" s="19"/>
    </row>
    <row r="88" spans="1:15">
      <c r="A88" s="19"/>
      <c r="B88" s="19"/>
      <c r="C88" s="19"/>
      <c r="D88" s="19"/>
      <c r="E88" s="19"/>
      <c r="F88" s="19"/>
      <c r="G88" s="19"/>
      <c r="H88" s="19"/>
      <c r="I88" s="19"/>
      <c r="J88" s="19"/>
      <c r="K88" s="19"/>
      <c r="L88" s="19"/>
      <c r="M88" s="19"/>
      <c r="N88" s="19"/>
      <c r="O88" s="19"/>
    </row>
    <row r="89" spans="1:15">
      <c r="A89" s="19"/>
      <c r="B89" s="19"/>
      <c r="C89" s="19"/>
      <c r="D89" s="19"/>
      <c r="E89" s="19"/>
      <c r="F89" s="19"/>
      <c r="G89" s="19"/>
      <c r="H89" s="19"/>
      <c r="I89" s="19"/>
      <c r="J89" s="19"/>
      <c r="K89" s="19"/>
      <c r="L89" s="19"/>
      <c r="M89" s="19"/>
      <c r="N89" s="19"/>
      <c r="O89" s="19"/>
    </row>
    <row r="90" spans="1:15">
      <c r="A90" s="19"/>
      <c r="B90" s="19"/>
      <c r="C90" s="19"/>
      <c r="D90" s="19"/>
      <c r="E90" s="19"/>
      <c r="F90" s="19"/>
      <c r="G90" s="19"/>
      <c r="H90" s="19"/>
      <c r="I90" s="19"/>
      <c r="J90" s="19"/>
      <c r="K90" s="19"/>
      <c r="L90" s="19"/>
      <c r="M90" s="19"/>
      <c r="N90" s="19"/>
      <c r="O90" s="19"/>
    </row>
    <row r="91" spans="1:15">
      <c r="A91" s="19"/>
      <c r="B91" s="19"/>
      <c r="C91" s="19"/>
      <c r="D91" s="19"/>
      <c r="E91" s="19"/>
      <c r="F91" s="19"/>
      <c r="G91" s="19"/>
      <c r="H91" s="19"/>
      <c r="I91" s="19"/>
      <c r="J91" s="19"/>
      <c r="K91" s="19"/>
      <c r="L91" s="19"/>
      <c r="M91" s="19"/>
      <c r="N91" s="19"/>
      <c r="O91" s="19"/>
    </row>
    <row r="92" spans="1:15">
      <c r="A92" s="19"/>
      <c r="B92" s="19"/>
      <c r="C92" s="19"/>
      <c r="D92" s="19"/>
      <c r="E92" s="19"/>
      <c r="F92" s="19"/>
      <c r="G92" s="19"/>
      <c r="H92" s="19"/>
      <c r="I92" s="19"/>
      <c r="J92" s="19"/>
      <c r="K92" s="19"/>
      <c r="L92" s="19"/>
      <c r="M92" s="19"/>
      <c r="N92" s="19"/>
      <c r="O92" s="19"/>
    </row>
    <row r="93" spans="1:15">
      <c r="A93" s="19"/>
      <c r="B93" s="19"/>
      <c r="C93" s="19"/>
      <c r="D93" s="19"/>
      <c r="E93" s="19"/>
      <c r="F93" s="19"/>
      <c r="G93" s="19"/>
      <c r="H93" s="19"/>
      <c r="I93" s="19"/>
      <c r="J93" s="19"/>
      <c r="K93" s="19"/>
      <c r="L93" s="19"/>
      <c r="M93" s="19"/>
      <c r="N93" s="19"/>
      <c r="O93" s="19"/>
    </row>
    <row r="94" spans="1:15">
      <c r="A94" s="19"/>
      <c r="B94" s="19"/>
      <c r="C94" s="19"/>
      <c r="D94" s="19"/>
      <c r="E94" s="19"/>
      <c r="F94" s="19"/>
      <c r="G94" s="19"/>
      <c r="H94" s="19"/>
      <c r="I94" s="19"/>
      <c r="J94" s="19"/>
      <c r="K94" s="19"/>
      <c r="L94" s="19"/>
      <c r="M94" s="19"/>
      <c r="N94" s="19"/>
      <c r="O94" s="19"/>
    </row>
    <row r="95" spans="1:15">
      <c r="A95" s="19"/>
      <c r="B95" s="19"/>
      <c r="C95" s="19"/>
      <c r="D95" s="19"/>
      <c r="E95" s="19"/>
      <c r="F95" s="19"/>
      <c r="G95" s="19"/>
      <c r="H95" s="19"/>
      <c r="I95" s="19"/>
      <c r="J95" s="19"/>
      <c r="K95" s="19"/>
      <c r="L95" s="19"/>
      <c r="M95" s="19"/>
      <c r="N95" s="19"/>
      <c r="O95" s="19"/>
    </row>
    <row r="96" spans="1:15">
      <c r="A96" s="19"/>
      <c r="B96" s="19"/>
      <c r="C96" s="19"/>
      <c r="D96" s="19"/>
      <c r="E96" s="19"/>
      <c r="F96" s="19"/>
      <c r="G96" s="19"/>
      <c r="H96" s="19"/>
      <c r="I96" s="19"/>
      <c r="J96" s="19"/>
      <c r="K96" s="19"/>
      <c r="L96" s="19"/>
      <c r="M96" s="19"/>
      <c r="N96" s="19"/>
      <c r="O96" s="19"/>
    </row>
    <row r="97" spans="1:15">
      <c r="A97" s="19"/>
      <c r="B97" s="19"/>
      <c r="C97" s="19"/>
      <c r="D97" s="19"/>
      <c r="E97" s="19"/>
      <c r="F97" s="19"/>
      <c r="G97" s="19"/>
      <c r="H97" s="19"/>
      <c r="I97" s="19"/>
      <c r="J97" s="19"/>
      <c r="K97" s="19"/>
      <c r="L97" s="19"/>
      <c r="M97" s="19"/>
      <c r="N97" s="19"/>
      <c r="O97" s="19"/>
    </row>
    <row r="98" spans="1:15">
      <c r="A98" s="19"/>
      <c r="B98" s="19"/>
      <c r="C98" s="19"/>
      <c r="D98" s="19"/>
      <c r="E98" s="19"/>
      <c r="F98" s="19"/>
      <c r="G98" s="19"/>
      <c r="H98" s="19"/>
      <c r="I98" s="19"/>
      <c r="J98" s="19"/>
      <c r="K98" s="19"/>
      <c r="L98" s="19"/>
      <c r="M98" s="19"/>
      <c r="N98" s="19"/>
      <c r="O98" s="19"/>
    </row>
    <row r="99" spans="1:15">
      <c r="A99" s="19"/>
      <c r="B99" s="19"/>
      <c r="C99" s="19"/>
      <c r="D99" s="19"/>
      <c r="E99" s="19"/>
      <c r="F99" s="19"/>
      <c r="G99" s="19"/>
      <c r="H99" s="19"/>
      <c r="I99" s="19"/>
      <c r="J99" s="19"/>
      <c r="K99" s="19"/>
      <c r="L99" s="19"/>
      <c r="M99" s="19"/>
      <c r="N99" s="19"/>
      <c r="O99" s="19"/>
    </row>
    <row r="100" spans="1:15">
      <c r="A100" s="19"/>
      <c r="B100" s="19"/>
      <c r="C100" s="19"/>
      <c r="D100" s="19"/>
      <c r="E100" s="19"/>
      <c r="F100" s="19"/>
      <c r="G100" s="19"/>
      <c r="H100" s="19"/>
      <c r="I100" s="19"/>
      <c r="J100" s="19"/>
      <c r="K100" s="19"/>
      <c r="L100" s="19"/>
      <c r="M100" s="19"/>
      <c r="N100" s="19"/>
      <c r="O100" s="19"/>
    </row>
    <row r="101" spans="1:15">
      <c r="A101" s="19"/>
      <c r="B101" s="19"/>
      <c r="C101" s="19"/>
      <c r="D101" s="19"/>
      <c r="E101" s="19"/>
      <c r="F101" s="19"/>
      <c r="G101" s="19"/>
      <c r="H101" s="19"/>
      <c r="I101" s="19"/>
      <c r="J101" s="19"/>
      <c r="K101" s="19"/>
      <c r="L101" s="19"/>
      <c r="M101" s="19"/>
      <c r="N101" s="19"/>
      <c r="O101" s="19"/>
    </row>
    <row r="102" spans="1:15">
      <c r="A102" s="19"/>
      <c r="B102" s="19"/>
      <c r="C102" s="19"/>
      <c r="D102" s="19"/>
      <c r="E102" s="19"/>
      <c r="F102" s="19"/>
      <c r="G102" s="19"/>
      <c r="H102" s="19"/>
      <c r="I102" s="19"/>
      <c r="J102" s="19"/>
      <c r="K102" s="19"/>
      <c r="L102" s="19"/>
      <c r="M102" s="19"/>
      <c r="N102" s="19"/>
      <c r="O102" s="19"/>
    </row>
    <row r="103" spans="1:15">
      <c r="A103" s="19"/>
      <c r="B103" s="19"/>
      <c r="C103" s="19"/>
      <c r="D103" s="19"/>
      <c r="E103" s="19"/>
      <c r="F103" s="19"/>
      <c r="G103" s="19"/>
      <c r="H103" s="19"/>
      <c r="I103" s="19"/>
      <c r="J103" s="19"/>
      <c r="K103" s="19"/>
      <c r="L103" s="19"/>
      <c r="M103" s="19"/>
      <c r="N103" s="19"/>
      <c r="O103" s="19"/>
    </row>
    <row r="104" spans="1:15">
      <c r="A104" s="19"/>
      <c r="B104" s="19"/>
      <c r="C104" s="19"/>
      <c r="D104" s="19"/>
      <c r="E104" s="19"/>
      <c r="F104" s="19"/>
      <c r="G104" s="19"/>
      <c r="H104" s="19"/>
      <c r="I104" s="19"/>
      <c r="J104" s="19"/>
      <c r="K104" s="19"/>
      <c r="L104" s="19"/>
      <c r="M104" s="19"/>
      <c r="N104" s="19"/>
      <c r="O104" s="19"/>
    </row>
    <row r="105" spans="1:15">
      <c r="A105" s="19"/>
      <c r="B105" s="19"/>
      <c r="C105" s="19"/>
      <c r="D105" s="19"/>
      <c r="E105" s="19"/>
      <c r="F105" s="19"/>
      <c r="G105" s="19"/>
      <c r="H105" s="19"/>
      <c r="I105" s="19"/>
      <c r="J105" s="19"/>
      <c r="K105" s="19"/>
      <c r="L105" s="19"/>
      <c r="M105" s="19"/>
      <c r="N105" s="19"/>
      <c r="O105" s="19"/>
    </row>
    <row r="106" spans="1:15">
      <c r="A106" s="19"/>
      <c r="B106" s="19"/>
      <c r="C106" s="19"/>
      <c r="D106" s="19"/>
      <c r="E106" s="19"/>
      <c r="F106" s="19"/>
      <c r="G106" s="19"/>
      <c r="H106" s="19"/>
      <c r="I106" s="19"/>
      <c r="J106" s="19"/>
      <c r="K106" s="19"/>
      <c r="L106" s="19"/>
      <c r="M106" s="19"/>
      <c r="N106" s="19"/>
      <c r="O106" s="19"/>
    </row>
    <row r="107" spans="1:15">
      <c r="A107" s="19"/>
      <c r="B107" s="19"/>
      <c r="C107" s="19"/>
      <c r="D107" s="19"/>
      <c r="E107" s="19"/>
      <c r="F107" s="19"/>
      <c r="G107" s="19"/>
      <c r="H107" s="19"/>
      <c r="I107" s="19"/>
      <c r="J107" s="19"/>
      <c r="K107" s="19"/>
      <c r="L107" s="19"/>
      <c r="M107" s="19"/>
      <c r="N107" s="19"/>
      <c r="O107" s="19"/>
    </row>
  </sheetData>
  <mergeCells count="41">
    <mergeCell ref="A31:A32"/>
    <mergeCell ref="B31:B32"/>
    <mergeCell ref="C31:C32"/>
    <mergeCell ref="D31:D32"/>
    <mergeCell ref="E31:E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D31:AD32"/>
    <mergeCell ref="T31:T32"/>
    <mergeCell ref="U31:U32"/>
    <mergeCell ref="V31:V32"/>
    <mergeCell ref="W31:W32"/>
    <mergeCell ref="X31:X32"/>
    <mergeCell ref="Y31:Y32"/>
    <mergeCell ref="AB31:AB32"/>
    <mergeCell ref="AC31:AC32"/>
    <mergeCell ref="Z31:Z32"/>
    <mergeCell ref="AA31:AA32"/>
    <mergeCell ref="AM31:AM32"/>
    <mergeCell ref="AN31:AN32"/>
    <mergeCell ref="AO31:AO32"/>
    <mergeCell ref="AE31:AE32"/>
    <mergeCell ref="AF31:AF32"/>
    <mergeCell ref="AG31:AG32"/>
    <mergeCell ref="AH31:AH32"/>
    <mergeCell ref="AI31:AI32"/>
    <mergeCell ref="AJ31:AJ32"/>
    <mergeCell ref="AK31:AK32"/>
    <mergeCell ref="AL31:AL3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Zambia Workbook</vt:lpstr>
      <vt:lpstr>ZMData</vt:lpstr>
      <vt:lpstr>Employment calcs</vt:lpstr>
      <vt:lpstr>Exergy calcs</vt:lpstr>
      <vt:lpstr>Zambia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2012-07-26T13:06:21Z</dcterms:created>
  <dcterms:modified xsi:type="dcterms:W3CDTF">2014-07-10T16:40:34Z</dcterms:modified>
</cp:coreProperties>
</file>