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60" windowWidth="19875" windowHeight="82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16" i="1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P16"/>
  <c r="F16"/>
  <c r="G16"/>
  <c r="H16"/>
  <c r="I16"/>
  <c r="J16"/>
  <c r="K16"/>
  <c r="L16"/>
  <c r="M16"/>
  <c r="N16"/>
  <c r="O16"/>
  <c r="E16"/>
  <c r="D16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P10"/>
  <c r="P9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Q8"/>
  <c r="R8"/>
  <c r="S8"/>
  <c r="Y8"/>
  <c r="Z8"/>
  <c r="AA8"/>
  <c r="AG8"/>
  <c r="AH8"/>
  <c r="AI8"/>
  <c r="Q7"/>
  <c r="R7"/>
  <c r="S7"/>
  <c r="T7"/>
  <c r="T8" s="1"/>
  <c r="U7"/>
  <c r="U8" s="1"/>
  <c r="V7"/>
  <c r="V8" s="1"/>
  <c r="W7"/>
  <c r="W8" s="1"/>
  <c r="X7"/>
  <c r="X8" s="1"/>
  <c r="Y7"/>
  <c r="Z7"/>
  <c r="AA7"/>
  <c r="AB7"/>
  <c r="AB8" s="1"/>
  <c r="AC7"/>
  <c r="AC8" s="1"/>
  <c r="AD7"/>
  <c r="AD8" s="1"/>
  <c r="AE7"/>
  <c r="AE8" s="1"/>
  <c r="AF7"/>
  <c r="AF8" s="1"/>
  <c r="AG7"/>
  <c r="AH7"/>
  <c r="AI7"/>
  <c r="AJ7"/>
  <c r="AJ8" s="1"/>
  <c r="P7"/>
  <c r="P8" s="1"/>
</calcChain>
</file>

<file path=xl/sharedStrings.xml><?xml version="1.0" encoding="utf-8"?>
<sst xmlns="http://schemas.openxmlformats.org/spreadsheetml/2006/main" count="21" uniqueCount="17">
  <si>
    <t>http://www.eia.gov/countries/country-data.cfm?fips=SF#coal</t>
  </si>
  <si>
    <t>petroleum</t>
  </si>
  <si>
    <t>thousand barrels per day</t>
  </si>
  <si>
    <t>1 metric ton(s) = 0.02005 barrels/ day</t>
  </si>
  <si>
    <t>cubic meters (m3)</t>
  </si>
  <si>
    <t>metric tons (t)</t>
  </si>
  <si>
    <t>natural gas</t>
  </si>
  <si>
    <t>billion cubic feet</t>
  </si>
  <si>
    <t>1 cubic foot (ft3) = 0.028 316 85 cubic meters (m3)</t>
  </si>
  <si>
    <t>kilograms</t>
  </si>
  <si>
    <t>coal</t>
  </si>
  <si>
    <t>million short tons</t>
  </si>
  <si>
    <t>1 short ton (2,000lb) = 0.907 184 7 metric tons (t)</t>
  </si>
  <si>
    <t>conv factor</t>
  </si>
  <si>
    <t>0.8kg/m3</t>
  </si>
  <si>
    <t>Old data</t>
  </si>
  <si>
    <t>EW-MFA TOTAL SA fossil energy carries in metric tons</t>
  </si>
</sst>
</file>

<file path=xl/styles.xml><?xml version="1.0" encoding="utf-8"?>
<styleSheet xmlns="http://schemas.openxmlformats.org/spreadsheetml/2006/main">
  <numFmts count="1">
    <numFmt numFmtId="41" formatCode="_ * #,##0_ ;_ * \-#,##0_ ;_ * &quot;-&quot;_ ;_ @_ 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NumberFormat="1" applyAlignment="1">
      <alignment wrapText="1"/>
    </xf>
    <xf numFmtId="41" fontId="1" fillId="0" borderId="1" xfId="0" applyNumberFormat="1" applyFont="1" applyBorder="1" applyAlignment="1">
      <alignment wrapText="1"/>
    </xf>
    <xf numFmtId="41" fontId="1" fillId="0" borderId="0" xfId="0" applyNumberFormat="1" applyFont="1" applyAlignment="1">
      <alignment wrapText="1"/>
    </xf>
    <xf numFmtId="41" fontId="0" fillId="0" borderId="1" xfId="0" applyNumberFormat="1" applyBorder="1" applyAlignment="1">
      <alignment wrapText="1"/>
    </xf>
    <xf numFmtId="41" fontId="0" fillId="0" borderId="0" xfId="0" applyNumberFormat="1" applyAlignment="1">
      <alignment wrapText="1"/>
    </xf>
    <xf numFmtId="41" fontId="0" fillId="2" borderId="1" xfId="0" applyNumberFormat="1" applyFill="1" applyBorder="1" applyAlignment="1">
      <alignment wrapText="1"/>
    </xf>
    <xf numFmtId="41" fontId="0" fillId="2" borderId="0" xfId="0" applyNumberFormat="1" applyFill="1" applyAlignment="1">
      <alignment wrapText="1"/>
    </xf>
    <xf numFmtId="41" fontId="2" fillId="0" borderId="1" xfId="0" applyNumberFormat="1" applyFont="1" applyBorder="1" applyAlignment="1">
      <alignment wrapText="1"/>
    </xf>
    <xf numFmtId="41" fontId="2" fillId="0" borderId="0" xfId="0" applyNumberFormat="1" applyFont="1" applyAlignment="1">
      <alignment wrapText="1"/>
    </xf>
    <xf numFmtId="41" fontId="0" fillId="0" borderId="0" xfId="0" applyNumberFormat="1" applyAlignment="1">
      <alignment wrapText="1"/>
    </xf>
    <xf numFmtId="41" fontId="4" fillId="0" borderId="0" xfId="0" applyNumberFormat="1" applyFont="1" applyAlignment="1">
      <alignment wrapText="1"/>
    </xf>
    <xf numFmtId="41" fontId="3" fillId="0" borderId="1" xfId="1" applyNumberFormat="1" applyBorder="1" applyAlignment="1" applyProtection="1">
      <alignment wrapText="1"/>
    </xf>
    <xf numFmtId="41" fontId="1" fillId="0" borderId="1" xfId="0" applyNumberFormat="1" applyFont="1" applyBorder="1" applyAlignment="1">
      <alignment wrapText="1"/>
    </xf>
    <xf numFmtId="41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countries/country-data.cfm?fips=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"/>
  <sheetViews>
    <sheetView tabSelected="1" workbookViewId="0">
      <selection activeCell="A16" sqref="A16"/>
    </sheetView>
  </sheetViews>
  <sheetFormatPr defaultRowHeight="15"/>
  <cols>
    <col min="1" max="1" width="9.140625" style="5"/>
    <col min="2" max="2" width="12.5703125" style="5" customWidth="1"/>
    <col min="3" max="3" width="27.5703125" style="5" customWidth="1"/>
    <col min="4" max="29" width="18.28515625" style="5" customWidth="1"/>
    <col min="30" max="30" width="20.28515625" style="5" customWidth="1"/>
    <col min="31" max="36" width="18.28515625" style="5" customWidth="1"/>
    <col min="37" max="16384" width="9.140625" style="5"/>
  </cols>
  <sheetData>
    <row r="1" spans="1:36" s="3" customFormat="1" ht="31.5" customHeight="1">
      <c r="A1" s="12" t="s">
        <v>0</v>
      </c>
      <c r="B1" s="13"/>
      <c r="C1" s="13"/>
      <c r="D1" s="2">
        <v>1980</v>
      </c>
      <c r="E1" s="2">
        <v>1981</v>
      </c>
      <c r="F1" s="2">
        <v>1982</v>
      </c>
      <c r="G1" s="2">
        <v>1983</v>
      </c>
      <c r="H1" s="2">
        <v>1984</v>
      </c>
      <c r="I1" s="2">
        <v>1985</v>
      </c>
      <c r="J1" s="2">
        <v>1986</v>
      </c>
      <c r="K1" s="2">
        <v>1987</v>
      </c>
      <c r="L1" s="2">
        <v>1988</v>
      </c>
      <c r="M1" s="2">
        <v>1989</v>
      </c>
      <c r="N1" s="2">
        <v>1990</v>
      </c>
      <c r="O1" s="2">
        <v>1991</v>
      </c>
      <c r="P1" s="2">
        <v>1992</v>
      </c>
      <c r="Q1" s="2">
        <v>1993</v>
      </c>
      <c r="R1" s="2">
        <v>1994</v>
      </c>
      <c r="S1" s="2">
        <v>1995</v>
      </c>
      <c r="T1" s="2">
        <v>1996</v>
      </c>
      <c r="U1" s="2">
        <v>1997</v>
      </c>
      <c r="V1" s="2">
        <v>1998</v>
      </c>
      <c r="W1" s="2">
        <v>1999</v>
      </c>
      <c r="X1" s="2">
        <v>2000</v>
      </c>
      <c r="Y1" s="2">
        <v>2001</v>
      </c>
      <c r="Z1" s="2">
        <v>2002</v>
      </c>
      <c r="AA1" s="2">
        <v>2003</v>
      </c>
      <c r="AB1" s="2">
        <v>2004</v>
      </c>
      <c r="AC1" s="2">
        <v>2005</v>
      </c>
      <c r="AD1" s="2">
        <v>2006</v>
      </c>
      <c r="AE1" s="2">
        <v>2007</v>
      </c>
      <c r="AF1" s="2">
        <v>2008</v>
      </c>
      <c r="AG1" s="2">
        <v>2009</v>
      </c>
      <c r="AH1" s="2">
        <v>2010</v>
      </c>
      <c r="AI1" s="2">
        <v>2011</v>
      </c>
      <c r="AJ1" s="2">
        <v>2012</v>
      </c>
    </row>
    <row r="2" spans="1:36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6" s="7" customFormat="1">
      <c r="A3" s="6"/>
      <c r="B3" s="6" t="s">
        <v>1</v>
      </c>
      <c r="C3" s="6" t="s">
        <v>2</v>
      </c>
      <c r="D3" s="6">
        <v>0</v>
      </c>
      <c r="E3" s="6">
        <v>4000</v>
      </c>
      <c r="F3" s="6">
        <v>20000</v>
      </c>
      <c r="G3" s="6">
        <v>55000</v>
      </c>
      <c r="H3" s="6">
        <v>55000</v>
      </c>
      <c r="I3" s="6">
        <v>60000</v>
      </c>
      <c r="J3" s="6">
        <v>67000</v>
      </c>
      <c r="K3" s="6">
        <v>72000</v>
      </c>
      <c r="L3" s="6">
        <v>67000</v>
      </c>
      <c r="M3" s="6">
        <v>77000</v>
      </c>
      <c r="N3" s="6">
        <v>77000</v>
      </c>
      <c r="O3" s="6">
        <v>77000</v>
      </c>
      <c r="P3" s="6">
        <v>140000</v>
      </c>
      <c r="Q3" s="6">
        <v>195000</v>
      </c>
      <c r="R3" s="6">
        <v>195000</v>
      </c>
      <c r="S3" s="6">
        <v>208000</v>
      </c>
      <c r="T3" s="6">
        <v>208000</v>
      </c>
      <c r="U3" s="6">
        <v>210000</v>
      </c>
      <c r="V3" s="6">
        <v>214000</v>
      </c>
      <c r="W3" s="6">
        <v>195000</v>
      </c>
      <c r="X3" s="6">
        <v>202000</v>
      </c>
      <c r="Y3" s="6">
        <v>209000</v>
      </c>
      <c r="Z3" s="6">
        <v>211000</v>
      </c>
      <c r="AA3" s="6">
        <v>202000</v>
      </c>
      <c r="AB3" s="6">
        <v>234000</v>
      </c>
      <c r="AC3" s="6">
        <v>215000</v>
      </c>
      <c r="AD3" s="6">
        <v>201000</v>
      </c>
      <c r="AE3" s="6">
        <v>196000</v>
      </c>
      <c r="AF3" s="6">
        <v>194000</v>
      </c>
      <c r="AG3" s="6">
        <v>183000</v>
      </c>
      <c r="AH3" s="6">
        <v>180000</v>
      </c>
      <c r="AI3" s="6">
        <v>181000</v>
      </c>
      <c r="AJ3" s="6">
        <v>181000</v>
      </c>
    </row>
    <row r="4" spans="1:36" ht="30">
      <c r="A4" s="4"/>
      <c r="B4" s="4" t="s">
        <v>13</v>
      </c>
      <c r="C4" s="4" t="s">
        <v>3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6" s="9" customFormat="1">
      <c r="A5" s="8"/>
      <c r="B5" s="8"/>
      <c r="C5" s="8" t="s">
        <v>5</v>
      </c>
      <c r="D5" s="8">
        <v>0</v>
      </c>
      <c r="E5" s="8">
        <f>+E3/0.02005</f>
        <v>199501.24688279303</v>
      </c>
      <c r="F5" s="8">
        <f t="shared" ref="F5:AJ5" si="0">+F3/0.02005</f>
        <v>997506.23441396514</v>
      </c>
      <c r="G5" s="8">
        <f t="shared" si="0"/>
        <v>2743142.1446384043</v>
      </c>
      <c r="H5" s="8">
        <f t="shared" si="0"/>
        <v>2743142.1446384043</v>
      </c>
      <c r="I5" s="8">
        <f t="shared" si="0"/>
        <v>2992518.7032418954</v>
      </c>
      <c r="J5" s="8">
        <f t="shared" si="0"/>
        <v>3341645.8852867833</v>
      </c>
      <c r="K5" s="8">
        <f t="shared" si="0"/>
        <v>3591022.4438902745</v>
      </c>
      <c r="L5" s="8">
        <f t="shared" si="0"/>
        <v>3341645.8852867833</v>
      </c>
      <c r="M5" s="8">
        <f t="shared" si="0"/>
        <v>3840399.0024937657</v>
      </c>
      <c r="N5" s="8">
        <f t="shared" si="0"/>
        <v>3840399.0024937657</v>
      </c>
      <c r="O5" s="8">
        <f t="shared" si="0"/>
        <v>3840399.0024937657</v>
      </c>
      <c r="P5" s="8">
        <f t="shared" si="0"/>
        <v>6982543.6408977564</v>
      </c>
      <c r="Q5" s="8">
        <f t="shared" si="0"/>
        <v>9725685.7855361607</v>
      </c>
      <c r="R5" s="8">
        <f t="shared" si="0"/>
        <v>9725685.7855361607</v>
      </c>
      <c r="S5" s="8">
        <f t="shared" si="0"/>
        <v>10374064.837905237</v>
      </c>
      <c r="T5" s="8">
        <f t="shared" si="0"/>
        <v>10374064.837905237</v>
      </c>
      <c r="U5" s="8">
        <f t="shared" si="0"/>
        <v>10473815.461346634</v>
      </c>
      <c r="V5" s="8">
        <f t="shared" si="0"/>
        <v>10673316.708229428</v>
      </c>
      <c r="W5" s="8">
        <f t="shared" si="0"/>
        <v>9725685.7855361607</v>
      </c>
      <c r="X5" s="8">
        <f t="shared" si="0"/>
        <v>10074812.967581049</v>
      </c>
      <c r="Y5" s="8">
        <f t="shared" si="0"/>
        <v>10423940.149625937</v>
      </c>
      <c r="Z5" s="8">
        <f t="shared" si="0"/>
        <v>10523690.773067333</v>
      </c>
      <c r="AA5" s="8">
        <f t="shared" si="0"/>
        <v>10074812.967581049</v>
      </c>
      <c r="AB5" s="8">
        <f t="shared" si="0"/>
        <v>11670822.942643393</v>
      </c>
      <c r="AC5" s="8">
        <f t="shared" si="0"/>
        <v>10723192.019950125</v>
      </c>
      <c r="AD5" s="8">
        <f t="shared" si="0"/>
        <v>10024937.65586035</v>
      </c>
      <c r="AE5" s="8">
        <f t="shared" si="0"/>
        <v>9775561.0972568579</v>
      </c>
      <c r="AF5" s="8">
        <f t="shared" si="0"/>
        <v>9675810.4738154616</v>
      </c>
      <c r="AG5" s="8">
        <f t="shared" si="0"/>
        <v>9127182.0448877811</v>
      </c>
      <c r="AH5" s="8">
        <f t="shared" si="0"/>
        <v>8977556.1097256858</v>
      </c>
      <c r="AI5" s="8">
        <f t="shared" si="0"/>
        <v>9027431.4214463849</v>
      </c>
      <c r="AJ5" s="8">
        <f t="shared" si="0"/>
        <v>9027431.4214463849</v>
      </c>
    </row>
    <row r="6" spans="1:36" s="7" customFormat="1">
      <c r="A6" s="6"/>
      <c r="B6" s="6" t="s">
        <v>6</v>
      </c>
      <c r="C6" s="6" t="s">
        <v>7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>
        <v>1.41</v>
      </c>
      <c r="Q6" s="6">
        <v>63.567</v>
      </c>
      <c r="R6" s="6">
        <v>68.86</v>
      </c>
      <c r="S6" s="6">
        <v>69.22</v>
      </c>
      <c r="T6" s="6">
        <v>65</v>
      </c>
      <c r="U6" s="6">
        <v>61.8</v>
      </c>
      <c r="V6" s="6">
        <v>51.2</v>
      </c>
      <c r="W6" s="6">
        <v>49.4</v>
      </c>
      <c r="X6" s="6">
        <v>58.2</v>
      </c>
      <c r="Y6" s="6">
        <v>74.16</v>
      </c>
      <c r="Z6" s="6">
        <v>81.2</v>
      </c>
      <c r="AA6" s="6">
        <v>80.5</v>
      </c>
      <c r="AB6" s="6">
        <v>78.7</v>
      </c>
      <c r="AC6" s="6">
        <v>77.599999999999994</v>
      </c>
      <c r="AD6" s="6">
        <v>102.4</v>
      </c>
      <c r="AE6" s="6">
        <v>54</v>
      </c>
      <c r="AF6" s="6">
        <v>48</v>
      </c>
      <c r="AG6" s="6">
        <v>37.4</v>
      </c>
      <c r="AH6" s="6">
        <v>34.200000000000003</v>
      </c>
      <c r="AI6" s="6">
        <v>45.2</v>
      </c>
      <c r="AJ6" s="6">
        <v>41.9</v>
      </c>
    </row>
    <row r="7" spans="1:36" ht="30">
      <c r="A7" s="4"/>
      <c r="B7" s="4" t="s">
        <v>13</v>
      </c>
      <c r="C7" s="4" t="s">
        <v>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f>P6*1000000000</f>
        <v>1410000000</v>
      </c>
      <c r="Q7" s="4">
        <f t="shared" ref="Q7:AJ7" si="1">Q6*1000000000</f>
        <v>63567000000</v>
      </c>
      <c r="R7" s="4">
        <f t="shared" si="1"/>
        <v>68860000000</v>
      </c>
      <c r="S7" s="4">
        <f t="shared" si="1"/>
        <v>69220000000</v>
      </c>
      <c r="T7" s="4">
        <f t="shared" si="1"/>
        <v>65000000000</v>
      </c>
      <c r="U7" s="4">
        <f t="shared" si="1"/>
        <v>61800000000</v>
      </c>
      <c r="V7" s="4">
        <f t="shared" si="1"/>
        <v>51200000000</v>
      </c>
      <c r="W7" s="4">
        <f t="shared" si="1"/>
        <v>49400000000</v>
      </c>
      <c r="X7" s="4">
        <f t="shared" si="1"/>
        <v>58200000000</v>
      </c>
      <c r="Y7" s="4">
        <f t="shared" si="1"/>
        <v>74160000000</v>
      </c>
      <c r="Z7" s="4">
        <f t="shared" si="1"/>
        <v>81200000000</v>
      </c>
      <c r="AA7" s="4">
        <f t="shared" si="1"/>
        <v>80500000000</v>
      </c>
      <c r="AB7" s="4">
        <f t="shared" si="1"/>
        <v>78700000000</v>
      </c>
      <c r="AC7" s="4">
        <f t="shared" si="1"/>
        <v>77600000000</v>
      </c>
      <c r="AD7" s="4">
        <f t="shared" si="1"/>
        <v>102400000000</v>
      </c>
      <c r="AE7" s="4">
        <f t="shared" si="1"/>
        <v>54000000000</v>
      </c>
      <c r="AF7" s="4">
        <f t="shared" si="1"/>
        <v>48000000000</v>
      </c>
      <c r="AG7" s="4">
        <f t="shared" si="1"/>
        <v>37400000000</v>
      </c>
      <c r="AH7" s="4">
        <f t="shared" si="1"/>
        <v>34200000000.000004</v>
      </c>
      <c r="AI7" s="4">
        <f t="shared" si="1"/>
        <v>45200000000</v>
      </c>
      <c r="AJ7" s="4">
        <f t="shared" si="1"/>
        <v>41900000000</v>
      </c>
    </row>
    <row r="8" spans="1:36">
      <c r="A8" s="4"/>
      <c r="B8" s="4" t="s">
        <v>14</v>
      </c>
      <c r="C8" s="4" t="s">
        <v>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>
        <f>P7*0.2831685</f>
        <v>399267585</v>
      </c>
      <c r="Q8" s="4">
        <f t="shared" ref="Q8:AJ8" si="2">Q7*0.2831685</f>
        <v>18000172039.5</v>
      </c>
      <c r="R8" s="4">
        <f t="shared" si="2"/>
        <v>19498982910</v>
      </c>
      <c r="S8" s="4">
        <f t="shared" si="2"/>
        <v>19600923570</v>
      </c>
      <c r="T8" s="4">
        <f t="shared" si="2"/>
        <v>18405952500</v>
      </c>
      <c r="U8" s="4">
        <f t="shared" si="2"/>
        <v>17499813300</v>
      </c>
      <c r="V8" s="4">
        <f t="shared" si="2"/>
        <v>14498227200</v>
      </c>
      <c r="W8" s="4">
        <f t="shared" si="2"/>
        <v>13988523900</v>
      </c>
      <c r="X8" s="4">
        <f t="shared" si="2"/>
        <v>16480406700</v>
      </c>
      <c r="Y8" s="4">
        <f t="shared" si="2"/>
        <v>20999775960</v>
      </c>
      <c r="Z8" s="4">
        <f t="shared" si="2"/>
        <v>22993282200</v>
      </c>
      <c r="AA8" s="4">
        <f t="shared" si="2"/>
        <v>22795064250</v>
      </c>
      <c r="AB8" s="4">
        <f t="shared" si="2"/>
        <v>22285360950</v>
      </c>
      <c r="AC8" s="4">
        <f t="shared" si="2"/>
        <v>21973875600</v>
      </c>
      <c r="AD8" s="4">
        <f t="shared" si="2"/>
        <v>28996454400</v>
      </c>
      <c r="AE8" s="4">
        <f t="shared" si="2"/>
        <v>15291099000</v>
      </c>
      <c r="AF8" s="4">
        <f t="shared" si="2"/>
        <v>13592088000</v>
      </c>
      <c r="AG8" s="4">
        <f t="shared" si="2"/>
        <v>10590501900</v>
      </c>
      <c r="AH8" s="4">
        <f t="shared" si="2"/>
        <v>9684362700</v>
      </c>
      <c r="AI8" s="4">
        <f t="shared" si="2"/>
        <v>12799216200</v>
      </c>
      <c r="AJ8" s="4">
        <f t="shared" si="2"/>
        <v>11864760150</v>
      </c>
    </row>
    <row r="9" spans="1:36">
      <c r="A9" s="4"/>
      <c r="B9" s="4"/>
      <c r="C9" s="4" t="s">
        <v>9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>
        <f>P8/0.8</f>
        <v>499084481.25</v>
      </c>
      <c r="Q9" s="4">
        <f t="shared" ref="Q9:AJ9" si="3">Q8/0.8</f>
        <v>22500215049.375</v>
      </c>
      <c r="R9" s="4">
        <f t="shared" si="3"/>
        <v>24373728637.5</v>
      </c>
      <c r="S9" s="4">
        <f t="shared" si="3"/>
        <v>24501154462.5</v>
      </c>
      <c r="T9" s="4">
        <f t="shared" si="3"/>
        <v>23007440625</v>
      </c>
      <c r="U9" s="4">
        <f t="shared" si="3"/>
        <v>21874766625</v>
      </c>
      <c r="V9" s="4">
        <f t="shared" si="3"/>
        <v>18122784000</v>
      </c>
      <c r="W9" s="4">
        <f t="shared" si="3"/>
        <v>17485654875</v>
      </c>
      <c r="X9" s="4">
        <f t="shared" si="3"/>
        <v>20600508375</v>
      </c>
      <c r="Y9" s="4">
        <f t="shared" si="3"/>
        <v>26249719950</v>
      </c>
      <c r="Z9" s="4">
        <f t="shared" si="3"/>
        <v>28741602750</v>
      </c>
      <c r="AA9" s="4">
        <f t="shared" si="3"/>
        <v>28493830312.5</v>
      </c>
      <c r="AB9" s="4">
        <f t="shared" si="3"/>
        <v>27856701187.5</v>
      </c>
      <c r="AC9" s="4">
        <f t="shared" si="3"/>
        <v>27467344500</v>
      </c>
      <c r="AD9" s="4">
        <f t="shared" si="3"/>
        <v>36245568000</v>
      </c>
      <c r="AE9" s="4">
        <f t="shared" si="3"/>
        <v>19113873750</v>
      </c>
      <c r="AF9" s="4">
        <f t="shared" si="3"/>
        <v>16990110000</v>
      </c>
      <c r="AG9" s="4">
        <f t="shared" si="3"/>
        <v>13238127375</v>
      </c>
      <c r="AH9" s="4">
        <f t="shared" si="3"/>
        <v>12105453375</v>
      </c>
      <c r="AI9" s="4">
        <f t="shared" si="3"/>
        <v>15999020250</v>
      </c>
      <c r="AJ9" s="4">
        <f t="shared" si="3"/>
        <v>14830950187.5</v>
      </c>
    </row>
    <row r="10" spans="1:36" s="9" customFormat="1">
      <c r="A10" s="8"/>
      <c r="B10" s="8"/>
      <c r="C10" s="8" t="s">
        <v>5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f>P9/1000</f>
        <v>499084.48125000001</v>
      </c>
      <c r="Q10" s="8">
        <f t="shared" ref="Q10:AJ10" si="4">Q9/1000</f>
        <v>22500215.049375001</v>
      </c>
      <c r="R10" s="8">
        <f t="shared" si="4"/>
        <v>24373728.637499999</v>
      </c>
      <c r="S10" s="8">
        <f t="shared" si="4"/>
        <v>24501154.462499999</v>
      </c>
      <c r="T10" s="8">
        <f t="shared" si="4"/>
        <v>23007440.625</v>
      </c>
      <c r="U10" s="8">
        <f t="shared" si="4"/>
        <v>21874766.625</v>
      </c>
      <c r="V10" s="8">
        <f t="shared" si="4"/>
        <v>18122784</v>
      </c>
      <c r="W10" s="8">
        <f t="shared" si="4"/>
        <v>17485654.875</v>
      </c>
      <c r="X10" s="8">
        <f t="shared" si="4"/>
        <v>20600508.375</v>
      </c>
      <c r="Y10" s="8">
        <f t="shared" si="4"/>
        <v>26249719.949999999</v>
      </c>
      <c r="Z10" s="8">
        <f t="shared" si="4"/>
        <v>28741602.75</v>
      </c>
      <c r="AA10" s="8">
        <f t="shared" si="4"/>
        <v>28493830.3125</v>
      </c>
      <c r="AB10" s="8">
        <f t="shared" si="4"/>
        <v>27856701.1875</v>
      </c>
      <c r="AC10" s="8">
        <f t="shared" si="4"/>
        <v>27467344.5</v>
      </c>
      <c r="AD10" s="8">
        <f t="shared" si="4"/>
        <v>36245568</v>
      </c>
      <c r="AE10" s="8">
        <f t="shared" si="4"/>
        <v>19113873.75</v>
      </c>
      <c r="AF10" s="8">
        <f t="shared" si="4"/>
        <v>16990110</v>
      </c>
      <c r="AG10" s="8">
        <f t="shared" si="4"/>
        <v>13238127.375</v>
      </c>
      <c r="AH10" s="8">
        <f t="shared" si="4"/>
        <v>12105453.375</v>
      </c>
      <c r="AI10" s="8">
        <f t="shared" si="4"/>
        <v>15999020.25</v>
      </c>
      <c r="AJ10" s="8">
        <f t="shared" si="4"/>
        <v>14830950.1875</v>
      </c>
    </row>
    <row r="11" spans="1:36" s="7" customFormat="1">
      <c r="A11" s="6"/>
      <c r="B11" s="6" t="s">
        <v>10</v>
      </c>
      <c r="C11" s="6" t="s">
        <v>11</v>
      </c>
      <c r="D11" s="6">
        <v>131.9</v>
      </c>
      <c r="E11" s="6">
        <v>149.32</v>
      </c>
      <c r="F11" s="6">
        <v>154.6</v>
      </c>
      <c r="G11" s="6">
        <v>160.5</v>
      </c>
      <c r="H11" s="6">
        <v>179.5</v>
      </c>
      <c r="I11" s="6">
        <v>191.26</v>
      </c>
      <c r="J11" s="6">
        <v>194.7</v>
      </c>
      <c r="K11" s="6">
        <v>194.6</v>
      </c>
      <c r="L11" s="6">
        <v>199.9</v>
      </c>
      <c r="M11" s="6">
        <v>194.4</v>
      </c>
      <c r="N11" s="6">
        <v>193.18</v>
      </c>
      <c r="O11" s="6">
        <v>196.42</v>
      </c>
      <c r="P11" s="6">
        <v>201.19</v>
      </c>
      <c r="Q11" s="6">
        <v>203.04</v>
      </c>
      <c r="R11" s="6">
        <v>215.83</v>
      </c>
      <c r="S11" s="6">
        <v>227.3021</v>
      </c>
      <c r="T11" s="6">
        <v>227.47</v>
      </c>
      <c r="U11" s="6">
        <v>244.316</v>
      </c>
      <c r="V11" s="6">
        <v>246.9</v>
      </c>
      <c r="W11" s="6">
        <v>242.9</v>
      </c>
      <c r="X11" s="6">
        <v>248.9</v>
      </c>
      <c r="Y11" s="6">
        <v>250.7</v>
      </c>
      <c r="Z11" s="6">
        <v>245.76</v>
      </c>
      <c r="AA11" s="6">
        <v>263.77999999999997</v>
      </c>
      <c r="AB11" s="6">
        <v>267.60000000000002</v>
      </c>
      <c r="AC11" s="6">
        <v>270.05</v>
      </c>
      <c r="AD11" s="6">
        <v>269.81700000000001</v>
      </c>
      <c r="AE11" s="6">
        <v>273</v>
      </c>
      <c r="AF11" s="6">
        <v>278</v>
      </c>
      <c r="AG11" s="6">
        <v>275</v>
      </c>
      <c r="AH11" s="6">
        <v>281</v>
      </c>
      <c r="AI11" s="6">
        <v>279</v>
      </c>
      <c r="AJ11" s="6">
        <v>286</v>
      </c>
    </row>
    <row r="12" spans="1:36" ht="30">
      <c r="A12" s="4"/>
      <c r="B12" s="4" t="s">
        <v>13</v>
      </c>
      <c r="C12" s="4" t="s">
        <v>12</v>
      </c>
      <c r="D12" s="4">
        <v>131900000</v>
      </c>
      <c r="E12" s="4">
        <v>149320000</v>
      </c>
      <c r="F12" s="4">
        <v>154600000</v>
      </c>
      <c r="G12" s="4">
        <v>160500000</v>
      </c>
      <c r="H12" s="4">
        <v>179500000</v>
      </c>
      <c r="I12" s="4">
        <v>191260000</v>
      </c>
      <c r="J12" s="4">
        <v>194700000</v>
      </c>
      <c r="K12" s="4">
        <v>194600000</v>
      </c>
      <c r="L12" s="4">
        <v>199900000</v>
      </c>
      <c r="M12" s="4">
        <v>194400000</v>
      </c>
      <c r="N12" s="4">
        <v>193180000</v>
      </c>
      <c r="O12" s="4">
        <v>196420000</v>
      </c>
      <c r="P12" s="4">
        <v>201190000</v>
      </c>
      <c r="Q12" s="4">
        <v>203040000</v>
      </c>
      <c r="R12" s="4">
        <v>215830000</v>
      </c>
      <c r="S12" s="4">
        <v>227302100</v>
      </c>
      <c r="T12" s="4">
        <v>227470000</v>
      </c>
      <c r="U12" s="4">
        <v>244316000</v>
      </c>
      <c r="V12" s="4">
        <v>246900000</v>
      </c>
      <c r="W12" s="4">
        <v>242900000</v>
      </c>
      <c r="X12" s="4">
        <v>248900000</v>
      </c>
      <c r="Y12" s="4">
        <v>250700000</v>
      </c>
      <c r="Z12" s="4">
        <v>245760000</v>
      </c>
      <c r="AA12" s="4">
        <v>263780000</v>
      </c>
      <c r="AB12" s="4">
        <v>267600000</v>
      </c>
      <c r="AC12" s="4">
        <v>270050000</v>
      </c>
      <c r="AD12" s="4">
        <v>269817000</v>
      </c>
      <c r="AE12" s="4">
        <v>273000000</v>
      </c>
      <c r="AF12" s="4">
        <v>278000000</v>
      </c>
      <c r="AG12" s="4">
        <v>275000000</v>
      </c>
      <c r="AH12" s="4">
        <v>281000000</v>
      </c>
      <c r="AI12" s="4">
        <v>279000000</v>
      </c>
      <c r="AJ12" s="4">
        <v>286000000</v>
      </c>
    </row>
    <row r="13" spans="1:36" s="9" customFormat="1">
      <c r="A13" s="8"/>
      <c r="B13" s="8"/>
      <c r="C13" s="8" t="s">
        <v>5</v>
      </c>
      <c r="D13" s="8">
        <v>119657661.92999999</v>
      </c>
      <c r="E13" s="8">
        <v>135460819.40399998</v>
      </c>
      <c r="F13" s="8">
        <v>140250754.62</v>
      </c>
      <c r="G13" s="8">
        <v>145603144.34999999</v>
      </c>
      <c r="H13" s="8">
        <v>162839653.65000001</v>
      </c>
      <c r="I13" s="8">
        <v>173508145.722</v>
      </c>
      <c r="J13" s="8">
        <v>176628861.09</v>
      </c>
      <c r="K13" s="8">
        <v>176538142.62</v>
      </c>
      <c r="L13" s="8">
        <v>181346221.53</v>
      </c>
      <c r="M13" s="8">
        <v>176356705.67999998</v>
      </c>
      <c r="N13" s="8">
        <v>175249940.34599999</v>
      </c>
      <c r="O13" s="8">
        <v>178189218.77399999</v>
      </c>
      <c r="P13" s="8">
        <v>182516489.79299998</v>
      </c>
      <c r="Q13" s="8">
        <v>184194781.48800001</v>
      </c>
      <c r="R13" s="8">
        <v>195797673.801</v>
      </c>
      <c r="S13" s="8">
        <v>206204987.39787</v>
      </c>
      <c r="T13" s="8">
        <v>206357303.70899999</v>
      </c>
      <c r="U13" s="8">
        <v>221639737.1652</v>
      </c>
      <c r="V13" s="8">
        <v>223983902.42999998</v>
      </c>
      <c r="W13" s="8">
        <v>220355163.63</v>
      </c>
      <c r="X13" s="8">
        <v>225798271.82999998</v>
      </c>
      <c r="Y13" s="8">
        <v>227431204.28999999</v>
      </c>
      <c r="Z13" s="8">
        <v>222949711.87199998</v>
      </c>
      <c r="AA13" s="8">
        <v>239297180.16599998</v>
      </c>
      <c r="AB13" s="8">
        <v>242762625.72</v>
      </c>
      <c r="AC13" s="8">
        <v>244985228.23499998</v>
      </c>
      <c r="AD13" s="8">
        <v>244773854.1999</v>
      </c>
      <c r="AE13" s="8">
        <v>247661423.09999999</v>
      </c>
      <c r="AF13" s="8">
        <v>252197346.59999999</v>
      </c>
      <c r="AG13" s="8">
        <v>249475792.5</v>
      </c>
      <c r="AH13" s="8">
        <v>254918900.69999999</v>
      </c>
      <c r="AI13" s="8">
        <v>253104531.29999998</v>
      </c>
      <c r="AJ13" s="8">
        <v>259454824.19999999</v>
      </c>
    </row>
    <row r="14" spans="1:36">
      <c r="D14" s="1"/>
    </row>
    <row r="15" spans="1:36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</row>
    <row r="16" spans="1:36" ht="46.5" customHeight="1">
      <c r="C16" s="10" t="s">
        <v>16</v>
      </c>
      <c r="D16" s="11">
        <f>D13</f>
        <v>119657661.92999999</v>
      </c>
      <c r="E16" s="11">
        <f>E13+E5</f>
        <v>135660320.65088278</v>
      </c>
      <c r="F16" s="11">
        <f t="shared" ref="F16:O16" si="5">F13+F5</f>
        <v>141248260.85441396</v>
      </c>
      <c r="G16" s="11">
        <f t="shared" si="5"/>
        <v>148346286.49463838</v>
      </c>
      <c r="H16" s="11">
        <f t="shared" si="5"/>
        <v>165582795.7946384</v>
      </c>
      <c r="I16" s="11">
        <f t="shared" si="5"/>
        <v>176500664.42524189</v>
      </c>
      <c r="J16" s="11">
        <f t="shared" si="5"/>
        <v>179970506.97528678</v>
      </c>
      <c r="K16" s="11">
        <f t="shared" si="5"/>
        <v>180129165.06389028</v>
      </c>
      <c r="L16" s="11">
        <f t="shared" si="5"/>
        <v>184687867.41528678</v>
      </c>
      <c r="M16" s="11">
        <f t="shared" si="5"/>
        <v>180197104.68249375</v>
      </c>
      <c r="N16" s="11">
        <f t="shared" si="5"/>
        <v>179090339.34849375</v>
      </c>
      <c r="O16" s="11">
        <f t="shared" si="5"/>
        <v>182029617.77649376</v>
      </c>
      <c r="P16" s="11">
        <f>P13+P10+P5</f>
        <v>189998117.91514772</v>
      </c>
      <c r="Q16" s="11">
        <f t="shared" ref="Q16:AJ16" si="6">Q13+Q10+Q5</f>
        <v>216420682.32291117</v>
      </c>
      <c r="R16" s="11">
        <f t="shared" si="6"/>
        <v>229897088.22403616</v>
      </c>
      <c r="S16" s="11">
        <f t="shared" si="6"/>
        <v>241080206.69827524</v>
      </c>
      <c r="T16" s="11">
        <f t="shared" si="6"/>
        <v>239738809.17190522</v>
      </c>
      <c r="U16" s="11">
        <f t="shared" si="6"/>
        <v>253988319.25154662</v>
      </c>
      <c r="V16" s="11">
        <f t="shared" si="6"/>
        <v>252780003.1382294</v>
      </c>
      <c r="W16" s="11">
        <f t="shared" si="6"/>
        <v>247566504.29053617</v>
      </c>
      <c r="X16" s="11">
        <f t="shared" si="6"/>
        <v>256473593.17258102</v>
      </c>
      <c r="Y16" s="11">
        <f t="shared" si="6"/>
        <v>264104864.38962591</v>
      </c>
      <c r="Z16" s="11">
        <f t="shared" si="6"/>
        <v>262215005.3950673</v>
      </c>
      <c r="AA16" s="11">
        <f t="shared" si="6"/>
        <v>277865823.44608104</v>
      </c>
      <c r="AB16" s="11">
        <f t="shared" si="6"/>
        <v>282290149.85014343</v>
      </c>
      <c r="AC16" s="11">
        <f t="shared" si="6"/>
        <v>283175764.75495017</v>
      </c>
      <c r="AD16" s="11">
        <f t="shared" si="6"/>
        <v>291044359.8557604</v>
      </c>
      <c r="AE16" s="11">
        <f t="shared" si="6"/>
        <v>276550857.94725686</v>
      </c>
      <c r="AF16" s="11">
        <f t="shared" si="6"/>
        <v>278863267.07381546</v>
      </c>
      <c r="AG16" s="11">
        <f t="shared" si="6"/>
        <v>271841101.91988778</v>
      </c>
      <c r="AH16" s="11">
        <f t="shared" si="6"/>
        <v>276001910.1847257</v>
      </c>
      <c r="AI16" s="11">
        <f t="shared" si="6"/>
        <v>278130982.97144634</v>
      </c>
      <c r="AJ16" s="11">
        <f t="shared" si="6"/>
        <v>283313205.80894637</v>
      </c>
    </row>
    <row r="17" spans="3:36">
      <c r="C17" s="10" t="s">
        <v>15</v>
      </c>
      <c r="D17" s="5">
        <v>115119.204</v>
      </c>
      <c r="E17" s="5">
        <v>106087.56600000001</v>
      </c>
      <c r="F17" s="5">
        <v>136120.19500000001</v>
      </c>
      <c r="G17" s="5">
        <v>142146.16399999999</v>
      </c>
      <c r="H17" s="5">
        <v>158942.91800000001</v>
      </c>
      <c r="I17" s="5">
        <v>169895.587</v>
      </c>
      <c r="J17" s="5">
        <v>173932.842</v>
      </c>
      <c r="K17" s="5">
        <v>175920.48499999999</v>
      </c>
      <c r="L17" s="5">
        <v>176167.883</v>
      </c>
      <c r="M17" s="5">
        <v>169040.33199999999</v>
      </c>
      <c r="N17" s="5">
        <v>170471.39799999999</v>
      </c>
      <c r="O17" s="5">
        <v>172019.84599999999</v>
      </c>
      <c r="P17" s="5">
        <v>169839.02</v>
      </c>
      <c r="Q17" s="5">
        <v>181138.31700000001</v>
      </c>
      <c r="R17" s="5">
        <v>187189.97700000001</v>
      </c>
      <c r="S17" s="5">
        <v>201657.21400000001</v>
      </c>
      <c r="T17" s="5">
        <v>204958.22099999999</v>
      </c>
      <c r="U17" s="5">
        <v>224895.12843439999</v>
      </c>
      <c r="V17" s="5">
        <v>223864.50171519999</v>
      </c>
      <c r="W17" s="5">
        <v>226146.28189480002</v>
      </c>
      <c r="X17" s="5">
        <v>223470.8431884</v>
      </c>
      <c r="Y17" s="5">
        <v>224462.86263839999</v>
      </c>
      <c r="Z17" s="5">
        <v>226461.50962319999</v>
      </c>
      <c r="AA17" s="5">
        <v>239436.81450839998</v>
      </c>
      <c r="AB17" s="5">
        <v>249140.36229399999</v>
      </c>
      <c r="AC17" s="5">
        <v>247674.9991172</v>
      </c>
      <c r="AD17" s="5">
        <v>246867.592156</v>
      </c>
      <c r="AE17" s="5">
        <v>249428.89797440002</v>
      </c>
      <c r="AF17" s="5">
        <v>254196.0027744</v>
      </c>
      <c r="AG17" s="5">
        <v>251831.53724120001</v>
      </c>
      <c r="AH17" s="5">
        <v>255925.25322839999</v>
      </c>
      <c r="AI17" s="5">
        <v>252418.09857519998</v>
      </c>
      <c r="AJ17" s="5">
        <v>259645.76902079998</v>
      </c>
    </row>
  </sheetData>
  <mergeCells count="2">
    <mergeCell ref="A1:C1"/>
    <mergeCell ref="B15:AJ15"/>
  </mergeCells>
  <hyperlinks>
    <hyperlink ref="A1" r:id="rId1" location="coal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Christelle</dc:creator>
  <cp:lastModifiedBy>Christelle</cp:lastModifiedBy>
  <dcterms:created xsi:type="dcterms:W3CDTF">2014-07-31T15:30:44Z</dcterms:created>
  <dcterms:modified xsi:type="dcterms:W3CDTF">2014-08-02T12:03:22Z</dcterms:modified>
</cp:coreProperties>
</file>