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202300"/>
  <xr:revisionPtr revIDLastSave="518" documentId="8_{1374ED49-AD5B-4AA0-A505-32D2593FD9C7}" xr6:coauthVersionLast="47" xr6:coauthVersionMax="47" xr10:uidLastSave="{3CAC4599-82EB-4D4E-9440-D18265E8BDF2}"/>
  <bookViews>
    <workbookView xWindow="-120" yWindow="-120" windowWidth="29040" windowHeight="15720" activeTab="2" xr2:uid="{2715205B-D405-46F8-AD07-11AD52CD60ED}"/>
  </bookViews>
  <sheets>
    <sheet name="Values from Census" sheetId="1" r:id="rId1"/>
    <sheet name="Linear interpolation" sheetId="3" r:id="rId2"/>
    <sheet name="Final Values" sheetId="4" r:id="rId3"/>
  </sheets>
  <definedNames>
    <definedName name="_xlnm._FilterDatabase" localSheetId="2" hidden="1">'Final Values'!$A$1:$G$18</definedName>
    <definedName name="_xlnm._FilterDatabase" localSheetId="1" hidden="1">'Linear interpolation'!$A$1:$G$9</definedName>
    <definedName name="_xlnm._FilterDatabase" localSheetId="0" hidden="1">'Values from Census'!$A$1:$K$50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20" i="4"/>
  <c r="G19" i="4"/>
  <c r="G18" i="4"/>
  <c r="G17" i="4"/>
  <c r="G12" i="4"/>
  <c r="G11" i="4"/>
  <c r="G10" i="4"/>
  <c r="G9" i="4"/>
  <c r="G8" i="4"/>
  <c r="G3" i="4"/>
  <c r="G4" i="4"/>
  <c r="G5" i="4"/>
  <c r="G6" i="4"/>
  <c r="G2" i="4"/>
  <c r="D16" i="4"/>
  <c r="E16" i="4"/>
  <c r="F16" i="4"/>
  <c r="C16" i="4"/>
  <c r="D15" i="4"/>
  <c r="E15" i="4"/>
  <c r="F15" i="4"/>
  <c r="C15" i="4"/>
  <c r="D14" i="4"/>
  <c r="G14" i="4" s="1"/>
  <c r="E14" i="4"/>
  <c r="F14" i="4"/>
  <c r="C14" i="4"/>
  <c r="G16" i="3"/>
  <c r="G6" i="3"/>
  <c r="G7" i="3" s="1"/>
  <c r="G9" i="3" s="1"/>
  <c r="G28" i="3"/>
  <c r="D25" i="3"/>
  <c r="D26" i="3" s="1"/>
  <c r="E25" i="3"/>
  <c r="E26" i="3" s="1"/>
  <c r="F25" i="3"/>
  <c r="C25" i="3"/>
  <c r="C26" i="3" s="1"/>
  <c r="D24" i="3"/>
  <c r="E24" i="3"/>
  <c r="F24" i="3"/>
  <c r="C24" i="3"/>
  <c r="D23" i="3"/>
  <c r="E23" i="3"/>
  <c r="F23" i="3"/>
  <c r="C23" i="3"/>
  <c r="D22" i="3"/>
  <c r="E22" i="3"/>
  <c r="F22" i="3"/>
  <c r="C22" i="3"/>
  <c r="G25" i="3"/>
  <c r="G17" i="3"/>
  <c r="G19" i="3" s="1"/>
  <c r="F16" i="3"/>
  <c r="F17" i="3" s="1"/>
  <c r="F19" i="3" s="1"/>
  <c r="E16" i="3"/>
  <c r="E17" i="3" s="1"/>
  <c r="E19" i="3" s="1"/>
  <c r="D16" i="3"/>
  <c r="D17" i="3" s="1"/>
  <c r="D19" i="3" s="1"/>
  <c r="C16" i="3"/>
  <c r="C17" i="3" s="1"/>
  <c r="C19" i="3" s="1"/>
  <c r="F6" i="3"/>
  <c r="F7" i="3" s="1"/>
  <c r="F9" i="3" s="1"/>
  <c r="E6" i="3"/>
  <c r="E7" i="3" s="1"/>
  <c r="E9" i="3" s="1"/>
  <c r="D6" i="3"/>
  <c r="D7" i="3" s="1"/>
  <c r="D9" i="3" s="1"/>
  <c r="C6" i="3"/>
  <c r="C7" i="3" s="1"/>
  <c r="C9" i="3" s="1"/>
  <c r="G16" i="4" l="1"/>
  <c r="G15" i="4"/>
  <c r="G24" i="3"/>
  <c r="G23" i="3"/>
  <c r="G22" i="3"/>
  <c r="E27" i="3"/>
  <c r="E29" i="3" s="1"/>
  <c r="F26" i="3"/>
  <c r="F27" i="3" s="1"/>
  <c r="F29" i="3" s="1"/>
  <c r="G26" i="3"/>
  <c r="G27" i="3" s="1"/>
  <c r="G29" i="3" s="1"/>
  <c r="C27" i="3"/>
  <c r="C29" i="3" s="1"/>
  <c r="D27" i="3"/>
  <c r="D29" i="3" s="1"/>
</calcChain>
</file>

<file path=xl/sharedStrings.xml><?xml version="1.0" encoding="utf-8"?>
<sst xmlns="http://schemas.openxmlformats.org/spreadsheetml/2006/main" count="172" uniqueCount="51">
  <si>
    <t>Total</t>
  </si>
  <si>
    <t>Mais de 0 a menos de 0,1 ha</t>
  </si>
  <si>
    <t>-</t>
  </si>
  <si>
    <t>De 0,1 a menos de 0,2 ha</t>
  </si>
  <si>
    <t>De 0,2 a menos de 0,5 ha</t>
  </si>
  <si>
    <t>De 0,5 a menos de 1 ha</t>
  </si>
  <si>
    <t>De 1 a menos de 2 ha</t>
  </si>
  <si>
    <t>De 2 a menos de 3 ha</t>
  </si>
  <si>
    <t>De 3 a menos de 4 ha</t>
  </si>
  <si>
    <t>De 4 a menos de 5 ha</t>
  </si>
  <si>
    <t>De 5 a menos de 10 ha</t>
  </si>
  <si>
    <t>De 10 a menos de 20 ha</t>
  </si>
  <si>
    <t>De 20 a menos de 50 ha</t>
  </si>
  <si>
    <t>De 50 a menos de 100 ha</t>
  </si>
  <si>
    <t>De 100 a menos de 200 ha</t>
  </si>
  <si>
    <t>De 200 a menos de 500 ha</t>
  </si>
  <si>
    <t>De 500 a menos de 1.000 ha</t>
  </si>
  <si>
    <t>De 1.000 a menos de 2.500 ha</t>
  </si>
  <si>
    <t>De 2.500 a menos de 10.000 ha</t>
  </si>
  <si>
    <t>De 10.000 ha e mais</t>
  </si>
  <si>
    <t>Produtor sem área</t>
  </si>
  <si>
    <t>De 2.500 ha e mais</t>
  </si>
  <si>
    <t>Measures</t>
  </si>
  <si>
    <t>With technical orientation</t>
  </si>
  <si>
    <t>Public</t>
  </si>
  <si>
    <t>Proper</t>
  </si>
  <si>
    <t>Cooperatives</t>
  </si>
  <si>
    <t>Integrative Companies</t>
  </si>
  <si>
    <t>Private enterprises</t>
  </si>
  <si>
    <t>NGO</t>
  </si>
  <si>
    <t>S System</t>
  </si>
  <si>
    <t>Other</t>
  </si>
  <si>
    <t>Census</t>
  </si>
  <si>
    <t>menos de 10</t>
  </si>
  <si>
    <t>10 a menos de 100</t>
  </si>
  <si>
    <t>100 a menos de 1000</t>
  </si>
  <si>
    <t>1000 a 10000</t>
  </si>
  <si>
    <t>10000 e mais</t>
  </si>
  <si>
    <t>sem declaração</t>
  </si>
  <si>
    <t>Less than 10</t>
  </si>
  <si>
    <t>10 to 100</t>
  </si>
  <si>
    <t>1000 to 10000</t>
  </si>
  <si>
    <t>10000 and more</t>
  </si>
  <si>
    <t>No declaration</t>
  </si>
  <si>
    <t>100 to 1000</t>
  </si>
  <si>
    <t>Without area</t>
  </si>
  <si>
    <t>1000 to 2500</t>
  </si>
  <si>
    <t>2500 and more</t>
  </si>
  <si>
    <t>2500 to 10000</t>
  </si>
  <si>
    <t>Hectares</t>
  </si>
  <si>
    <t>Another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</si>
</sst>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entury Gothic"/>
      <family val="2"/>
    </font>
    <font>
      <sz val="11"/>
      <color rgb="FF333333"/>
      <name val="Aptos Narrow"/>
      <family val="2"/>
      <scheme val="minor"/>
    </font>
    <font>
      <sz val="10"/>
      <color rgb="FF333333"/>
      <name val="Times New Roman"/>
      <family val="1"/>
    </font>
    <font>
      <sz val="10"/>
      <color theme="1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3" fillId="2" borderId="0" xfId="0" applyFont="1" applyFill="1"/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36F-FD73-41C3-A7DF-164E41CA3A8C}">
  <dimension ref="A1:K50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8.7109375" defaultRowHeight="12.75" x14ac:dyDescent="0.25"/>
  <cols>
    <col min="1" max="1" width="26.42578125" style="2" bestFit="1" customWidth="1"/>
    <col min="2" max="2" width="6.85546875" style="2" bestFit="1" customWidth="1"/>
    <col min="3" max="3" width="20.5703125" style="2" bestFit="1" customWidth="1"/>
    <col min="4" max="4" width="30.28515625" style="2" bestFit="1" customWidth="1"/>
    <col min="5" max="5" width="33.85546875" style="2" bestFit="1" customWidth="1"/>
    <col min="6" max="6" width="25.28515625" style="2" bestFit="1" customWidth="1"/>
    <col min="7" max="7" width="11.5703125" style="2" customWidth="1"/>
    <col min="8" max="8" width="19.5703125" style="2" customWidth="1"/>
    <col min="9" max="9" width="30.28515625" style="2" customWidth="1"/>
    <col min="10" max="10" width="4.7109375" style="2" customWidth="1"/>
    <col min="11" max="11" width="8.7109375" style="2" customWidth="1"/>
    <col min="12" max="16384" width="8.7109375" style="2"/>
  </cols>
  <sheetData>
    <row r="1" spans="1:11" x14ac:dyDescent="0.25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s="1" customFormat="1" ht="15" x14ac:dyDescent="0.25">
      <c r="A2" s="1" t="s">
        <v>33</v>
      </c>
      <c r="B2" s="1">
        <v>1985</v>
      </c>
      <c r="C2" s="1">
        <v>25705</v>
      </c>
      <c r="D2" s="1">
        <v>429</v>
      </c>
      <c r="E2" s="1">
        <v>308</v>
      </c>
      <c r="F2" s="1">
        <v>67</v>
      </c>
      <c r="G2" s="1" t="s">
        <v>2</v>
      </c>
    </row>
    <row r="3" spans="1:11" s="1" customFormat="1" ht="15" x14ac:dyDescent="0.25">
      <c r="A3" s="1" t="s">
        <v>34</v>
      </c>
      <c r="B3" s="1">
        <v>1985</v>
      </c>
      <c r="C3" s="1">
        <v>29368</v>
      </c>
      <c r="D3" s="1">
        <v>1707</v>
      </c>
      <c r="E3" s="1">
        <v>1183</v>
      </c>
      <c r="F3" s="1">
        <v>252</v>
      </c>
      <c r="G3" s="1" t="s">
        <v>2</v>
      </c>
    </row>
    <row r="4" spans="1:11" s="1" customFormat="1" ht="15" x14ac:dyDescent="0.25">
      <c r="A4" s="1" t="s">
        <v>35</v>
      </c>
      <c r="B4" s="1">
        <v>1985</v>
      </c>
      <c r="C4" s="1">
        <v>17280</v>
      </c>
      <c r="D4" s="1">
        <v>3006</v>
      </c>
      <c r="E4" s="1">
        <v>1461</v>
      </c>
      <c r="F4" s="1">
        <v>722</v>
      </c>
      <c r="G4" s="1" t="s">
        <v>2</v>
      </c>
    </row>
    <row r="5" spans="1:11" s="1" customFormat="1" ht="15" x14ac:dyDescent="0.25">
      <c r="A5" s="1" t="s">
        <v>36</v>
      </c>
      <c r="B5" s="1">
        <v>1985</v>
      </c>
      <c r="C5" s="1">
        <v>4816</v>
      </c>
      <c r="D5" s="1">
        <v>1517</v>
      </c>
      <c r="E5" s="1">
        <v>583</v>
      </c>
      <c r="F5" s="1">
        <v>643</v>
      </c>
      <c r="G5" s="1" t="s">
        <v>2</v>
      </c>
    </row>
    <row r="6" spans="1:11" s="1" customFormat="1" ht="15" x14ac:dyDescent="0.25">
      <c r="A6" s="1" t="s">
        <v>37</v>
      </c>
      <c r="B6" s="1">
        <v>1985</v>
      </c>
      <c r="C6" s="1">
        <v>645</v>
      </c>
      <c r="D6" s="1">
        <v>280</v>
      </c>
      <c r="E6" s="1">
        <v>72</v>
      </c>
      <c r="F6" s="1">
        <v>178</v>
      </c>
      <c r="G6" s="1" t="s">
        <v>2</v>
      </c>
    </row>
    <row r="7" spans="1:11" s="1" customFormat="1" ht="15" x14ac:dyDescent="0.25">
      <c r="A7" s="1" t="s">
        <v>38</v>
      </c>
      <c r="B7" s="1">
        <v>1985</v>
      </c>
      <c r="C7" s="1">
        <v>7</v>
      </c>
      <c r="D7" s="1" t="s">
        <v>2</v>
      </c>
      <c r="E7" s="1" t="s">
        <v>2</v>
      </c>
      <c r="F7" s="1" t="s">
        <v>2</v>
      </c>
      <c r="G7" s="1" t="s">
        <v>2</v>
      </c>
    </row>
    <row r="8" spans="1:11" s="1" customFormat="1" ht="15" x14ac:dyDescent="0.25">
      <c r="A8" s="1" t="s">
        <v>33</v>
      </c>
      <c r="B8" s="1">
        <v>1995</v>
      </c>
      <c r="C8" s="1">
        <v>9801</v>
      </c>
      <c r="D8" s="1">
        <v>1149</v>
      </c>
      <c r="E8" s="1">
        <v>462</v>
      </c>
      <c r="F8" s="1">
        <v>487</v>
      </c>
    </row>
    <row r="9" spans="1:11" s="1" customFormat="1" ht="15" x14ac:dyDescent="0.25">
      <c r="A9" s="1" t="s">
        <v>34</v>
      </c>
      <c r="B9" s="1">
        <v>1995</v>
      </c>
      <c r="C9" s="1">
        <v>37076</v>
      </c>
      <c r="D9" s="1">
        <v>7496</v>
      </c>
      <c r="E9" s="1">
        <v>3291</v>
      </c>
      <c r="F9" s="1">
        <v>3285</v>
      </c>
    </row>
    <row r="10" spans="1:11" s="1" customFormat="1" ht="15" x14ac:dyDescent="0.25">
      <c r="A10" s="1" t="s">
        <v>35</v>
      </c>
      <c r="B10" s="1">
        <v>1995</v>
      </c>
      <c r="C10" s="1">
        <v>23861</v>
      </c>
      <c r="D10" s="1">
        <v>8895</v>
      </c>
      <c r="E10" s="1">
        <v>3206</v>
      </c>
      <c r="F10" s="1">
        <v>4416</v>
      </c>
    </row>
    <row r="11" spans="1:11" s="1" customFormat="1" ht="15" x14ac:dyDescent="0.25">
      <c r="A11" s="1" t="s">
        <v>36</v>
      </c>
      <c r="B11" s="1">
        <v>1995</v>
      </c>
      <c r="C11" s="1">
        <v>7243</v>
      </c>
      <c r="D11" s="1">
        <v>4097</v>
      </c>
      <c r="E11" s="1">
        <v>1067</v>
      </c>
      <c r="F11" s="1">
        <v>2361</v>
      </c>
    </row>
    <row r="12" spans="1:11" s="1" customFormat="1" ht="15" x14ac:dyDescent="0.25">
      <c r="A12" s="1" t="s">
        <v>37</v>
      </c>
      <c r="B12" s="1">
        <v>1995</v>
      </c>
      <c r="C12" s="1">
        <v>767</v>
      </c>
      <c r="D12" s="1">
        <v>494</v>
      </c>
      <c r="E12" s="1">
        <v>64</v>
      </c>
      <c r="F12" s="1">
        <v>360</v>
      </c>
    </row>
    <row r="13" spans="1:11" s="1" customFormat="1" ht="15" x14ac:dyDescent="0.25">
      <c r="A13" s="1" t="s">
        <v>38</v>
      </c>
      <c r="B13" s="1">
        <v>1995</v>
      </c>
      <c r="C13" s="1">
        <v>14</v>
      </c>
    </row>
    <row r="14" spans="1:11" s="1" customFormat="1" ht="15" x14ac:dyDescent="0.25">
      <c r="A14" s="2" t="s">
        <v>1</v>
      </c>
      <c r="B14" s="2">
        <v>2006</v>
      </c>
      <c r="C14" s="2">
        <v>274</v>
      </c>
      <c r="D14" s="2">
        <v>17</v>
      </c>
      <c r="E14" s="2">
        <v>4</v>
      </c>
      <c r="F14" s="2">
        <v>3</v>
      </c>
      <c r="G14" s="2" t="s">
        <v>2</v>
      </c>
      <c r="H14" s="2">
        <v>6</v>
      </c>
      <c r="I14" s="2">
        <v>3</v>
      </c>
      <c r="J14" s="2" t="s">
        <v>2</v>
      </c>
      <c r="K14" s="2">
        <v>1</v>
      </c>
    </row>
    <row r="15" spans="1:11" s="1" customFormat="1" ht="15" x14ac:dyDescent="0.25">
      <c r="A15" s="2" t="s">
        <v>3</v>
      </c>
      <c r="B15" s="2">
        <v>2006</v>
      </c>
      <c r="C15" s="2">
        <v>87</v>
      </c>
      <c r="D15" s="2">
        <v>9</v>
      </c>
      <c r="E15" s="2">
        <v>4</v>
      </c>
      <c r="F15" s="2">
        <v>3</v>
      </c>
      <c r="G15" s="2" t="s">
        <v>2</v>
      </c>
      <c r="H15" s="2">
        <v>2</v>
      </c>
      <c r="I15" s="2" t="s">
        <v>2</v>
      </c>
      <c r="J15" s="2" t="s">
        <v>2</v>
      </c>
      <c r="K15" s="2" t="s">
        <v>2</v>
      </c>
    </row>
    <row r="16" spans="1:11" s="1" customFormat="1" ht="15" x14ac:dyDescent="0.25">
      <c r="A16" s="2" t="s">
        <v>4</v>
      </c>
      <c r="B16" s="2">
        <v>2006</v>
      </c>
      <c r="C16" s="2">
        <v>400</v>
      </c>
      <c r="D16" s="2">
        <v>24</v>
      </c>
      <c r="E16" s="2">
        <v>4</v>
      </c>
      <c r="F16" s="2">
        <v>15</v>
      </c>
      <c r="G16" s="2">
        <v>2</v>
      </c>
      <c r="H16" s="2">
        <v>1</v>
      </c>
      <c r="I16" s="2">
        <v>2</v>
      </c>
      <c r="J16" s="2" t="s">
        <v>2</v>
      </c>
      <c r="K16" s="2">
        <v>1</v>
      </c>
    </row>
    <row r="17" spans="1:11" s="1" customFormat="1" ht="15" x14ac:dyDescent="0.25">
      <c r="A17" s="2" t="s">
        <v>5</v>
      </c>
      <c r="B17" s="2">
        <v>2006</v>
      </c>
      <c r="C17" s="2">
        <v>739</v>
      </c>
      <c r="D17" s="2">
        <v>36</v>
      </c>
      <c r="E17" s="2">
        <v>10</v>
      </c>
      <c r="F17" s="2">
        <v>19</v>
      </c>
      <c r="G17" s="2">
        <v>1</v>
      </c>
      <c r="H17" s="2">
        <v>4</v>
      </c>
      <c r="I17" s="2">
        <v>2</v>
      </c>
      <c r="J17" s="2" t="s">
        <v>2</v>
      </c>
      <c r="K17" s="2">
        <v>1</v>
      </c>
    </row>
    <row r="18" spans="1:11" s="1" customFormat="1" ht="15" x14ac:dyDescent="0.25">
      <c r="A18" s="2" t="s">
        <v>6</v>
      </c>
      <c r="B18" s="2">
        <v>2006</v>
      </c>
      <c r="C18" s="2">
        <v>2379</v>
      </c>
      <c r="D18" s="2">
        <v>191</v>
      </c>
      <c r="E18" s="2">
        <v>106</v>
      </c>
      <c r="F18" s="2">
        <v>50</v>
      </c>
      <c r="G18" s="2">
        <v>10</v>
      </c>
      <c r="H18" s="2">
        <v>11</v>
      </c>
      <c r="I18" s="2">
        <v>6</v>
      </c>
      <c r="J18" s="2" t="s">
        <v>2</v>
      </c>
      <c r="K18" s="2">
        <v>10</v>
      </c>
    </row>
    <row r="19" spans="1:11" s="1" customFormat="1" ht="15" x14ac:dyDescent="0.25">
      <c r="A19" s="2" t="s">
        <v>7</v>
      </c>
      <c r="B19" s="2">
        <v>2006</v>
      </c>
      <c r="C19" s="2">
        <v>2801</v>
      </c>
      <c r="D19" s="2">
        <v>301</v>
      </c>
      <c r="E19" s="2">
        <v>156</v>
      </c>
      <c r="F19" s="2">
        <v>73</v>
      </c>
      <c r="G19" s="2">
        <v>10</v>
      </c>
      <c r="H19" s="2">
        <v>51</v>
      </c>
      <c r="I19" s="2">
        <v>16</v>
      </c>
      <c r="J19" s="2">
        <v>1</v>
      </c>
      <c r="K19" s="2">
        <v>4</v>
      </c>
    </row>
    <row r="20" spans="1:11" s="1" customFormat="1" ht="15" x14ac:dyDescent="0.25">
      <c r="A20" s="2" t="s">
        <v>8</v>
      </c>
      <c r="B20" s="2">
        <v>2006</v>
      </c>
      <c r="C20" s="2">
        <v>1678</v>
      </c>
      <c r="D20" s="2">
        <v>205</v>
      </c>
      <c r="E20" s="2">
        <v>99</v>
      </c>
      <c r="F20" s="2">
        <v>48</v>
      </c>
      <c r="G20" s="2">
        <v>14</v>
      </c>
      <c r="H20" s="2">
        <v>22</v>
      </c>
      <c r="I20" s="2">
        <v>19</v>
      </c>
      <c r="J20" s="2">
        <v>1</v>
      </c>
      <c r="K20" s="2">
        <v>6</v>
      </c>
    </row>
    <row r="21" spans="1:11" x14ac:dyDescent="0.25">
      <c r="A21" s="2" t="s">
        <v>9</v>
      </c>
      <c r="B21" s="2">
        <v>2006</v>
      </c>
      <c r="C21" s="2">
        <v>1715</v>
      </c>
      <c r="D21" s="2">
        <v>222</v>
      </c>
      <c r="E21" s="2">
        <v>99</v>
      </c>
      <c r="F21" s="2">
        <v>60</v>
      </c>
      <c r="G21" s="2">
        <v>37</v>
      </c>
      <c r="H21" s="2">
        <v>16</v>
      </c>
      <c r="I21" s="2">
        <v>12</v>
      </c>
      <c r="J21" s="2">
        <v>1</v>
      </c>
      <c r="K21" s="2">
        <v>5</v>
      </c>
    </row>
    <row r="22" spans="1:11" x14ac:dyDescent="0.25">
      <c r="A22" s="2" t="s">
        <v>10</v>
      </c>
      <c r="B22" s="2">
        <v>2006</v>
      </c>
      <c r="C22" s="2">
        <v>4916</v>
      </c>
      <c r="D22" s="2">
        <v>691</v>
      </c>
      <c r="E22" s="2">
        <v>307</v>
      </c>
      <c r="F22" s="2">
        <v>237</v>
      </c>
      <c r="G22" s="2">
        <v>51</v>
      </c>
      <c r="H22" s="2">
        <v>64</v>
      </c>
      <c r="I22" s="2">
        <v>36</v>
      </c>
      <c r="J22" s="2">
        <v>2</v>
      </c>
      <c r="K22" s="2">
        <v>16</v>
      </c>
    </row>
    <row r="23" spans="1:11" x14ac:dyDescent="0.25">
      <c r="A23" s="2" t="s">
        <v>11</v>
      </c>
      <c r="B23" s="2">
        <v>2006</v>
      </c>
      <c r="C23" s="2">
        <v>9650</v>
      </c>
      <c r="D23" s="2">
        <v>1622</v>
      </c>
      <c r="E23" s="2">
        <v>1063</v>
      </c>
      <c r="F23" s="2">
        <v>302</v>
      </c>
      <c r="G23" s="2">
        <v>117</v>
      </c>
      <c r="H23" s="2">
        <v>72</v>
      </c>
      <c r="I23" s="2">
        <v>83</v>
      </c>
      <c r="J23" s="2">
        <v>8</v>
      </c>
      <c r="K23" s="2">
        <v>21</v>
      </c>
    </row>
    <row r="24" spans="1:11" x14ac:dyDescent="0.25">
      <c r="A24" s="2" t="s">
        <v>12</v>
      </c>
      <c r="B24" s="2">
        <v>2006</v>
      </c>
      <c r="C24" s="2">
        <v>28227</v>
      </c>
      <c r="D24" s="2">
        <v>6272</v>
      </c>
      <c r="E24" s="2">
        <v>4509</v>
      </c>
      <c r="F24" s="2">
        <v>860</v>
      </c>
      <c r="G24" s="2">
        <v>354</v>
      </c>
      <c r="H24" s="2">
        <v>233</v>
      </c>
      <c r="I24" s="2">
        <v>395</v>
      </c>
      <c r="J24" s="2">
        <v>15</v>
      </c>
      <c r="K24" s="2">
        <v>65</v>
      </c>
    </row>
    <row r="25" spans="1:11" x14ac:dyDescent="0.25">
      <c r="A25" s="2" t="s">
        <v>13</v>
      </c>
      <c r="B25" s="2">
        <v>2006</v>
      </c>
      <c r="C25" s="2">
        <v>23904</v>
      </c>
      <c r="D25" s="2">
        <v>5406</v>
      </c>
      <c r="E25" s="2">
        <v>3402</v>
      </c>
      <c r="F25" s="2">
        <v>803</v>
      </c>
      <c r="G25" s="2">
        <v>300</v>
      </c>
      <c r="H25" s="2">
        <v>300</v>
      </c>
      <c r="I25" s="2">
        <v>706</v>
      </c>
      <c r="J25" s="2">
        <v>11</v>
      </c>
      <c r="K25" s="2">
        <v>46</v>
      </c>
    </row>
    <row r="26" spans="1:11" x14ac:dyDescent="0.25">
      <c r="A26" s="2" t="s">
        <v>14</v>
      </c>
      <c r="B26" s="2">
        <v>2006</v>
      </c>
      <c r="C26" s="2">
        <v>12002</v>
      </c>
      <c r="D26" s="2">
        <v>2595</v>
      </c>
      <c r="E26" s="2">
        <v>976</v>
      </c>
      <c r="F26" s="2">
        <v>817</v>
      </c>
      <c r="G26" s="2">
        <v>199</v>
      </c>
      <c r="H26" s="2">
        <v>169</v>
      </c>
      <c r="I26" s="2">
        <v>471</v>
      </c>
      <c r="J26" s="2">
        <v>5</v>
      </c>
      <c r="K26" s="2">
        <v>40</v>
      </c>
    </row>
    <row r="27" spans="1:11" x14ac:dyDescent="0.25">
      <c r="A27" s="2" t="s">
        <v>15</v>
      </c>
      <c r="B27" s="2">
        <v>2006</v>
      </c>
      <c r="C27" s="2">
        <v>9332</v>
      </c>
      <c r="D27" s="2">
        <v>2870</v>
      </c>
      <c r="E27" s="2">
        <v>768</v>
      </c>
      <c r="F27" s="2">
        <v>1199</v>
      </c>
      <c r="G27" s="2">
        <v>152</v>
      </c>
      <c r="H27" s="2">
        <v>284</v>
      </c>
      <c r="I27" s="2">
        <v>563</v>
      </c>
      <c r="J27" s="2">
        <v>10</v>
      </c>
      <c r="K27" s="2">
        <v>61</v>
      </c>
    </row>
    <row r="28" spans="1:11" x14ac:dyDescent="0.25">
      <c r="A28" s="2" t="s">
        <v>16</v>
      </c>
      <c r="B28" s="2">
        <v>2006</v>
      </c>
      <c r="C28" s="2">
        <v>5123</v>
      </c>
      <c r="D28" s="2">
        <v>2212</v>
      </c>
      <c r="E28" s="2">
        <v>359</v>
      </c>
      <c r="F28" s="2">
        <v>1098</v>
      </c>
      <c r="G28" s="2">
        <v>68</v>
      </c>
      <c r="H28" s="2">
        <v>237</v>
      </c>
      <c r="I28" s="2">
        <v>545</v>
      </c>
      <c r="J28" s="2">
        <v>10</v>
      </c>
      <c r="K28" s="2">
        <v>50</v>
      </c>
    </row>
    <row r="29" spans="1:11" x14ac:dyDescent="0.25">
      <c r="A29" s="2" t="s">
        <v>17</v>
      </c>
      <c r="B29" s="2">
        <v>2006</v>
      </c>
      <c r="C29" s="2">
        <v>4929</v>
      </c>
      <c r="D29" s="2">
        <v>2589</v>
      </c>
      <c r="E29" s="2">
        <v>287</v>
      </c>
      <c r="F29" s="2">
        <v>1513</v>
      </c>
      <c r="G29" s="2">
        <v>68</v>
      </c>
      <c r="H29" s="2">
        <v>252</v>
      </c>
      <c r="I29" s="2">
        <v>580</v>
      </c>
      <c r="J29" s="2">
        <v>6</v>
      </c>
      <c r="K29" s="2">
        <v>90</v>
      </c>
    </row>
    <row r="30" spans="1:11" x14ac:dyDescent="0.25">
      <c r="A30" s="2" t="s">
        <v>21</v>
      </c>
      <c r="B30" s="2">
        <v>2006</v>
      </c>
      <c r="C30" s="2">
        <v>3815</v>
      </c>
      <c r="D30" s="2">
        <v>2419</v>
      </c>
      <c r="E30" s="2">
        <v>226</v>
      </c>
      <c r="F30" s="2">
        <v>1625</v>
      </c>
      <c r="G30" s="2">
        <v>42</v>
      </c>
      <c r="H30" s="2">
        <v>192</v>
      </c>
      <c r="I30" s="2">
        <v>488</v>
      </c>
      <c r="J30" s="2">
        <v>8</v>
      </c>
      <c r="K30" s="2">
        <v>83</v>
      </c>
    </row>
    <row r="31" spans="1:11" x14ac:dyDescent="0.25">
      <c r="A31" s="2" t="s">
        <v>20</v>
      </c>
      <c r="B31" s="2">
        <v>2006</v>
      </c>
      <c r="C31" s="2">
        <v>1016</v>
      </c>
      <c r="D31" s="2">
        <v>102</v>
      </c>
      <c r="E31" s="2">
        <v>70</v>
      </c>
      <c r="F31" s="2">
        <v>29</v>
      </c>
      <c r="G31" s="2" t="s">
        <v>2</v>
      </c>
      <c r="H31" s="2">
        <v>3</v>
      </c>
      <c r="I31" s="2">
        <v>2</v>
      </c>
      <c r="J31" s="2" t="s">
        <v>2</v>
      </c>
      <c r="K31" s="2">
        <v>4</v>
      </c>
    </row>
    <row r="32" spans="1:11" ht="15" x14ac:dyDescent="0.25">
      <c r="A32" s="1" t="s">
        <v>1</v>
      </c>
      <c r="B32" s="1">
        <v>2017</v>
      </c>
      <c r="C32" s="1">
        <v>719</v>
      </c>
      <c r="D32" s="1">
        <v>23</v>
      </c>
      <c r="E32" s="1">
        <v>9</v>
      </c>
      <c r="F32" s="1">
        <v>9</v>
      </c>
      <c r="G32" s="1">
        <v>1</v>
      </c>
      <c r="H32" s="1">
        <v>1</v>
      </c>
      <c r="I32" s="1" t="s">
        <v>2</v>
      </c>
      <c r="J32" s="1" t="s">
        <v>2</v>
      </c>
      <c r="K32" s="1" t="s">
        <v>2</v>
      </c>
    </row>
    <row r="33" spans="1:11" ht="15" x14ac:dyDescent="0.25">
      <c r="A33" s="1" t="s">
        <v>3</v>
      </c>
      <c r="B33" s="1">
        <v>2017</v>
      </c>
      <c r="C33" s="1">
        <v>286</v>
      </c>
      <c r="D33" s="1">
        <v>16</v>
      </c>
      <c r="E33" s="1">
        <v>10</v>
      </c>
      <c r="F33" s="1">
        <v>4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</row>
    <row r="34" spans="1:11" ht="15" x14ac:dyDescent="0.25">
      <c r="A34" s="1" t="s">
        <v>4</v>
      </c>
      <c r="B34" s="1">
        <v>2017</v>
      </c>
      <c r="C34" s="1">
        <v>580</v>
      </c>
      <c r="D34" s="1">
        <v>40</v>
      </c>
      <c r="E34" s="1">
        <v>15</v>
      </c>
      <c r="F34" s="1">
        <v>18</v>
      </c>
      <c r="G34" s="1">
        <v>1</v>
      </c>
      <c r="H34" s="1">
        <v>1</v>
      </c>
      <c r="I34" s="1" t="s">
        <v>2</v>
      </c>
      <c r="J34" s="1">
        <v>3</v>
      </c>
      <c r="K34" s="1">
        <v>1</v>
      </c>
    </row>
    <row r="35" spans="1:11" ht="15" x14ac:dyDescent="0.25">
      <c r="A35" s="1" t="s">
        <v>5</v>
      </c>
      <c r="B35" s="1">
        <v>2017</v>
      </c>
      <c r="C35" s="1">
        <v>1057</v>
      </c>
      <c r="D35" s="1">
        <v>50</v>
      </c>
      <c r="E35" s="1">
        <v>18</v>
      </c>
      <c r="F35" s="1">
        <v>24</v>
      </c>
      <c r="G35" s="1">
        <v>1</v>
      </c>
      <c r="H35" s="1" t="s">
        <v>2</v>
      </c>
      <c r="I35" s="1">
        <v>1</v>
      </c>
      <c r="J35" s="1">
        <v>1</v>
      </c>
      <c r="K35" s="1" t="s">
        <v>2</v>
      </c>
    </row>
    <row r="36" spans="1:11" ht="15" x14ac:dyDescent="0.25">
      <c r="A36" s="1" t="s">
        <v>6</v>
      </c>
      <c r="B36" s="1">
        <v>2017</v>
      </c>
      <c r="C36" s="1">
        <v>2831</v>
      </c>
      <c r="D36" s="1">
        <v>167</v>
      </c>
      <c r="E36" s="1">
        <v>86</v>
      </c>
      <c r="F36" s="1">
        <v>43</v>
      </c>
      <c r="G36" s="1">
        <v>14</v>
      </c>
      <c r="H36" s="1">
        <v>8</v>
      </c>
      <c r="I36" s="1" t="s">
        <v>2</v>
      </c>
      <c r="J36" s="1">
        <v>2</v>
      </c>
      <c r="K36" s="1">
        <v>2</v>
      </c>
    </row>
    <row r="37" spans="1:11" ht="15" x14ac:dyDescent="0.25">
      <c r="A37" s="1" t="s">
        <v>7</v>
      </c>
      <c r="B37" s="1">
        <v>2017</v>
      </c>
      <c r="C37" s="1">
        <v>2872</v>
      </c>
      <c r="D37" s="1">
        <v>254</v>
      </c>
      <c r="E37" s="1">
        <v>133</v>
      </c>
      <c r="F37" s="1">
        <v>61</v>
      </c>
      <c r="G37" s="1">
        <v>21</v>
      </c>
      <c r="H37" s="1">
        <v>18</v>
      </c>
      <c r="I37" s="1">
        <v>3</v>
      </c>
      <c r="J37" s="1">
        <v>4</v>
      </c>
      <c r="K37" s="1">
        <v>3</v>
      </c>
    </row>
    <row r="38" spans="1:11" ht="15" x14ac:dyDescent="0.25">
      <c r="A38" s="1" t="s">
        <v>8</v>
      </c>
      <c r="B38" s="1">
        <v>2017</v>
      </c>
      <c r="C38" s="1">
        <v>1593</v>
      </c>
      <c r="D38" s="1">
        <v>161</v>
      </c>
      <c r="E38" s="1">
        <v>81</v>
      </c>
      <c r="F38" s="1">
        <v>53</v>
      </c>
      <c r="G38" s="1">
        <v>11</v>
      </c>
      <c r="H38" s="1">
        <v>8</v>
      </c>
      <c r="I38" s="1">
        <v>1</v>
      </c>
      <c r="J38" s="1">
        <v>1</v>
      </c>
      <c r="K38" s="1">
        <v>4</v>
      </c>
    </row>
    <row r="39" spans="1:11" s="1" customFormat="1" ht="15" x14ac:dyDescent="0.25">
      <c r="A39" s="1" t="s">
        <v>9</v>
      </c>
      <c r="B39" s="1">
        <v>2017</v>
      </c>
      <c r="C39" s="1">
        <v>2173</v>
      </c>
      <c r="D39" s="1">
        <v>233</v>
      </c>
      <c r="E39" s="1">
        <v>110</v>
      </c>
      <c r="F39" s="1">
        <v>64</v>
      </c>
      <c r="G39" s="1">
        <v>20</v>
      </c>
      <c r="H39" s="1">
        <v>23</v>
      </c>
      <c r="I39" s="1">
        <v>8</v>
      </c>
      <c r="J39" s="1">
        <v>1</v>
      </c>
      <c r="K39" s="1">
        <v>3</v>
      </c>
    </row>
    <row r="40" spans="1:11" s="1" customFormat="1" ht="15" x14ac:dyDescent="0.25">
      <c r="A40" s="1" t="s">
        <v>10</v>
      </c>
      <c r="B40" s="1">
        <v>2017</v>
      </c>
      <c r="C40" s="1">
        <v>5816</v>
      </c>
      <c r="D40" s="1">
        <v>615</v>
      </c>
      <c r="E40" s="1">
        <v>296</v>
      </c>
      <c r="F40" s="1">
        <v>182</v>
      </c>
      <c r="G40" s="1">
        <v>56</v>
      </c>
      <c r="H40" s="1">
        <v>58</v>
      </c>
      <c r="I40" s="1">
        <v>8</v>
      </c>
      <c r="J40" s="1">
        <v>3</v>
      </c>
      <c r="K40" s="1">
        <v>17</v>
      </c>
    </row>
    <row r="41" spans="1:11" s="1" customFormat="1" ht="15" x14ac:dyDescent="0.25">
      <c r="A41" s="1" t="s">
        <v>11</v>
      </c>
      <c r="B41" s="1">
        <v>2017</v>
      </c>
      <c r="C41" s="1">
        <v>11021</v>
      </c>
      <c r="D41" s="1">
        <v>1288</v>
      </c>
      <c r="E41" s="1">
        <v>658</v>
      </c>
      <c r="F41" s="1">
        <v>358</v>
      </c>
      <c r="G41" s="1">
        <v>168</v>
      </c>
      <c r="H41" s="1">
        <v>56</v>
      </c>
      <c r="I41" s="1">
        <v>12</v>
      </c>
      <c r="J41" s="1">
        <v>2</v>
      </c>
      <c r="K41" s="1">
        <v>59</v>
      </c>
    </row>
    <row r="42" spans="1:11" s="1" customFormat="1" ht="15" x14ac:dyDescent="0.25">
      <c r="A42" s="1" t="s">
        <v>12</v>
      </c>
      <c r="B42" s="1">
        <v>2017</v>
      </c>
      <c r="C42" s="1">
        <v>28699</v>
      </c>
      <c r="D42" s="1">
        <v>3472</v>
      </c>
      <c r="E42" s="1">
        <v>1635</v>
      </c>
      <c r="F42" s="1">
        <v>998</v>
      </c>
      <c r="G42" s="1">
        <v>632</v>
      </c>
      <c r="H42" s="1">
        <v>165</v>
      </c>
      <c r="I42" s="1">
        <v>33</v>
      </c>
      <c r="J42" s="1">
        <v>29</v>
      </c>
      <c r="K42" s="1">
        <v>86</v>
      </c>
    </row>
    <row r="43" spans="1:11" s="1" customFormat="1" ht="15" x14ac:dyDescent="0.25">
      <c r="A43" s="1" t="s">
        <v>13</v>
      </c>
      <c r="B43" s="1">
        <v>2017</v>
      </c>
      <c r="C43" s="1">
        <v>23881</v>
      </c>
      <c r="D43" s="1">
        <v>2926</v>
      </c>
      <c r="E43" s="1">
        <v>881</v>
      </c>
      <c r="F43" s="1">
        <v>1322</v>
      </c>
      <c r="G43" s="1">
        <v>456</v>
      </c>
      <c r="H43" s="1">
        <v>214</v>
      </c>
      <c r="I43" s="1">
        <v>74</v>
      </c>
      <c r="J43" s="1">
        <v>6</v>
      </c>
      <c r="K43" s="1">
        <v>58</v>
      </c>
    </row>
    <row r="44" spans="1:11" s="1" customFormat="1" ht="15" x14ac:dyDescent="0.25">
      <c r="A44" s="1" t="s">
        <v>14</v>
      </c>
      <c r="B44" s="1">
        <v>2017</v>
      </c>
      <c r="C44" s="1">
        <v>13052</v>
      </c>
      <c r="D44" s="1">
        <v>2066</v>
      </c>
      <c r="E44" s="1">
        <v>417</v>
      </c>
      <c r="F44" s="1">
        <v>1064</v>
      </c>
      <c r="G44" s="1">
        <v>275</v>
      </c>
      <c r="H44" s="1">
        <v>293</v>
      </c>
      <c r="I44" s="1">
        <v>66</v>
      </c>
      <c r="J44" s="1">
        <v>3</v>
      </c>
      <c r="K44" s="1">
        <v>17</v>
      </c>
    </row>
    <row r="45" spans="1:11" s="1" customFormat="1" ht="15" x14ac:dyDescent="0.25">
      <c r="A45" s="1" t="s">
        <v>15</v>
      </c>
      <c r="B45" s="1">
        <v>2017</v>
      </c>
      <c r="C45" s="1">
        <v>9336</v>
      </c>
      <c r="D45" s="1">
        <v>2649</v>
      </c>
      <c r="E45" s="1">
        <v>313</v>
      </c>
      <c r="F45" s="1">
        <v>1783</v>
      </c>
      <c r="G45" s="1">
        <v>176</v>
      </c>
      <c r="H45" s="1">
        <v>239</v>
      </c>
      <c r="I45" s="1">
        <v>138</v>
      </c>
      <c r="J45" s="1">
        <v>29</v>
      </c>
      <c r="K45" s="1">
        <v>32</v>
      </c>
    </row>
    <row r="46" spans="1:11" s="1" customFormat="1" ht="15" x14ac:dyDescent="0.25">
      <c r="A46" s="1" t="s">
        <v>16</v>
      </c>
      <c r="B46" s="1">
        <v>2017</v>
      </c>
      <c r="C46" s="1">
        <v>4992</v>
      </c>
      <c r="D46" s="1">
        <v>2073</v>
      </c>
      <c r="E46" s="1">
        <v>116</v>
      </c>
      <c r="F46" s="1">
        <v>1570</v>
      </c>
      <c r="G46" s="1">
        <v>95</v>
      </c>
      <c r="H46" s="1">
        <v>209</v>
      </c>
      <c r="I46" s="1">
        <v>105</v>
      </c>
      <c r="J46" s="1">
        <v>1</v>
      </c>
      <c r="K46" s="1">
        <v>19</v>
      </c>
    </row>
    <row r="47" spans="1:11" s="1" customFormat="1" ht="15" x14ac:dyDescent="0.25">
      <c r="A47" s="1" t="s">
        <v>17</v>
      </c>
      <c r="B47" s="1">
        <v>2017</v>
      </c>
      <c r="C47" s="1">
        <v>5181</v>
      </c>
      <c r="D47" s="1">
        <v>2900</v>
      </c>
      <c r="E47" s="1">
        <v>102</v>
      </c>
      <c r="F47" s="1">
        <v>2336</v>
      </c>
      <c r="G47" s="1">
        <v>97</v>
      </c>
      <c r="H47" s="1">
        <v>268</v>
      </c>
      <c r="I47" s="1">
        <v>166</v>
      </c>
      <c r="J47" s="1" t="s">
        <v>2</v>
      </c>
      <c r="K47" s="1">
        <v>18</v>
      </c>
    </row>
    <row r="48" spans="1:11" s="1" customFormat="1" ht="15" x14ac:dyDescent="0.25">
      <c r="A48" s="1" t="s">
        <v>18</v>
      </c>
      <c r="B48" s="1">
        <v>2017</v>
      </c>
      <c r="C48" s="1">
        <v>3478</v>
      </c>
      <c r="D48" s="1">
        <v>2342</v>
      </c>
      <c r="E48" s="1">
        <v>45</v>
      </c>
      <c r="F48" s="1">
        <v>2063</v>
      </c>
      <c r="G48" s="1">
        <v>53</v>
      </c>
      <c r="H48" s="1">
        <v>151</v>
      </c>
      <c r="I48" s="1">
        <v>159</v>
      </c>
      <c r="J48" s="1">
        <v>1</v>
      </c>
      <c r="K48" s="1">
        <v>19</v>
      </c>
    </row>
    <row r="49" spans="1:11" s="1" customFormat="1" ht="15" x14ac:dyDescent="0.25">
      <c r="A49" s="1" t="s">
        <v>19</v>
      </c>
      <c r="B49" s="1">
        <v>2017</v>
      </c>
      <c r="C49" s="1">
        <v>866</v>
      </c>
      <c r="D49" s="1">
        <v>692</v>
      </c>
      <c r="E49" s="1">
        <v>21</v>
      </c>
      <c r="F49" s="1">
        <v>631</v>
      </c>
      <c r="G49" s="1">
        <v>6</v>
      </c>
      <c r="H49" s="1">
        <v>41</v>
      </c>
      <c r="I49" s="1">
        <v>59</v>
      </c>
      <c r="J49" s="1" t="s">
        <v>2</v>
      </c>
      <c r="K49" s="1">
        <v>6</v>
      </c>
    </row>
    <row r="50" spans="1:11" s="1" customFormat="1" ht="15" x14ac:dyDescent="0.25">
      <c r="A50" s="1" t="s">
        <v>20</v>
      </c>
      <c r="B50" s="1">
        <v>2017</v>
      </c>
      <c r="C50" s="1">
        <v>246</v>
      </c>
      <c r="D50" s="1">
        <v>31</v>
      </c>
      <c r="E50" s="1">
        <v>21</v>
      </c>
      <c r="F50" s="1">
        <v>9</v>
      </c>
      <c r="G50" s="1" t="s">
        <v>2</v>
      </c>
      <c r="H50" s="1">
        <v>1</v>
      </c>
      <c r="I50" s="1">
        <v>2</v>
      </c>
      <c r="J50" s="1" t="s">
        <v>2</v>
      </c>
      <c r="K50" s="1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3952-D507-4CC9-A469-4A5B43A6E38E}">
  <dimension ref="A1:M29"/>
  <sheetViews>
    <sheetView workbookViewId="0">
      <selection activeCell="G1" sqref="G1"/>
    </sheetView>
  </sheetViews>
  <sheetFormatPr defaultColWidth="8.7109375" defaultRowHeight="12.75" x14ac:dyDescent="0.2"/>
  <cols>
    <col min="1" max="1" width="13.7109375" style="3" bestFit="1" customWidth="1"/>
    <col min="2" max="2" width="6.85546875" style="3" bestFit="1" customWidth="1"/>
    <col min="3" max="3" width="8.28515625" style="3" bestFit="1" customWidth="1"/>
    <col min="4" max="4" width="21.85546875" style="3" bestFit="1" customWidth="1"/>
    <col min="5" max="7" width="7.28515625" style="3" bestFit="1" customWidth="1"/>
    <col min="8" max="16384" width="8.7109375" style="3"/>
  </cols>
  <sheetData>
    <row r="1" spans="1:13" x14ac:dyDescent="0.2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50</v>
      </c>
    </row>
    <row r="2" spans="1:13" ht="15" x14ac:dyDescent="0.2">
      <c r="A2" s="2" t="s">
        <v>39</v>
      </c>
      <c r="B2" s="2">
        <v>1985</v>
      </c>
      <c r="C2" s="1">
        <v>25705</v>
      </c>
      <c r="D2" s="1">
        <v>429</v>
      </c>
      <c r="E2" s="1">
        <v>308</v>
      </c>
      <c r="F2" s="1">
        <v>67</v>
      </c>
      <c r="G2" s="1">
        <v>59</v>
      </c>
    </row>
    <row r="3" spans="1:13" ht="15" x14ac:dyDescent="0.2">
      <c r="A3" s="2" t="s">
        <v>40</v>
      </c>
      <c r="B3" s="2">
        <v>1985</v>
      </c>
      <c r="C3" s="1">
        <v>29368</v>
      </c>
      <c r="D3" s="1">
        <v>1707</v>
      </c>
      <c r="E3" s="1">
        <v>1183</v>
      </c>
      <c r="F3" s="1">
        <v>252</v>
      </c>
      <c r="G3" s="1">
        <v>293</v>
      </c>
    </row>
    <row r="4" spans="1:13" ht="15" x14ac:dyDescent="0.2">
      <c r="A4" s="2" t="s">
        <v>44</v>
      </c>
      <c r="B4" s="2">
        <v>1985</v>
      </c>
      <c r="C4" s="1">
        <v>17280</v>
      </c>
      <c r="D4" s="1">
        <v>3006</v>
      </c>
      <c r="E4" s="1">
        <v>1461</v>
      </c>
      <c r="F4" s="1">
        <v>722</v>
      </c>
      <c r="G4" s="1">
        <v>898</v>
      </c>
    </row>
    <row r="5" spans="1:13" ht="15" x14ac:dyDescent="0.2">
      <c r="A5" s="2" t="s">
        <v>41</v>
      </c>
      <c r="B5" s="2">
        <v>1985</v>
      </c>
      <c r="C5" s="1">
        <v>4816</v>
      </c>
      <c r="D5" s="1">
        <v>1517</v>
      </c>
      <c r="E5" s="1">
        <v>583</v>
      </c>
      <c r="F5" s="1">
        <v>643</v>
      </c>
      <c r="G5" s="1">
        <v>354</v>
      </c>
    </row>
    <row r="6" spans="1:13" s="9" customFormat="1" x14ac:dyDescent="0.2">
      <c r="A6" s="7" t="s">
        <v>46</v>
      </c>
      <c r="B6" s="7">
        <v>1985</v>
      </c>
      <c r="C6" s="8">
        <f>C5*((2500-1000)/(10000-1000))</f>
        <v>802.66666666666663</v>
      </c>
      <c r="D6" s="8">
        <f>D5*((2500-1000)/(10000-1000))</f>
        <v>252.83333333333331</v>
      </c>
      <c r="E6" s="8">
        <f>E5*((2500-1000)/(10000-1000))</f>
        <v>97.166666666666657</v>
      </c>
      <c r="F6" s="8">
        <f>F5*((2500-1000)/(10000-1000))</f>
        <v>107.16666666666666</v>
      </c>
      <c r="G6" s="8">
        <f>G5*((2500-1000)/(10000-1000))</f>
        <v>59</v>
      </c>
    </row>
    <row r="7" spans="1:13" s="9" customFormat="1" x14ac:dyDescent="0.2">
      <c r="A7" s="7" t="s">
        <v>48</v>
      </c>
      <c r="B7" s="7">
        <v>1985</v>
      </c>
      <c r="C7" s="8">
        <f>C5-C6</f>
        <v>4013.3333333333335</v>
      </c>
      <c r="D7" s="8">
        <f>D5-D6</f>
        <v>1264.1666666666667</v>
      </c>
      <c r="E7" s="8">
        <f>E5-E6</f>
        <v>485.83333333333337</v>
      </c>
      <c r="F7" s="8">
        <f>F5-F6</f>
        <v>535.83333333333337</v>
      </c>
      <c r="G7" s="8">
        <f>G5-G6</f>
        <v>295</v>
      </c>
    </row>
    <row r="8" spans="1:13" x14ac:dyDescent="0.2">
      <c r="A8" s="2" t="s">
        <v>42</v>
      </c>
      <c r="B8" s="2">
        <v>1985</v>
      </c>
      <c r="C8" s="2">
        <v>645</v>
      </c>
      <c r="D8" s="2">
        <v>280</v>
      </c>
      <c r="E8" s="2">
        <v>72</v>
      </c>
      <c r="F8" s="2">
        <v>178</v>
      </c>
      <c r="G8" s="2">
        <v>50</v>
      </c>
      <c r="L8" s="3">
        <v>585</v>
      </c>
      <c r="M8" s="3">
        <v>585</v>
      </c>
    </row>
    <row r="9" spans="1:13" s="9" customFormat="1" x14ac:dyDescent="0.2">
      <c r="A9" s="7" t="s">
        <v>47</v>
      </c>
      <c r="B9" s="7">
        <v>1985</v>
      </c>
      <c r="C9" s="8">
        <f>C7+C8</f>
        <v>4658.3333333333339</v>
      </c>
      <c r="D9" s="8">
        <f t="shared" ref="D9:G9" si="0">D7+D8</f>
        <v>1544.1666666666667</v>
      </c>
      <c r="E9" s="8">
        <f t="shared" si="0"/>
        <v>557.83333333333337</v>
      </c>
      <c r="F9" s="8">
        <f t="shared" si="0"/>
        <v>713.83333333333337</v>
      </c>
      <c r="G9" s="8">
        <f t="shared" si="0"/>
        <v>345</v>
      </c>
    </row>
    <row r="11" spans="1:13" x14ac:dyDescent="0.2">
      <c r="A11" s="2" t="s">
        <v>22</v>
      </c>
      <c r="B11" s="2" t="s">
        <v>32</v>
      </c>
      <c r="C11" s="2" t="s">
        <v>0</v>
      </c>
      <c r="D11" s="2" t="s">
        <v>23</v>
      </c>
      <c r="E11" s="2" t="s">
        <v>24</v>
      </c>
      <c r="F11" s="2" t="s">
        <v>25</v>
      </c>
      <c r="G11" s="2" t="s">
        <v>50</v>
      </c>
    </row>
    <row r="12" spans="1:13" x14ac:dyDescent="0.2">
      <c r="A12" s="2" t="s">
        <v>39</v>
      </c>
      <c r="B12" s="2">
        <v>1995</v>
      </c>
      <c r="C12" s="2">
        <v>9801</v>
      </c>
      <c r="D12" s="2">
        <v>1149</v>
      </c>
      <c r="E12" s="2">
        <v>462</v>
      </c>
      <c r="F12" s="2">
        <v>487</v>
      </c>
      <c r="G12" s="2">
        <v>64</v>
      </c>
    </row>
    <row r="13" spans="1:13" x14ac:dyDescent="0.2">
      <c r="A13" s="2" t="s">
        <v>40</v>
      </c>
      <c r="B13" s="2">
        <v>1995</v>
      </c>
      <c r="C13" s="2">
        <v>37076</v>
      </c>
      <c r="D13" s="2">
        <v>7496</v>
      </c>
      <c r="E13" s="2">
        <v>3291</v>
      </c>
      <c r="F13" s="2">
        <v>3285</v>
      </c>
      <c r="G13" s="2">
        <v>416</v>
      </c>
    </row>
    <row r="14" spans="1:13" x14ac:dyDescent="0.2">
      <c r="A14" s="2" t="s">
        <v>44</v>
      </c>
      <c r="B14" s="2">
        <v>1995</v>
      </c>
      <c r="C14" s="2">
        <v>23861</v>
      </c>
      <c r="D14" s="2">
        <v>8895</v>
      </c>
      <c r="E14" s="2">
        <v>3206</v>
      </c>
      <c r="F14" s="2">
        <v>4416</v>
      </c>
      <c r="G14" s="2">
        <v>914</v>
      </c>
    </row>
    <row r="15" spans="1:13" x14ac:dyDescent="0.2">
      <c r="A15" s="2" t="s">
        <v>41</v>
      </c>
      <c r="B15" s="2">
        <v>1995</v>
      </c>
      <c r="C15" s="2">
        <v>7243</v>
      </c>
      <c r="D15" s="2">
        <v>4097</v>
      </c>
      <c r="E15" s="2">
        <v>1067</v>
      </c>
      <c r="F15" s="2">
        <v>2361</v>
      </c>
      <c r="G15" s="2">
        <v>585</v>
      </c>
    </row>
    <row r="16" spans="1:13" s="9" customFormat="1" x14ac:dyDescent="0.2">
      <c r="A16" s="7" t="s">
        <v>46</v>
      </c>
      <c r="B16" s="7">
        <v>1995</v>
      </c>
      <c r="C16" s="8">
        <f>C15*((2500-1000)/(10000-1000))</f>
        <v>1207.1666666666665</v>
      </c>
      <c r="D16" s="8">
        <f>D15*((2500-1000)/(10000-1000))</f>
        <v>682.83333333333326</v>
      </c>
      <c r="E16" s="8">
        <f>E15*((2500-1000)/(10000-1000))</f>
        <v>177.83333333333331</v>
      </c>
      <c r="F16" s="8">
        <f>F15*((2500-1000)/(10000-1000))</f>
        <v>393.5</v>
      </c>
      <c r="G16" s="8">
        <f>G15*((2500-1000)/(10000-1000))</f>
        <v>97.5</v>
      </c>
    </row>
    <row r="17" spans="1:7" s="9" customFormat="1" x14ac:dyDescent="0.2">
      <c r="A17" s="7" t="s">
        <v>48</v>
      </c>
      <c r="B17" s="7">
        <v>1995</v>
      </c>
      <c r="C17" s="8">
        <f>C15-C16</f>
        <v>6035.8333333333339</v>
      </c>
      <c r="D17" s="8">
        <f>D15-D16</f>
        <v>3414.166666666667</v>
      </c>
      <c r="E17" s="8">
        <f>E15-E16</f>
        <v>889.16666666666674</v>
      </c>
      <c r="F17" s="8">
        <f>F15-F16</f>
        <v>1967.5</v>
      </c>
      <c r="G17" s="8">
        <f>G15-G16</f>
        <v>487.5</v>
      </c>
    </row>
    <row r="18" spans="1:7" x14ac:dyDescent="0.2">
      <c r="A18" s="2" t="s">
        <v>42</v>
      </c>
      <c r="B18" s="2">
        <v>1995</v>
      </c>
      <c r="C18" s="2">
        <v>767</v>
      </c>
      <c r="D18" s="2">
        <v>494</v>
      </c>
      <c r="E18" s="2">
        <v>64</v>
      </c>
      <c r="F18" s="2">
        <v>360</v>
      </c>
      <c r="G18" s="2">
        <v>53</v>
      </c>
    </row>
    <row r="19" spans="1:7" s="9" customFormat="1" x14ac:dyDescent="0.2">
      <c r="A19" s="7" t="s">
        <v>47</v>
      </c>
      <c r="B19" s="7">
        <v>1995</v>
      </c>
      <c r="C19" s="8">
        <f>C17+C18</f>
        <v>6802.8333333333339</v>
      </c>
      <c r="D19" s="8">
        <f t="shared" ref="D19" si="1">D17+D18</f>
        <v>3908.166666666667</v>
      </c>
      <c r="E19" s="8">
        <f t="shared" ref="E19" si="2">E17+E18</f>
        <v>953.16666666666674</v>
      </c>
      <c r="F19" s="8">
        <f t="shared" ref="F19" si="3">F17+F18</f>
        <v>2327.5</v>
      </c>
      <c r="G19" s="8">
        <f t="shared" ref="G19" si="4">G17+G18</f>
        <v>540.5</v>
      </c>
    </row>
    <row r="21" spans="1:7" x14ac:dyDescent="0.2">
      <c r="A21" s="2" t="s">
        <v>22</v>
      </c>
      <c r="B21" s="2" t="s">
        <v>32</v>
      </c>
      <c r="C21" s="2" t="s">
        <v>0</v>
      </c>
      <c r="D21" s="2" t="s">
        <v>23</v>
      </c>
      <c r="E21" s="2" t="s">
        <v>24</v>
      </c>
      <c r="F21" s="2" t="s">
        <v>25</v>
      </c>
      <c r="G21" s="2" t="s">
        <v>50</v>
      </c>
    </row>
    <row r="22" spans="1:7" x14ac:dyDescent="0.2">
      <c r="A22" s="2" t="s">
        <v>39</v>
      </c>
      <c r="B22" s="2">
        <v>2017</v>
      </c>
      <c r="C22" s="3">
        <f>SUM('Values from Census'!C32:C40)</f>
        <v>17927</v>
      </c>
      <c r="D22" s="3">
        <f>SUM('Values from Census'!D32:D40)</f>
        <v>1559</v>
      </c>
      <c r="E22" s="3">
        <f>SUM('Values from Census'!E32:E40)</f>
        <v>758</v>
      </c>
      <c r="F22" s="3">
        <f>SUM('Values from Census'!F32:F40)</f>
        <v>458</v>
      </c>
      <c r="G22" s="3" t="e">
        <f>SUM('Values from Census'!#REF!)</f>
        <v>#REF!</v>
      </c>
    </row>
    <row r="23" spans="1:7" x14ac:dyDescent="0.2">
      <c r="A23" s="2" t="s">
        <v>40</v>
      </c>
      <c r="B23" s="2">
        <v>2017</v>
      </c>
      <c r="C23" s="3">
        <f>SUM('Values from Census'!C41:C43)</f>
        <v>63601</v>
      </c>
      <c r="D23" s="3">
        <f>SUM('Values from Census'!D41:D43)</f>
        <v>7686</v>
      </c>
      <c r="E23" s="3">
        <f>SUM('Values from Census'!E41:E43)</f>
        <v>3174</v>
      </c>
      <c r="F23" s="3">
        <f>SUM('Values from Census'!F41:F43)</f>
        <v>2678</v>
      </c>
      <c r="G23" s="3" t="e">
        <f>SUM('Values from Census'!#REF!)</f>
        <v>#REF!</v>
      </c>
    </row>
    <row r="24" spans="1:7" x14ac:dyDescent="0.2">
      <c r="A24" s="2" t="s">
        <v>44</v>
      </c>
      <c r="B24" s="2">
        <v>2017</v>
      </c>
      <c r="C24" s="3">
        <f>SUM('Values from Census'!C44:C46)</f>
        <v>27380</v>
      </c>
      <c r="D24" s="3">
        <f>SUM('Values from Census'!D44:D46)</f>
        <v>6788</v>
      </c>
      <c r="E24" s="3">
        <f>SUM('Values from Census'!E44:E46)</f>
        <v>846</v>
      </c>
      <c r="F24" s="3">
        <f>SUM('Values from Census'!F44:F46)</f>
        <v>4417</v>
      </c>
      <c r="G24" s="3" t="e">
        <f>SUM('Values from Census'!#REF!)</f>
        <v>#REF!</v>
      </c>
    </row>
    <row r="25" spans="1:7" x14ac:dyDescent="0.2">
      <c r="A25" s="2" t="s">
        <v>41</v>
      </c>
      <c r="B25" s="2">
        <v>2017</v>
      </c>
      <c r="C25" s="3">
        <f>SUM('Values from Census'!C47:C48)</f>
        <v>8659</v>
      </c>
      <c r="D25" s="3">
        <f>SUM('Values from Census'!D47:D48)</f>
        <v>5242</v>
      </c>
      <c r="E25" s="3">
        <f>SUM('Values from Census'!E47:E48)</f>
        <v>147</v>
      </c>
      <c r="F25" s="3">
        <f>SUM('Values from Census'!F47:F48)</f>
        <v>4399</v>
      </c>
      <c r="G25" s="3" t="e">
        <f>SUM('Values from Census'!#REF!)</f>
        <v>#REF!</v>
      </c>
    </row>
    <row r="26" spans="1:7" s="9" customFormat="1" x14ac:dyDescent="0.2">
      <c r="A26" s="7" t="s">
        <v>46</v>
      </c>
      <c r="B26" s="7">
        <v>2017</v>
      </c>
      <c r="C26" s="8">
        <f>C25*((2500-1000)/(10000-1000))</f>
        <v>1443.1666666666665</v>
      </c>
      <c r="D26" s="8">
        <f>D25*((2500-1000)/(10000-1000))</f>
        <v>873.66666666666663</v>
      </c>
      <c r="E26" s="8">
        <f>E25*((2500-1000)/(10000-1000))</f>
        <v>24.5</v>
      </c>
      <c r="F26" s="8">
        <f>F25*((2500-1000)/(10000-1000))</f>
        <v>733.16666666666663</v>
      </c>
      <c r="G26" s="8" t="e">
        <f>G25*((2500-1000)/(10000-1000))</f>
        <v>#REF!</v>
      </c>
    </row>
    <row r="27" spans="1:7" s="9" customFormat="1" x14ac:dyDescent="0.2">
      <c r="A27" s="7" t="s">
        <v>48</v>
      </c>
      <c r="B27" s="7">
        <v>2017</v>
      </c>
      <c r="C27" s="8">
        <f>C25-C26</f>
        <v>7215.8333333333339</v>
      </c>
      <c r="D27" s="8">
        <f>D25-D26</f>
        <v>4368.333333333333</v>
      </c>
      <c r="E27" s="8">
        <f>E25-E26</f>
        <v>122.5</v>
      </c>
      <c r="F27" s="8">
        <f>F25-F26</f>
        <v>3665.8333333333335</v>
      </c>
      <c r="G27" s="8" t="e">
        <f>G25-G26</f>
        <v>#REF!</v>
      </c>
    </row>
    <row r="28" spans="1:7" ht="15" x14ac:dyDescent="0.2">
      <c r="A28" s="2" t="s">
        <v>42</v>
      </c>
      <c r="B28" s="2">
        <v>2017</v>
      </c>
      <c r="C28" s="1">
        <v>866</v>
      </c>
      <c r="D28" s="1">
        <v>692</v>
      </c>
      <c r="E28" s="1">
        <v>21</v>
      </c>
      <c r="F28" s="1">
        <v>631</v>
      </c>
      <c r="G28" s="1">
        <f t="shared" ref="G28" si="5">SUM(A28:F28)</f>
        <v>4227</v>
      </c>
    </row>
    <row r="29" spans="1:7" s="9" customFormat="1" x14ac:dyDescent="0.2">
      <c r="A29" s="7" t="s">
        <v>47</v>
      </c>
      <c r="B29" s="7">
        <v>2017</v>
      </c>
      <c r="C29" s="8">
        <f>C27+C28</f>
        <v>8081.8333333333339</v>
      </c>
      <c r="D29" s="8">
        <f t="shared" ref="D29" si="6">D27+D28</f>
        <v>5060.333333333333</v>
      </c>
      <c r="E29" s="8">
        <f t="shared" ref="E29" si="7">E27+E28</f>
        <v>143.5</v>
      </c>
      <c r="F29" s="8">
        <f t="shared" ref="F29" si="8">F27+F28</f>
        <v>4296.8333333333339</v>
      </c>
      <c r="G29" s="8" t="e">
        <f t="shared" ref="G29" si="9">G27+G28</f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63D3-3495-4199-A6C1-CD72FBD068E9}">
  <dimension ref="A1:G25"/>
  <sheetViews>
    <sheetView tabSelected="1" workbookViewId="0">
      <selection activeCell="B44" sqref="B44"/>
    </sheetView>
  </sheetViews>
  <sheetFormatPr defaultColWidth="8.7109375" defaultRowHeight="12.75" x14ac:dyDescent="0.2"/>
  <cols>
    <col min="1" max="1" width="12.42578125" style="6" bestFit="1" customWidth="1"/>
    <col min="2" max="3" width="8.7109375" style="6"/>
    <col min="4" max="4" width="19.5703125" style="6" bestFit="1" customWidth="1"/>
    <col min="5" max="6" width="6.7109375" style="6" bestFit="1" customWidth="1"/>
    <col min="7" max="16384" width="8.7109375" style="6"/>
  </cols>
  <sheetData>
    <row r="1" spans="1:7" s="4" customFormat="1" x14ac:dyDescent="0.25">
      <c r="A1" s="4" t="s">
        <v>49</v>
      </c>
      <c r="B1" s="4" t="s">
        <v>32</v>
      </c>
      <c r="C1" s="4" t="s">
        <v>0</v>
      </c>
      <c r="D1" s="4" t="s">
        <v>23</v>
      </c>
      <c r="E1" s="4" t="s">
        <v>24</v>
      </c>
      <c r="F1" s="4" t="s">
        <v>25</v>
      </c>
      <c r="G1" s="4" t="s">
        <v>31</v>
      </c>
    </row>
    <row r="2" spans="1:7" s="4" customFormat="1" x14ac:dyDescent="0.25">
      <c r="A2" s="4" t="s">
        <v>39</v>
      </c>
      <c r="B2" s="4">
        <v>1985</v>
      </c>
      <c r="C2" s="5">
        <v>25705</v>
      </c>
      <c r="D2" s="5">
        <v>429</v>
      </c>
      <c r="E2" s="5">
        <v>308</v>
      </c>
      <c r="F2" s="5">
        <v>67</v>
      </c>
      <c r="G2" s="5">
        <f>D2-E2-F2</f>
        <v>54</v>
      </c>
    </row>
    <row r="3" spans="1:7" s="4" customFormat="1" x14ac:dyDescent="0.25">
      <c r="A3" s="4" t="s">
        <v>40</v>
      </c>
      <c r="B3" s="4">
        <v>1985</v>
      </c>
      <c r="C3" s="5">
        <v>29368</v>
      </c>
      <c r="D3" s="5">
        <v>1707</v>
      </c>
      <c r="E3" s="5">
        <v>1183</v>
      </c>
      <c r="F3" s="5">
        <v>252</v>
      </c>
      <c r="G3" s="5">
        <f t="shared" ref="G3:G6" si="0">D3-E3-F3</f>
        <v>272</v>
      </c>
    </row>
    <row r="4" spans="1:7" s="4" customFormat="1" x14ac:dyDescent="0.25">
      <c r="A4" s="4" t="s">
        <v>44</v>
      </c>
      <c r="B4" s="4">
        <v>1985</v>
      </c>
      <c r="C4" s="5">
        <v>17280</v>
      </c>
      <c r="D4" s="5">
        <v>3006</v>
      </c>
      <c r="E4" s="5">
        <v>1461</v>
      </c>
      <c r="F4" s="5">
        <v>722</v>
      </c>
      <c r="G4" s="5">
        <f t="shared" si="0"/>
        <v>823</v>
      </c>
    </row>
    <row r="5" spans="1:7" s="4" customFormat="1" x14ac:dyDescent="0.25">
      <c r="A5" s="4" t="s">
        <v>46</v>
      </c>
      <c r="B5" s="4">
        <v>1985</v>
      </c>
      <c r="C5" s="5">
        <v>802.66666666666663</v>
      </c>
      <c r="D5" s="5">
        <v>252.83333333333331</v>
      </c>
      <c r="E5" s="5">
        <v>97.166666666666657</v>
      </c>
      <c r="F5" s="5">
        <v>107.16666666666666</v>
      </c>
      <c r="G5" s="5">
        <f t="shared" si="0"/>
        <v>48.5</v>
      </c>
    </row>
    <row r="6" spans="1:7" s="4" customFormat="1" x14ac:dyDescent="0.25">
      <c r="A6" s="4" t="s">
        <v>47</v>
      </c>
      <c r="B6" s="4">
        <v>1985</v>
      </c>
      <c r="C6" s="5">
        <v>4658.3333333333339</v>
      </c>
      <c r="D6" s="5">
        <v>1544.1666666666667</v>
      </c>
      <c r="E6" s="5">
        <v>557.83333333333337</v>
      </c>
      <c r="F6" s="5">
        <v>713.83333333333337</v>
      </c>
      <c r="G6" s="5">
        <f t="shared" si="0"/>
        <v>272.5</v>
      </c>
    </row>
    <row r="7" spans="1:7" ht="15" x14ac:dyDescent="0.2">
      <c r="A7" s="10" t="s">
        <v>43</v>
      </c>
      <c r="B7" s="4">
        <v>1985</v>
      </c>
      <c r="C7" s="5">
        <v>7</v>
      </c>
      <c r="D7" s="5"/>
      <c r="E7" s="5"/>
      <c r="F7" s="5"/>
      <c r="G7" s="5"/>
    </row>
    <row r="8" spans="1:7" x14ac:dyDescent="0.2">
      <c r="A8" s="4" t="s">
        <v>39</v>
      </c>
      <c r="B8" s="4">
        <v>1995</v>
      </c>
      <c r="C8" s="5">
        <v>9801</v>
      </c>
      <c r="D8" s="5">
        <v>1149</v>
      </c>
      <c r="E8" s="5">
        <v>462</v>
      </c>
      <c r="F8" s="5">
        <v>487</v>
      </c>
      <c r="G8" s="5">
        <f>D8-E8-F8</f>
        <v>200</v>
      </c>
    </row>
    <row r="9" spans="1:7" x14ac:dyDescent="0.2">
      <c r="A9" s="4" t="s">
        <v>40</v>
      </c>
      <c r="B9" s="4">
        <v>1995</v>
      </c>
      <c r="C9" s="5">
        <v>37076</v>
      </c>
      <c r="D9" s="5">
        <v>7496</v>
      </c>
      <c r="E9" s="5">
        <v>3291</v>
      </c>
      <c r="F9" s="5">
        <v>3285</v>
      </c>
      <c r="G9" s="5">
        <f t="shared" ref="G9:G12" si="1">D9-E9-F9</f>
        <v>920</v>
      </c>
    </row>
    <row r="10" spans="1:7" x14ac:dyDescent="0.2">
      <c r="A10" s="4" t="s">
        <v>44</v>
      </c>
      <c r="B10" s="4">
        <v>1995</v>
      </c>
      <c r="C10" s="5">
        <v>23861</v>
      </c>
      <c r="D10" s="5">
        <v>8895</v>
      </c>
      <c r="E10" s="5">
        <v>3206</v>
      </c>
      <c r="F10" s="5">
        <v>4416</v>
      </c>
      <c r="G10" s="5">
        <f t="shared" si="1"/>
        <v>1273</v>
      </c>
    </row>
    <row r="11" spans="1:7" x14ac:dyDescent="0.2">
      <c r="A11" s="4" t="s">
        <v>46</v>
      </c>
      <c r="B11" s="4">
        <v>1995</v>
      </c>
      <c r="C11" s="5">
        <v>1207.1666666666665</v>
      </c>
      <c r="D11" s="5">
        <v>682.83333333333326</v>
      </c>
      <c r="E11" s="5">
        <v>177.83333333333331</v>
      </c>
      <c r="F11" s="5">
        <v>393.5</v>
      </c>
      <c r="G11" s="5">
        <f t="shared" si="1"/>
        <v>111.49999999999994</v>
      </c>
    </row>
    <row r="12" spans="1:7" x14ac:dyDescent="0.2">
      <c r="A12" s="6" t="s">
        <v>47</v>
      </c>
      <c r="B12" s="6">
        <v>1995</v>
      </c>
      <c r="C12" s="5">
        <v>6802.8333333333339</v>
      </c>
      <c r="D12" s="5">
        <v>3908.166666666667</v>
      </c>
      <c r="E12" s="5">
        <v>953.16666666666674</v>
      </c>
      <c r="F12" s="5">
        <v>2327.5</v>
      </c>
      <c r="G12" s="5">
        <f t="shared" si="1"/>
        <v>627.5</v>
      </c>
    </row>
    <row r="13" spans="1:7" x14ac:dyDescent="0.2">
      <c r="A13" s="6" t="s">
        <v>43</v>
      </c>
      <c r="B13" s="6">
        <v>1995</v>
      </c>
      <c r="C13" s="5">
        <v>14</v>
      </c>
      <c r="D13" s="5"/>
      <c r="E13" s="5"/>
      <c r="F13" s="5"/>
      <c r="G13" s="5"/>
    </row>
    <row r="14" spans="1:7" x14ac:dyDescent="0.2">
      <c r="A14" s="6" t="s">
        <v>39</v>
      </c>
      <c r="B14" s="6">
        <v>2006</v>
      </c>
      <c r="C14" s="5">
        <f>SUM('Values from Census'!C14:C22)</f>
        <v>14989</v>
      </c>
      <c r="D14" s="5">
        <f>SUM('Values from Census'!D14:D22)</f>
        <v>1696</v>
      </c>
      <c r="E14" s="5">
        <f>SUM('Values from Census'!E14:E22)</f>
        <v>789</v>
      </c>
      <c r="F14" s="5">
        <f>SUM('Values from Census'!F14:F22)</f>
        <v>508</v>
      </c>
      <c r="G14" s="5">
        <f>D14-E14-F14</f>
        <v>399</v>
      </c>
    </row>
    <row r="15" spans="1:7" x14ac:dyDescent="0.2">
      <c r="A15" s="4" t="s">
        <v>40</v>
      </c>
      <c r="B15" s="6">
        <v>2006</v>
      </c>
      <c r="C15" s="5">
        <f>SUM('Values from Census'!C23:C25)</f>
        <v>61781</v>
      </c>
      <c r="D15" s="5">
        <f>SUM('Values from Census'!D23:D25)</f>
        <v>13300</v>
      </c>
      <c r="E15" s="5">
        <f>SUM('Values from Census'!E23:E25)</f>
        <v>8974</v>
      </c>
      <c r="F15" s="5">
        <f>SUM('Values from Census'!F23:F25)</f>
        <v>1965</v>
      </c>
      <c r="G15" s="5">
        <f t="shared" ref="G15:G18" si="2">D15-E15-F15</f>
        <v>2361</v>
      </c>
    </row>
    <row r="16" spans="1:7" x14ac:dyDescent="0.2">
      <c r="A16" s="4" t="s">
        <v>44</v>
      </c>
      <c r="B16" s="6">
        <v>2006</v>
      </c>
      <c r="C16" s="5">
        <f>SUM('Values from Census'!C27:C28)</f>
        <v>14455</v>
      </c>
      <c r="D16" s="5">
        <f>SUM('Values from Census'!D27:D28)</f>
        <v>5082</v>
      </c>
      <c r="E16" s="5">
        <f>SUM('Values from Census'!E27:E28)</f>
        <v>1127</v>
      </c>
      <c r="F16" s="5">
        <f>SUM('Values from Census'!F27:F28)</f>
        <v>2297</v>
      </c>
      <c r="G16" s="5">
        <f t="shared" si="2"/>
        <v>1658</v>
      </c>
    </row>
    <row r="17" spans="1:7" s="4" customFormat="1" x14ac:dyDescent="0.2">
      <c r="A17" s="6" t="s">
        <v>46</v>
      </c>
      <c r="B17" s="6">
        <v>2006</v>
      </c>
      <c r="C17" s="5">
        <v>4929</v>
      </c>
      <c r="D17" s="5">
        <v>2589</v>
      </c>
      <c r="E17" s="5">
        <v>287</v>
      </c>
      <c r="F17" s="5">
        <v>1513</v>
      </c>
      <c r="G17" s="5">
        <f t="shared" si="2"/>
        <v>789</v>
      </c>
    </row>
    <row r="18" spans="1:7" x14ac:dyDescent="0.2">
      <c r="A18" s="6" t="s">
        <v>47</v>
      </c>
      <c r="B18" s="6">
        <v>2006</v>
      </c>
      <c r="C18" s="5">
        <v>3815</v>
      </c>
      <c r="D18" s="5">
        <v>2419</v>
      </c>
      <c r="E18" s="5">
        <v>226</v>
      </c>
      <c r="F18" s="5">
        <v>1625</v>
      </c>
      <c r="G18" s="5">
        <f t="shared" si="2"/>
        <v>568</v>
      </c>
    </row>
    <row r="19" spans="1:7" x14ac:dyDescent="0.2">
      <c r="A19" s="6" t="s">
        <v>45</v>
      </c>
      <c r="B19" s="6">
        <v>2006</v>
      </c>
      <c r="C19" s="5">
        <v>1016</v>
      </c>
      <c r="D19" s="5">
        <v>102</v>
      </c>
      <c r="E19" s="5">
        <v>70</v>
      </c>
      <c r="F19" s="5">
        <v>29</v>
      </c>
      <c r="G19" s="5">
        <f>D19-E19-F19</f>
        <v>3</v>
      </c>
    </row>
    <row r="20" spans="1:7" x14ac:dyDescent="0.2">
      <c r="A20" s="6" t="s">
        <v>39</v>
      </c>
      <c r="B20" s="6">
        <v>2017</v>
      </c>
      <c r="C20" s="5">
        <v>17927</v>
      </c>
      <c r="D20" s="5">
        <v>1559</v>
      </c>
      <c r="E20" s="5">
        <v>758</v>
      </c>
      <c r="F20" s="5">
        <v>458</v>
      </c>
      <c r="G20" s="5">
        <f>D20-E20-F20</f>
        <v>343</v>
      </c>
    </row>
    <row r="21" spans="1:7" x14ac:dyDescent="0.2">
      <c r="A21" s="4" t="s">
        <v>40</v>
      </c>
      <c r="B21" s="4">
        <v>2017</v>
      </c>
      <c r="C21" s="5">
        <v>63601</v>
      </c>
      <c r="D21" s="5">
        <v>7686</v>
      </c>
      <c r="E21" s="5">
        <v>3174</v>
      </c>
      <c r="F21" s="5">
        <v>2678</v>
      </c>
      <c r="G21" s="5">
        <f t="shared" ref="G21:G25" si="3">D21-E21-F21</f>
        <v>1834</v>
      </c>
    </row>
    <row r="22" spans="1:7" x14ac:dyDescent="0.2">
      <c r="A22" s="4" t="s">
        <v>44</v>
      </c>
      <c r="B22" s="4">
        <v>2017</v>
      </c>
      <c r="C22" s="5">
        <v>27380</v>
      </c>
      <c r="D22" s="5">
        <v>6788</v>
      </c>
      <c r="E22" s="5">
        <v>846</v>
      </c>
      <c r="F22" s="5">
        <v>4417</v>
      </c>
      <c r="G22" s="5">
        <f t="shared" si="3"/>
        <v>1525</v>
      </c>
    </row>
    <row r="23" spans="1:7" x14ac:dyDescent="0.2">
      <c r="A23" s="6" t="s">
        <v>46</v>
      </c>
      <c r="B23" s="6">
        <v>2017</v>
      </c>
      <c r="C23" s="5">
        <v>1443.1666666666665</v>
      </c>
      <c r="D23" s="5">
        <v>873.66666666666663</v>
      </c>
      <c r="E23" s="5">
        <v>24.5</v>
      </c>
      <c r="F23" s="5">
        <v>733.16666666666663</v>
      </c>
      <c r="G23" s="5">
        <f t="shared" si="3"/>
        <v>116</v>
      </c>
    </row>
    <row r="24" spans="1:7" x14ac:dyDescent="0.2">
      <c r="A24" s="6" t="s">
        <v>47</v>
      </c>
      <c r="B24" s="6">
        <v>2017</v>
      </c>
      <c r="C24" s="5">
        <v>8081.8333333333339</v>
      </c>
      <c r="D24" s="5">
        <v>5060.333333333333</v>
      </c>
      <c r="E24" s="5">
        <v>143.5</v>
      </c>
      <c r="F24" s="5">
        <v>4296.8333333333339</v>
      </c>
      <c r="G24" s="5">
        <f t="shared" si="3"/>
        <v>619.99999999999909</v>
      </c>
    </row>
    <row r="25" spans="1:7" x14ac:dyDescent="0.2">
      <c r="A25" s="6" t="s">
        <v>45</v>
      </c>
      <c r="B25" s="6">
        <v>2017</v>
      </c>
      <c r="C25" s="5">
        <v>246</v>
      </c>
      <c r="D25" s="5">
        <v>31</v>
      </c>
      <c r="E25" s="5">
        <v>21</v>
      </c>
      <c r="F25" s="5">
        <v>9</v>
      </c>
      <c r="G25" s="5">
        <f t="shared" si="3"/>
        <v>1</v>
      </c>
    </row>
  </sheetData>
  <sortState xmlns:xlrd2="http://schemas.microsoft.com/office/spreadsheetml/2017/richdata2" ref="A3:G17">
    <sortCondition ref="B3:B1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Values from Census</vt:lpstr>
      <vt:lpstr>Linear interpolation</vt:lpstr>
      <vt:lpstr>Final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2025-08-11T13:25:01Z</dcterms:created>
  <dcterms:modified xsi:type="dcterms:W3CDTF">2025-08-11T13:25:35Z</dcterms:modified>
</cp:coreProperties>
</file>