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mx-my.sharepoint.com/personal/0251520_up_edu_mx/Documents/GitHub/skope/R/"/>
    </mc:Choice>
  </mc:AlternateContent>
  <xr:revisionPtr revIDLastSave="22" documentId="13_ncr:1_{3BC8B6D1-3F03-4C1D-9101-91072B43785F}" xr6:coauthVersionLast="47" xr6:coauthVersionMax="47" xr10:uidLastSave="{B4E6E27A-23FD-47A6-A650-6F75C1685CF3}"/>
  <bookViews>
    <workbookView xWindow="-110" yWindow="-110" windowWidth="19420" windowHeight="10300" activeTab="2" xr2:uid="{97545740-FF96-4EF7-B489-491DA3D4A5DA}"/>
  </bookViews>
  <sheets>
    <sheet name="CCIF" sheetId="1" r:id="rId1"/>
    <sheet name="Objeto de gasto" sheetId="2" r:id="rId2"/>
    <sheet name="Hoja1" sheetId="3" r:id="rId3"/>
  </sheets>
  <definedNames>
    <definedName name="_xlnm._FilterDatabase" localSheetId="0" hidden="1">CCIF!$D$12:$R$12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U294" i="1"/>
  <c r="T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E307" i="2" l="1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T307" i="2"/>
  <c r="U307" i="2"/>
  <c r="D307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T275" i="2"/>
  <c r="U275" i="2"/>
  <c r="D275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T251" i="2"/>
  <c r="U251" i="2"/>
  <c r="D251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T213" i="2"/>
  <c r="U213" i="2"/>
  <c r="D213" i="2"/>
  <c r="D159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T172" i="2"/>
  <c r="U172" i="2"/>
  <c r="D172" i="2"/>
  <c r="D13" i="1"/>
  <c r="H159" i="2"/>
  <c r="E159" i="2"/>
  <c r="F159" i="2"/>
  <c r="G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D128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T13" i="2"/>
  <c r="U13" i="2"/>
  <c r="D13" i="2"/>
  <c r="B307" i="2"/>
  <c r="B275" i="2"/>
  <c r="B251" i="2"/>
  <c r="B213" i="2"/>
  <c r="B172" i="2"/>
  <c r="B159" i="2"/>
  <c r="B128" i="2"/>
  <c r="B296" i="1"/>
  <c r="B294" i="1"/>
  <c r="B285" i="1"/>
  <c r="B277" i="1"/>
  <c r="B258" i="1"/>
  <c r="B247" i="1"/>
  <c r="B224" i="1"/>
  <c r="B201" i="1"/>
  <c r="B163" i="1"/>
  <c r="B153" i="1"/>
  <c r="B124" i="1"/>
  <c r="B116" i="1"/>
  <c r="Q12" i="2" l="1"/>
  <c r="I12" i="2"/>
  <c r="T12" i="2"/>
  <c r="O12" i="2"/>
  <c r="K12" i="2"/>
  <c r="G12" i="2"/>
  <c r="R12" i="2"/>
  <c r="N12" i="2"/>
  <c r="J12" i="2"/>
  <c r="F12" i="2"/>
  <c r="U12" i="2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T296" i="1"/>
  <c r="U296" i="1"/>
  <c r="D296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T285" i="1"/>
  <c r="U285" i="1"/>
  <c r="D285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T277" i="1"/>
  <c r="U277" i="1"/>
  <c r="D27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T258" i="1"/>
  <c r="U258" i="1"/>
  <c r="D258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T247" i="1"/>
  <c r="U247" i="1"/>
  <c r="D247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4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T201" i="1"/>
  <c r="U201" i="1"/>
  <c r="D201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T163" i="1"/>
  <c r="U163" i="1"/>
  <c r="D16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T153" i="1"/>
  <c r="U153" i="1"/>
  <c r="D15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T124" i="1"/>
  <c r="U124" i="1"/>
  <c r="D124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T116" i="1"/>
  <c r="U116" i="1"/>
  <c r="D116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T13" i="1"/>
  <c r="U13" i="1"/>
  <c r="I12" i="1" l="1"/>
  <c r="Q12" i="1"/>
  <c r="H12" i="2"/>
  <c r="T12" i="1"/>
  <c r="O12" i="1"/>
  <c r="K12" i="1"/>
  <c r="G12" i="1"/>
  <c r="U12" i="1"/>
  <c r="R12" i="1"/>
  <c r="N12" i="1"/>
  <c r="J12" i="1"/>
  <c r="F12" i="1"/>
  <c r="U318" i="1"/>
  <c r="U313" i="2"/>
  <c r="T313" i="2"/>
  <c r="T318" i="1"/>
  <c r="M12" i="1" l="1"/>
  <c r="E12" i="1"/>
  <c r="P12" i="2"/>
  <c r="M12" i="2"/>
  <c r="L12" i="2" l="1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E12" i="2" l="1"/>
  <c r="B12" i="2"/>
  <c r="D12" i="2" l="1"/>
  <c r="B313" i="2"/>
  <c r="D318" i="1" l="1"/>
  <c r="B13" i="1"/>
  <c r="P12" i="1"/>
  <c r="L12" i="1" s="1"/>
  <c r="H12" i="1"/>
  <c r="B318" i="1" l="1"/>
  <c r="D12" i="1"/>
  <c r="R318" i="1" l="1"/>
  <c r="Q318" i="1"/>
  <c r="P318" i="1"/>
  <c r="N318" i="1"/>
  <c r="I318" i="1"/>
  <c r="K318" i="1"/>
  <c r="J318" i="1" l="1"/>
  <c r="G318" i="1"/>
  <c r="H318" i="1"/>
  <c r="F318" i="1" l="1"/>
  <c r="E318" i="1"/>
  <c r="O318" i="1" l="1"/>
  <c r="M318" i="1"/>
  <c r="L318" i="1"/>
</calcChain>
</file>

<file path=xl/sharedStrings.xml><?xml version="1.0" encoding="utf-8"?>
<sst xmlns="http://schemas.openxmlformats.org/spreadsheetml/2006/main" count="2947" uniqueCount="350">
  <si>
    <t>ÍNDICE NACIONAL DE PRECIOS AL CONSUMIDOR</t>
  </si>
  <si>
    <r>
      <t>Base 2.</t>
    </r>
    <r>
      <rPr>
        <b/>
        <vertAlign val="superscript"/>
        <sz val="18"/>
        <rFont val="Arial"/>
        <family val="2"/>
      </rPr>
      <t>a</t>
    </r>
    <r>
      <rPr>
        <b/>
        <sz val="18"/>
        <rFont val="Arial"/>
        <family val="2"/>
      </rPr>
      <t xml:space="preserve"> quincena de julio de 2018 = 100</t>
    </r>
  </si>
  <si>
    <t>Concepto</t>
  </si>
  <si>
    <t>Ponderador INPC</t>
  </si>
  <si>
    <t>Subyacente</t>
  </si>
  <si>
    <t>No subyacente</t>
  </si>
  <si>
    <t>Subíndice especial (Canasta básica)</t>
  </si>
  <si>
    <t>Total Subyacente</t>
  </si>
  <si>
    <t>Mercancías</t>
  </si>
  <si>
    <t>Servicios</t>
  </si>
  <si>
    <t>Total No subyacente</t>
  </si>
  <si>
    <t>Agropecuarios</t>
  </si>
  <si>
    <t xml:space="preserve">Energéticos y tarifas autorizadas por el gobierno </t>
  </si>
  <si>
    <t xml:space="preserve">Total </t>
  </si>
  <si>
    <t>Alimentos, bebidas y tabaco</t>
  </si>
  <si>
    <t>Mercancías no alimenticias</t>
  </si>
  <si>
    <t>Total</t>
  </si>
  <si>
    <t>Educación (Colegiaturas)</t>
  </si>
  <si>
    <t>Vivienda</t>
  </si>
  <si>
    <t>Otros servicios</t>
  </si>
  <si>
    <t>Total Agropecuarios</t>
  </si>
  <si>
    <t>Frutas y verduras</t>
  </si>
  <si>
    <t>Pecuarios</t>
  </si>
  <si>
    <t>Energéticos</t>
  </si>
  <si>
    <t>Tarifas autorizadas por el gobierno</t>
  </si>
  <si>
    <t>Indice general</t>
  </si>
  <si>
    <t>Aceites y grasas vegetales comestibles</t>
  </si>
  <si>
    <t>X</t>
  </si>
  <si>
    <t>Agua embotellada</t>
  </si>
  <si>
    <t>Aguacate</t>
  </si>
  <si>
    <t>Arroz</t>
  </si>
  <si>
    <t>Atún y sardina en lata</t>
  </si>
  <si>
    <t>Azúcar</t>
  </si>
  <si>
    <t>Bebidas energéticas</t>
  </si>
  <si>
    <t>Botanas elaboradas con cereales</t>
  </si>
  <si>
    <t>Café soluble</t>
  </si>
  <si>
    <t>Café tostado</t>
  </si>
  <si>
    <t>Calabacita</t>
  </si>
  <si>
    <t>Camarón</t>
  </si>
  <si>
    <t>Carne de cerdo</t>
  </si>
  <si>
    <t>Carne de res</t>
  </si>
  <si>
    <t>Carnes secas, procesadas y otros embutidos</t>
  </si>
  <si>
    <t>Cebolla</t>
  </si>
  <si>
    <t>Cereales en hojuelas</t>
  </si>
  <si>
    <t>Chayote</t>
  </si>
  <si>
    <t>Chile poblano</t>
  </si>
  <si>
    <t>Chile seco</t>
  </si>
  <si>
    <t>Chile serrano</t>
  </si>
  <si>
    <t>Chiles envasados</t>
  </si>
  <si>
    <t>Chocolate líquido y para preparar bebida</t>
  </si>
  <si>
    <t>Chocolate y productos de confitería</t>
  </si>
  <si>
    <t>Chorizo</t>
  </si>
  <si>
    <t>Cilantro, epazote y perejil</t>
  </si>
  <si>
    <t>Concentrados de pollo y sal</t>
  </si>
  <si>
    <t>Concentrados para refrescos</t>
  </si>
  <si>
    <t>Crema y otros productos a base de leche</t>
  </si>
  <si>
    <t>Durazno</t>
  </si>
  <si>
    <t>Ejotes</t>
  </si>
  <si>
    <t>Frijol</t>
  </si>
  <si>
    <t>Frijol procesado</t>
  </si>
  <si>
    <t>Galletas</t>
  </si>
  <si>
    <t>Gelatina en polvo</t>
  </si>
  <si>
    <t>Gelatina, miel y mermeladas</t>
  </si>
  <si>
    <t>Guayaba</t>
  </si>
  <si>
    <t>Harinas de trigo</t>
  </si>
  <si>
    <t>Helados, nieves y paletas de hielo</t>
  </si>
  <si>
    <t>Huevo</t>
  </si>
  <si>
    <t>Jamón</t>
  </si>
  <si>
    <t>Jitomate</t>
  </si>
  <si>
    <t>Jugos o néctares envasados</t>
  </si>
  <si>
    <t>Leche en polvo</t>
  </si>
  <si>
    <t>Leche evaporada y condensada</t>
  </si>
  <si>
    <t>Leche maternizada y alimentos para bebé</t>
  </si>
  <si>
    <t>Leche pasteurizada y fresca</t>
  </si>
  <si>
    <t>Leches de origen vegetal</t>
  </si>
  <si>
    <t>Lechuga y col</t>
  </si>
  <si>
    <t>Limón</t>
  </si>
  <si>
    <t>Maíz</t>
  </si>
  <si>
    <t>Manteca de cerdo</t>
  </si>
  <si>
    <t>Mantequilla</t>
  </si>
  <si>
    <t>Manzana</t>
  </si>
  <si>
    <t>Masa y harinas de maíz</t>
  </si>
  <si>
    <t>Mayonesa y mostaza</t>
  </si>
  <si>
    <t>Melón</t>
  </si>
  <si>
    <t>Moles y salsas</t>
  </si>
  <si>
    <t>Naranja</t>
  </si>
  <si>
    <t>Nopales</t>
  </si>
  <si>
    <t>Otras conservas de frutas</t>
  </si>
  <si>
    <t>Otras frutas</t>
  </si>
  <si>
    <t>Otras legumbres secas</t>
  </si>
  <si>
    <t>Otras verduras y legumbres</t>
  </si>
  <si>
    <t>Otros chiles frescos</t>
  </si>
  <si>
    <t>Otros condimentos</t>
  </si>
  <si>
    <t>Otros pescados y mariscos en conserva</t>
  </si>
  <si>
    <t>Otros quesos</t>
  </si>
  <si>
    <t>Pan blanco</t>
  </si>
  <si>
    <t>Pan de caja</t>
  </si>
  <si>
    <t>Pan dulce</t>
  </si>
  <si>
    <t>Papa y otros tubérculos</t>
  </si>
  <si>
    <t>Papas fritas</t>
  </si>
  <si>
    <t>Papaya</t>
  </si>
  <si>
    <t>Pasta para sopa</t>
  </si>
  <si>
    <t>Pasteles, pastelillos y pan dulce empaquetado</t>
  </si>
  <si>
    <t>Pastelillos y pasteles a granel</t>
  </si>
  <si>
    <t>Pepino</t>
  </si>
  <si>
    <t>Pera</t>
  </si>
  <si>
    <t>Pescado</t>
  </si>
  <si>
    <t>Piña</t>
  </si>
  <si>
    <t>Plátanos</t>
  </si>
  <si>
    <t>Pollo</t>
  </si>
  <si>
    <t>Queso amarillo</t>
  </si>
  <si>
    <t>Queso fresco</t>
  </si>
  <si>
    <t>Queso manchego y Chihuahua</t>
  </si>
  <si>
    <t>Queso Oaxaca y asadero</t>
  </si>
  <si>
    <t>Refrescos envasados</t>
  </si>
  <si>
    <t>Salchichas</t>
  </si>
  <si>
    <t>Sandía</t>
  </si>
  <si>
    <t>Sopas instantáneas y puré de tomate</t>
  </si>
  <si>
    <t>Té</t>
  </si>
  <si>
    <t>Tocino</t>
  </si>
  <si>
    <t>Tomate verde</t>
  </si>
  <si>
    <t>Tortilla de maíz</t>
  </si>
  <si>
    <t>Tortillas de harina de trigo</t>
  </si>
  <si>
    <t>Tostadas</t>
  </si>
  <si>
    <t>Uva</t>
  </si>
  <si>
    <t>Verduras envasadas</t>
  </si>
  <si>
    <t>Vísceras de res</t>
  </si>
  <si>
    <t>Yogurt</t>
  </si>
  <si>
    <t>Zanahoria</t>
  </si>
  <si>
    <t>Brandy</t>
  </si>
  <si>
    <t>Cerveza</t>
  </si>
  <si>
    <t>Cigarrillos</t>
  </si>
  <si>
    <t>Otros licores</t>
  </si>
  <si>
    <t>Ron</t>
  </si>
  <si>
    <t>Tequila</t>
  </si>
  <si>
    <t>Vino de mesa</t>
  </si>
  <si>
    <t>Blusas y playeras para mujer</t>
  </si>
  <si>
    <t>Calcetas, medias y pantimedias</t>
  </si>
  <si>
    <t>Calcetines y calcetas para hombre</t>
  </si>
  <si>
    <t>Calcetines y calcetas para niños</t>
  </si>
  <si>
    <t>Camisas y playeras para hombre</t>
  </si>
  <si>
    <t>Camisas y playeras para niños</t>
  </si>
  <si>
    <t>Pantalones para hombre</t>
  </si>
  <si>
    <t>Pantalones para mujer</t>
  </si>
  <si>
    <t>Pantalones para niño</t>
  </si>
  <si>
    <t>Ropa de abrigo</t>
  </si>
  <si>
    <t>Ropa interior para hombre</t>
  </si>
  <si>
    <t>Ropa interior para mujer</t>
  </si>
  <si>
    <t>Ropa interior para niños, niñas y adolescentes</t>
  </si>
  <si>
    <t>Ropa para bebés</t>
  </si>
  <si>
    <t>Traje para hombre</t>
  </si>
  <si>
    <t>Uniformes escolares</t>
  </si>
  <si>
    <t>Vestidos y faldas para mujer</t>
  </si>
  <si>
    <t>Vestidos, faldas y pantalones para niñas</t>
  </si>
  <si>
    <t>Otras prendas de vestir para hombre</t>
  </si>
  <si>
    <t>Otras prendas de vestir para mujer</t>
  </si>
  <si>
    <t>Complementos de vestir</t>
  </si>
  <si>
    <t>Servicio de lavandería</t>
  </si>
  <si>
    <t>Servicio de tintorería</t>
  </si>
  <si>
    <t>Sandalias y huaraches</t>
  </si>
  <si>
    <t>Zapatos para hombre</t>
  </si>
  <si>
    <t>Zapatos para mujer</t>
  </si>
  <si>
    <t>Zapatos para niños y niñas</t>
  </si>
  <si>
    <t>Zapatos tenis</t>
  </si>
  <si>
    <t>Derechos por el suministro de agua</t>
  </si>
  <si>
    <t>Electricidad</t>
  </si>
  <si>
    <t>Gas doméstico LP</t>
  </si>
  <si>
    <t>Gas doméstico natural</t>
  </si>
  <si>
    <t>Otros servicios relacionados con la vivienda</t>
  </si>
  <si>
    <t>Productos para reparación menor de la vivienda</t>
  </si>
  <si>
    <t>Renta de vivienda</t>
  </si>
  <si>
    <t>Servicios para el mantenimiento, reparación y seguridad de la vivienda</t>
  </si>
  <si>
    <t>Vivienda propia</t>
  </si>
  <si>
    <t>Aparatos de aire acondicionado</t>
  </si>
  <si>
    <t>Artículos desechables y no duraderos</t>
  </si>
  <si>
    <t>Artículos y utensilios para el hogar</t>
  </si>
  <si>
    <t>Aspiradoras y otros aparatos para el hogar</t>
  </si>
  <si>
    <t>Baterías de cocina</t>
  </si>
  <si>
    <t>Blanqueadores</t>
  </si>
  <si>
    <t>Cafeteras, tostadoras, ventiladores y otros electrodomésticos pequeños</t>
  </si>
  <si>
    <t>Cerillos</t>
  </si>
  <si>
    <t>Colchas y cobijas</t>
  </si>
  <si>
    <t>Colchones</t>
  </si>
  <si>
    <t>Comedores y antecomedores</t>
  </si>
  <si>
    <t>Desodorantes ambientales</t>
  </si>
  <si>
    <t>Detergentes</t>
  </si>
  <si>
    <t>Escobas, fibras y estropajos</t>
  </si>
  <si>
    <t>Estufas</t>
  </si>
  <si>
    <t>Focos</t>
  </si>
  <si>
    <t>Herramientas y equipo para el hogar</t>
  </si>
  <si>
    <t>Horno de microondas</t>
  </si>
  <si>
    <t>Jabón para lavar</t>
  </si>
  <si>
    <t>Lavadoras de ropa</t>
  </si>
  <si>
    <t>Licuadoras</t>
  </si>
  <si>
    <t>Loza, cristalería y cubiertos</t>
  </si>
  <si>
    <t>Muebles diversos para el hogar</t>
  </si>
  <si>
    <t>Muebles para cocina</t>
  </si>
  <si>
    <t>Pilas</t>
  </si>
  <si>
    <t>Plaguicidas</t>
  </si>
  <si>
    <t>Planchas eléctricas</t>
  </si>
  <si>
    <t>Recámaras</t>
  </si>
  <si>
    <t>Refrigeradores</t>
  </si>
  <si>
    <t>Sábanas</t>
  </si>
  <si>
    <t>Salas</t>
  </si>
  <si>
    <t>Servicio doméstico</t>
  </si>
  <si>
    <t>Servilletas de papel</t>
  </si>
  <si>
    <t>Suavizantes y limpiadores</t>
  </si>
  <si>
    <t>Toallas, cortinas y otros blancos</t>
  </si>
  <si>
    <t>Utensilios de plástico para el hogar</t>
  </si>
  <si>
    <t>Velas y veladoras</t>
  </si>
  <si>
    <t>Analgésicos</t>
  </si>
  <si>
    <t>Análisis clínicos</t>
  </si>
  <si>
    <t>Antibióticos</t>
  </si>
  <si>
    <t>Antigripales</t>
  </si>
  <si>
    <t>Antiinflamatorios</t>
  </si>
  <si>
    <t>Atención médica durante el parto</t>
  </si>
  <si>
    <t>Cardiovasculares</t>
  </si>
  <si>
    <t>Consulta médica</t>
  </si>
  <si>
    <t>Consulta y prótesis dental</t>
  </si>
  <si>
    <t>Dermatológicos</t>
  </si>
  <si>
    <t>Expectorantes y descongestivos</t>
  </si>
  <si>
    <t>Gastrointestinales</t>
  </si>
  <si>
    <t>Hospitalización general</t>
  </si>
  <si>
    <t>Hospitalización parto</t>
  </si>
  <si>
    <t>Lentes, aparatos para sordera y ortopédicos</t>
  </si>
  <si>
    <t>Material de curación</t>
  </si>
  <si>
    <t>Medicamentos para alergias</t>
  </si>
  <si>
    <t>Medicamentos para diabetes</t>
  </si>
  <si>
    <t>Medicinas homeopáticas y naturistas</t>
  </si>
  <si>
    <t>Nutricionales</t>
  </si>
  <si>
    <t>Operación quirúrgica</t>
  </si>
  <si>
    <t>Otros medicamentos</t>
  </si>
  <si>
    <t>Transporte</t>
  </si>
  <si>
    <t>Aceites lubricantes</t>
  </si>
  <si>
    <t>Acumuladores</t>
  </si>
  <si>
    <t>Autobús foráneo</t>
  </si>
  <si>
    <t>Autobús urbano</t>
  </si>
  <si>
    <t>Automóviles</t>
  </si>
  <si>
    <t>Bicicletas</t>
  </si>
  <si>
    <t>Colectivo</t>
  </si>
  <si>
    <t>Cuotas de autopistas</t>
  </si>
  <si>
    <t>Estacionamiento</t>
  </si>
  <si>
    <t>Gasolina de alto octanaje</t>
  </si>
  <si>
    <t>Gasolina de bajo octanaje</t>
  </si>
  <si>
    <t>Lavado y engrasado de automóvil</t>
  </si>
  <si>
    <t>Mantenimiento de automóvil</t>
  </si>
  <si>
    <t>Metro o transporte eléctrico</t>
  </si>
  <si>
    <t>Motocicletas</t>
  </si>
  <si>
    <t>Neumáticos</t>
  </si>
  <si>
    <t>Partes, accesorios y otras refacciones para vehículos</t>
  </si>
  <si>
    <t>Reparación de automóvil</t>
  </si>
  <si>
    <t>Taxi</t>
  </si>
  <si>
    <t>Trámites vehiculares</t>
  </si>
  <si>
    <t>Transporte aéreo</t>
  </si>
  <si>
    <t>Transporte escolar</t>
  </si>
  <si>
    <t>Computadoras</t>
  </si>
  <si>
    <t>Equipo terminal de comunicación</t>
  </si>
  <si>
    <t>Paquetes de internet, telefonía y televisión de paga</t>
  </si>
  <si>
    <t>Reproductores de audio y video, y sus accesorios</t>
  </si>
  <si>
    <t>Servicio de internet</t>
  </si>
  <si>
    <t>Servicio de telefonía móvil</t>
  </si>
  <si>
    <t>Servicio de televisión de paga</t>
  </si>
  <si>
    <t>Servicios de telefonía fija</t>
  </si>
  <si>
    <t>Streaming de películas y música</t>
  </si>
  <si>
    <t>Televisores</t>
  </si>
  <si>
    <t>Alimento para mascotas</t>
  </si>
  <si>
    <t>Artículos deportivos</t>
  </si>
  <si>
    <t>Cine</t>
  </si>
  <si>
    <t>Club deportivo</t>
  </si>
  <si>
    <t>Consolas, discos y descargas de videojuegos</t>
  </si>
  <si>
    <t>Instrumentos musicales y descargas de audio y video</t>
  </si>
  <si>
    <t>Juguetes y juegos de mesa</t>
  </si>
  <si>
    <t>Libros de texto</t>
  </si>
  <si>
    <t>Material escolar</t>
  </si>
  <si>
    <t>Material y aparatos fotográficos</t>
  </si>
  <si>
    <t>Museos y sitios culturales</t>
  </si>
  <si>
    <t>Otros libros</t>
  </si>
  <si>
    <t>Paquetes para fiesta</t>
  </si>
  <si>
    <t>Periódicos y revistas</t>
  </si>
  <si>
    <t>Plantas y flores</t>
  </si>
  <si>
    <t>Servicios para mascotas</t>
  </si>
  <si>
    <t>Servicios recreativos y centros nocturnos</t>
  </si>
  <si>
    <t>Servicios turísticos en paquete</t>
  </si>
  <si>
    <t>Carrera corta</t>
  </si>
  <si>
    <t>Enseñanza adicional</t>
  </si>
  <si>
    <t>Preescolar</t>
  </si>
  <si>
    <t>Preparatoria</t>
  </si>
  <si>
    <t>Primaria</t>
  </si>
  <si>
    <t>Secundaria</t>
  </si>
  <si>
    <t>Universidad</t>
  </si>
  <si>
    <t>Barbacoa o birria</t>
  </si>
  <si>
    <t>Carnitas</t>
  </si>
  <si>
    <t>Hoteles</t>
  </si>
  <si>
    <t>Loncherías, fondas, torterías y taquerías</t>
  </si>
  <si>
    <t>Otros alimentos cocinados</t>
  </si>
  <si>
    <t>Pizzas</t>
  </si>
  <si>
    <t>Pollos rostizados</t>
  </si>
  <si>
    <t>Restaurantes y similares</t>
  </si>
  <si>
    <t>Seguro de automóvil</t>
  </si>
  <si>
    <t>Aparatos eléctricos para el cuidado personal</t>
  </si>
  <si>
    <t>Artículos de maquillaje</t>
  </si>
  <si>
    <t>Bolsas y mochilas</t>
  </si>
  <si>
    <t>Corte de cabello</t>
  </si>
  <si>
    <t>Crema y productos para higiene dental</t>
  </si>
  <si>
    <t>Cremas para la piel</t>
  </si>
  <si>
    <t>Desodorantes personales</t>
  </si>
  <si>
    <t>Expedición de documentos del sector público</t>
  </si>
  <si>
    <t>Guarderías y estancias infantiles</t>
  </si>
  <si>
    <t>Jabón de tocador</t>
  </si>
  <si>
    <t>Lociones y perfumes</t>
  </si>
  <si>
    <t>Navajas y máquinas de afeitar</t>
  </si>
  <si>
    <t>Otros artículos de tocador</t>
  </si>
  <si>
    <t>Pañales</t>
  </si>
  <si>
    <t>Papel higiénico y pañuelos desechables</t>
  </si>
  <si>
    <t>Productos para el cabello</t>
  </si>
  <si>
    <t>Relojes, joyas y bisutería</t>
  </si>
  <si>
    <t>Sala de belleza y masajes</t>
  </si>
  <si>
    <t>Servicios funerarios</t>
  </si>
  <si>
    <t>Servicios profesionales</t>
  </si>
  <si>
    <t>Toallas sanitarias</t>
  </si>
  <si>
    <t>Notas:</t>
  </si>
  <si>
    <t>La marca X indica los genéricos que se incluyen en cada uno de los subíndices señalados.</t>
  </si>
  <si>
    <t xml:space="preserve">Ponderadores nacionales por Componentes de la Inflación y subíndices que lo componen conforme a la clasificación por Objeto del Gasto (8 grupos) </t>
  </si>
  <si>
    <t>Ropa, calzado y accesorios</t>
  </si>
  <si>
    <t>Muebles, aparatos y accesorios domésticos</t>
  </si>
  <si>
    <t>Salud y cuidado personal</t>
  </si>
  <si>
    <t>Educación y esparcimiento</t>
  </si>
  <si>
    <t xml:space="preserve">Factor de encadenamiento </t>
  </si>
  <si>
    <t>Factor de encadenamiento</t>
  </si>
  <si>
    <t>Subíndice especial (Canasta Consumo Mínimo)</t>
  </si>
  <si>
    <r>
      <t>Vigentes a partir de la 2.</t>
    </r>
    <r>
      <rPr>
        <vertAlign val="superscript"/>
        <sz val="18"/>
        <rFont val="Arial"/>
        <family val="2"/>
      </rPr>
      <t>a</t>
    </r>
    <r>
      <rPr>
        <sz val="18"/>
        <rFont val="Arial"/>
        <family val="2"/>
      </rPr>
      <t xml:space="preserve"> quincena de julio de 2024</t>
    </r>
  </si>
  <si>
    <r>
      <t>Estos ponderadores fueron calculados con información de la Encuesta Nacional de Ingresos y Gastos de los Hogares (ENIGH) 2022 a diferencia de los ponderadores anteriores que se habían calculado con información de la ENIGH 2014 y actualizados vía  precios relativos a la 2.</t>
    </r>
    <r>
      <rPr>
        <b/>
        <i/>
        <vertAlign val="super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quincena de julio de 2024.</t>
    </r>
  </si>
  <si>
    <t xml:space="preserve">Ponderadores Nacionales por Componentes de la Inflación y subíndices que lo componen conforme a la Clasificación del Consumo Individual por Finalidades 2018 (13 divisiones) </t>
  </si>
  <si>
    <r>
      <t>Vigentes a partir de la 2</t>
    </r>
    <r>
      <rPr>
        <vertAlign val="superscript"/>
        <sz val="18"/>
        <rFont val="Arial"/>
        <family val="2"/>
      </rPr>
      <t>a</t>
    </r>
    <r>
      <rPr>
        <sz val="18"/>
        <rFont val="Arial"/>
        <family val="2"/>
      </rPr>
      <t xml:space="preserve"> quincena de julio de 2024</t>
    </r>
  </si>
  <si>
    <r>
      <t>Estos ponderadores fueron calculados con información de la  Encuesta Nacional de Ingresos y Gastos de los Hogares (ENIGH) Estacional 2022 y actualizados vía  precios relativos a la 2</t>
    </r>
    <r>
      <rPr>
        <b/>
        <i/>
        <vertAlign val="superscript"/>
        <sz val="12"/>
        <color theme="1"/>
        <rFont val="Calibri"/>
        <family val="2"/>
        <scheme val="minor"/>
      </rPr>
      <t>a</t>
    </r>
    <r>
      <rPr>
        <b/>
        <i/>
        <sz val="12"/>
        <color theme="1"/>
        <rFont val="Calibri"/>
        <family val="2"/>
        <scheme val="minor"/>
      </rPr>
      <t xml:space="preserve"> quincena de julio de 2024.</t>
    </r>
  </si>
  <si>
    <t>01 Alimentos y bebidas no alcohólicas</t>
  </si>
  <si>
    <t>03 Ropa y calzado</t>
  </si>
  <si>
    <t>05 Mobiliario, equipo doméstico y mantenimiento rutinario del hogar</t>
  </si>
  <si>
    <t>06 Salud</t>
  </si>
  <si>
    <t>07 Transporte</t>
  </si>
  <si>
    <t>08 Información y comunicación</t>
  </si>
  <si>
    <t>09 Recreación, deporte y cultura</t>
  </si>
  <si>
    <t>10 Servicios educativos</t>
  </si>
  <si>
    <t>11 Restaurantes y servicios de alojamiento</t>
  </si>
  <si>
    <t>12 Seguros y servicios financieros</t>
  </si>
  <si>
    <t>13 Cuidado personal, protección social y bienes diversos</t>
  </si>
  <si>
    <t>02 Bebidas alcohólicas y tabaco</t>
  </si>
  <si>
    <t>04 Vivienda, agua, electricidad y gas</t>
  </si>
  <si>
    <t>Concept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</si>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</sst>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vertAlign val="superscript"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vertAlign val="superscript"/>
      <sz val="18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per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7" fillId="0" borderId="0"/>
  </cellStyleXfs>
  <cellXfs count="17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left" vertical="center" indent="1"/>
    </xf>
    <xf numFmtId="164" fontId="6" fillId="0" borderId="9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164" fontId="6" fillId="0" borderId="23" xfId="1" applyNumberFormat="1" applyFont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164" fontId="8" fillId="2" borderId="23" xfId="1" applyNumberFormat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left"/>
    </xf>
    <xf numFmtId="0" fontId="8" fillId="8" borderId="7" xfId="1" applyFont="1" applyFill="1" applyBorder="1"/>
    <xf numFmtId="0" fontId="9" fillId="0" borderId="16" xfId="1" applyFont="1" applyBorder="1" applyAlignment="1">
      <alignment horizontal="left" vertical="center" indent="1"/>
    </xf>
    <xf numFmtId="164" fontId="6" fillId="0" borderId="18" xfId="1" applyNumberFormat="1" applyFont="1" applyBorder="1" applyAlignment="1">
      <alignment horizontal="center" vertical="center"/>
    </xf>
    <xf numFmtId="164" fontId="6" fillId="0" borderId="19" xfId="1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164" fontId="6" fillId="0" borderId="17" xfId="1" applyNumberFormat="1" applyFont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 indent="1"/>
    </xf>
    <xf numFmtId="164" fontId="9" fillId="0" borderId="0" xfId="0" applyNumberFormat="1" applyFont="1"/>
    <xf numFmtId="0" fontId="11" fillId="0" borderId="0" xfId="0" applyFont="1" applyAlignment="1">
      <alignment horizontal="left" indent="2"/>
    </xf>
    <xf numFmtId="164" fontId="4" fillId="2" borderId="0" xfId="0" applyNumberFormat="1" applyFont="1" applyFill="1" applyAlignment="1">
      <alignment horizontal="center"/>
    </xf>
    <xf numFmtId="0" fontId="9" fillId="0" borderId="24" xfId="1" applyFont="1" applyBorder="1" applyAlignment="1">
      <alignment horizontal="left" vertical="center" indent="1"/>
    </xf>
    <xf numFmtId="164" fontId="6" fillId="0" borderId="26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27" xfId="1" applyNumberFormat="1" applyFont="1" applyBorder="1" applyAlignment="1">
      <alignment horizontal="center" vertical="center"/>
    </xf>
    <xf numFmtId="164" fontId="6" fillId="0" borderId="25" xfId="1" applyNumberFormat="1" applyFont="1" applyBorder="1" applyAlignment="1">
      <alignment horizontal="center" vertical="center"/>
    </xf>
    <xf numFmtId="164" fontId="6" fillId="0" borderId="28" xfId="1" applyNumberFormat="1" applyFont="1" applyBorder="1" applyAlignment="1">
      <alignment horizontal="center" vertical="center"/>
    </xf>
    <xf numFmtId="0" fontId="1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6" fillId="8" borderId="30" xfId="0" applyFont="1" applyFill="1" applyBorder="1"/>
    <xf numFmtId="0" fontId="9" fillId="0" borderId="7" xfId="0" applyFont="1" applyBorder="1" applyAlignment="1">
      <alignment horizontal="left" indent="1"/>
    </xf>
    <xf numFmtId="0" fontId="6" fillId="8" borderId="7" xfId="0" applyFont="1" applyFill="1" applyBorder="1"/>
    <xf numFmtId="0" fontId="12" fillId="0" borderId="0" xfId="0" applyFont="1" applyAlignment="1">
      <alignment horizontal="left" indent="1"/>
    </xf>
    <xf numFmtId="164" fontId="0" fillId="0" borderId="0" xfId="0" applyNumberFormat="1"/>
    <xf numFmtId="0" fontId="13" fillId="0" borderId="0" xfId="0" applyFont="1" applyAlignment="1">
      <alignment horizontal="left" indent="2"/>
    </xf>
    <xf numFmtId="0" fontId="15" fillId="0" borderId="0" xfId="0" applyFont="1" applyAlignment="1">
      <alignment horizontal="center"/>
    </xf>
    <xf numFmtId="164" fontId="6" fillId="0" borderId="29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0" fontId="8" fillId="8" borderId="30" xfId="1" applyFont="1" applyFill="1" applyBorder="1"/>
    <xf numFmtId="0" fontId="6" fillId="5" borderId="24" xfId="0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5" fontId="6" fillId="5" borderId="19" xfId="0" applyNumberFormat="1" applyFont="1" applyFill="1" applyBorder="1" applyAlignment="1">
      <alignment horizontal="center" vertical="center" wrapText="1"/>
    </xf>
    <xf numFmtId="165" fontId="8" fillId="8" borderId="14" xfId="1" applyNumberFormat="1" applyFont="1" applyFill="1" applyBorder="1" applyAlignment="1">
      <alignment horizontal="center" vertical="center"/>
    </xf>
    <xf numFmtId="165" fontId="6" fillId="5" borderId="21" xfId="0" applyNumberFormat="1" applyFont="1" applyFill="1" applyBorder="1" applyAlignment="1">
      <alignment horizontal="center" vertical="center" wrapText="1"/>
    </xf>
    <xf numFmtId="165" fontId="6" fillId="5" borderId="20" xfId="0" applyNumberFormat="1" applyFont="1" applyFill="1" applyBorder="1" applyAlignment="1">
      <alignment horizontal="center" vertical="center" wrapText="1"/>
    </xf>
    <xf numFmtId="165" fontId="8" fillId="7" borderId="22" xfId="1" applyNumberFormat="1" applyFont="1" applyFill="1" applyBorder="1" applyAlignment="1">
      <alignment horizontal="center" vertical="center" wrapText="1"/>
    </xf>
    <xf numFmtId="165" fontId="6" fillId="8" borderId="32" xfId="0" applyNumberFormat="1" applyFont="1" applyFill="1" applyBorder="1" applyAlignment="1">
      <alignment horizontal="center"/>
    </xf>
    <xf numFmtId="165" fontId="6" fillId="8" borderId="32" xfId="0" applyNumberFormat="1" applyFont="1" applyFill="1" applyBorder="1" applyAlignment="1">
      <alignment horizontal="center" vertical="center"/>
    </xf>
    <xf numFmtId="165" fontId="6" fillId="8" borderId="15" xfId="0" applyNumberFormat="1" applyFont="1" applyFill="1" applyBorder="1" applyAlignment="1">
      <alignment horizontal="center" vertical="center"/>
    </xf>
    <xf numFmtId="165" fontId="9" fillId="0" borderId="10" xfId="1" applyNumberFormat="1" applyFont="1" applyBorder="1" applyAlignment="1">
      <alignment horizontal="center" vertical="center"/>
    </xf>
    <xf numFmtId="165" fontId="8" fillId="8" borderId="29" xfId="1" applyNumberFormat="1" applyFont="1" applyFill="1" applyBorder="1" applyAlignment="1">
      <alignment horizontal="center" vertical="center"/>
    </xf>
    <xf numFmtId="165" fontId="6" fillId="8" borderId="10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6" fillId="0" borderId="39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/>
    </xf>
    <xf numFmtId="164" fontId="8" fillId="8" borderId="23" xfId="1" applyNumberFormat="1" applyFont="1" applyFill="1" applyBorder="1" applyAlignment="1">
      <alignment horizontal="center" vertical="center"/>
    </xf>
    <xf numFmtId="165" fontId="8" fillId="8" borderId="23" xfId="1" applyNumberFormat="1" applyFont="1" applyFill="1" applyBorder="1" applyAlignment="1">
      <alignment horizontal="center" vertical="center"/>
    </xf>
    <xf numFmtId="165" fontId="8" fillId="8" borderId="10" xfId="1" applyNumberFormat="1" applyFont="1" applyFill="1" applyBorder="1" applyAlignment="1">
      <alignment horizontal="center" vertical="center"/>
    </xf>
    <xf numFmtId="165" fontId="8" fillId="8" borderId="11" xfId="1" applyNumberFormat="1" applyFont="1" applyFill="1" applyBorder="1" applyAlignment="1">
      <alignment horizontal="center" vertical="center"/>
    </xf>
    <xf numFmtId="165" fontId="8" fillId="8" borderId="9" xfId="1" applyNumberFormat="1" applyFont="1" applyFill="1" applyBorder="1" applyAlignment="1">
      <alignment horizontal="center" vertical="center"/>
    </xf>
    <xf numFmtId="165" fontId="8" fillId="8" borderId="8" xfId="1" applyNumberFormat="1" applyFont="1" applyFill="1" applyBorder="1" applyAlignment="1">
      <alignment horizontal="center" vertical="center"/>
    </xf>
    <xf numFmtId="165" fontId="6" fillId="8" borderId="3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165" fontId="6" fillId="5" borderId="17" xfId="0" applyNumberFormat="1" applyFont="1" applyFill="1" applyBorder="1" applyAlignment="1">
      <alignment horizontal="center" vertical="center" wrapText="1"/>
    </xf>
    <xf numFmtId="165" fontId="6" fillId="8" borderId="42" xfId="0" applyNumberFormat="1" applyFont="1" applyFill="1" applyBorder="1" applyAlignment="1">
      <alignment horizontal="center" vertical="center"/>
    </xf>
    <xf numFmtId="165" fontId="8" fillId="8" borderId="35" xfId="1" applyNumberFormat="1" applyFont="1" applyFill="1" applyBorder="1" applyAlignment="1">
      <alignment horizontal="center" vertical="center"/>
    </xf>
    <xf numFmtId="165" fontId="8" fillId="7" borderId="45" xfId="1" applyNumberFormat="1" applyFont="1" applyFill="1" applyBorder="1" applyAlignment="1">
      <alignment horizontal="center" vertical="center" wrapText="1"/>
    </xf>
    <xf numFmtId="165" fontId="6" fillId="8" borderId="46" xfId="0" applyNumberFormat="1" applyFont="1" applyFill="1" applyBorder="1" applyAlignment="1">
      <alignment horizontal="center" vertical="center"/>
    </xf>
    <xf numFmtId="164" fontId="6" fillId="0" borderId="47" xfId="1" applyNumberFormat="1" applyFont="1" applyBorder="1" applyAlignment="1">
      <alignment horizontal="center" vertical="center"/>
    </xf>
    <xf numFmtId="165" fontId="8" fillId="8" borderId="47" xfId="1" applyNumberFormat="1" applyFont="1" applyFill="1" applyBorder="1" applyAlignment="1">
      <alignment horizontal="center" vertical="center"/>
    </xf>
    <xf numFmtId="164" fontId="8" fillId="8" borderId="47" xfId="1" applyNumberFormat="1" applyFont="1" applyFill="1" applyBorder="1" applyAlignment="1">
      <alignment horizontal="center" vertical="center"/>
    </xf>
    <xf numFmtId="165" fontId="6" fillId="8" borderId="47" xfId="1" applyNumberFormat="1" applyFont="1" applyFill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/>
    </xf>
    <xf numFmtId="165" fontId="6" fillId="0" borderId="45" xfId="0" applyNumberFormat="1" applyFont="1" applyBorder="1" applyAlignment="1">
      <alignment horizontal="center"/>
    </xf>
    <xf numFmtId="0" fontId="6" fillId="2" borderId="48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165" fontId="6" fillId="5" borderId="10" xfId="0" applyNumberFormat="1" applyFont="1" applyFill="1" applyBorder="1" applyAlignment="1">
      <alignment horizontal="center" vertical="center" wrapText="1"/>
    </xf>
    <xf numFmtId="165" fontId="6" fillId="5" borderId="12" xfId="0" applyNumberFormat="1" applyFont="1" applyFill="1" applyBorder="1" applyAlignment="1">
      <alignment horizontal="center" vertical="center" wrapText="1"/>
    </xf>
    <xf numFmtId="165" fontId="6" fillId="5" borderId="33" xfId="0" applyNumberFormat="1" applyFont="1" applyFill="1" applyBorder="1" applyAlignment="1">
      <alignment horizontal="center" vertical="center" wrapText="1"/>
    </xf>
    <xf numFmtId="165" fontId="6" fillId="5" borderId="34" xfId="0" applyNumberFormat="1" applyFont="1" applyFill="1" applyBorder="1" applyAlignment="1">
      <alignment horizontal="center" vertical="center" wrapText="1"/>
    </xf>
    <xf numFmtId="165" fontId="8" fillId="10" borderId="13" xfId="1" applyNumberFormat="1" applyFont="1" applyFill="1" applyBorder="1" applyAlignment="1">
      <alignment horizontal="center" vertical="center" wrapText="1"/>
    </xf>
    <xf numFmtId="165" fontId="8" fillId="10" borderId="22" xfId="1" applyNumberFormat="1" applyFont="1" applyFill="1" applyBorder="1" applyAlignment="1">
      <alignment horizontal="center" vertical="center" wrapText="1"/>
    </xf>
    <xf numFmtId="165" fontId="6" fillId="8" borderId="14" xfId="0" applyNumberFormat="1" applyFont="1" applyFill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6" fillId="8" borderId="8" xfId="0" applyNumberFormat="1" applyFont="1" applyFill="1" applyBorder="1" applyAlignment="1">
      <alignment horizontal="center"/>
    </xf>
    <xf numFmtId="165" fontId="6" fillId="8" borderId="29" xfId="0" applyNumberFormat="1" applyFont="1" applyFill="1" applyBorder="1" applyAlignment="1">
      <alignment horizontal="center"/>
    </xf>
    <xf numFmtId="165" fontId="6" fillId="0" borderId="10" xfId="1" applyNumberFormat="1" applyFont="1" applyBorder="1" applyAlignment="1">
      <alignment horizontal="center" vertical="center"/>
    </xf>
    <xf numFmtId="165" fontId="6" fillId="5" borderId="50" xfId="0" applyNumberFormat="1" applyFont="1" applyFill="1" applyBorder="1" applyAlignment="1">
      <alignment horizontal="center" vertical="center" wrapText="1"/>
    </xf>
    <xf numFmtId="165" fontId="6" fillId="8" borderId="42" xfId="0" applyNumberFormat="1" applyFont="1" applyFill="1" applyBorder="1" applyAlignment="1">
      <alignment horizontal="center"/>
    </xf>
    <xf numFmtId="165" fontId="6" fillId="8" borderId="35" xfId="0" applyNumberFormat="1" applyFont="1" applyFill="1" applyBorder="1" applyAlignment="1">
      <alignment horizontal="center"/>
    </xf>
    <xf numFmtId="165" fontId="8" fillId="10" borderId="44" xfId="1" applyNumberFormat="1" applyFont="1" applyFill="1" applyBorder="1" applyAlignment="1">
      <alignment horizontal="center" vertical="center" wrapText="1"/>
    </xf>
    <xf numFmtId="165" fontId="8" fillId="10" borderId="45" xfId="1" applyNumberFormat="1" applyFont="1" applyFill="1" applyBorder="1" applyAlignment="1">
      <alignment horizontal="center" vertical="center" wrapText="1"/>
    </xf>
    <xf numFmtId="165" fontId="6" fillId="0" borderId="47" xfId="0" applyNumberFormat="1" applyFont="1" applyBorder="1" applyAlignment="1">
      <alignment horizontal="center"/>
    </xf>
    <xf numFmtId="165" fontId="6" fillId="2" borderId="49" xfId="0" applyNumberFormat="1" applyFont="1" applyFill="1" applyBorder="1" applyAlignment="1">
      <alignment horizontal="center" vertical="center" wrapText="1"/>
    </xf>
    <xf numFmtId="165" fontId="9" fillId="0" borderId="0" xfId="0" applyNumberFormat="1" applyFont="1"/>
    <xf numFmtId="165" fontId="0" fillId="0" borderId="0" xfId="0" applyNumberFormat="1"/>
    <xf numFmtId="165" fontId="6" fillId="0" borderId="49" xfId="0" applyNumberFormat="1" applyFont="1" applyBorder="1"/>
    <xf numFmtId="164" fontId="6" fillId="2" borderId="49" xfId="1" applyNumberFormat="1" applyFont="1" applyFill="1" applyBorder="1" applyAlignment="1">
      <alignment horizontal="center" vertical="center"/>
    </xf>
    <xf numFmtId="164" fontId="8" fillId="2" borderId="49" xfId="1" applyNumberFormat="1" applyFont="1" applyFill="1" applyBorder="1" applyAlignment="1">
      <alignment horizontal="center" vertical="center"/>
    </xf>
    <xf numFmtId="164" fontId="10" fillId="0" borderId="49" xfId="1" applyNumberFormat="1" applyFont="1" applyBorder="1" applyAlignment="1">
      <alignment horizontal="center" vertical="center"/>
    </xf>
    <xf numFmtId="164" fontId="10" fillId="2" borderId="49" xfId="1" applyNumberFormat="1" applyFont="1" applyFill="1" applyBorder="1" applyAlignment="1">
      <alignment horizontal="center" vertical="center"/>
    </xf>
    <xf numFmtId="165" fontId="6" fillId="2" borderId="51" xfId="0" applyNumberFormat="1" applyFont="1" applyFill="1" applyBorder="1" applyAlignment="1">
      <alignment horizontal="center"/>
    </xf>
    <xf numFmtId="165" fontId="6" fillId="0" borderId="49" xfId="0" applyNumberFormat="1" applyFont="1" applyBorder="1" applyAlignment="1">
      <alignment horizontal="center"/>
    </xf>
    <xf numFmtId="165" fontId="6" fillId="2" borderId="49" xfId="0" applyNumberFormat="1" applyFont="1" applyFill="1" applyBorder="1" applyAlignment="1">
      <alignment horizontal="center"/>
    </xf>
    <xf numFmtId="165" fontId="8" fillId="8" borderId="31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horizontal="center" vertical="center"/>
    </xf>
    <xf numFmtId="165" fontId="6" fillId="8" borderId="8" xfId="1" applyNumberFormat="1" applyFont="1" applyFill="1" applyBorder="1" applyAlignment="1">
      <alignment horizontal="center" vertical="center"/>
    </xf>
    <xf numFmtId="165" fontId="9" fillId="0" borderId="25" xfId="1" applyNumberFormat="1" applyFont="1" applyBorder="1" applyAlignment="1">
      <alignment horizontal="center" vertical="center"/>
    </xf>
    <xf numFmtId="165" fontId="6" fillId="0" borderId="52" xfId="0" applyNumberFormat="1" applyFont="1" applyBorder="1" applyAlignment="1">
      <alignment horizontal="center"/>
    </xf>
    <xf numFmtId="164" fontId="8" fillId="2" borderId="29" xfId="1" applyNumberFormat="1" applyFont="1" applyFill="1" applyBorder="1" applyAlignment="1">
      <alignment horizontal="center" vertical="center"/>
    </xf>
    <xf numFmtId="164" fontId="6" fillId="0" borderId="21" xfId="1" applyNumberFormat="1" applyFont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5" fontId="6" fillId="5" borderId="27" xfId="0" applyNumberFormat="1" applyFont="1" applyFill="1" applyBorder="1" applyAlignment="1">
      <alignment horizontal="center" vertical="center" wrapText="1"/>
    </xf>
    <xf numFmtId="165" fontId="6" fillId="5" borderId="36" xfId="0" applyNumberFormat="1" applyFont="1" applyFill="1" applyBorder="1" applyAlignment="1">
      <alignment horizontal="center" vertical="center" wrapText="1"/>
    </xf>
    <xf numFmtId="165" fontId="6" fillId="6" borderId="5" xfId="0" applyNumberFormat="1" applyFont="1" applyFill="1" applyBorder="1" applyAlignment="1">
      <alignment horizontal="center" vertical="center" wrapText="1"/>
    </xf>
    <xf numFmtId="165" fontId="6" fillId="6" borderId="27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8" fillId="4" borderId="44" xfId="1" applyNumberFormat="1" applyFont="1" applyFill="1" applyBorder="1" applyAlignment="1">
      <alignment horizontal="center" vertical="center" wrapText="1"/>
    </xf>
    <xf numFmtId="165" fontId="8" fillId="4" borderId="13" xfId="1" applyNumberFormat="1" applyFont="1" applyFill="1" applyBorder="1" applyAlignment="1">
      <alignment horizontal="center" vertical="center" wrapText="1"/>
    </xf>
    <xf numFmtId="165" fontId="6" fillId="5" borderId="8" xfId="0" applyNumberFormat="1" applyFont="1" applyFill="1" applyBorder="1" applyAlignment="1">
      <alignment horizontal="center" vertical="center" wrapText="1"/>
    </xf>
    <xf numFmtId="165" fontId="6" fillId="8" borderId="31" xfId="0" applyNumberFormat="1" applyFont="1" applyFill="1" applyBorder="1" applyAlignment="1">
      <alignment horizontal="center"/>
    </xf>
    <xf numFmtId="165" fontId="6" fillId="8" borderId="10" xfId="0" applyNumberFormat="1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8" fillId="4" borderId="43" xfId="1" applyFont="1" applyFill="1" applyBorder="1" applyAlignment="1">
      <alignment horizontal="center" vertical="center" wrapText="1"/>
    </xf>
    <xf numFmtId="0" fontId="8" fillId="4" borderId="44" xfId="1" applyFont="1" applyFill="1" applyBorder="1" applyAlignment="1">
      <alignment horizontal="center" vertical="center" wrapText="1"/>
    </xf>
    <xf numFmtId="0" fontId="8" fillId="4" borderId="40" xfId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6" fillId="5" borderId="2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 indent="2"/>
    </xf>
    <xf numFmtId="0" fontId="6" fillId="3" borderId="37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8" fillId="9" borderId="43" xfId="1" applyFont="1" applyFill="1" applyBorder="1" applyAlignment="1">
      <alignment horizontal="center" vertical="center" wrapText="1"/>
    </xf>
    <xf numFmtId="0" fontId="8" fillId="9" borderId="44" xfId="1" applyFont="1" applyFill="1" applyBorder="1" applyAlignment="1">
      <alignment horizontal="center" vertical="center" wrapText="1"/>
    </xf>
    <xf numFmtId="0" fontId="8" fillId="9" borderId="40" xfId="1" applyFont="1" applyFill="1" applyBorder="1" applyAlignment="1">
      <alignment horizontal="center" vertical="center" wrapText="1"/>
    </xf>
    <xf numFmtId="0" fontId="8" fillId="9" borderId="6" xfId="1" applyFont="1" applyFill="1" applyBorder="1" applyAlignment="1">
      <alignment horizontal="center" vertical="center" wrapText="1"/>
    </xf>
    <xf numFmtId="0" fontId="8" fillId="9" borderId="13" xfId="1" applyFont="1" applyFill="1" applyBorder="1" applyAlignment="1">
      <alignment horizontal="center" vertical="center" wrapText="1"/>
    </xf>
    <xf numFmtId="0" fontId="8" fillId="9" borderId="15" xfId="1" applyFont="1" applyFill="1" applyBorder="1" applyAlignment="1">
      <alignment horizontal="center" vertical="center" wrapText="1"/>
    </xf>
  </cellXfs>
  <cellStyles count="2">
    <cellStyle name="Normal" xfId="0" builtinId="0"/>
    <cellStyle name="Normal 11" xfId="1" xr:uid="{25513C3E-3C3E-43BC-8F09-CDFD33967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57874</xdr:colOff>
      <xdr:row>3</xdr:row>
      <xdr:rowOff>144684</xdr:rowOff>
    </xdr:from>
    <xdr:to>
      <xdr:col>1</xdr:col>
      <xdr:colOff>546981</xdr:colOff>
      <xdr:row>6</xdr:row>
      <xdr:rowOff>275653</xdr:rowOff>
    </xdr:to>
    <xdr:pic>
      <xdr:nvPicPr>
        <xdr:cNvPr id="2" name="Imagen 1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8A92F18C-B963-4D99-BF85-82020089C0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74" y="790937"/>
          <a:ext cx="3064474" cy="9411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11907</xdr:rowOff>
    </xdr:from>
    <xdr:to>
      <xdr:col>1</xdr:col>
      <xdr:colOff>511967</xdr:colOff>
      <xdr:row>3</xdr:row>
      <xdr:rowOff>147638</xdr:rowOff>
    </xdr:to>
    <xdr:pic>
      <xdr:nvPicPr>
        <xdr:cNvPr id="3" name="Imagen 2" descr="http://intranet.inegi.org.mx/Servicios/Difusion/Imagen_Institucional/img/2019/Logo_INEGI.jpg">
          <a:extLst>
            <a:ext uri="{FF2B5EF4-FFF2-40B4-BE49-F238E27FC236}">
              <a16:creationId xmlns:a16="http://schemas.microsoft.com/office/drawing/2014/main" id="{F089102C-5CE1-4908-AEC3-639EAE14B0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7"/>
          <a:ext cx="3017042" cy="9548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64D-06CE-4983-B33B-1CA7FC26FF41}">
  <dimension ref="A1:U326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C1" sqref="C1:C1048576"/>
    </sheetView>
  </sheetViews>
  <sheetFormatPr baseColWidth="10" defaultColWidth="11.453125" defaultRowHeight="14.5" x14ac:dyDescent="0.35"/>
  <cols>
    <col min="1" max="1" width="37.54296875" customWidth="1"/>
    <col min="2" max="2" width="17.7265625" bestFit="1" customWidth="1"/>
    <col min="3" max="3" width="17.7265625" customWidth="1"/>
    <col min="4" max="4" width="16.81640625" customWidth="1"/>
    <col min="5" max="8" width="16.7265625" bestFit="1" customWidth="1"/>
    <col min="9" max="9" width="15.54296875" bestFit="1" customWidth="1"/>
    <col min="10" max="13" width="16.7265625" bestFit="1" customWidth="1"/>
    <col min="14" max="14" width="15.54296875" bestFit="1" customWidth="1"/>
    <col min="15" max="17" width="16.7265625" bestFit="1" customWidth="1"/>
    <col min="18" max="18" width="15.54296875" bestFit="1" customWidth="1"/>
    <col min="19" max="19" width="3.1796875" customWidth="1"/>
    <col min="20" max="20" width="16.7265625" customWidth="1"/>
    <col min="21" max="21" width="16.81640625" customWidth="1"/>
  </cols>
  <sheetData>
    <row r="1" spans="1:21" ht="2.25" customHeight="1" x14ac:dyDescent="0.35"/>
    <row r="2" spans="1:21" ht="23" x14ac:dyDescent="0.5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1" ht="26.5" x14ac:dyDescent="0.5">
      <c r="A3" s="151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1" x14ac:dyDescent="0.35">
      <c r="A4" s="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</row>
    <row r="5" spans="1:21" ht="22.5" x14ac:dyDescent="0.45">
      <c r="A5" s="153" t="s">
        <v>332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1:21" ht="25.5" x14ac:dyDescent="0.45">
      <c r="A6" s="154" t="s">
        <v>333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1:21" ht="23" thickBot="1" x14ac:dyDescent="0.5">
      <c r="A7" s="2"/>
      <c r="B7" s="2"/>
      <c r="C7" s="2"/>
      <c r="D7" s="32"/>
      <c r="E7" s="3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1" ht="15" customHeight="1" thickTop="1" x14ac:dyDescent="0.35">
      <c r="A8" s="155" t="s">
        <v>2</v>
      </c>
      <c r="B8" s="157" t="s">
        <v>3</v>
      </c>
      <c r="C8" s="160" t="s">
        <v>327</v>
      </c>
      <c r="D8" s="159" t="s">
        <v>4</v>
      </c>
      <c r="E8" s="157"/>
      <c r="F8" s="157"/>
      <c r="G8" s="157"/>
      <c r="H8" s="157"/>
      <c r="I8" s="157"/>
      <c r="J8" s="157"/>
      <c r="K8" s="160"/>
      <c r="L8" s="159" t="s">
        <v>5</v>
      </c>
      <c r="M8" s="157"/>
      <c r="N8" s="157"/>
      <c r="O8" s="157"/>
      <c r="P8" s="157"/>
      <c r="Q8" s="157"/>
      <c r="R8" s="161"/>
      <c r="S8" s="93"/>
      <c r="T8" s="162" t="s">
        <v>6</v>
      </c>
      <c r="U8" s="146" t="s">
        <v>329</v>
      </c>
    </row>
    <row r="9" spans="1:21" ht="15" customHeight="1" x14ac:dyDescent="0.35">
      <c r="A9" s="156"/>
      <c r="B9" s="158"/>
      <c r="C9" s="165"/>
      <c r="D9" s="167" t="s">
        <v>7</v>
      </c>
      <c r="E9" s="149" t="s">
        <v>8</v>
      </c>
      <c r="F9" s="149"/>
      <c r="G9" s="149"/>
      <c r="H9" s="149" t="s">
        <v>9</v>
      </c>
      <c r="I9" s="149"/>
      <c r="J9" s="149"/>
      <c r="K9" s="168"/>
      <c r="L9" s="169" t="s">
        <v>10</v>
      </c>
      <c r="M9" s="149" t="s">
        <v>11</v>
      </c>
      <c r="N9" s="149"/>
      <c r="O9" s="149"/>
      <c r="P9" s="149" t="s">
        <v>12</v>
      </c>
      <c r="Q9" s="149"/>
      <c r="R9" s="150"/>
      <c r="S9" s="94"/>
      <c r="T9" s="163"/>
      <c r="U9" s="147"/>
    </row>
    <row r="10" spans="1:21" s="5" customFormat="1" ht="46.5" x14ac:dyDescent="0.35">
      <c r="A10" s="156"/>
      <c r="B10" s="158"/>
      <c r="C10" s="165"/>
      <c r="D10" s="167"/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4" t="s">
        <v>19</v>
      </c>
      <c r="L10" s="169"/>
      <c r="M10" s="3" t="s">
        <v>20</v>
      </c>
      <c r="N10" s="3" t="s">
        <v>21</v>
      </c>
      <c r="O10" s="3" t="s">
        <v>22</v>
      </c>
      <c r="P10" s="3" t="s">
        <v>13</v>
      </c>
      <c r="Q10" s="3" t="s">
        <v>23</v>
      </c>
      <c r="R10" s="81" t="s">
        <v>24</v>
      </c>
      <c r="S10" s="94"/>
      <c r="T10" s="164"/>
      <c r="U10" s="148"/>
    </row>
    <row r="11" spans="1:21" s="5" customFormat="1" ht="15.5" x14ac:dyDescent="0.35">
      <c r="A11" s="53" t="s">
        <v>328</v>
      </c>
      <c r="B11" s="55"/>
      <c r="C11" s="136">
        <v>1.3609522607803002</v>
      </c>
      <c r="D11" s="137">
        <v>1.3484802787603201</v>
      </c>
      <c r="E11" s="138">
        <v>1.41359646453096</v>
      </c>
      <c r="F11" s="138">
        <v>1.5234684028484302</v>
      </c>
      <c r="G11" s="138">
        <v>1.2984308934250501</v>
      </c>
      <c r="H11" s="138">
        <v>1.27817479869013</v>
      </c>
      <c r="I11" s="138">
        <v>1.2777223635897699</v>
      </c>
      <c r="J11" s="138">
        <v>1.1937742796225401</v>
      </c>
      <c r="K11" s="139">
        <v>1.35429136667724</v>
      </c>
      <c r="L11" s="137">
        <v>1.3994994850836699</v>
      </c>
      <c r="M11" s="138">
        <v>1.6405160405669599</v>
      </c>
      <c r="N11" s="138">
        <v>1.8211472257925998</v>
      </c>
      <c r="O11" s="138">
        <v>1.4937904425257</v>
      </c>
      <c r="P11" s="138">
        <v>1.2264327364169099</v>
      </c>
      <c r="Q11" s="138">
        <v>1.2070265996034799</v>
      </c>
      <c r="R11" s="140">
        <v>1.2717903230877099</v>
      </c>
      <c r="S11" s="94"/>
      <c r="T11" s="141">
        <v>1.3555373636380901</v>
      </c>
      <c r="U11" s="142">
        <v>1.37770024908237</v>
      </c>
    </row>
    <row r="12" spans="1:21" ht="16" thickBot="1" x14ac:dyDescent="0.4">
      <c r="A12" s="6" t="s">
        <v>25</v>
      </c>
      <c r="B12" s="56">
        <v>99.999999999999972</v>
      </c>
      <c r="C12" s="7"/>
      <c r="D12" s="58">
        <f>+E12+H12</f>
        <v>76.741538251125988</v>
      </c>
      <c r="E12" s="56">
        <f>+F12+G12</f>
        <v>37.533791983220659</v>
      </c>
      <c r="F12" s="56">
        <f>+F13+F116+F124+F153+F163+F201+F224+F247+F258+F277+F285+F294+F296</f>
        <v>17.214790670186918</v>
      </c>
      <c r="G12" s="56">
        <f>+G13+G116+G124+G153+G163+G201+G224+G247+G258+G277+G285+G294+G296</f>
        <v>20.319001313033741</v>
      </c>
      <c r="H12" s="56">
        <f>+I12+J12+K12</f>
        <v>39.207746267905328</v>
      </c>
      <c r="I12" s="56">
        <f>+I13+I116+I124+I153+I163+I201+I224+I247+I258+I277+I285+I294+I296</f>
        <v>2.5206846289470755</v>
      </c>
      <c r="J12" s="56">
        <f>+J13+J116+J124+J153+J163+J201+J224+J247+J258+J277+J285+J294+J296</f>
        <v>18.054989723963121</v>
      </c>
      <c r="K12" s="59">
        <f>+K13+K116+K124+K153+K163+K201+K224+K247+K258+K277+K285+K294+K296</f>
        <v>18.63207191499513</v>
      </c>
      <c r="L12" s="58">
        <f>+M12+P12</f>
        <v>23.258461748873991</v>
      </c>
      <c r="M12" s="56">
        <f>+N12+O12</f>
        <v>10.657683224792716</v>
      </c>
      <c r="N12" s="56">
        <f>+N13+N116+N124+N153+N163+N201+N224+N247+N258+N277+N285+N294+N296</f>
        <v>4.7788933447153124</v>
      </c>
      <c r="O12" s="56">
        <f>+O13+O116+O124+O153+O163+O201+O224+O247+O258+O277+O285+O294+O296</f>
        <v>5.8787898800774032</v>
      </c>
      <c r="P12" s="56">
        <f>+Q12+R12</f>
        <v>12.600778524081274</v>
      </c>
      <c r="Q12" s="56">
        <f>+Q13+Q116+Q124+Q153+Q163+Q201+Q224+Q247+Q258+Q277+Q285+Q294+Q296</f>
        <v>8.0458008326753649</v>
      </c>
      <c r="R12" s="82">
        <f>+R13+R116+R124+R153+R163+R201+R224+R247+R258+R277+R285+R294+R296</f>
        <v>4.5549776914059086</v>
      </c>
      <c r="S12" s="117"/>
      <c r="T12" s="85">
        <f>+T13+T116+T124+T153+T163+T201+T224+T247+T258+T277+T285+T294+T296</f>
        <v>33.342198150273404</v>
      </c>
      <c r="U12" s="60">
        <f>+U13+U116+U124+U153+U163+U201+U224+U247+U258+U277+U285+U294+U296</f>
        <v>61.065582173386765</v>
      </c>
    </row>
    <row r="13" spans="1:21" ht="16" thickTop="1" x14ac:dyDescent="0.35">
      <c r="A13" s="52" t="s">
        <v>335</v>
      </c>
      <c r="B13" s="57">
        <f>+SUM(B14:B115)</f>
        <v>22.052279733584722</v>
      </c>
      <c r="C13" s="128">
        <v>1.5839802449489466</v>
      </c>
      <c r="D13" s="135">
        <f>SUMIF(D14:D115,"X",B14:$B$115)</f>
        <v>11.394596508792004</v>
      </c>
      <c r="E13" s="62">
        <f>SUMIF(E14:E115,"X",$B14:C$115)</f>
        <v>11.394596508792004</v>
      </c>
      <c r="F13" s="62">
        <f>SUMIF(F14:F115,"X",$B14:D$115)</f>
        <v>11.394596508792004</v>
      </c>
      <c r="G13" s="62">
        <f>SUMIF(G14:G115,"X",$B14:E$115)</f>
        <v>0</v>
      </c>
      <c r="H13" s="62">
        <f>SUMIF(H14:H115,"X",$B14:F$115)</f>
        <v>0</v>
      </c>
      <c r="I13" s="62">
        <f>SUMIF(I14:I115,"X",$B14:G$115)</f>
        <v>0</v>
      </c>
      <c r="J13" s="62">
        <f>SUMIF(J14:J115,"X",$B14:H$115)</f>
        <v>0</v>
      </c>
      <c r="K13" s="80">
        <f>SUMIF(K14:K115,"X",$B14:I$115)</f>
        <v>0</v>
      </c>
      <c r="L13" s="62">
        <f>SUMIF(L14:L115,"X",$B14:J$115)</f>
        <v>10.657683224792722</v>
      </c>
      <c r="M13" s="62">
        <f>SUMIF(M14:M115,"X",$B14:K$115)</f>
        <v>10.657683224792722</v>
      </c>
      <c r="N13" s="62">
        <f>SUMIF(N14:N115,"X",$B14:L$115)</f>
        <v>4.7788933447153124</v>
      </c>
      <c r="O13" s="62">
        <f>SUMIF(O14:O115,"X",$B14:M$115)</f>
        <v>5.8787898800774032</v>
      </c>
      <c r="P13" s="62">
        <f>SUMIF(P14:P115,"X",$B14:N$115)</f>
        <v>0</v>
      </c>
      <c r="Q13" s="62">
        <f>SUMIF(Q14:Q115,"X",$B14:O$115)</f>
        <v>0</v>
      </c>
      <c r="R13" s="83">
        <f>SUMIF(R14:R115,"X",$B14:P$115)</f>
        <v>0</v>
      </c>
      <c r="S13" s="120"/>
      <c r="T13" s="86">
        <f>SUMIF(T14:T115,"X",$B14:R$115)</f>
        <v>10.700726995609395</v>
      </c>
      <c r="U13" s="63">
        <f>SUMIF(U14:U115,"X",$B14:S$115)</f>
        <v>17.490609565974299</v>
      </c>
    </row>
    <row r="14" spans="1:21" ht="15.5" x14ac:dyDescent="0.35">
      <c r="A14" s="8" t="s">
        <v>26</v>
      </c>
      <c r="B14" s="64">
        <v>0.3499118153622659</v>
      </c>
      <c r="C14" s="129">
        <v>1.7325362471870001</v>
      </c>
      <c r="D14" s="10" t="s">
        <v>27</v>
      </c>
      <c r="E14" s="49" t="s">
        <v>27</v>
      </c>
      <c r="F14" s="10" t="s">
        <v>27</v>
      </c>
      <c r="G14" s="10"/>
      <c r="H14" s="10"/>
      <c r="I14" s="10"/>
      <c r="J14" s="10"/>
      <c r="K14" s="11"/>
      <c r="L14" s="9"/>
      <c r="M14" s="10"/>
      <c r="N14" s="10"/>
      <c r="O14" s="10"/>
      <c r="P14" s="10"/>
      <c r="Q14" s="10"/>
      <c r="R14" s="12"/>
      <c r="S14" s="121"/>
      <c r="T14" s="87" t="s">
        <v>27</v>
      </c>
      <c r="U14" s="13" t="s">
        <v>27</v>
      </c>
    </row>
    <row r="15" spans="1:21" ht="15.5" x14ac:dyDescent="0.35">
      <c r="A15" s="8" t="s">
        <v>28</v>
      </c>
      <c r="B15" s="64">
        <v>0.45904214009041672</v>
      </c>
      <c r="C15" s="129">
        <v>1.41380330676632</v>
      </c>
      <c r="D15" s="10" t="s">
        <v>27</v>
      </c>
      <c r="E15" s="49" t="s">
        <v>27</v>
      </c>
      <c r="F15" s="10" t="s">
        <v>27</v>
      </c>
      <c r="G15" s="10"/>
      <c r="H15" s="10"/>
      <c r="I15" s="10"/>
      <c r="J15" s="10"/>
      <c r="K15" s="11"/>
      <c r="L15" s="9"/>
      <c r="M15" s="10"/>
      <c r="N15" s="10"/>
      <c r="O15" s="10"/>
      <c r="P15" s="10"/>
      <c r="Q15" s="10"/>
      <c r="R15" s="12"/>
      <c r="S15" s="121"/>
      <c r="T15" s="87" t="s">
        <v>27</v>
      </c>
      <c r="U15" s="13" t="s">
        <v>27</v>
      </c>
    </row>
    <row r="16" spans="1:21" ht="15.5" x14ac:dyDescent="0.35">
      <c r="A16" s="8" t="s">
        <v>29</v>
      </c>
      <c r="B16" s="64">
        <v>0.21232508801803726</v>
      </c>
      <c r="C16" s="129">
        <v>1.83184148103234</v>
      </c>
      <c r="D16" s="10"/>
      <c r="E16" s="49"/>
      <c r="F16" s="10"/>
      <c r="G16" s="10"/>
      <c r="H16" s="10"/>
      <c r="I16" s="10"/>
      <c r="J16" s="10"/>
      <c r="K16" s="11"/>
      <c r="L16" s="9" t="s">
        <v>27</v>
      </c>
      <c r="M16" s="10" t="s">
        <v>27</v>
      </c>
      <c r="N16" s="10" t="s">
        <v>27</v>
      </c>
      <c r="O16" s="10"/>
      <c r="P16" s="10"/>
      <c r="Q16" s="10"/>
      <c r="R16" s="12"/>
      <c r="S16" s="121"/>
      <c r="T16" s="87"/>
      <c r="U16" s="13"/>
    </row>
    <row r="17" spans="1:21" ht="15.5" x14ac:dyDescent="0.35">
      <c r="A17" s="8" t="s">
        <v>30</v>
      </c>
      <c r="B17" s="64">
        <v>0.18913266693799144</v>
      </c>
      <c r="C17" s="129">
        <v>1.5205700704883902</v>
      </c>
      <c r="D17" s="10" t="s">
        <v>27</v>
      </c>
      <c r="E17" s="49" t="s">
        <v>27</v>
      </c>
      <c r="F17" s="10" t="s">
        <v>27</v>
      </c>
      <c r="G17" s="10"/>
      <c r="H17" s="10"/>
      <c r="I17" s="10"/>
      <c r="J17" s="10"/>
      <c r="K17" s="11"/>
      <c r="L17" s="9"/>
      <c r="M17" s="10"/>
      <c r="N17" s="10"/>
      <c r="O17" s="10"/>
      <c r="P17" s="10"/>
      <c r="Q17" s="10"/>
      <c r="R17" s="12"/>
      <c r="S17" s="121"/>
      <c r="T17" s="87" t="s">
        <v>27</v>
      </c>
      <c r="U17" s="13" t="s">
        <v>27</v>
      </c>
    </row>
    <row r="18" spans="1:21" ht="15.5" x14ac:dyDescent="0.35">
      <c r="A18" s="8" t="s">
        <v>31</v>
      </c>
      <c r="B18" s="64">
        <v>0.12765019281057954</v>
      </c>
      <c r="C18" s="129">
        <v>1.3685464204146001</v>
      </c>
      <c r="D18" s="10" t="s">
        <v>27</v>
      </c>
      <c r="E18" s="49" t="s">
        <v>27</v>
      </c>
      <c r="F18" s="10" t="s">
        <v>27</v>
      </c>
      <c r="G18" s="10"/>
      <c r="H18" s="10"/>
      <c r="I18" s="10"/>
      <c r="J18" s="10"/>
      <c r="K18" s="11"/>
      <c r="L18" s="9"/>
      <c r="M18" s="10"/>
      <c r="N18" s="10"/>
      <c r="O18" s="10"/>
      <c r="P18" s="10"/>
      <c r="Q18" s="10"/>
      <c r="R18" s="12"/>
      <c r="S18" s="121"/>
      <c r="T18" s="87" t="s">
        <v>27</v>
      </c>
      <c r="U18" s="13" t="s">
        <v>27</v>
      </c>
    </row>
    <row r="19" spans="1:21" ht="15.5" x14ac:dyDescent="0.35">
      <c r="A19" s="8" t="s">
        <v>32</v>
      </c>
      <c r="B19" s="64">
        <v>0.25086051068184656</v>
      </c>
      <c r="C19" s="129">
        <v>1.6166790862779001</v>
      </c>
      <c r="D19" s="10" t="s">
        <v>27</v>
      </c>
      <c r="E19" s="49" t="s">
        <v>27</v>
      </c>
      <c r="F19" s="10" t="s">
        <v>27</v>
      </c>
      <c r="G19" s="10"/>
      <c r="H19" s="10"/>
      <c r="I19" s="10"/>
      <c r="J19" s="10"/>
      <c r="K19" s="11"/>
      <c r="L19" s="9"/>
      <c r="M19" s="10"/>
      <c r="N19" s="10"/>
      <c r="O19" s="10"/>
      <c r="P19" s="10"/>
      <c r="Q19" s="10"/>
      <c r="R19" s="12"/>
      <c r="S19" s="121"/>
      <c r="T19" s="87" t="s">
        <v>27</v>
      </c>
      <c r="U19" s="13" t="s">
        <v>27</v>
      </c>
    </row>
    <row r="20" spans="1:21" ht="15.5" x14ac:dyDescent="0.35">
      <c r="A20" s="8" t="s">
        <v>33</v>
      </c>
      <c r="B20" s="64">
        <v>1.767485205314728E-2</v>
      </c>
      <c r="C20" s="129">
        <v>1.4813720778395401</v>
      </c>
      <c r="D20" s="10" t="s">
        <v>27</v>
      </c>
      <c r="E20" s="49" t="s">
        <v>27</v>
      </c>
      <c r="F20" s="10" t="s">
        <v>27</v>
      </c>
      <c r="G20" s="10"/>
      <c r="H20" s="10"/>
      <c r="I20" s="10"/>
      <c r="J20" s="10"/>
      <c r="K20" s="11"/>
      <c r="L20" s="9"/>
      <c r="M20" s="10"/>
      <c r="N20" s="10"/>
      <c r="O20" s="10"/>
      <c r="P20" s="10"/>
      <c r="Q20" s="10"/>
      <c r="R20" s="12"/>
      <c r="S20" s="121"/>
      <c r="T20" s="87"/>
      <c r="U20" s="13"/>
    </row>
    <row r="21" spans="1:21" ht="15.5" x14ac:dyDescent="0.35">
      <c r="A21" s="8" t="s">
        <v>34</v>
      </c>
      <c r="B21" s="64">
        <v>7.8631839381352056E-2</v>
      </c>
      <c r="C21" s="129">
        <v>1.6357712460504701</v>
      </c>
      <c r="D21" s="10" t="s">
        <v>27</v>
      </c>
      <c r="E21" s="49" t="s">
        <v>27</v>
      </c>
      <c r="F21" s="10" t="s">
        <v>27</v>
      </c>
      <c r="G21" s="10"/>
      <c r="H21" s="10"/>
      <c r="I21" s="10"/>
      <c r="J21" s="10"/>
      <c r="K21" s="11"/>
      <c r="L21" s="9"/>
      <c r="M21" s="10"/>
      <c r="N21" s="10"/>
      <c r="O21" s="10"/>
      <c r="P21" s="10"/>
      <c r="Q21" s="10"/>
      <c r="R21" s="12"/>
      <c r="S21" s="121"/>
      <c r="T21" s="87"/>
      <c r="U21" s="13"/>
    </row>
    <row r="22" spans="1:21" ht="15.5" x14ac:dyDescent="0.35">
      <c r="A22" s="8" t="s">
        <v>35</v>
      </c>
      <c r="B22" s="64">
        <v>0.13054849665108822</v>
      </c>
      <c r="C22" s="129">
        <v>1.4972104981938699</v>
      </c>
      <c r="D22" s="10" t="s">
        <v>27</v>
      </c>
      <c r="E22" s="49" t="s">
        <v>27</v>
      </c>
      <c r="F22" s="10" t="s">
        <v>27</v>
      </c>
      <c r="G22" s="10"/>
      <c r="H22" s="10"/>
      <c r="I22" s="10"/>
      <c r="J22" s="10"/>
      <c r="K22" s="11"/>
      <c r="L22" s="9"/>
      <c r="M22" s="10"/>
      <c r="N22" s="10"/>
      <c r="O22" s="10"/>
      <c r="P22" s="10"/>
      <c r="Q22" s="10"/>
      <c r="R22" s="12"/>
      <c r="S22" s="121"/>
      <c r="T22" s="87" t="s">
        <v>27</v>
      </c>
      <c r="U22" s="13"/>
    </row>
    <row r="23" spans="1:21" ht="15.5" x14ac:dyDescent="0.35">
      <c r="A23" s="8" t="s">
        <v>36</v>
      </c>
      <c r="B23" s="64">
        <v>4.2028136815691834E-2</v>
      </c>
      <c r="C23" s="129">
        <v>1.4235819063348401</v>
      </c>
      <c r="D23" s="10" t="s">
        <v>27</v>
      </c>
      <c r="E23" s="49" t="s">
        <v>27</v>
      </c>
      <c r="F23" s="10" t="s">
        <v>27</v>
      </c>
      <c r="G23" s="10"/>
      <c r="H23" s="10"/>
      <c r="I23" s="10"/>
      <c r="J23" s="10"/>
      <c r="K23" s="11"/>
      <c r="L23" s="9"/>
      <c r="M23" s="10"/>
      <c r="N23" s="10"/>
      <c r="O23" s="10"/>
      <c r="P23" s="10"/>
      <c r="Q23" s="10"/>
      <c r="R23" s="12"/>
      <c r="S23" s="121"/>
      <c r="T23" s="87" t="s">
        <v>27</v>
      </c>
      <c r="U23" s="13"/>
    </row>
    <row r="24" spans="1:21" ht="15.5" x14ac:dyDescent="0.35">
      <c r="A24" s="8" t="s">
        <v>37</v>
      </c>
      <c r="B24" s="64">
        <v>0.14162105875036085</v>
      </c>
      <c r="C24" s="129">
        <v>2.1471685132157798</v>
      </c>
      <c r="D24" s="10"/>
      <c r="E24" s="49"/>
      <c r="F24" s="10"/>
      <c r="G24" s="10"/>
      <c r="H24" s="10"/>
      <c r="I24" s="10"/>
      <c r="J24" s="10"/>
      <c r="K24" s="11"/>
      <c r="L24" s="9" t="s">
        <v>27</v>
      </c>
      <c r="M24" s="10" t="s">
        <v>27</v>
      </c>
      <c r="N24" s="10" t="s">
        <v>27</v>
      </c>
      <c r="O24" s="10"/>
      <c r="P24" s="10"/>
      <c r="Q24" s="10"/>
      <c r="R24" s="12"/>
      <c r="S24" s="121"/>
      <c r="T24" s="87"/>
      <c r="U24" s="13"/>
    </row>
    <row r="25" spans="1:21" ht="15.5" x14ac:dyDescent="0.35">
      <c r="A25" s="8" t="s">
        <v>38</v>
      </c>
      <c r="B25" s="64">
        <v>8.724969740935884E-2</v>
      </c>
      <c r="C25" s="129">
        <v>1.1091275280401001</v>
      </c>
      <c r="D25" s="10"/>
      <c r="E25" s="49"/>
      <c r="F25" s="10"/>
      <c r="G25" s="10"/>
      <c r="H25" s="10"/>
      <c r="I25" s="10"/>
      <c r="J25" s="10"/>
      <c r="K25" s="11"/>
      <c r="L25" s="9" t="s">
        <v>27</v>
      </c>
      <c r="M25" s="10" t="s">
        <v>27</v>
      </c>
      <c r="N25" s="10"/>
      <c r="O25" s="10" t="s">
        <v>27</v>
      </c>
      <c r="P25" s="10"/>
      <c r="Q25" s="10"/>
      <c r="R25" s="12"/>
      <c r="S25" s="121"/>
      <c r="T25" s="87"/>
      <c r="U25" s="13"/>
    </row>
    <row r="26" spans="1:21" ht="15.5" x14ac:dyDescent="0.35">
      <c r="A26" s="8" t="s">
        <v>39</v>
      </c>
      <c r="B26" s="64">
        <v>0.93215269009588519</v>
      </c>
      <c r="C26" s="129">
        <v>1.44418328111127</v>
      </c>
      <c r="D26" s="10"/>
      <c r="E26" s="49"/>
      <c r="F26" s="10"/>
      <c r="G26" s="10"/>
      <c r="H26" s="10"/>
      <c r="I26" s="10"/>
      <c r="J26" s="10"/>
      <c r="K26" s="11"/>
      <c r="L26" s="9" t="s">
        <v>27</v>
      </c>
      <c r="M26" s="10" t="s">
        <v>27</v>
      </c>
      <c r="N26" s="10"/>
      <c r="O26" s="10" t="s">
        <v>27</v>
      </c>
      <c r="P26" s="10"/>
      <c r="Q26" s="10"/>
      <c r="R26" s="12"/>
      <c r="S26" s="121"/>
      <c r="T26" s="87"/>
      <c r="U26" s="13" t="s">
        <v>27</v>
      </c>
    </row>
    <row r="27" spans="1:21" ht="15.5" x14ac:dyDescent="0.35">
      <c r="A27" s="8" t="s">
        <v>40</v>
      </c>
      <c r="B27" s="64">
        <v>1.7027899780787625</v>
      </c>
      <c r="C27" s="129">
        <v>1.3971610269214301</v>
      </c>
      <c r="D27" s="10"/>
      <c r="E27" s="49"/>
      <c r="F27" s="10"/>
      <c r="G27" s="10"/>
      <c r="H27" s="10"/>
      <c r="I27" s="10"/>
      <c r="J27" s="10"/>
      <c r="K27" s="11"/>
      <c r="L27" s="9" t="s">
        <v>27</v>
      </c>
      <c r="M27" s="10" t="s">
        <v>27</v>
      </c>
      <c r="N27" s="10"/>
      <c r="O27" s="10" t="s">
        <v>27</v>
      </c>
      <c r="P27" s="10"/>
      <c r="Q27" s="10"/>
      <c r="R27" s="12"/>
      <c r="S27" s="121"/>
      <c r="T27" s="87" t="s">
        <v>27</v>
      </c>
      <c r="U27" s="13" t="s">
        <v>27</v>
      </c>
    </row>
    <row r="28" spans="1:21" ht="15.5" x14ac:dyDescent="0.35">
      <c r="A28" s="8" t="s">
        <v>41</v>
      </c>
      <c r="B28" s="64">
        <v>0.20490798733629459</v>
      </c>
      <c r="C28" s="129">
        <v>1.4544204908000402</v>
      </c>
      <c r="D28" s="10" t="s">
        <v>27</v>
      </c>
      <c r="E28" s="49" t="s">
        <v>27</v>
      </c>
      <c r="F28" s="10" t="s">
        <v>27</v>
      </c>
      <c r="G28" s="10"/>
      <c r="H28" s="10"/>
      <c r="I28" s="10"/>
      <c r="J28" s="10"/>
      <c r="K28" s="11"/>
      <c r="L28" s="9"/>
      <c r="M28" s="10"/>
      <c r="N28" s="10"/>
      <c r="O28" s="10"/>
      <c r="P28" s="10"/>
      <c r="Q28" s="10"/>
      <c r="R28" s="12"/>
      <c r="S28" s="121"/>
      <c r="T28" s="87"/>
      <c r="U28" s="13" t="s">
        <v>27</v>
      </c>
    </row>
    <row r="29" spans="1:21" ht="15.5" x14ac:dyDescent="0.35">
      <c r="A29" s="8" t="s">
        <v>42</v>
      </c>
      <c r="B29" s="64">
        <v>0.23988872354029295</v>
      </c>
      <c r="C29" s="129">
        <v>1.92785810827631</v>
      </c>
      <c r="D29" s="10"/>
      <c r="E29" s="49"/>
      <c r="F29" s="10"/>
      <c r="G29" s="10"/>
      <c r="H29" s="10"/>
      <c r="I29" s="10"/>
      <c r="J29" s="10"/>
      <c r="K29" s="11"/>
      <c r="L29" s="9" t="s">
        <v>27</v>
      </c>
      <c r="M29" s="10" t="s">
        <v>27</v>
      </c>
      <c r="N29" s="10" t="s">
        <v>27</v>
      </c>
      <c r="O29" s="10"/>
      <c r="P29" s="10"/>
      <c r="Q29" s="10"/>
      <c r="R29" s="12"/>
      <c r="S29" s="121"/>
      <c r="T29" s="87"/>
      <c r="U29" s="13" t="s">
        <v>27</v>
      </c>
    </row>
    <row r="30" spans="1:21" ht="15.5" x14ac:dyDescent="0.35">
      <c r="A30" s="8" t="s">
        <v>43</v>
      </c>
      <c r="B30" s="64">
        <v>0.13863414324257528</v>
      </c>
      <c r="C30" s="129">
        <v>1.5526963382812098</v>
      </c>
      <c r="D30" s="10" t="s">
        <v>27</v>
      </c>
      <c r="E30" s="49" t="s">
        <v>27</v>
      </c>
      <c r="F30" s="10" t="s">
        <v>27</v>
      </c>
      <c r="G30" s="10"/>
      <c r="H30" s="10"/>
      <c r="I30" s="10"/>
      <c r="J30" s="10"/>
      <c r="K30" s="11"/>
      <c r="L30" s="9"/>
      <c r="M30" s="10"/>
      <c r="N30" s="10"/>
      <c r="O30" s="10"/>
      <c r="P30" s="10"/>
      <c r="Q30" s="10"/>
      <c r="R30" s="12"/>
      <c r="S30" s="121"/>
      <c r="T30" s="87"/>
      <c r="U30" s="13" t="s">
        <v>27</v>
      </c>
    </row>
    <row r="31" spans="1:21" ht="15.5" x14ac:dyDescent="0.35">
      <c r="A31" s="8" t="s">
        <v>44</v>
      </c>
      <c r="B31" s="64">
        <v>0.12920919482103072</v>
      </c>
      <c r="C31" s="129">
        <v>4.2326122850105996</v>
      </c>
      <c r="D31" s="10"/>
      <c r="E31" s="49"/>
      <c r="F31" s="10"/>
      <c r="G31" s="10"/>
      <c r="H31" s="10"/>
      <c r="I31" s="10"/>
      <c r="J31" s="10"/>
      <c r="K31" s="11"/>
      <c r="L31" s="9" t="s">
        <v>27</v>
      </c>
      <c r="M31" s="10" t="s">
        <v>27</v>
      </c>
      <c r="N31" s="10" t="s">
        <v>27</v>
      </c>
      <c r="O31" s="10"/>
      <c r="P31" s="10"/>
      <c r="Q31" s="10"/>
      <c r="R31" s="12"/>
      <c r="S31" s="121"/>
      <c r="T31" s="87"/>
      <c r="U31" s="13"/>
    </row>
    <row r="32" spans="1:21" ht="15.5" x14ac:dyDescent="0.35">
      <c r="A32" s="8" t="s">
        <v>45</v>
      </c>
      <c r="B32" s="64">
        <v>5.0980036741424054E-2</v>
      </c>
      <c r="C32" s="129">
        <v>2.19559401493215</v>
      </c>
      <c r="D32" s="10"/>
      <c r="E32" s="49"/>
      <c r="F32" s="10"/>
      <c r="G32" s="10"/>
      <c r="H32" s="10"/>
      <c r="I32" s="10"/>
      <c r="J32" s="10"/>
      <c r="K32" s="11"/>
      <c r="L32" s="9" t="s">
        <v>27</v>
      </c>
      <c r="M32" s="10" t="s">
        <v>27</v>
      </c>
      <c r="N32" s="10" t="s">
        <v>27</v>
      </c>
      <c r="O32" s="10"/>
      <c r="P32" s="10"/>
      <c r="Q32" s="10"/>
      <c r="R32" s="12"/>
      <c r="S32" s="121"/>
      <c r="T32" s="87"/>
      <c r="U32" s="13" t="s">
        <v>27</v>
      </c>
    </row>
    <row r="33" spans="1:21" ht="15.5" x14ac:dyDescent="0.35">
      <c r="A33" s="8" t="s">
        <v>46</v>
      </c>
      <c r="B33" s="64">
        <v>4.9123519334186801E-2</v>
      </c>
      <c r="C33" s="129">
        <v>1.4096286864274199</v>
      </c>
      <c r="D33" s="10"/>
      <c r="E33" s="49"/>
      <c r="F33" s="10"/>
      <c r="G33" s="10"/>
      <c r="H33" s="10"/>
      <c r="I33" s="10"/>
      <c r="J33" s="10"/>
      <c r="K33" s="11"/>
      <c r="L33" s="9" t="s">
        <v>27</v>
      </c>
      <c r="M33" s="10" t="s">
        <v>27</v>
      </c>
      <c r="N33" s="10" t="s">
        <v>27</v>
      </c>
      <c r="O33" s="10"/>
      <c r="P33" s="10"/>
      <c r="Q33" s="10"/>
      <c r="R33" s="12"/>
      <c r="S33" s="121"/>
      <c r="T33" s="87"/>
      <c r="U33" s="13"/>
    </row>
    <row r="34" spans="1:21" ht="15.5" x14ac:dyDescent="0.35">
      <c r="A34" s="8" t="s">
        <v>47</v>
      </c>
      <c r="B34" s="64">
        <v>9.2813947506918515E-2</v>
      </c>
      <c r="C34" s="129">
        <v>1.7520290231557201</v>
      </c>
      <c r="D34" s="10"/>
      <c r="E34" s="49"/>
      <c r="F34" s="10"/>
      <c r="G34" s="10"/>
      <c r="H34" s="10"/>
      <c r="I34" s="10"/>
      <c r="J34" s="10"/>
      <c r="K34" s="11"/>
      <c r="L34" s="9" t="s">
        <v>27</v>
      </c>
      <c r="M34" s="10" t="s">
        <v>27</v>
      </c>
      <c r="N34" s="10" t="s">
        <v>27</v>
      </c>
      <c r="O34" s="10"/>
      <c r="P34" s="10"/>
      <c r="Q34" s="10"/>
      <c r="R34" s="12"/>
      <c r="S34" s="121"/>
      <c r="T34" s="87"/>
      <c r="U34" s="13" t="s">
        <v>27</v>
      </c>
    </row>
    <row r="35" spans="1:21" ht="15.5" x14ac:dyDescent="0.35">
      <c r="A35" s="8" t="s">
        <v>48</v>
      </c>
      <c r="B35" s="64">
        <v>4.0044272828544537E-2</v>
      </c>
      <c r="C35" s="129">
        <v>1.7058951877516</v>
      </c>
      <c r="D35" s="10" t="s">
        <v>27</v>
      </c>
      <c r="E35" s="49" t="s">
        <v>27</v>
      </c>
      <c r="F35" s="10" t="s">
        <v>27</v>
      </c>
      <c r="G35" s="10"/>
      <c r="H35" s="10"/>
      <c r="I35" s="10"/>
      <c r="J35" s="10"/>
      <c r="K35" s="11"/>
      <c r="L35" s="9"/>
      <c r="M35" s="10"/>
      <c r="N35" s="10"/>
      <c r="O35" s="10"/>
      <c r="P35" s="10"/>
      <c r="Q35" s="10"/>
      <c r="R35" s="12"/>
      <c r="S35" s="121"/>
      <c r="T35" s="87" t="s">
        <v>27</v>
      </c>
      <c r="U35" s="13"/>
    </row>
    <row r="36" spans="1:21" ht="15.5" x14ac:dyDescent="0.35">
      <c r="A36" s="8" t="s">
        <v>49</v>
      </c>
      <c r="B36" s="64">
        <v>1.9951629769543396E-2</v>
      </c>
      <c r="C36" s="129">
        <v>1.58754854787493</v>
      </c>
      <c r="D36" s="10" t="s">
        <v>27</v>
      </c>
      <c r="E36" s="49" t="s">
        <v>27</v>
      </c>
      <c r="F36" s="10" t="s">
        <v>27</v>
      </c>
      <c r="G36" s="10"/>
      <c r="H36" s="10"/>
      <c r="I36" s="10"/>
      <c r="J36" s="10"/>
      <c r="K36" s="11"/>
      <c r="L36" s="9"/>
      <c r="M36" s="10"/>
      <c r="N36" s="10"/>
      <c r="O36" s="10"/>
      <c r="P36" s="10"/>
      <c r="Q36" s="10"/>
      <c r="R36" s="12"/>
      <c r="S36" s="121"/>
      <c r="T36" s="87" t="s">
        <v>27</v>
      </c>
      <c r="U36" s="13"/>
    </row>
    <row r="37" spans="1:21" ht="15.5" x14ac:dyDescent="0.35">
      <c r="A37" s="8" t="s">
        <v>50</v>
      </c>
      <c r="B37" s="64">
        <v>4.5910829506511097E-2</v>
      </c>
      <c r="C37" s="129">
        <v>1.4964709782432499</v>
      </c>
      <c r="D37" s="10" t="s">
        <v>27</v>
      </c>
      <c r="E37" s="49" t="s">
        <v>27</v>
      </c>
      <c r="F37" s="10" t="s">
        <v>27</v>
      </c>
      <c r="G37" s="10"/>
      <c r="H37" s="10"/>
      <c r="I37" s="10"/>
      <c r="J37" s="10"/>
      <c r="K37" s="11"/>
      <c r="L37" s="9"/>
      <c r="M37" s="10"/>
      <c r="N37" s="10"/>
      <c r="O37" s="10"/>
      <c r="P37" s="10"/>
      <c r="Q37" s="10"/>
      <c r="R37" s="12"/>
      <c r="S37" s="121"/>
      <c r="T37" s="87" t="s">
        <v>27</v>
      </c>
      <c r="U37" s="13"/>
    </row>
    <row r="38" spans="1:21" ht="15.5" x14ac:dyDescent="0.35">
      <c r="A38" s="8" t="s">
        <v>51</v>
      </c>
      <c r="B38" s="64">
        <v>0.26655804504424629</v>
      </c>
      <c r="C38" s="129">
        <v>1.46761741714366</v>
      </c>
      <c r="D38" s="10" t="s">
        <v>27</v>
      </c>
      <c r="E38" s="49" t="s">
        <v>27</v>
      </c>
      <c r="F38" s="10" t="s">
        <v>27</v>
      </c>
      <c r="G38" s="10"/>
      <c r="H38" s="10"/>
      <c r="I38" s="10"/>
      <c r="J38" s="10"/>
      <c r="K38" s="11"/>
      <c r="L38" s="9"/>
      <c r="M38" s="10"/>
      <c r="N38" s="10"/>
      <c r="O38" s="10"/>
      <c r="P38" s="10"/>
      <c r="Q38" s="10"/>
      <c r="R38" s="12"/>
      <c r="S38" s="121"/>
      <c r="T38" s="87"/>
      <c r="U38" s="13" t="s">
        <v>27</v>
      </c>
    </row>
    <row r="39" spans="1:21" ht="15.5" x14ac:dyDescent="0.35">
      <c r="A39" s="8" t="s">
        <v>52</v>
      </c>
      <c r="B39" s="64">
        <v>3.4464148494646976E-2</v>
      </c>
      <c r="C39" s="129">
        <v>1.8808804639741898</v>
      </c>
      <c r="D39" s="10"/>
      <c r="E39" s="49"/>
      <c r="F39" s="10"/>
      <c r="G39" s="10"/>
      <c r="H39" s="10"/>
      <c r="I39" s="10"/>
      <c r="J39" s="10"/>
      <c r="K39" s="11"/>
      <c r="L39" s="9" t="s">
        <v>27</v>
      </c>
      <c r="M39" s="10" t="s">
        <v>27</v>
      </c>
      <c r="N39" s="10" t="s">
        <v>27</v>
      </c>
      <c r="O39" s="10"/>
      <c r="P39" s="10"/>
      <c r="Q39" s="10"/>
      <c r="R39" s="12"/>
      <c r="S39" s="121"/>
      <c r="T39" s="87"/>
      <c r="U39" s="13"/>
    </row>
    <row r="40" spans="1:21" ht="15.5" x14ac:dyDescent="0.35">
      <c r="A40" s="8" t="s">
        <v>53</v>
      </c>
      <c r="B40" s="64">
        <v>5.2337739171860354E-2</v>
      </c>
      <c r="C40" s="129">
        <v>1.57332082748539</v>
      </c>
      <c r="D40" s="10" t="s">
        <v>27</v>
      </c>
      <c r="E40" s="49" t="s">
        <v>27</v>
      </c>
      <c r="F40" s="10" t="s">
        <v>27</v>
      </c>
      <c r="G40" s="10"/>
      <c r="H40" s="10"/>
      <c r="I40" s="10"/>
      <c r="J40" s="10"/>
      <c r="K40" s="11"/>
      <c r="L40" s="9"/>
      <c r="M40" s="10"/>
      <c r="N40" s="10"/>
      <c r="O40" s="10"/>
      <c r="P40" s="10"/>
      <c r="Q40" s="10"/>
      <c r="R40" s="12"/>
      <c r="S40" s="121"/>
      <c r="T40" s="87" t="s">
        <v>27</v>
      </c>
      <c r="U40" s="13"/>
    </row>
    <row r="41" spans="1:21" ht="15.5" x14ac:dyDescent="0.35">
      <c r="A41" s="8" t="s">
        <v>54</v>
      </c>
      <c r="B41" s="64">
        <v>2.3400561579651178E-2</v>
      </c>
      <c r="C41" s="129">
        <v>1.4844194541520699</v>
      </c>
      <c r="D41" s="10" t="s">
        <v>27</v>
      </c>
      <c r="E41" s="49" t="s">
        <v>27</v>
      </c>
      <c r="F41" s="10" t="s">
        <v>27</v>
      </c>
      <c r="G41" s="10"/>
      <c r="H41" s="10"/>
      <c r="I41" s="10"/>
      <c r="J41" s="10"/>
      <c r="K41" s="11"/>
      <c r="L41" s="9"/>
      <c r="M41" s="10"/>
      <c r="N41" s="10"/>
      <c r="O41" s="10"/>
      <c r="P41" s="10"/>
      <c r="Q41" s="10"/>
      <c r="R41" s="12"/>
      <c r="S41" s="121"/>
      <c r="T41" s="87"/>
      <c r="U41" s="13"/>
    </row>
    <row r="42" spans="1:21" ht="15.5" x14ac:dyDescent="0.35">
      <c r="A42" s="8" t="s">
        <v>55</v>
      </c>
      <c r="B42" s="64">
        <v>0.17606161432208539</v>
      </c>
      <c r="C42" s="129">
        <v>1.5986015874623201</v>
      </c>
      <c r="D42" s="10" t="s">
        <v>27</v>
      </c>
      <c r="E42" s="49" t="s">
        <v>27</v>
      </c>
      <c r="F42" s="10" t="s">
        <v>27</v>
      </c>
      <c r="G42" s="10"/>
      <c r="H42" s="10"/>
      <c r="I42" s="10"/>
      <c r="J42" s="10"/>
      <c r="K42" s="11"/>
      <c r="L42" s="9"/>
      <c r="M42" s="10"/>
      <c r="N42" s="10"/>
      <c r="O42" s="10"/>
      <c r="P42" s="10"/>
      <c r="Q42" s="10"/>
      <c r="R42" s="12"/>
      <c r="S42" s="121"/>
      <c r="T42" s="87"/>
      <c r="U42" s="13"/>
    </row>
    <row r="43" spans="1:21" ht="15.5" x14ac:dyDescent="0.35">
      <c r="A43" s="8" t="s">
        <v>56</v>
      </c>
      <c r="B43" s="64">
        <v>1.2524110500151491E-2</v>
      </c>
      <c r="C43" s="129">
        <v>1.39101388047337</v>
      </c>
      <c r="D43" s="10"/>
      <c r="E43" s="49"/>
      <c r="F43" s="10"/>
      <c r="G43" s="10"/>
      <c r="H43" s="10"/>
      <c r="I43" s="10"/>
      <c r="J43" s="10"/>
      <c r="K43" s="11"/>
      <c r="L43" s="9" t="s">
        <v>27</v>
      </c>
      <c r="M43" s="10" t="s">
        <v>27</v>
      </c>
      <c r="N43" s="10" t="s">
        <v>27</v>
      </c>
      <c r="O43" s="10"/>
      <c r="P43" s="10"/>
      <c r="Q43" s="10"/>
      <c r="R43" s="12"/>
      <c r="S43" s="121"/>
      <c r="T43" s="87"/>
      <c r="U43" s="13"/>
    </row>
    <row r="44" spans="1:21" ht="15.5" x14ac:dyDescent="0.35">
      <c r="A44" s="8" t="s">
        <v>57</v>
      </c>
      <c r="B44" s="64">
        <v>3.2717112384394828E-2</v>
      </c>
      <c r="C44" s="129">
        <v>1.8897456482075798</v>
      </c>
      <c r="D44" s="10"/>
      <c r="E44" s="49"/>
      <c r="F44" s="10"/>
      <c r="G44" s="10"/>
      <c r="H44" s="10"/>
      <c r="I44" s="10"/>
      <c r="J44" s="10"/>
      <c r="K44" s="11"/>
      <c r="L44" s="9" t="s">
        <v>27</v>
      </c>
      <c r="M44" s="10" t="s">
        <v>27</v>
      </c>
      <c r="N44" s="10" t="s">
        <v>27</v>
      </c>
      <c r="O44" s="10"/>
      <c r="P44" s="10"/>
      <c r="Q44" s="10"/>
      <c r="R44" s="12"/>
      <c r="S44" s="121"/>
      <c r="T44" s="87"/>
      <c r="U44" s="13"/>
    </row>
    <row r="45" spans="1:21" ht="15.5" x14ac:dyDescent="0.35">
      <c r="A45" s="8" t="s">
        <v>58</v>
      </c>
      <c r="B45" s="64">
        <v>0.41098516456945394</v>
      </c>
      <c r="C45" s="129">
        <v>1.7439716656502302</v>
      </c>
      <c r="D45" s="10"/>
      <c r="E45" s="49"/>
      <c r="F45" s="10"/>
      <c r="G45" s="10"/>
      <c r="H45" s="10"/>
      <c r="I45" s="10"/>
      <c r="J45" s="10"/>
      <c r="K45" s="11"/>
      <c r="L45" s="9" t="s">
        <v>27</v>
      </c>
      <c r="M45" s="10" t="s">
        <v>27</v>
      </c>
      <c r="N45" s="10" t="s">
        <v>27</v>
      </c>
      <c r="O45" s="10"/>
      <c r="P45" s="10"/>
      <c r="Q45" s="10"/>
      <c r="R45" s="12"/>
      <c r="S45" s="121"/>
      <c r="T45" s="87" t="s">
        <v>27</v>
      </c>
      <c r="U45" s="13" t="s">
        <v>27</v>
      </c>
    </row>
    <row r="46" spans="1:21" ht="15.5" x14ac:dyDescent="0.35">
      <c r="A46" s="8" t="s">
        <v>59</v>
      </c>
      <c r="B46" s="64">
        <v>9.0654447231244842E-2</v>
      </c>
      <c r="C46" s="129">
        <v>1.3468528970303602</v>
      </c>
      <c r="D46" s="10" t="s">
        <v>27</v>
      </c>
      <c r="E46" s="49" t="s">
        <v>27</v>
      </c>
      <c r="F46" s="10" t="s">
        <v>27</v>
      </c>
      <c r="G46" s="10"/>
      <c r="H46" s="10"/>
      <c r="I46" s="10"/>
      <c r="J46" s="10"/>
      <c r="K46" s="11"/>
      <c r="L46" s="9"/>
      <c r="M46" s="10"/>
      <c r="N46" s="10"/>
      <c r="O46" s="10"/>
      <c r="P46" s="10"/>
      <c r="Q46" s="10"/>
      <c r="R46" s="12"/>
      <c r="S46" s="121"/>
      <c r="T46" s="87" t="s">
        <v>27</v>
      </c>
      <c r="U46" s="13"/>
    </row>
    <row r="47" spans="1:21" ht="15.5" x14ac:dyDescent="0.35">
      <c r="A47" s="8" t="s">
        <v>60</v>
      </c>
      <c r="B47" s="64">
        <v>0.23482182879303357</v>
      </c>
      <c r="C47" s="129">
        <v>1.5950293777031399</v>
      </c>
      <c r="D47" s="10" t="s">
        <v>27</v>
      </c>
      <c r="E47" s="49" t="s">
        <v>27</v>
      </c>
      <c r="F47" s="10" t="s">
        <v>27</v>
      </c>
      <c r="G47" s="10"/>
      <c r="H47" s="10"/>
      <c r="I47" s="10"/>
      <c r="J47" s="10"/>
      <c r="K47" s="11"/>
      <c r="L47" s="9"/>
      <c r="M47" s="10"/>
      <c r="N47" s="10"/>
      <c r="O47" s="10"/>
      <c r="P47" s="10"/>
      <c r="Q47" s="10"/>
      <c r="R47" s="12"/>
      <c r="S47" s="121"/>
      <c r="T47" s="87" t="s">
        <v>27</v>
      </c>
      <c r="U47" s="13" t="s">
        <v>27</v>
      </c>
    </row>
    <row r="48" spans="1:21" ht="15.5" x14ac:dyDescent="0.35">
      <c r="A48" s="8" t="s">
        <v>61</v>
      </c>
      <c r="B48" s="64">
        <v>2.0116853542096681E-2</v>
      </c>
      <c r="C48" s="129">
        <v>1.4694548882013601</v>
      </c>
      <c r="D48" s="10" t="s">
        <v>27</v>
      </c>
      <c r="E48" s="49" t="s">
        <v>27</v>
      </c>
      <c r="F48" s="10" t="s">
        <v>27</v>
      </c>
      <c r="G48" s="10"/>
      <c r="H48" s="10"/>
      <c r="I48" s="10"/>
      <c r="J48" s="10"/>
      <c r="K48" s="11"/>
      <c r="L48" s="9"/>
      <c r="M48" s="10"/>
      <c r="N48" s="10"/>
      <c r="O48" s="10"/>
      <c r="P48" s="10"/>
      <c r="Q48" s="10"/>
      <c r="R48" s="12"/>
      <c r="S48" s="121"/>
      <c r="T48" s="87" t="s">
        <v>27</v>
      </c>
      <c r="U48" s="13"/>
    </row>
    <row r="49" spans="1:21" ht="15.5" x14ac:dyDescent="0.35">
      <c r="A49" s="8" t="s">
        <v>62</v>
      </c>
      <c r="B49" s="64">
        <v>3.3636239696841937E-2</v>
      </c>
      <c r="C49" s="129">
        <v>1.57928515032281</v>
      </c>
      <c r="D49" s="10" t="s">
        <v>27</v>
      </c>
      <c r="E49" s="49" t="s">
        <v>27</v>
      </c>
      <c r="F49" s="10" t="s">
        <v>27</v>
      </c>
      <c r="G49" s="10"/>
      <c r="H49" s="10"/>
      <c r="I49" s="10"/>
      <c r="J49" s="10"/>
      <c r="K49" s="11"/>
      <c r="L49" s="9"/>
      <c r="M49" s="10"/>
      <c r="N49" s="10"/>
      <c r="O49" s="10"/>
      <c r="P49" s="10"/>
      <c r="Q49" s="10"/>
      <c r="R49" s="12"/>
      <c r="S49" s="121"/>
      <c r="T49" s="87"/>
      <c r="U49" s="13"/>
    </row>
    <row r="50" spans="1:21" ht="15.5" x14ac:dyDescent="0.35">
      <c r="A50" s="8" t="s">
        <v>63</v>
      </c>
      <c r="B50" s="64">
        <v>5.9794305933400071E-2</v>
      </c>
      <c r="C50" s="129">
        <v>2.2489063581797102</v>
      </c>
      <c r="D50" s="10"/>
      <c r="E50" s="49"/>
      <c r="F50" s="10"/>
      <c r="G50" s="10"/>
      <c r="H50" s="10"/>
      <c r="I50" s="10"/>
      <c r="J50" s="10"/>
      <c r="K50" s="11"/>
      <c r="L50" s="9" t="s">
        <v>27</v>
      </c>
      <c r="M50" s="10" t="s">
        <v>27</v>
      </c>
      <c r="N50" s="10" t="s">
        <v>27</v>
      </c>
      <c r="O50" s="10"/>
      <c r="P50" s="10"/>
      <c r="Q50" s="10"/>
      <c r="R50" s="12"/>
      <c r="S50" s="121"/>
      <c r="T50" s="87"/>
      <c r="U50" s="13"/>
    </row>
    <row r="51" spans="1:21" ht="15.5" x14ac:dyDescent="0.35">
      <c r="A51" s="8" t="s">
        <v>64</v>
      </c>
      <c r="B51" s="64">
        <v>3.8373730571299586E-2</v>
      </c>
      <c r="C51" s="129">
        <v>1.7567217532808701</v>
      </c>
      <c r="D51" s="10" t="s">
        <v>27</v>
      </c>
      <c r="E51" s="49" t="s">
        <v>27</v>
      </c>
      <c r="F51" s="10" t="s">
        <v>27</v>
      </c>
      <c r="G51" s="10"/>
      <c r="H51" s="10"/>
      <c r="I51" s="10"/>
      <c r="J51" s="10"/>
      <c r="K51" s="11"/>
      <c r="L51" s="9"/>
      <c r="M51" s="10"/>
      <c r="N51" s="10"/>
      <c r="O51" s="10"/>
      <c r="P51" s="10"/>
      <c r="Q51" s="10"/>
      <c r="R51" s="12"/>
      <c r="S51" s="121"/>
      <c r="T51" s="87" t="s">
        <v>27</v>
      </c>
      <c r="U51" s="13"/>
    </row>
    <row r="52" spans="1:21" ht="15.5" x14ac:dyDescent="0.35">
      <c r="A52" s="8" t="s">
        <v>65</v>
      </c>
      <c r="B52" s="64">
        <v>5.7057573234018791E-2</v>
      </c>
      <c r="C52" s="129">
        <v>1.55721381168041</v>
      </c>
      <c r="D52" s="10" t="s">
        <v>27</v>
      </c>
      <c r="E52" s="49" t="s">
        <v>27</v>
      </c>
      <c r="F52" s="10" t="s">
        <v>27</v>
      </c>
      <c r="G52" s="10"/>
      <c r="H52" s="10"/>
      <c r="I52" s="10"/>
      <c r="J52" s="10"/>
      <c r="K52" s="11"/>
      <c r="L52" s="9"/>
      <c r="M52" s="10"/>
      <c r="N52" s="10"/>
      <c r="O52" s="10"/>
      <c r="P52" s="10"/>
      <c r="Q52" s="10"/>
      <c r="R52" s="12"/>
      <c r="S52" s="121"/>
      <c r="T52" s="87"/>
      <c r="U52" s="13"/>
    </row>
    <row r="53" spans="1:21" ht="15.5" x14ac:dyDescent="0.35">
      <c r="A53" s="8" t="s">
        <v>66</v>
      </c>
      <c r="B53" s="64">
        <v>1.0237227851167432</v>
      </c>
      <c r="C53" s="129">
        <v>1.8477655666172099</v>
      </c>
      <c r="D53" s="10"/>
      <c r="E53" s="49"/>
      <c r="F53" s="10"/>
      <c r="G53" s="10"/>
      <c r="H53" s="10"/>
      <c r="I53" s="10"/>
      <c r="J53" s="10"/>
      <c r="K53" s="11"/>
      <c r="L53" s="9" t="s">
        <v>27</v>
      </c>
      <c r="M53" s="10" t="s">
        <v>27</v>
      </c>
      <c r="N53" s="10"/>
      <c r="O53" s="10" t="s">
        <v>27</v>
      </c>
      <c r="P53" s="10"/>
      <c r="Q53" s="10"/>
      <c r="R53" s="12"/>
      <c r="S53" s="121"/>
      <c r="T53" s="87" t="s">
        <v>27</v>
      </c>
      <c r="U53" s="13" t="s">
        <v>27</v>
      </c>
    </row>
    <row r="54" spans="1:21" ht="15.5" x14ac:dyDescent="0.35">
      <c r="A54" s="8" t="s">
        <v>67</v>
      </c>
      <c r="B54" s="64">
        <v>0.31143145112605014</v>
      </c>
      <c r="C54" s="129">
        <v>1.4565161924088301</v>
      </c>
      <c r="D54" s="10" t="s">
        <v>27</v>
      </c>
      <c r="E54" s="49" t="s">
        <v>27</v>
      </c>
      <c r="F54" s="10" t="s">
        <v>27</v>
      </c>
      <c r="G54" s="10"/>
      <c r="H54" s="10"/>
      <c r="I54" s="10"/>
      <c r="J54" s="10"/>
      <c r="K54" s="11"/>
      <c r="L54" s="9"/>
      <c r="M54" s="10"/>
      <c r="N54" s="10"/>
      <c r="O54" s="10"/>
      <c r="P54" s="10"/>
      <c r="Q54" s="10"/>
      <c r="R54" s="12"/>
      <c r="S54" s="121"/>
      <c r="T54" s="87" t="s">
        <v>27</v>
      </c>
      <c r="U54" s="13" t="s">
        <v>27</v>
      </c>
    </row>
    <row r="55" spans="1:21" ht="15.5" x14ac:dyDescent="0.35">
      <c r="A55" s="8" t="s">
        <v>68</v>
      </c>
      <c r="B55" s="64">
        <v>0.78920107519914684</v>
      </c>
      <c r="C55" s="129">
        <v>2.40547786320505</v>
      </c>
      <c r="D55" s="10"/>
      <c r="E55" s="49"/>
      <c r="F55" s="10"/>
      <c r="G55" s="10"/>
      <c r="H55" s="10"/>
      <c r="I55" s="10"/>
      <c r="J55" s="10"/>
      <c r="K55" s="11"/>
      <c r="L55" s="9" t="s">
        <v>27</v>
      </c>
      <c r="M55" s="10" t="s">
        <v>27</v>
      </c>
      <c r="N55" s="10" t="s">
        <v>27</v>
      </c>
      <c r="O55" s="10"/>
      <c r="P55" s="10"/>
      <c r="Q55" s="10"/>
      <c r="R55" s="12"/>
      <c r="S55" s="121"/>
      <c r="T55" s="87"/>
      <c r="U55" s="13" t="s">
        <v>27</v>
      </c>
    </row>
    <row r="56" spans="1:21" ht="15.5" x14ac:dyDescent="0.35">
      <c r="A56" s="8" t="s">
        <v>69</v>
      </c>
      <c r="B56" s="64">
        <v>0.17385713712931541</v>
      </c>
      <c r="C56" s="129">
        <v>1.5480676266534499</v>
      </c>
      <c r="D56" s="10" t="s">
        <v>27</v>
      </c>
      <c r="E56" s="49" t="s">
        <v>27</v>
      </c>
      <c r="F56" s="10" t="s">
        <v>27</v>
      </c>
      <c r="G56" s="10"/>
      <c r="H56" s="10"/>
      <c r="I56" s="10"/>
      <c r="J56" s="10"/>
      <c r="K56" s="11"/>
      <c r="L56" s="9"/>
      <c r="M56" s="10"/>
      <c r="N56" s="10"/>
      <c r="O56" s="10"/>
      <c r="P56" s="10"/>
      <c r="Q56" s="10"/>
      <c r="R56" s="12"/>
      <c r="S56" s="121"/>
      <c r="T56" s="87"/>
      <c r="U56" s="13" t="s">
        <v>27</v>
      </c>
    </row>
    <row r="57" spans="1:21" ht="15.5" x14ac:dyDescent="0.35">
      <c r="A57" s="8" t="s">
        <v>70</v>
      </c>
      <c r="B57" s="64">
        <v>5.049851679773331E-2</v>
      </c>
      <c r="C57" s="129">
        <v>1.4019694433870398</v>
      </c>
      <c r="D57" s="10" t="s">
        <v>27</v>
      </c>
      <c r="E57" s="49" t="s">
        <v>27</v>
      </c>
      <c r="F57" s="10" t="s">
        <v>27</v>
      </c>
      <c r="G57" s="10"/>
      <c r="H57" s="10"/>
      <c r="I57" s="10"/>
      <c r="J57" s="10"/>
      <c r="K57" s="11"/>
      <c r="L57" s="9"/>
      <c r="M57" s="10"/>
      <c r="N57" s="10"/>
      <c r="O57" s="10"/>
      <c r="P57" s="10"/>
      <c r="Q57" s="10"/>
      <c r="R57" s="12"/>
      <c r="S57" s="121"/>
      <c r="T57" s="87" t="s">
        <v>27</v>
      </c>
      <c r="U57" s="13"/>
    </row>
    <row r="58" spans="1:21" ht="15.5" x14ac:dyDescent="0.35">
      <c r="A58" s="8" t="s">
        <v>71</v>
      </c>
      <c r="B58" s="64">
        <v>1.9499194736110087E-2</v>
      </c>
      <c r="C58" s="129">
        <v>1.49806693456961</v>
      </c>
      <c r="D58" s="10" t="s">
        <v>27</v>
      </c>
      <c r="E58" s="49" t="s">
        <v>27</v>
      </c>
      <c r="F58" s="10" t="s">
        <v>27</v>
      </c>
      <c r="G58" s="10"/>
      <c r="H58" s="10"/>
      <c r="I58" s="10"/>
      <c r="J58" s="10"/>
      <c r="K58" s="11"/>
      <c r="L58" s="9"/>
      <c r="M58" s="10"/>
      <c r="N58" s="10"/>
      <c r="O58" s="10"/>
      <c r="P58" s="10"/>
      <c r="Q58" s="10"/>
      <c r="R58" s="12"/>
      <c r="S58" s="121"/>
      <c r="T58" s="87" t="s">
        <v>27</v>
      </c>
      <c r="U58" s="13"/>
    </row>
    <row r="59" spans="1:21" ht="15.5" x14ac:dyDescent="0.35">
      <c r="A59" s="8" t="s">
        <v>72</v>
      </c>
      <c r="B59" s="64">
        <v>6.7287413143698904E-2</v>
      </c>
      <c r="C59" s="129">
        <v>1.49806693456961</v>
      </c>
      <c r="D59" s="10" t="s">
        <v>27</v>
      </c>
      <c r="E59" s="49" t="s">
        <v>27</v>
      </c>
      <c r="F59" s="10" t="s">
        <v>27</v>
      </c>
      <c r="G59" s="10"/>
      <c r="H59" s="10"/>
      <c r="I59" s="10"/>
      <c r="J59" s="10"/>
      <c r="K59" s="11"/>
      <c r="L59" s="9"/>
      <c r="M59" s="10"/>
      <c r="N59" s="10"/>
      <c r="O59" s="10"/>
      <c r="P59" s="10"/>
      <c r="Q59" s="10"/>
      <c r="R59" s="12"/>
      <c r="S59" s="121"/>
      <c r="T59" s="87"/>
      <c r="U59" s="13"/>
    </row>
    <row r="60" spans="1:21" ht="15.5" x14ac:dyDescent="0.35">
      <c r="A60" s="8" t="s">
        <v>73</v>
      </c>
      <c r="B60" s="64">
        <v>0.98911752594938063</v>
      </c>
      <c r="C60" s="129">
        <v>1.50884730427957</v>
      </c>
      <c r="D60" s="10" t="s">
        <v>27</v>
      </c>
      <c r="E60" s="49" t="s">
        <v>27</v>
      </c>
      <c r="F60" s="10" t="s">
        <v>27</v>
      </c>
      <c r="G60" s="10"/>
      <c r="H60" s="10"/>
      <c r="I60" s="10"/>
      <c r="J60" s="10"/>
      <c r="K60" s="11"/>
      <c r="L60" s="9"/>
      <c r="M60" s="10"/>
      <c r="N60" s="10"/>
      <c r="O60" s="10"/>
      <c r="P60" s="10"/>
      <c r="Q60" s="10"/>
      <c r="R60" s="12"/>
      <c r="S60" s="121"/>
      <c r="T60" s="87" t="s">
        <v>27</v>
      </c>
      <c r="U60" s="13" t="s">
        <v>27</v>
      </c>
    </row>
    <row r="61" spans="1:21" ht="15.5" x14ac:dyDescent="0.35">
      <c r="A61" s="8" t="s">
        <v>74</v>
      </c>
      <c r="B61" s="64">
        <v>1.9840296711911329E-2</v>
      </c>
      <c r="C61" s="129">
        <v>1.2760963357488599</v>
      </c>
      <c r="D61" s="10" t="s">
        <v>27</v>
      </c>
      <c r="E61" s="49" t="s">
        <v>27</v>
      </c>
      <c r="F61" s="10" t="s">
        <v>27</v>
      </c>
      <c r="G61" s="10"/>
      <c r="H61" s="10"/>
      <c r="I61" s="10"/>
      <c r="J61" s="10"/>
      <c r="K61" s="11"/>
      <c r="L61" s="9"/>
      <c r="M61" s="10"/>
      <c r="N61" s="10"/>
      <c r="O61" s="10"/>
      <c r="P61" s="10"/>
      <c r="Q61" s="10"/>
      <c r="R61" s="12"/>
      <c r="S61" s="121"/>
      <c r="T61" s="87"/>
      <c r="U61" s="13"/>
    </row>
    <row r="62" spans="1:21" ht="15.5" x14ac:dyDescent="0.35">
      <c r="A62" s="8" t="s">
        <v>75</v>
      </c>
      <c r="B62" s="64">
        <v>0.14443066315707673</v>
      </c>
      <c r="C62" s="129">
        <v>2.0745726006586498</v>
      </c>
      <c r="D62" s="10"/>
      <c r="E62" s="49"/>
      <c r="F62" s="10"/>
      <c r="G62" s="10"/>
      <c r="H62" s="10"/>
      <c r="I62" s="10"/>
      <c r="J62" s="10"/>
      <c r="K62" s="11"/>
      <c r="L62" s="9" t="s">
        <v>27</v>
      </c>
      <c r="M62" s="10" t="s">
        <v>27</v>
      </c>
      <c r="N62" s="10" t="s">
        <v>27</v>
      </c>
      <c r="O62" s="10"/>
      <c r="P62" s="10"/>
      <c r="Q62" s="10"/>
      <c r="R62" s="12"/>
      <c r="S62" s="121"/>
      <c r="T62" s="87"/>
      <c r="U62" s="13"/>
    </row>
    <row r="63" spans="1:21" ht="15.5" x14ac:dyDescent="0.35">
      <c r="A63" s="8" t="s">
        <v>76</v>
      </c>
      <c r="B63" s="64">
        <v>9.8108815083901624E-2</v>
      </c>
      <c r="C63" s="129">
        <v>1.9580227522196099</v>
      </c>
      <c r="D63" s="10"/>
      <c r="E63" s="49"/>
      <c r="F63" s="10"/>
      <c r="G63" s="10"/>
      <c r="H63" s="10"/>
      <c r="I63" s="10"/>
      <c r="J63" s="10"/>
      <c r="K63" s="11"/>
      <c r="L63" s="9" t="s">
        <v>27</v>
      </c>
      <c r="M63" s="10" t="s">
        <v>27</v>
      </c>
      <c r="N63" s="10" t="s">
        <v>27</v>
      </c>
      <c r="O63" s="10"/>
      <c r="P63" s="10"/>
      <c r="Q63" s="10"/>
      <c r="R63" s="12"/>
      <c r="S63" s="121"/>
      <c r="T63" s="87"/>
      <c r="U63" s="13" t="s">
        <v>27</v>
      </c>
    </row>
    <row r="64" spans="1:21" ht="15.5" x14ac:dyDescent="0.35">
      <c r="A64" s="8" t="s">
        <v>77</v>
      </c>
      <c r="B64" s="64">
        <v>0.24409211660928895</v>
      </c>
      <c r="C64" s="129">
        <v>1.71263249795176</v>
      </c>
      <c r="D64" s="10" t="s">
        <v>27</v>
      </c>
      <c r="E64" s="49" t="s">
        <v>27</v>
      </c>
      <c r="F64" s="10" t="s">
        <v>27</v>
      </c>
      <c r="G64" s="10"/>
      <c r="H64" s="10"/>
      <c r="I64" s="10"/>
      <c r="J64" s="10"/>
      <c r="K64" s="11"/>
      <c r="L64" s="9"/>
      <c r="M64" s="10"/>
      <c r="N64" s="10"/>
      <c r="O64" s="10"/>
      <c r="P64" s="10"/>
      <c r="Q64" s="10"/>
      <c r="R64" s="12"/>
      <c r="S64" s="121"/>
      <c r="T64" s="87"/>
      <c r="U64" s="13" t="s">
        <v>27</v>
      </c>
    </row>
    <row r="65" spans="1:21" ht="15.5" x14ac:dyDescent="0.35">
      <c r="A65" s="8" t="s">
        <v>78</v>
      </c>
      <c r="B65" s="64">
        <v>2.6152063596824218E-2</v>
      </c>
      <c r="C65" s="129">
        <v>1.9846602959690001</v>
      </c>
      <c r="D65" s="10"/>
      <c r="E65" s="49"/>
      <c r="F65" s="10"/>
      <c r="G65" s="10"/>
      <c r="H65" s="10"/>
      <c r="I65" s="10"/>
      <c r="J65" s="10"/>
      <c r="K65" s="11"/>
      <c r="L65" s="9" t="s">
        <v>27</v>
      </c>
      <c r="M65" s="10" t="s">
        <v>27</v>
      </c>
      <c r="N65" s="10"/>
      <c r="O65" s="10" t="s">
        <v>27</v>
      </c>
      <c r="P65" s="10"/>
      <c r="Q65" s="10"/>
      <c r="R65" s="12"/>
      <c r="S65" s="121"/>
      <c r="T65" s="87"/>
      <c r="U65" s="13"/>
    </row>
    <row r="66" spans="1:21" ht="15.5" x14ac:dyDescent="0.35">
      <c r="A66" s="8" t="s">
        <v>79</v>
      </c>
      <c r="B66" s="64">
        <v>2.9260774474538735E-2</v>
      </c>
      <c r="C66" s="129">
        <v>1.56446660540226</v>
      </c>
      <c r="D66" s="10" t="s">
        <v>27</v>
      </c>
      <c r="E66" s="49" t="s">
        <v>27</v>
      </c>
      <c r="F66" s="10" t="s">
        <v>27</v>
      </c>
      <c r="G66" s="10"/>
      <c r="H66" s="10"/>
      <c r="I66" s="10"/>
      <c r="J66" s="10"/>
      <c r="K66" s="11"/>
      <c r="L66" s="9"/>
      <c r="M66" s="10"/>
      <c r="N66" s="10"/>
      <c r="O66" s="10"/>
      <c r="P66" s="10"/>
      <c r="Q66" s="10"/>
      <c r="R66" s="12"/>
      <c r="S66" s="121"/>
      <c r="T66" s="87"/>
      <c r="U66" s="13"/>
    </row>
    <row r="67" spans="1:21" ht="15.5" x14ac:dyDescent="0.35">
      <c r="A67" s="8" t="s">
        <v>80</v>
      </c>
      <c r="B67" s="64">
        <v>0.20660804234150593</v>
      </c>
      <c r="C67" s="129">
        <v>1.1976247676371801</v>
      </c>
      <c r="D67" s="10"/>
      <c r="E67" s="49"/>
      <c r="F67" s="10"/>
      <c r="G67" s="10"/>
      <c r="H67" s="10"/>
      <c r="I67" s="10"/>
      <c r="J67" s="10"/>
      <c r="K67" s="11"/>
      <c r="L67" s="9" t="s">
        <v>27</v>
      </c>
      <c r="M67" s="10" t="s">
        <v>27</v>
      </c>
      <c r="N67" s="10" t="s">
        <v>27</v>
      </c>
      <c r="O67" s="10"/>
      <c r="P67" s="10"/>
      <c r="Q67" s="10"/>
      <c r="R67" s="12"/>
      <c r="S67" s="121"/>
      <c r="T67" s="87"/>
      <c r="U67" s="13" t="s">
        <v>27</v>
      </c>
    </row>
    <row r="68" spans="1:21" ht="15.5" x14ac:dyDescent="0.35">
      <c r="A68" s="8" t="s">
        <v>81</v>
      </c>
      <c r="B68" s="64">
        <v>0.13120527237290502</v>
      </c>
      <c r="C68" s="129">
        <v>1.6464836359147401</v>
      </c>
      <c r="D68" s="10" t="s">
        <v>27</v>
      </c>
      <c r="E68" s="49" t="s">
        <v>27</v>
      </c>
      <c r="F68" s="10" t="s">
        <v>27</v>
      </c>
      <c r="G68" s="10"/>
      <c r="H68" s="10"/>
      <c r="I68" s="10"/>
      <c r="J68" s="10"/>
      <c r="K68" s="11"/>
      <c r="L68" s="9"/>
      <c r="M68" s="10"/>
      <c r="N68" s="10"/>
      <c r="O68" s="10"/>
      <c r="P68" s="10"/>
      <c r="Q68" s="10"/>
      <c r="R68" s="12"/>
      <c r="S68" s="121"/>
      <c r="T68" s="87" t="s">
        <v>27</v>
      </c>
      <c r="U68" s="13"/>
    </row>
    <row r="69" spans="1:21" ht="15.5" x14ac:dyDescent="0.35">
      <c r="A69" s="8" t="s">
        <v>82</v>
      </c>
      <c r="B69" s="64">
        <v>7.3108444964991151E-2</v>
      </c>
      <c r="C69" s="129">
        <v>1.6628538308246601</v>
      </c>
      <c r="D69" s="10" t="s">
        <v>27</v>
      </c>
      <c r="E69" s="49" t="s">
        <v>27</v>
      </c>
      <c r="F69" s="10" t="s">
        <v>27</v>
      </c>
      <c r="G69" s="10"/>
      <c r="H69" s="10"/>
      <c r="I69" s="10"/>
      <c r="J69" s="10"/>
      <c r="K69" s="11"/>
      <c r="L69" s="9"/>
      <c r="M69" s="10"/>
      <c r="N69" s="10"/>
      <c r="O69" s="10"/>
      <c r="P69" s="10"/>
      <c r="Q69" s="10"/>
      <c r="R69" s="12"/>
      <c r="S69" s="121"/>
      <c r="T69" s="87"/>
      <c r="U69" s="13"/>
    </row>
    <row r="70" spans="1:21" ht="15.5" x14ac:dyDescent="0.35">
      <c r="A70" s="8" t="s">
        <v>83</v>
      </c>
      <c r="B70" s="64">
        <v>4.9142956192560067E-2</v>
      </c>
      <c r="C70" s="129">
        <v>1.69821878911248</v>
      </c>
      <c r="D70" s="10"/>
      <c r="E70" s="49"/>
      <c r="F70" s="10"/>
      <c r="G70" s="10"/>
      <c r="H70" s="10"/>
      <c r="I70" s="10"/>
      <c r="J70" s="10"/>
      <c r="K70" s="11"/>
      <c r="L70" s="9" t="s">
        <v>27</v>
      </c>
      <c r="M70" s="10" t="s">
        <v>27</v>
      </c>
      <c r="N70" s="10" t="s">
        <v>27</v>
      </c>
      <c r="O70" s="10"/>
      <c r="P70" s="10"/>
      <c r="Q70" s="10"/>
      <c r="R70" s="12"/>
      <c r="S70" s="121"/>
      <c r="T70" s="87"/>
      <c r="U70" s="13"/>
    </row>
    <row r="71" spans="1:21" ht="15.5" x14ac:dyDescent="0.35">
      <c r="A71" s="8" t="s">
        <v>84</v>
      </c>
      <c r="B71" s="64">
        <v>7.1182656716186885E-2</v>
      </c>
      <c r="C71" s="129">
        <v>1.50581860677929</v>
      </c>
      <c r="D71" s="10" t="s">
        <v>27</v>
      </c>
      <c r="E71" s="49" t="s">
        <v>27</v>
      </c>
      <c r="F71" s="10" t="s">
        <v>27</v>
      </c>
      <c r="G71" s="10"/>
      <c r="H71" s="10"/>
      <c r="I71" s="10"/>
      <c r="J71" s="10"/>
      <c r="K71" s="11"/>
      <c r="L71" s="9"/>
      <c r="M71" s="10"/>
      <c r="N71" s="10"/>
      <c r="O71" s="10"/>
      <c r="P71" s="10"/>
      <c r="Q71" s="10"/>
      <c r="R71" s="12"/>
      <c r="S71" s="121"/>
      <c r="T71" s="87" t="s">
        <v>27</v>
      </c>
      <c r="U71" s="13"/>
    </row>
    <row r="72" spans="1:21" ht="15.5" x14ac:dyDescent="0.35">
      <c r="A72" s="8" t="s">
        <v>85</v>
      </c>
      <c r="B72" s="64">
        <v>0.18753812084128185</v>
      </c>
      <c r="C72" s="129">
        <v>2.3716212453370202</v>
      </c>
      <c r="D72" s="10"/>
      <c r="E72" s="49"/>
      <c r="F72" s="10"/>
      <c r="G72" s="10"/>
      <c r="H72" s="10"/>
      <c r="I72" s="10"/>
      <c r="J72" s="10"/>
      <c r="K72" s="11"/>
      <c r="L72" s="9" t="s">
        <v>27</v>
      </c>
      <c r="M72" s="10" t="s">
        <v>27</v>
      </c>
      <c r="N72" s="10" t="s">
        <v>27</v>
      </c>
      <c r="O72" s="10"/>
      <c r="P72" s="10"/>
      <c r="Q72" s="10"/>
      <c r="R72" s="12"/>
      <c r="S72" s="121"/>
      <c r="T72" s="87"/>
      <c r="U72" s="13" t="s">
        <v>27</v>
      </c>
    </row>
    <row r="73" spans="1:21" ht="15.5" x14ac:dyDescent="0.35">
      <c r="A73" s="8" t="s">
        <v>86</v>
      </c>
      <c r="B73" s="64">
        <v>7.2449696970488267E-2</v>
      </c>
      <c r="C73" s="129">
        <v>1.6581562289120899</v>
      </c>
      <c r="D73" s="10"/>
      <c r="E73" s="49"/>
      <c r="F73" s="10"/>
      <c r="G73" s="10"/>
      <c r="H73" s="10"/>
      <c r="I73" s="10"/>
      <c r="J73" s="10"/>
      <c r="K73" s="11"/>
      <c r="L73" s="9" t="s">
        <v>27</v>
      </c>
      <c r="M73" s="10" t="s">
        <v>27</v>
      </c>
      <c r="N73" s="10" t="s">
        <v>27</v>
      </c>
      <c r="O73" s="10"/>
      <c r="P73" s="10"/>
      <c r="Q73" s="10"/>
      <c r="R73" s="12"/>
      <c r="S73" s="121"/>
      <c r="T73" s="87"/>
      <c r="U73" s="13"/>
    </row>
    <row r="74" spans="1:21" ht="15.5" x14ac:dyDescent="0.35">
      <c r="A74" s="8" t="s">
        <v>87</v>
      </c>
      <c r="B74" s="64">
        <v>1.7276372880236909E-2</v>
      </c>
      <c r="C74" s="129">
        <v>1.35708715818493</v>
      </c>
      <c r="D74" s="10" t="s">
        <v>27</v>
      </c>
      <c r="E74" s="49" t="s">
        <v>27</v>
      </c>
      <c r="F74" s="10" t="s">
        <v>27</v>
      </c>
      <c r="G74" s="10"/>
      <c r="H74" s="10"/>
      <c r="I74" s="10"/>
      <c r="J74" s="10"/>
      <c r="K74" s="11"/>
      <c r="L74" s="9"/>
      <c r="M74" s="10"/>
      <c r="N74" s="10"/>
      <c r="O74" s="10"/>
      <c r="P74" s="10"/>
      <c r="Q74" s="10"/>
      <c r="R74" s="12"/>
      <c r="S74" s="121"/>
      <c r="T74" s="87"/>
      <c r="U74" s="13"/>
    </row>
    <row r="75" spans="1:21" ht="15.5" x14ac:dyDescent="0.35">
      <c r="A75" s="8" t="s">
        <v>88</v>
      </c>
      <c r="B75" s="64">
        <v>0.24365178592103848</v>
      </c>
      <c r="C75" s="129">
        <v>1.81012144560711</v>
      </c>
      <c r="D75" s="10"/>
      <c r="E75" s="49"/>
      <c r="F75" s="10"/>
      <c r="G75" s="10"/>
      <c r="H75" s="10"/>
      <c r="I75" s="10"/>
      <c r="J75" s="10"/>
      <c r="K75" s="11"/>
      <c r="L75" s="9" t="s">
        <v>27</v>
      </c>
      <c r="M75" s="10" t="s">
        <v>27</v>
      </c>
      <c r="N75" s="10" t="s">
        <v>27</v>
      </c>
      <c r="O75" s="10"/>
      <c r="P75" s="10"/>
      <c r="Q75" s="10"/>
      <c r="R75" s="12"/>
      <c r="S75" s="121"/>
      <c r="T75" s="87"/>
      <c r="U75" s="13"/>
    </row>
    <row r="76" spans="1:21" ht="15.5" x14ac:dyDescent="0.35">
      <c r="A76" s="8" t="s">
        <v>89</v>
      </c>
      <c r="B76" s="64">
        <v>9.1991011916973439E-2</v>
      </c>
      <c r="C76" s="129">
        <v>1.5005279664401101</v>
      </c>
      <c r="D76" s="10" t="s">
        <v>27</v>
      </c>
      <c r="E76" s="49" t="s">
        <v>27</v>
      </c>
      <c r="F76" s="10" t="s">
        <v>27</v>
      </c>
      <c r="G76" s="10"/>
      <c r="H76" s="10"/>
      <c r="I76" s="10"/>
      <c r="J76" s="10"/>
      <c r="K76" s="11"/>
      <c r="L76" s="9"/>
      <c r="M76" s="10"/>
      <c r="N76" s="10"/>
      <c r="O76" s="10"/>
      <c r="P76" s="10"/>
      <c r="Q76" s="10"/>
      <c r="R76" s="12"/>
      <c r="S76" s="121"/>
      <c r="T76" s="87"/>
      <c r="U76" s="13"/>
    </row>
    <row r="77" spans="1:21" ht="15.5" x14ac:dyDescent="0.35">
      <c r="A77" s="8" t="s">
        <v>90</v>
      </c>
      <c r="B77" s="64">
        <v>0.25944123702143512</v>
      </c>
      <c r="C77" s="129">
        <v>2.0069013428582001</v>
      </c>
      <c r="D77" s="10"/>
      <c r="E77" s="49"/>
      <c r="F77" s="10"/>
      <c r="G77" s="10"/>
      <c r="H77" s="10"/>
      <c r="I77" s="10"/>
      <c r="J77" s="10"/>
      <c r="K77" s="11"/>
      <c r="L77" s="9" t="s">
        <v>27</v>
      </c>
      <c r="M77" s="10" t="s">
        <v>27</v>
      </c>
      <c r="N77" s="10" t="s">
        <v>27</v>
      </c>
      <c r="O77" s="10"/>
      <c r="P77" s="10"/>
      <c r="Q77" s="10"/>
      <c r="R77" s="12"/>
      <c r="S77" s="121"/>
      <c r="T77" s="87"/>
      <c r="U77" s="13"/>
    </row>
    <row r="78" spans="1:21" ht="15.5" x14ac:dyDescent="0.35">
      <c r="A78" s="8" t="s">
        <v>91</v>
      </c>
      <c r="B78" s="64">
        <v>9.0989481793359486E-2</v>
      </c>
      <c r="C78" s="129">
        <v>1.80388105604343</v>
      </c>
      <c r="D78" s="10"/>
      <c r="E78" s="49"/>
      <c r="F78" s="10"/>
      <c r="G78" s="10"/>
      <c r="H78" s="10"/>
      <c r="I78" s="10"/>
      <c r="J78" s="10"/>
      <c r="K78" s="11"/>
      <c r="L78" s="9" t="s">
        <v>27</v>
      </c>
      <c r="M78" s="10" t="s">
        <v>27</v>
      </c>
      <c r="N78" s="10" t="s">
        <v>27</v>
      </c>
      <c r="O78" s="10"/>
      <c r="P78" s="10"/>
      <c r="Q78" s="10"/>
      <c r="R78" s="12"/>
      <c r="S78" s="121"/>
      <c r="T78" s="87"/>
      <c r="U78" s="13" t="s">
        <v>27</v>
      </c>
    </row>
    <row r="79" spans="1:21" ht="15.5" x14ac:dyDescent="0.35">
      <c r="A79" s="8" t="s">
        <v>92</v>
      </c>
      <c r="B79" s="64">
        <v>2.9069303863332008E-2</v>
      </c>
      <c r="C79" s="129">
        <v>1.40892678891175</v>
      </c>
      <c r="D79" s="10" t="s">
        <v>27</v>
      </c>
      <c r="E79" s="49" t="s">
        <v>27</v>
      </c>
      <c r="F79" s="10" t="s">
        <v>27</v>
      </c>
      <c r="G79" s="10"/>
      <c r="H79" s="10"/>
      <c r="I79" s="10"/>
      <c r="J79" s="10"/>
      <c r="K79" s="11"/>
      <c r="L79" s="9"/>
      <c r="M79" s="10"/>
      <c r="N79" s="10"/>
      <c r="O79" s="10"/>
      <c r="P79" s="10"/>
      <c r="Q79" s="10"/>
      <c r="R79" s="12"/>
      <c r="S79" s="121"/>
      <c r="T79" s="87"/>
      <c r="U79" s="13"/>
    </row>
    <row r="80" spans="1:21" ht="15.5" x14ac:dyDescent="0.35">
      <c r="A80" s="8" t="s">
        <v>93</v>
      </c>
      <c r="B80" s="64">
        <v>4.5443761225235295E-2</v>
      </c>
      <c r="C80" s="129">
        <v>1.26801711567884</v>
      </c>
      <c r="D80" s="10" t="s">
        <v>27</v>
      </c>
      <c r="E80" s="49" t="s">
        <v>27</v>
      </c>
      <c r="F80" s="10" t="s">
        <v>27</v>
      </c>
      <c r="G80" s="10"/>
      <c r="H80" s="10"/>
      <c r="I80" s="10"/>
      <c r="J80" s="10"/>
      <c r="K80" s="11"/>
      <c r="L80" s="9"/>
      <c r="M80" s="10"/>
      <c r="N80" s="10"/>
      <c r="O80" s="10"/>
      <c r="P80" s="10"/>
      <c r="Q80" s="10"/>
      <c r="R80" s="12"/>
      <c r="S80" s="121"/>
      <c r="T80" s="87"/>
      <c r="U80" s="13"/>
    </row>
    <row r="81" spans="1:21" ht="15.5" x14ac:dyDescent="0.35">
      <c r="A81" s="8" t="s">
        <v>94</v>
      </c>
      <c r="B81" s="64">
        <v>0.19879170245571751</v>
      </c>
      <c r="C81" s="129">
        <v>1.5265613175629802</v>
      </c>
      <c r="D81" s="10" t="s">
        <v>27</v>
      </c>
      <c r="E81" s="49" t="s">
        <v>27</v>
      </c>
      <c r="F81" s="10" t="s">
        <v>27</v>
      </c>
      <c r="G81" s="10"/>
      <c r="H81" s="10"/>
      <c r="I81" s="10"/>
      <c r="J81" s="10"/>
      <c r="K81" s="11"/>
      <c r="L81" s="9"/>
      <c r="M81" s="10"/>
      <c r="N81" s="10"/>
      <c r="O81" s="10"/>
      <c r="P81" s="10"/>
      <c r="Q81" s="10"/>
      <c r="R81" s="12"/>
      <c r="S81" s="121"/>
      <c r="T81" s="87"/>
      <c r="U81" s="13"/>
    </row>
    <row r="82" spans="1:21" ht="15.5" x14ac:dyDescent="0.35">
      <c r="A82" s="8" t="s">
        <v>95</v>
      </c>
      <c r="B82" s="64">
        <v>0.26900672241306955</v>
      </c>
      <c r="C82" s="129">
        <v>1.6942643934883401</v>
      </c>
      <c r="D82" s="10" t="s">
        <v>27</v>
      </c>
      <c r="E82" s="49" t="s">
        <v>27</v>
      </c>
      <c r="F82" s="10" t="s">
        <v>27</v>
      </c>
      <c r="G82" s="10"/>
      <c r="H82" s="10"/>
      <c r="I82" s="10"/>
      <c r="J82" s="10"/>
      <c r="K82" s="11"/>
      <c r="L82" s="9"/>
      <c r="M82" s="10"/>
      <c r="N82" s="10"/>
      <c r="O82" s="10"/>
      <c r="P82" s="10"/>
      <c r="Q82" s="10"/>
      <c r="R82" s="12"/>
      <c r="S82" s="121"/>
      <c r="T82" s="87" t="s">
        <v>27</v>
      </c>
      <c r="U82" s="13" t="s">
        <v>27</v>
      </c>
    </row>
    <row r="83" spans="1:21" ht="15.5" x14ac:dyDescent="0.35">
      <c r="A83" s="8" t="s">
        <v>96</v>
      </c>
      <c r="B83" s="64">
        <v>0.19562583855778964</v>
      </c>
      <c r="C83" s="129">
        <v>1.67264310091358</v>
      </c>
      <c r="D83" s="10" t="s">
        <v>27</v>
      </c>
      <c r="E83" s="49" t="s">
        <v>27</v>
      </c>
      <c r="F83" s="10" t="s">
        <v>27</v>
      </c>
      <c r="G83" s="10"/>
      <c r="H83" s="10"/>
      <c r="I83" s="10"/>
      <c r="J83" s="10"/>
      <c r="K83" s="11"/>
      <c r="L83" s="9"/>
      <c r="M83" s="10"/>
      <c r="N83" s="10"/>
      <c r="O83" s="10"/>
      <c r="P83" s="10"/>
      <c r="Q83" s="10"/>
      <c r="R83" s="12"/>
      <c r="S83" s="121"/>
      <c r="T83" s="87" t="s">
        <v>27</v>
      </c>
      <c r="U83" s="13" t="s">
        <v>27</v>
      </c>
    </row>
    <row r="84" spans="1:21" ht="15.5" x14ac:dyDescent="0.35">
      <c r="A84" s="8" t="s">
        <v>97</v>
      </c>
      <c r="B84" s="64">
        <v>0.57949195338358195</v>
      </c>
      <c r="C84" s="129">
        <v>1.6705050089143401</v>
      </c>
      <c r="D84" s="10" t="s">
        <v>27</v>
      </c>
      <c r="E84" s="49" t="s">
        <v>27</v>
      </c>
      <c r="F84" s="10" t="s">
        <v>27</v>
      </c>
      <c r="G84" s="10"/>
      <c r="H84" s="10"/>
      <c r="I84" s="10"/>
      <c r="J84" s="10"/>
      <c r="K84" s="11"/>
      <c r="L84" s="9"/>
      <c r="M84" s="10"/>
      <c r="N84" s="10"/>
      <c r="O84" s="10"/>
      <c r="P84" s="10"/>
      <c r="Q84" s="10"/>
      <c r="R84" s="12"/>
      <c r="S84" s="121"/>
      <c r="T84" s="87"/>
      <c r="U84" s="13" t="s">
        <v>27</v>
      </c>
    </row>
    <row r="85" spans="1:21" ht="15.5" x14ac:dyDescent="0.35">
      <c r="A85" s="8" t="s">
        <v>98</v>
      </c>
      <c r="B85" s="64">
        <v>0.32125999107200776</v>
      </c>
      <c r="C85" s="129">
        <v>1.1681988492855999</v>
      </c>
      <c r="D85" s="10"/>
      <c r="E85" s="49"/>
      <c r="F85" s="10"/>
      <c r="G85" s="10"/>
      <c r="H85" s="10"/>
      <c r="I85" s="10"/>
      <c r="J85" s="10"/>
      <c r="K85" s="11"/>
      <c r="L85" s="9" t="s">
        <v>27</v>
      </c>
      <c r="M85" s="10" t="s">
        <v>27</v>
      </c>
      <c r="N85" s="10" t="s">
        <v>27</v>
      </c>
      <c r="O85" s="10"/>
      <c r="P85" s="10"/>
      <c r="Q85" s="10"/>
      <c r="R85" s="12"/>
      <c r="S85" s="121"/>
      <c r="T85" s="87"/>
      <c r="U85" s="13" t="s">
        <v>27</v>
      </c>
    </row>
    <row r="86" spans="1:21" ht="15.5" x14ac:dyDescent="0.35">
      <c r="A86" s="8" t="s">
        <v>99</v>
      </c>
      <c r="B86" s="64">
        <v>5.4210854250737149E-2</v>
      </c>
      <c r="C86" s="129">
        <v>1.55407190363102</v>
      </c>
      <c r="D86" s="10" t="s">
        <v>27</v>
      </c>
      <c r="E86" s="49" t="s">
        <v>27</v>
      </c>
      <c r="F86" s="10" t="s">
        <v>27</v>
      </c>
      <c r="G86" s="10"/>
      <c r="H86" s="10"/>
      <c r="I86" s="10"/>
      <c r="J86" s="10"/>
      <c r="K86" s="11"/>
      <c r="L86" s="9"/>
      <c r="M86" s="10"/>
      <c r="N86" s="10"/>
      <c r="O86" s="10"/>
      <c r="P86" s="10"/>
      <c r="Q86" s="10"/>
      <c r="R86" s="12"/>
      <c r="S86" s="121"/>
      <c r="T86" s="87"/>
      <c r="U86" s="13"/>
    </row>
    <row r="87" spans="1:21" ht="15.5" x14ac:dyDescent="0.35">
      <c r="A87" s="8" t="s">
        <v>100</v>
      </c>
      <c r="B87" s="64">
        <v>8.6694215319998311E-2</v>
      </c>
      <c r="C87" s="129">
        <v>1.4783572605553801</v>
      </c>
      <c r="D87" s="10"/>
      <c r="E87" s="49"/>
      <c r="F87" s="10"/>
      <c r="G87" s="10"/>
      <c r="H87" s="10"/>
      <c r="I87" s="10"/>
      <c r="J87" s="10"/>
      <c r="K87" s="11"/>
      <c r="L87" s="9" t="s">
        <v>27</v>
      </c>
      <c r="M87" s="10" t="s">
        <v>27</v>
      </c>
      <c r="N87" s="10" t="s">
        <v>27</v>
      </c>
      <c r="O87" s="10"/>
      <c r="P87" s="10"/>
      <c r="Q87" s="10"/>
      <c r="R87" s="12"/>
      <c r="S87" s="121"/>
      <c r="T87" s="87"/>
      <c r="U87" s="13"/>
    </row>
    <row r="88" spans="1:21" ht="15.5" x14ac:dyDescent="0.35">
      <c r="A88" s="8" t="s">
        <v>101</v>
      </c>
      <c r="B88" s="64">
        <v>0.16834347201377736</v>
      </c>
      <c r="C88" s="129">
        <v>1.75001218231239</v>
      </c>
      <c r="D88" s="10" t="s">
        <v>27</v>
      </c>
      <c r="E88" s="49" t="s">
        <v>27</v>
      </c>
      <c r="F88" s="10" t="s">
        <v>27</v>
      </c>
      <c r="G88" s="10"/>
      <c r="H88" s="10"/>
      <c r="I88" s="10"/>
      <c r="J88" s="10"/>
      <c r="K88" s="11"/>
      <c r="L88" s="9"/>
      <c r="M88" s="10"/>
      <c r="N88" s="10"/>
      <c r="O88" s="10"/>
      <c r="P88" s="10"/>
      <c r="Q88" s="10"/>
      <c r="R88" s="12"/>
      <c r="S88" s="121"/>
      <c r="T88" s="87" t="s">
        <v>27</v>
      </c>
      <c r="U88" s="13" t="s">
        <v>27</v>
      </c>
    </row>
    <row r="89" spans="1:21" ht="15.5" x14ac:dyDescent="0.35">
      <c r="A89" s="8" t="s">
        <v>102</v>
      </c>
      <c r="B89" s="64">
        <v>6.7067600746401196E-2</v>
      </c>
      <c r="C89" s="129">
        <v>1.6276905479430599</v>
      </c>
      <c r="D89" s="10" t="s">
        <v>27</v>
      </c>
      <c r="E89" s="49" t="s">
        <v>27</v>
      </c>
      <c r="F89" s="10" t="s">
        <v>27</v>
      </c>
      <c r="G89" s="10"/>
      <c r="H89" s="10"/>
      <c r="I89" s="10"/>
      <c r="J89" s="10"/>
      <c r="K89" s="11"/>
      <c r="L89" s="9"/>
      <c r="M89" s="10"/>
      <c r="N89" s="10"/>
      <c r="O89" s="10"/>
      <c r="P89" s="10"/>
      <c r="Q89" s="10"/>
      <c r="R89" s="12"/>
      <c r="S89" s="121"/>
      <c r="T89" s="87"/>
      <c r="U89" s="13"/>
    </row>
    <row r="90" spans="1:21" ht="15.5" x14ac:dyDescent="0.35">
      <c r="A90" s="8" t="s">
        <v>103</v>
      </c>
      <c r="B90" s="64">
        <v>7.7000511967071764E-2</v>
      </c>
      <c r="C90" s="129">
        <v>1.5125171179376999</v>
      </c>
      <c r="D90" s="10" t="s">
        <v>27</v>
      </c>
      <c r="E90" s="49" t="s">
        <v>27</v>
      </c>
      <c r="F90" s="10" t="s">
        <v>27</v>
      </c>
      <c r="G90" s="10"/>
      <c r="H90" s="10"/>
      <c r="I90" s="10"/>
      <c r="J90" s="10"/>
      <c r="K90" s="11"/>
      <c r="L90" s="9"/>
      <c r="M90" s="10"/>
      <c r="N90" s="10"/>
      <c r="O90" s="10"/>
      <c r="P90" s="10"/>
      <c r="Q90" s="10"/>
      <c r="R90" s="12"/>
      <c r="S90" s="121"/>
      <c r="T90" s="87"/>
      <c r="U90" s="13"/>
    </row>
    <row r="91" spans="1:21" ht="15.5" x14ac:dyDescent="0.35">
      <c r="A91" s="8" t="s">
        <v>104</v>
      </c>
      <c r="B91" s="64">
        <v>5.7204526839021448E-2</v>
      </c>
      <c r="C91" s="129">
        <v>1.5982183223139699</v>
      </c>
      <c r="D91" s="10"/>
      <c r="E91" s="49"/>
      <c r="F91" s="10"/>
      <c r="G91" s="10"/>
      <c r="H91" s="10"/>
      <c r="I91" s="10"/>
      <c r="J91" s="10"/>
      <c r="K91" s="11"/>
      <c r="L91" s="9" t="s">
        <v>27</v>
      </c>
      <c r="M91" s="10" t="s">
        <v>27</v>
      </c>
      <c r="N91" s="10" t="s">
        <v>27</v>
      </c>
      <c r="O91" s="10"/>
      <c r="P91" s="10"/>
      <c r="Q91" s="10"/>
      <c r="R91" s="12"/>
      <c r="S91" s="121"/>
      <c r="T91" s="87"/>
      <c r="U91" s="13"/>
    </row>
    <row r="92" spans="1:21" ht="15.5" x14ac:dyDescent="0.35">
      <c r="A92" s="8" t="s">
        <v>105</v>
      </c>
      <c r="B92" s="64">
        <v>2.8229988832609364E-2</v>
      </c>
      <c r="C92" s="129">
        <v>1.3659144496964899</v>
      </c>
      <c r="D92" s="10"/>
      <c r="E92" s="49"/>
      <c r="F92" s="10"/>
      <c r="G92" s="10"/>
      <c r="H92" s="10"/>
      <c r="I92" s="10"/>
      <c r="J92" s="10"/>
      <c r="K92" s="11"/>
      <c r="L92" s="9" t="s">
        <v>27</v>
      </c>
      <c r="M92" s="10" t="s">
        <v>27</v>
      </c>
      <c r="N92" s="10" t="s">
        <v>27</v>
      </c>
      <c r="O92" s="10"/>
      <c r="P92" s="10"/>
      <c r="Q92" s="10"/>
      <c r="R92" s="12"/>
      <c r="S92" s="121"/>
      <c r="T92" s="87"/>
      <c r="U92" s="13"/>
    </row>
    <row r="93" spans="1:21" ht="15.5" x14ac:dyDescent="0.35">
      <c r="A93" s="8" t="s">
        <v>106</v>
      </c>
      <c r="B93" s="64">
        <v>0.28481693693828092</v>
      </c>
      <c r="C93" s="129">
        <v>1.3594183851204</v>
      </c>
      <c r="D93" s="10"/>
      <c r="E93" s="49"/>
      <c r="F93" s="10"/>
      <c r="G93" s="10"/>
      <c r="H93" s="10"/>
      <c r="I93" s="10"/>
      <c r="J93" s="10"/>
      <c r="K93" s="11"/>
      <c r="L93" s="9" t="s">
        <v>27</v>
      </c>
      <c r="M93" s="10" t="s">
        <v>27</v>
      </c>
      <c r="N93" s="10"/>
      <c r="O93" s="10" t="s">
        <v>27</v>
      </c>
      <c r="P93" s="10"/>
      <c r="Q93" s="10"/>
      <c r="R93" s="12"/>
      <c r="S93" s="121"/>
      <c r="T93" s="87"/>
      <c r="U93" s="13" t="s">
        <v>27</v>
      </c>
    </row>
    <row r="94" spans="1:21" ht="15.5" x14ac:dyDescent="0.35">
      <c r="A94" s="8" t="s">
        <v>107</v>
      </c>
      <c r="B94" s="64">
        <v>5.8819939250391425E-2</v>
      </c>
      <c r="C94" s="129">
        <v>2.0640269421878101</v>
      </c>
      <c r="D94" s="10"/>
      <c r="E94" s="49"/>
      <c r="F94" s="10"/>
      <c r="G94" s="10"/>
      <c r="H94" s="10"/>
      <c r="I94" s="10"/>
      <c r="J94" s="10"/>
      <c r="K94" s="11"/>
      <c r="L94" s="9" t="s">
        <v>27</v>
      </c>
      <c r="M94" s="10" t="s">
        <v>27</v>
      </c>
      <c r="N94" s="10" t="s">
        <v>27</v>
      </c>
      <c r="O94" s="10"/>
      <c r="P94" s="10"/>
      <c r="Q94" s="10"/>
      <c r="R94" s="12"/>
      <c r="S94" s="121"/>
      <c r="T94" s="87"/>
      <c r="U94" s="13"/>
    </row>
    <row r="95" spans="1:21" ht="15.5" x14ac:dyDescent="0.35">
      <c r="A95" s="8" t="s">
        <v>108</v>
      </c>
      <c r="B95" s="64">
        <v>0.26338602601849753</v>
      </c>
      <c r="C95" s="129">
        <v>2.0718164951389899</v>
      </c>
      <c r="D95" s="10"/>
      <c r="E95" s="49"/>
      <c r="F95" s="10"/>
      <c r="G95" s="10"/>
      <c r="H95" s="10"/>
      <c r="I95" s="10"/>
      <c r="J95" s="10"/>
      <c r="K95" s="11"/>
      <c r="L95" s="9" t="s">
        <v>27</v>
      </c>
      <c r="M95" s="10" t="s">
        <v>27</v>
      </c>
      <c r="N95" s="10" t="s">
        <v>27</v>
      </c>
      <c r="O95" s="10"/>
      <c r="P95" s="10"/>
      <c r="Q95" s="10"/>
      <c r="R95" s="12"/>
      <c r="S95" s="121"/>
      <c r="T95" s="87"/>
      <c r="U95" s="13" t="s">
        <v>27</v>
      </c>
    </row>
    <row r="96" spans="1:21" ht="15.5" x14ac:dyDescent="0.35">
      <c r="A96" s="8" t="s">
        <v>109</v>
      </c>
      <c r="B96" s="64">
        <v>1.7883138380115851</v>
      </c>
      <c r="C96" s="129">
        <v>1.5477651413471301</v>
      </c>
      <c r="D96" s="10"/>
      <c r="E96" s="49"/>
      <c r="F96" s="10"/>
      <c r="G96" s="10"/>
      <c r="H96" s="10"/>
      <c r="I96" s="10"/>
      <c r="J96" s="10"/>
      <c r="K96" s="11"/>
      <c r="L96" s="9" t="s">
        <v>27</v>
      </c>
      <c r="M96" s="10" t="s">
        <v>27</v>
      </c>
      <c r="N96" s="10"/>
      <c r="O96" s="10" t="s">
        <v>27</v>
      </c>
      <c r="P96" s="10"/>
      <c r="Q96" s="10"/>
      <c r="R96" s="12"/>
      <c r="S96" s="121"/>
      <c r="T96" s="87"/>
      <c r="U96" s="13" t="s">
        <v>27</v>
      </c>
    </row>
    <row r="97" spans="1:21" ht="15.5" x14ac:dyDescent="0.35">
      <c r="A97" s="8" t="s">
        <v>110</v>
      </c>
      <c r="B97" s="64">
        <v>1.9118852928375129E-2</v>
      </c>
      <c r="C97" s="129">
        <v>1.4770925238174499</v>
      </c>
      <c r="D97" s="10" t="s">
        <v>27</v>
      </c>
      <c r="E97" s="49" t="s">
        <v>27</v>
      </c>
      <c r="F97" s="10" t="s">
        <v>27</v>
      </c>
      <c r="G97" s="10"/>
      <c r="H97" s="10"/>
      <c r="I97" s="10"/>
      <c r="J97" s="10"/>
      <c r="K97" s="11"/>
      <c r="L97" s="9"/>
      <c r="M97" s="10"/>
      <c r="N97" s="10"/>
      <c r="O97" s="10"/>
      <c r="P97" s="10"/>
      <c r="Q97" s="10"/>
      <c r="R97" s="12"/>
      <c r="S97" s="121"/>
      <c r="T97" s="87"/>
      <c r="U97" s="13"/>
    </row>
    <row r="98" spans="1:21" ht="15.5" x14ac:dyDescent="0.35">
      <c r="A98" s="8" t="s">
        <v>111</v>
      </c>
      <c r="B98" s="64">
        <v>0.25924479195627365</v>
      </c>
      <c r="C98" s="129">
        <v>1.55216397652079</v>
      </c>
      <c r="D98" s="10" t="s">
        <v>27</v>
      </c>
      <c r="E98" s="49" t="s">
        <v>27</v>
      </c>
      <c r="F98" s="10" t="s">
        <v>27</v>
      </c>
      <c r="G98" s="10"/>
      <c r="H98" s="10"/>
      <c r="I98" s="10"/>
      <c r="J98" s="10"/>
      <c r="K98" s="11"/>
      <c r="L98" s="9"/>
      <c r="M98" s="10"/>
      <c r="N98" s="10"/>
      <c r="O98" s="10"/>
      <c r="P98" s="10"/>
      <c r="Q98" s="10"/>
      <c r="R98" s="12"/>
      <c r="S98" s="121"/>
      <c r="T98" s="87"/>
      <c r="U98" s="13" t="s">
        <v>27</v>
      </c>
    </row>
    <row r="99" spans="1:21" ht="15.5" x14ac:dyDescent="0.35">
      <c r="A99" s="8" t="s">
        <v>112</v>
      </c>
      <c r="B99" s="64">
        <v>9.6676981571728701E-2</v>
      </c>
      <c r="C99" s="129">
        <v>1.5354401332433401</v>
      </c>
      <c r="D99" s="10" t="s">
        <v>27</v>
      </c>
      <c r="E99" s="49" t="s">
        <v>27</v>
      </c>
      <c r="F99" s="10" t="s">
        <v>27</v>
      </c>
      <c r="G99" s="10"/>
      <c r="H99" s="10"/>
      <c r="I99" s="10"/>
      <c r="J99" s="10"/>
      <c r="K99" s="11"/>
      <c r="L99" s="9"/>
      <c r="M99" s="10"/>
      <c r="N99" s="10"/>
      <c r="O99" s="10"/>
      <c r="P99" s="10"/>
      <c r="Q99" s="10"/>
      <c r="R99" s="12"/>
      <c r="S99" s="121"/>
      <c r="T99" s="87"/>
      <c r="U99" s="13"/>
    </row>
    <row r="100" spans="1:21" ht="15.5" x14ac:dyDescent="0.35">
      <c r="A100" s="8" t="s">
        <v>113</v>
      </c>
      <c r="B100" s="64">
        <v>0.20970060243627697</v>
      </c>
      <c r="C100" s="129">
        <v>1.5423492610968401</v>
      </c>
      <c r="D100" s="10" t="s">
        <v>27</v>
      </c>
      <c r="E100" s="49" t="s">
        <v>27</v>
      </c>
      <c r="F100" s="10" t="s">
        <v>27</v>
      </c>
      <c r="G100" s="10"/>
      <c r="H100" s="10"/>
      <c r="I100" s="10"/>
      <c r="J100" s="10"/>
      <c r="K100" s="11"/>
      <c r="L100" s="9"/>
      <c r="M100" s="10"/>
      <c r="N100" s="10"/>
      <c r="O100" s="10"/>
      <c r="P100" s="10"/>
      <c r="Q100" s="10"/>
      <c r="R100" s="12"/>
      <c r="S100" s="121"/>
      <c r="T100" s="87"/>
      <c r="U100" s="13" t="s">
        <v>27</v>
      </c>
    </row>
    <row r="101" spans="1:21" ht="15.5" x14ac:dyDescent="0.35">
      <c r="A101" s="8" t="s">
        <v>114</v>
      </c>
      <c r="B101" s="64">
        <v>1.2334630110109175</v>
      </c>
      <c r="C101" s="129">
        <v>1.5053831887707199</v>
      </c>
      <c r="D101" s="10" t="s">
        <v>27</v>
      </c>
      <c r="E101" s="49" t="s">
        <v>27</v>
      </c>
      <c r="F101" s="10" t="s">
        <v>27</v>
      </c>
      <c r="G101" s="10"/>
      <c r="H101" s="10"/>
      <c r="I101" s="10"/>
      <c r="J101" s="10"/>
      <c r="K101" s="11"/>
      <c r="L101" s="9"/>
      <c r="M101" s="10"/>
      <c r="N101" s="10"/>
      <c r="O101" s="10"/>
      <c r="P101" s="10"/>
      <c r="Q101" s="10"/>
      <c r="R101" s="12"/>
      <c r="S101" s="121"/>
      <c r="T101" s="87" t="s">
        <v>27</v>
      </c>
      <c r="U101" s="13" t="s">
        <v>27</v>
      </c>
    </row>
    <row r="102" spans="1:21" ht="15.5" x14ac:dyDescent="0.35">
      <c r="A102" s="8" t="s">
        <v>115</v>
      </c>
      <c r="B102" s="64">
        <v>0.15770507457851329</v>
      </c>
      <c r="C102" s="129">
        <v>1.3943424427153999</v>
      </c>
      <c r="D102" s="10" t="s">
        <v>27</v>
      </c>
      <c r="E102" s="49" t="s">
        <v>27</v>
      </c>
      <c r="F102" s="10" t="s">
        <v>27</v>
      </c>
      <c r="G102" s="10"/>
      <c r="H102" s="10"/>
      <c r="I102" s="10"/>
      <c r="J102" s="10"/>
      <c r="K102" s="11"/>
      <c r="L102" s="9"/>
      <c r="M102" s="10"/>
      <c r="N102" s="10"/>
      <c r="O102" s="10"/>
      <c r="P102" s="10"/>
      <c r="Q102" s="10"/>
      <c r="R102" s="12"/>
      <c r="S102" s="121"/>
      <c r="T102" s="87"/>
      <c r="U102" s="13" t="s">
        <v>27</v>
      </c>
    </row>
    <row r="103" spans="1:21" ht="15.5" x14ac:dyDescent="0.35">
      <c r="A103" s="8" t="s">
        <v>116</v>
      </c>
      <c r="B103" s="64">
        <v>3.8543590818542556E-2</v>
      </c>
      <c r="C103" s="129">
        <v>1.64815483642223</v>
      </c>
      <c r="D103" s="10"/>
      <c r="E103" s="49"/>
      <c r="F103" s="10"/>
      <c r="G103" s="10"/>
      <c r="H103" s="10"/>
      <c r="I103" s="10"/>
      <c r="J103" s="10"/>
      <c r="K103" s="11"/>
      <c r="L103" s="9" t="s">
        <v>27</v>
      </c>
      <c r="M103" s="10" t="s">
        <v>27</v>
      </c>
      <c r="N103" s="10" t="s">
        <v>27</v>
      </c>
      <c r="O103" s="10"/>
      <c r="P103" s="10"/>
      <c r="Q103" s="10"/>
      <c r="R103" s="12"/>
      <c r="S103" s="121"/>
      <c r="T103" s="87"/>
      <c r="U103" s="13"/>
    </row>
    <row r="104" spans="1:21" ht="15.5" x14ac:dyDescent="0.35">
      <c r="A104" s="8" t="s">
        <v>117</v>
      </c>
      <c r="B104" s="64">
        <v>2.2340680909370667E-2</v>
      </c>
      <c r="C104" s="129">
        <v>1.6354008291875801</v>
      </c>
      <c r="D104" s="10" t="s">
        <v>27</v>
      </c>
      <c r="E104" s="49" t="s">
        <v>27</v>
      </c>
      <c r="F104" s="10" t="s">
        <v>27</v>
      </c>
      <c r="G104" s="10"/>
      <c r="H104" s="10"/>
      <c r="I104" s="10"/>
      <c r="J104" s="10"/>
      <c r="K104" s="11"/>
      <c r="L104" s="9"/>
      <c r="M104" s="10"/>
      <c r="N104" s="10"/>
      <c r="O104" s="10"/>
      <c r="P104" s="10"/>
      <c r="Q104" s="10"/>
      <c r="R104" s="12"/>
      <c r="S104" s="121"/>
      <c r="T104" s="87" t="s">
        <v>27</v>
      </c>
      <c r="U104" s="13"/>
    </row>
    <row r="105" spans="1:21" ht="15.5" x14ac:dyDescent="0.35">
      <c r="A105" s="8" t="s">
        <v>118</v>
      </c>
      <c r="B105" s="64">
        <v>3.0237727584614134E-2</v>
      </c>
      <c r="C105" s="129">
        <v>1.3849027765566502</v>
      </c>
      <c r="D105" s="10" t="s">
        <v>27</v>
      </c>
      <c r="E105" s="49" t="s">
        <v>27</v>
      </c>
      <c r="F105" s="10" t="s">
        <v>27</v>
      </c>
      <c r="G105" s="10"/>
      <c r="H105" s="10"/>
      <c r="I105" s="10"/>
      <c r="J105" s="10"/>
      <c r="K105" s="11"/>
      <c r="L105" s="9"/>
      <c r="M105" s="10"/>
      <c r="N105" s="10"/>
      <c r="O105" s="10"/>
      <c r="P105" s="10"/>
      <c r="Q105" s="10"/>
      <c r="R105" s="12"/>
      <c r="S105" s="121"/>
      <c r="T105" s="87"/>
      <c r="U105" s="13"/>
    </row>
    <row r="106" spans="1:21" ht="15.5" x14ac:dyDescent="0.35">
      <c r="A106" s="8" t="s">
        <v>119</v>
      </c>
      <c r="B106" s="64">
        <v>2.3802954155671838E-2</v>
      </c>
      <c r="C106" s="129">
        <v>1.4348049310275701</v>
      </c>
      <c r="D106" s="10" t="s">
        <v>27</v>
      </c>
      <c r="E106" s="49" t="s">
        <v>27</v>
      </c>
      <c r="F106" s="10" t="s">
        <v>27</v>
      </c>
      <c r="G106" s="10"/>
      <c r="H106" s="10"/>
      <c r="I106" s="10"/>
      <c r="J106" s="10"/>
      <c r="K106" s="11"/>
      <c r="L106" s="9"/>
      <c r="M106" s="10"/>
      <c r="N106" s="10"/>
      <c r="O106" s="10"/>
      <c r="P106" s="10"/>
      <c r="Q106" s="10"/>
      <c r="R106" s="12"/>
      <c r="S106" s="121"/>
      <c r="T106" s="87"/>
      <c r="U106" s="13"/>
    </row>
    <row r="107" spans="1:21" ht="15.5" x14ac:dyDescent="0.35">
      <c r="A107" s="8" t="s">
        <v>120</v>
      </c>
      <c r="B107" s="64">
        <v>0.1449048696431898</v>
      </c>
      <c r="C107" s="129">
        <v>1.3171427697812501</v>
      </c>
      <c r="D107" s="10"/>
      <c r="E107" s="49"/>
      <c r="F107" s="10"/>
      <c r="G107" s="10"/>
      <c r="H107" s="10"/>
      <c r="I107" s="10"/>
      <c r="J107" s="10"/>
      <c r="K107" s="11"/>
      <c r="L107" s="9" t="s">
        <v>27</v>
      </c>
      <c r="M107" s="10" t="s">
        <v>27</v>
      </c>
      <c r="N107" s="10" t="s">
        <v>27</v>
      </c>
      <c r="O107" s="10"/>
      <c r="P107" s="10"/>
      <c r="Q107" s="10"/>
      <c r="R107" s="12"/>
      <c r="S107" s="121"/>
      <c r="T107" s="87"/>
      <c r="U107" s="13"/>
    </row>
    <row r="108" spans="1:21" ht="15.5" x14ac:dyDescent="0.35">
      <c r="A108" s="8" t="s">
        <v>121</v>
      </c>
      <c r="B108" s="64">
        <v>1.8671950222763087</v>
      </c>
      <c r="C108" s="129">
        <v>1.5563194907446398</v>
      </c>
      <c r="D108" s="10" t="s">
        <v>27</v>
      </c>
      <c r="E108" s="49" t="s">
        <v>27</v>
      </c>
      <c r="F108" s="10" t="s">
        <v>27</v>
      </c>
      <c r="G108" s="10"/>
      <c r="H108" s="10"/>
      <c r="I108" s="10"/>
      <c r="J108" s="10"/>
      <c r="K108" s="11"/>
      <c r="L108" s="9"/>
      <c r="M108" s="10"/>
      <c r="N108" s="10"/>
      <c r="O108" s="10"/>
      <c r="P108" s="10"/>
      <c r="Q108" s="10"/>
      <c r="R108" s="12"/>
      <c r="S108" s="121"/>
      <c r="T108" s="87" t="s">
        <v>27</v>
      </c>
      <c r="U108" s="13" t="s">
        <v>27</v>
      </c>
    </row>
    <row r="109" spans="1:21" ht="15.5" x14ac:dyDescent="0.35">
      <c r="A109" s="8" t="s">
        <v>122</v>
      </c>
      <c r="B109" s="64">
        <v>0.10367278094647928</v>
      </c>
      <c r="C109" s="129">
        <v>1.7016007218620002</v>
      </c>
      <c r="D109" s="10" t="s">
        <v>27</v>
      </c>
      <c r="E109" s="49" t="s">
        <v>27</v>
      </c>
      <c r="F109" s="10" t="s">
        <v>27</v>
      </c>
      <c r="G109" s="10"/>
      <c r="H109" s="10"/>
      <c r="I109" s="10"/>
      <c r="J109" s="10"/>
      <c r="K109" s="11"/>
      <c r="L109" s="9"/>
      <c r="M109" s="10"/>
      <c r="N109" s="10"/>
      <c r="O109" s="10"/>
      <c r="P109" s="10"/>
      <c r="Q109" s="10"/>
      <c r="R109" s="12"/>
      <c r="S109" s="121"/>
      <c r="T109" s="87"/>
      <c r="U109" s="13"/>
    </row>
    <row r="110" spans="1:21" ht="15.5" x14ac:dyDescent="0.35">
      <c r="A110" s="8" t="s">
        <v>123</v>
      </c>
      <c r="B110" s="64">
        <v>0.10934252137085529</v>
      </c>
      <c r="C110" s="129">
        <v>1.6144698329465601</v>
      </c>
      <c r="D110" s="10" t="s">
        <v>27</v>
      </c>
      <c r="E110" s="49" t="s">
        <v>27</v>
      </c>
      <c r="F110" s="10" t="s">
        <v>27</v>
      </c>
      <c r="G110" s="10"/>
      <c r="H110" s="10"/>
      <c r="I110" s="10"/>
      <c r="J110" s="10"/>
      <c r="K110" s="11"/>
      <c r="L110" s="9"/>
      <c r="M110" s="10"/>
      <c r="N110" s="10"/>
      <c r="O110" s="10"/>
      <c r="P110" s="10"/>
      <c r="Q110" s="10"/>
      <c r="R110" s="12"/>
      <c r="S110" s="121"/>
      <c r="T110" s="87" t="s">
        <v>27</v>
      </c>
      <c r="U110" s="13"/>
    </row>
    <row r="111" spans="1:21" ht="15.5" x14ac:dyDescent="0.35">
      <c r="A111" s="8" t="s">
        <v>124</v>
      </c>
      <c r="B111" s="64">
        <v>5.4845874408398748E-2</v>
      </c>
      <c r="C111" s="129">
        <v>1.25864411705919</v>
      </c>
      <c r="D111" s="10"/>
      <c r="E111" s="49"/>
      <c r="F111" s="10"/>
      <c r="G111" s="10"/>
      <c r="H111" s="10"/>
      <c r="I111" s="10"/>
      <c r="J111" s="10"/>
      <c r="K111" s="11"/>
      <c r="L111" s="9" t="s">
        <v>27</v>
      </c>
      <c r="M111" s="10" t="s">
        <v>27</v>
      </c>
      <c r="N111" s="10" t="s">
        <v>27</v>
      </c>
      <c r="O111" s="10"/>
      <c r="P111" s="10"/>
      <c r="Q111" s="10"/>
      <c r="R111" s="12"/>
      <c r="S111" s="121"/>
      <c r="T111" s="87"/>
      <c r="U111" s="13"/>
    </row>
    <row r="112" spans="1:21" ht="15.5" x14ac:dyDescent="0.35">
      <c r="A112" s="8" t="s">
        <v>125</v>
      </c>
      <c r="B112" s="64">
        <v>7.3187590720902085E-2</v>
      </c>
      <c r="C112" s="129">
        <v>1.5014046206910601</v>
      </c>
      <c r="D112" s="10" t="s">
        <v>27</v>
      </c>
      <c r="E112" s="49" t="s">
        <v>27</v>
      </c>
      <c r="F112" s="10" t="s">
        <v>27</v>
      </c>
      <c r="G112" s="10"/>
      <c r="H112" s="10"/>
      <c r="I112" s="10"/>
      <c r="J112" s="10"/>
      <c r="K112" s="11"/>
      <c r="L112" s="9"/>
      <c r="M112" s="10"/>
      <c r="N112" s="10"/>
      <c r="O112" s="10"/>
      <c r="P112" s="10"/>
      <c r="Q112" s="10"/>
      <c r="R112" s="12"/>
      <c r="S112" s="121"/>
      <c r="T112" s="87"/>
      <c r="U112" s="13"/>
    </row>
    <row r="113" spans="1:21" ht="15.5" x14ac:dyDescent="0.35">
      <c r="A113" s="8" t="s">
        <v>126</v>
      </c>
      <c r="B113" s="64">
        <v>3.3591890829963486E-2</v>
      </c>
      <c r="C113" s="129">
        <v>1.3529948353107901</v>
      </c>
      <c r="D113" s="10"/>
      <c r="E113" s="49"/>
      <c r="F113" s="10"/>
      <c r="G113" s="10"/>
      <c r="H113" s="10"/>
      <c r="I113" s="10"/>
      <c r="J113" s="10"/>
      <c r="K113" s="11"/>
      <c r="L113" s="9" t="s">
        <v>27</v>
      </c>
      <c r="M113" s="10" t="s">
        <v>27</v>
      </c>
      <c r="N113" s="10"/>
      <c r="O113" s="10" t="s">
        <v>27</v>
      </c>
      <c r="P113" s="10"/>
      <c r="Q113" s="10"/>
      <c r="R113" s="12"/>
      <c r="S113" s="121"/>
      <c r="T113" s="87" t="s">
        <v>27</v>
      </c>
      <c r="U113" s="13"/>
    </row>
    <row r="114" spans="1:21" ht="15.5" x14ac:dyDescent="0.35">
      <c r="A114" s="8" t="s">
        <v>127</v>
      </c>
      <c r="B114" s="64">
        <v>0.1272598632854553</v>
      </c>
      <c r="C114" s="129">
        <v>1.5746725476580701</v>
      </c>
      <c r="D114" s="10" t="s">
        <v>27</v>
      </c>
      <c r="E114" s="49" t="s">
        <v>27</v>
      </c>
      <c r="F114" s="10" t="s">
        <v>27</v>
      </c>
      <c r="G114" s="10"/>
      <c r="H114" s="10"/>
      <c r="I114" s="10"/>
      <c r="J114" s="10"/>
      <c r="K114" s="11"/>
      <c r="L114" s="9"/>
      <c r="M114" s="10"/>
      <c r="N114" s="10"/>
      <c r="O114" s="10"/>
      <c r="P114" s="10"/>
      <c r="Q114" s="10"/>
      <c r="R114" s="12"/>
      <c r="S114" s="121"/>
      <c r="T114" s="87"/>
      <c r="U114" s="13" t="s">
        <v>27</v>
      </c>
    </row>
    <row r="115" spans="1:21" ht="15.5" x14ac:dyDescent="0.35">
      <c r="A115" s="8" t="s">
        <v>128</v>
      </c>
      <c r="B115" s="64">
        <v>0.11699603739656378</v>
      </c>
      <c r="C115" s="129">
        <v>1.83432687297909</v>
      </c>
      <c r="D115" s="10"/>
      <c r="E115" s="133"/>
      <c r="F115" s="14"/>
      <c r="G115" s="14"/>
      <c r="H115" s="14"/>
      <c r="I115" s="14"/>
      <c r="J115" s="14"/>
      <c r="K115" s="15"/>
      <c r="L115" s="16" t="s">
        <v>27</v>
      </c>
      <c r="M115" s="14" t="s">
        <v>27</v>
      </c>
      <c r="N115" s="14" t="s">
        <v>27</v>
      </c>
      <c r="O115" s="14"/>
      <c r="P115" s="14"/>
      <c r="Q115" s="14"/>
      <c r="R115" s="17"/>
      <c r="S115" s="122"/>
      <c r="T115" s="87"/>
      <c r="U115" s="18"/>
    </row>
    <row r="116" spans="1:21" ht="15.5" x14ac:dyDescent="0.35">
      <c r="A116" s="19" t="s">
        <v>346</v>
      </c>
      <c r="B116" s="65">
        <f>+SUM(B117:B123)</f>
        <v>2.2900102896139485</v>
      </c>
      <c r="C116" s="84">
        <v>1.4292739969693744</v>
      </c>
      <c r="D116" s="76">
        <f>SUMIF(D117:D123,"X",B117:$B$123)</f>
        <v>2.2900102896139485</v>
      </c>
      <c r="E116" s="65">
        <f>SUMIF(E117:E123,"X",$B117:C$123)</f>
        <v>2.2900102896139485</v>
      </c>
      <c r="F116" s="65">
        <f>SUMIF(F117:F123,"X",$B117:D$123)</f>
        <v>2.2900102896139485</v>
      </c>
      <c r="G116" s="65">
        <f>SUMIF(G117:G123,"X",$B117:E$123)</f>
        <v>0</v>
      </c>
      <c r="H116" s="65">
        <f>SUMIF(H117:H123,"X",$B117:F$123)</f>
        <v>0</v>
      </c>
      <c r="I116" s="65">
        <f>SUMIF(I117:I123,"X",$B117:G$123)</f>
        <v>0</v>
      </c>
      <c r="J116" s="65">
        <f>SUMIF(J117:J123,"X",$B117:H$123)</f>
        <v>0</v>
      </c>
      <c r="K116" s="77">
        <f>SUMIF(K117:K123,"X",$B117:I$123)</f>
        <v>0</v>
      </c>
      <c r="L116" s="65">
        <f>SUMIF(L117:L123,"X",$B117:J$123)</f>
        <v>0</v>
      </c>
      <c r="M116" s="65">
        <f>SUMIF(M117:M123,"X",$B117:K$123)</f>
        <v>0</v>
      </c>
      <c r="N116" s="65">
        <f>SUMIF(N117:N123,"X",$B117:L$123)</f>
        <v>0</v>
      </c>
      <c r="O116" s="65">
        <f>SUMIF(O117:O123,"X",$B117:M$123)</f>
        <v>0</v>
      </c>
      <c r="P116" s="65">
        <f>SUMIF(P117:P123,"X",$B117:N$123)</f>
        <v>0</v>
      </c>
      <c r="Q116" s="65">
        <f>SUMIF(Q117:Q123,"X",$B117:O$123)</f>
        <v>0</v>
      </c>
      <c r="R116" s="84">
        <f>SUMIF(R117:R123,"X",$B117:P$123)</f>
        <v>0</v>
      </c>
      <c r="S116" s="123"/>
      <c r="T116" s="88">
        <f>SUMIF(T117:T123,"X",$B117:R$123)</f>
        <v>0.76806493035395262</v>
      </c>
      <c r="U116" s="75">
        <f>SUMIF(U117:U123,"X",$B117:S$123)</f>
        <v>0</v>
      </c>
    </row>
    <row r="117" spans="1:21" ht="15.5" x14ac:dyDescent="0.35">
      <c r="A117" s="8" t="s">
        <v>129</v>
      </c>
      <c r="B117" s="64">
        <v>8.6545911860414035E-2</v>
      </c>
      <c r="C117" s="129">
        <v>1.38024868833089</v>
      </c>
      <c r="D117" s="10" t="s">
        <v>27</v>
      </c>
      <c r="E117" s="49" t="s">
        <v>27</v>
      </c>
      <c r="F117" s="10" t="s">
        <v>27</v>
      </c>
      <c r="G117" s="10"/>
      <c r="H117" s="10"/>
      <c r="I117" s="10"/>
      <c r="J117" s="10"/>
      <c r="K117" s="11"/>
      <c r="L117" s="9"/>
      <c r="M117" s="10"/>
      <c r="N117" s="10"/>
      <c r="O117" s="10"/>
      <c r="P117" s="10"/>
      <c r="Q117" s="10"/>
      <c r="R117" s="51"/>
      <c r="S117" s="121"/>
      <c r="T117" s="87"/>
      <c r="U117" s="13"/>
    </row>
    <row r="118" spans="1:21" ht="15.5" x14ac:dyDescent="0.35">
      <c r="A118" s="8" t="s">
        <v>130</v>
      </c>
      <c r="B118" s="64">
        <v>0.76806493035395262</v>
      </c>
      <c r="C118" s="129">
        <v>1.3369214638846501</v>
      </c>
      <c r="D118" s="10" t="s">
        <v>27</v>
      </c>
      <c r="E118" s="49" t="s">
        <v>27</v>
      </c>
      <c r="F118" s="10" t="s">
        <v>27</v>
      </c>
      <c r="G118" s="10"/>
      <c r="H118" s="10"/>
      <c r="I118" s="10"/>
      <c r="J118" s="10"/>
      <c r="K118" s="11"/>
      <c r="L118" s="9"/>
      <c r="M118" s="10"/>
      <c r="N118" s="10"/>
      <c r="O118" s="10"/>
      <c r="P118" s="10"/>
      <c r="Q118" s="10"/>
      <c r="R118" s="12"/>
      <c r="S118" s="121"/>
      <c r="T118" s="87" t="s">
        <v>27</v>
      </c>
      <c r="U118" s="13"/>
    </row>
    <row r="119" spans="1:21" ht="15.5" x14ac:dyDescent="0.35">
      <c r="A119" s="8" t="s">
        <v>131</v>
      </c>
      <c r="B119" s="64">
        <v>0.62430305903412797</v>
      </c>
      <c r="C119" s="129">
        <v>1.5526741712569299</v>
      </c>
      <c r="D119" s="10" t="s">
        <v>27</v>
      </c>
      <c r="E119" s="49" t="s">
        <v>27</v>
      </c>
      <c r="F119" s="10" t="s">
        <v>27</v>
      </c>
      <c r="G119" s="10"/>
      <c r="H119" s="10"/>
      <c r="I119" s="10"/>
      <c r="J119" s="10"/>
      <c r="K119" s="11"/>
      <c r="L119" s="9"/>
      <c r="M119" s="10"/>
      <c r="N119" s="10"/>
      <c r="O119" s="10"/>
      <c r="P119" s="10"/>
      <c r="Q119" s="10"/>
      <c r="R119" s="12"/>
      <c r="S119" s="121"/>
      <c r="T119" s="87"/>
      <c r="U119" s="13"/>
    </row>
    <row r="120" spans="1:21" ht="15.5" x14ac:dyDescent="0.35">
      <c r="A120" s="8" t="s">
        <v>132</v>
      </c>
      <c r="B120" s="64">
        <v>8.1225284083555047E-2</v>
      </c>
      <c r="C120" s="129">
        <v>1.41773220654689</v>
      </c>
      <c r="D120" s="10" t="s">
        <v>27</v>
      </c>
      <c r="E120" s="49" t="s">
        <v>27</v>
      </c>
      <c r="F120" s="10" t="s">
        <v>27</v>
      </c>
      <c r="G120" s="10"/>
      <c r="H120" s="10"/>
      <c r="I120" s="10"/>
      <c r="J120" s="10"/>
      <c r="K120" s="11"/>
      <c r="L120" s="9"/>
      <c r="M120" s="10"/>
      <c r="N120" s="10"/>
      <c r="O120" s="10"/>
      <c r="P120" s="10"/>
      <c r="Q120" s="10"/>
      <c r="R120" s="12"/>
      <c r="S120" s="121"/>
      <c r="T120" s="87"/>
      <c r="U120" s="13"/>
    </row>
    <row r="121" spans="1:21" ht="15.5" x14ac:dyDescent="0.35">
      <c r="A121" s="8" t="s">
        <v>133</v>
      </c>
      <c r="B121" s="64">
        <v>0.16432162111805834</v>
      </c>
      <c r="C121" s="129">
        <v>1.5957336838401099</v>
      </c>
      <c r="D121" s="10" t="s">
        <v>27</v>
      </c>
      <c r="E121" s="49" t="s">
        <v>27</v>
      </c>
      <c r="F121" s="10" t="s">
        <v>27</v>
      </c>
      <c r="G121" s="10"/>
      <c r="H121" s="10"/>
      <c r="I121" s="10"/>
      <c r="J121" s="10"/>
      <c r="K121" s="11"/>
      <c r="L121" s="9"/>
      <c r="M121" s="10"/>
      <c r="N121" s="10"/>
      <c r="O121" s="10"/>
      <c r="P121" s="10"/>
      <c r="Q121" s="10"/>
      <c r="R121" s="12"/>
      <c r="S121" s="121"/>
      <c r="T121" s="87"/>
      <c r="U121" s="13"/>
    </row>
    <row r="122" spans="1:21" ht="15.5" x14ac:dyDescent="0.35">
      <c r="A122" s="8" t="s">
        <v>134</v>
      </c>
      <c r="B122" s="64">
        <v>0.29530596952829424</v>
      </c>
      <c r="C122" s="129">
        <v>1.6010856909021101</v>
      </c>
      <c r="D122" s="10" t="s">
        <v>27</v>
      </c>
      <c r="E122" s="49" t="s">
        <v>27</v>
      </c>
      <c r="F122" s="10" t="s">
        <v>27</v>
      </c>
      <c r="G122" s="10"/>
      <c r="H122" s="10"/>
      <c r="I122" s="10"/>
      <c r="J122" s="10"/>
      <c r="K122" s="11"/>
      <c r="L122" s="9"/>
      <c r="M122" s="10"/>
      <c r="N122" s="10"/>
      <c r="O122" s="10"/>
      <c r="P122" s="10"/>
      <c r="Q122" s="10"/>
      <c r="R122" s="12"/>
      <c r="S122" s="121"/>
      <c r="T122" s="87"/>
      <c r="U122" s="13"/>
    </row>
    <row r="123" spans="1:21" ht="15.5" x14ac:dyDescent="0.35">
      <c r="A123" s="8" t="s">
        <v>135</v>
      </c>
      <c r="B123" s="64">
        <v>0.27024351363554616</v>
      </c>
      <c r="C123" s="129">
        <v>1.28169833962876</v>
      </c>
      <c r="D123" s="10" t="s">
        <v>27</v>
      </c>
      <c r="E123" s="49" t="s">
        <v>27</v>
      </c>
      <c r="F123" s="10" t="s">
        <v>27</v>
      </c>
      <c r="G123" s="10"/>
      <c r="H123" s="10"/>
      <c r="I123" s="10"/>
      <c r="J123" s="10"/>
      <c r="K123" s="11"/>
      <c r="L123" s="9"/>
      <c r="M123" s="10"/>
      <c r="N123" s="10"/>
      <c r="O123" s="10"/>
      <c r="P123" s="10"/>
      <c r="Q123" s="10"/>
      <c r="R123" s="12"/>
      <c r="S123" s="121"/>
      <c r="T123" s="87"/>
      <c r="U123" s="13"/>
    </row>
    <row r="124" spans="1:21" ht="15.5" x14ac:dyDescent="0.35">
      <c r="A124" s="19" t="s">
        <v>336</v>
      </c>
      <c r="B124" s="65">
        <f>+SUM(B125:B152)</f>
        <v>4.2550966877452812</v>
      </c>
      <c r="C124" s="84">
        <v>1.2238623332154885</v>
      </c>
      <c r="D124" s="76">
        <f>+SUMIF(D125:D152,"X",$B$125:$B$152)</f>
        <v>4.2550966877452812</v>
      </c>
      <c r="E124" s="65">
        <f t="shared" ref="E124:U124" si="0">+SUMIF(E125:E152,"X",$B$125:$B$152)</f>
        <v>4.0679871583372069</v>
      </c>
      <c r="F124" s="65">
        <f t="shared" si="0"/>
        <v>0</v>
      </c>
      <c r="G124" s="65">
        <f t="shared" si="0"/>
        <v>4.0679871583372069</v>
      </c>
      <c r="H124" s="65">
        <f t="shared" si="0"/>
        <v>0.18710952940807413</v>
      </c>
      <c r="I124" s="65">
        <f t="shared" si="0"/>
        <v>0</v>
      </c>
      <c r="J124" s="65">
        <f t="shared" si="0"/>
        <v>0</v>
      </c>
      <c r="K124" s="65">
        <f t="shared" si="0"/>
        <v>0.18710952940807413</v>
      </c>
      <c r="L124" s="65">
        <f t="shared" si="0"/>
        <v>0</v>
      </c>
      <c r="M124" s="65">
        <f t="shared" si="0"/>
        <v>0</v>
      </c>
      <c r="N124" s="65">
        <f t="shared" si="0"/>
        <v>0</v>
      </c>
      <c r="O124" s="65">
        <f t="shared" si="0"/>
        <v>0</v>
      </c>
      <c r="P124" s="65">
        <f t="shared" si="0"/>
        <v>0</v>
      </c>
      <c r="Q124" s="65">
        <f t="shared" si="0"/>
        <v>0</v>
      </c>
      <c r="R124" s="84">
        <f t="shared" si="0"/>
        <v>0</v>
      </c>
      <c r="S124" s="123"/>
      <c r="T124" s="88">
        <f t="shared" si="0"/>
        <v>0</v>
      </c>
      <c r="U124" s="75">
        <f t="shared" si="0"/>
        <v>4.1615750831476186</v>
      </c>
    </row>
    <row r="125" spans="1:21" ht="15.5" x14ac:dyDescent="0.35">
      <c r="A125" s="8" t="s">
        <v>136</v>
      </c>
      <c r="B125" s="64">
        <v>0.21727953175338185</v>
      </c>
      <c r="C125" s="129">
        <v>1.18840652773833</v>
      </c>
      <c r="D125" s="10" t="s">
        <v>27</v>
      </c>
      <c r="E125" s="49" t="s">
        <v>27</v>
      </c>
      <c r="F125" s="10"/>
      <c r="G125" s="10" t="s">
        <v>27</v>
      </c>
      <c r="H125" s="10"/>
      <c r="I125" s="10"/>
      <c r="J125" s="10"/>
      <c r="K125" s="11"/>
      <c r="L125" s="9"/>
      <c r="M125" s="10"/>
      <c r="N125" s="10"/>
      <c r="O125" s="10"/>
      <c r="P125" s="10"/>
      <c r="Q125" s="10"/>
      <c r="R125" s="12"/>
      <c r="S125" s="121"/>
      <c r="T125" s="87"/>
      <c r="U125" s="13" t="s">
        <v>27</v>
      </c>
    </row>
    <row r="126" spans="1:21" ht="15.5" x14ac:dyDescent="0.35">
      <c r="A126" s="8" t="s">
        <v>137</v>
      </c>
      <c r="B126" s="64">
        <v>1.2360891551799416E-2</v>
      </c>
      <c r="C126" s="129">
        <v>1.3172165036592802</v>
      </c>
      <c r="D126" s="10" t="s">
        <v>27</v>
      </c>
      <c r="E126" s="49" t="s">
        <v>27</v>
      </c>
      <c r="F126" s="10"/>
      <c r="G126" s="10" t="s">
        <v>27</v>
      </c>
      <c r="H126" s="10"/>
      <c r="I126" s="10"/>
      <c r="J126" s="10"/>
      <c r="K126" s="11"/>
      <c r="L126" s="9"/>
      <c r="M126" s="10"/>
      <c r="N126" s="10"/>
      <c r="O126" s="10"/>
      <c r="P126" s="10"/>
      <c r="Q126" s="10"/>
      <c r="R126" s="12"/>
      <c r="S126" s="121"/>
      <c r="T126" s="87"/>
      <c r="U126" s="13" t="s">
        <v>27</v>
      </c>
    </row>
    <row r="127" spans="1:21" ht="15.5" x14ac:dyDescent="0.35">
      <c r="A127" s="8" t="s">
        <v>138</v>
      </c>
      <c r="B127" s="64">
        <v>2.0031312627709092E-2</v>
      </c>
      <c r="C127" s="129">
        <v>1.1951716572742301</v>
      </c>
      <c r="D127" s="10" t="s">
        <v>27</v>
      </c>
      <c r="E127" s="49" t="s">
        <v>27</v>
      </c>
      <c r="F127" s="10"/>
      <c r="G127" s="10" t="s">
        <v>27</v>
      </c>
      <c r="H127" s="10"/>
      <c r="I127" s="10"/>
      <c r="J127" s="10"/>
      <c r="K127" s="11"/>
      <c r="L127" s="9"/>
      <c r="M127" s="10"/>
      <c r="N127" s="10"/>
      <c r="O127" s="10"/>
      <c r="P127" s="10"/>
      <c r="Q127" s="10"/>
      <c r="R127" s="12"/>
      <c r="S127" s="121"/>
      <c r="T127" s="87"/>
      <c r="U127" s="13" t="s">
        <v>27</v>
      </c>
    </row>
    <row r="128" spans="1:21" ht="15.5" x14ac:dyDescent="0.35">
      <c r="A128" s="8" t="s">
        <v>139</v>
      </c>
      <c r="B128" s="64">
        <v>2.6582884647527883E-2</v>
      </c>
      <c r="C128" s="129">
        <v>1.27313741438732</v>
      </c>
      <c r="D128" s="10" t="s">
        <v>27</v>
      </c>
      <c r="E128" s="49" t="s">
        <v>27</v>
      </c>
      <c r="F128" s="10"/>
      <c r="G128" s="10" t="s">
        <v>27</v>
      </c>
      <c r="H128" s="10"/>
      <c r="I128" s="10"/>
      <c r="J128" s="10"/>
      <c r="K128" s="11"/>
      <c r="L128" s="9"/>
      <c r="M128" s="10"/>
      <c r="N128" s="10"/>
      <c r="O128" s="10"/>
      <c r="P128" s="10"/>
      <c r="Q128" s="10"/>
      <c r="R128" s="12"/>
      <c r="S128" s="121"/>
      <c r="T128" s="87"/>
      <c r="U128" s="13" t="s">
        <v>27</v>
      </c>
    </row>
    <row r="129" spans="1:21" ht="15.5" x14ac:dyDescent="0.35">
      <c r="A129" s="8" t="s">
        <v>140</v>
      </c>
      <c r="B129" s="64">
        <v>0.28593299962839824</v>
      </c>
      <c r="C129" s="129">
        <v>1.26417738415736</v>
      </c>
      <c r="D129" s="10" t="s">
        <v>27</v>
      </c>
      <c r="E129" s="49" t="s">
        <v>27</v>
      </c>
      <c r="F129" s="10"/>
      <c r="G129" s="10" t="s">
        <v>27</v>
      </c>
      <c r="H129" s="10"/>
      <c r="I129" s="10"/>
      <c r="J129" s="10"/>
      <c r="K129" s="11"/>
      <c r="L129" s="9"/>
      <c r="M129" s="10"/>
      <c r="N129" s="10"/>
      <c r="O129" s="10"/>
      <c r="P129" s="10"/>
      <c r="Q129" s="10"/>
      <c r="R129" s="12"/>
      <c r="S129" s="121"/>
      <c r="T129" s="87"/>
      <c r="U129" s="13" t="s">
        <v>27</v>
      </c>
    </row>
    <row r="130" spans="1:21" ht="15.5" x14ac:dyDescent="0.35">
      <c r="A130" s="8" t="s">
        <v>141</v>
      </c>
      <c r="B130" s="64">
        <v>0.10156724413032912</v>
      </c>
      <c r="C130" s="129">
        <v>1.2425240615269</v>
      </c>
      <c r="D130" s="10" t="s">
        <v>27</v>
      </c>
      <c r="E130" s="49" t="s">
        <v>27</v>
      </c>
      <c r="F130" s="10"/>
      <c r="G130" s="10" t="s">
        <v>27</v>
      </c>
      <c r="H130" s="10"/>
      <c r="I130" s="10"/>
      <c r="J130" s="10"/>
      <c r="K130" s="11"/>
      <c r="L130" s="9"/>
      <c r="M130" s="10"/>
      <c r="N130" s="10"/>
      <c r="O130" s="10"/>
      <c r="P130" s="10"/>
      <c r="Q130" s="10"/>
      <c r="R130" s="12"/>
      <c r="S130" s="121"/>
      <c r="T130" s="87"/>
      <c r="U130" s="13" t="s">
        <v>27</v>
      </c>
    </row>
    <row r="131" spans="1:21" ht="15.5" x14ac:dyDescent="0.35">
      <c r="A131" s="8" t="s">
        <v>142</v>
      </c>
      <c r="B131" s="64">
        <v>0.36157941651536146</v>
      </c>
      <c r="C131" s="129">
        <v>1.2460049607444201</v>
      </c>
      <c r="D131" s="10" t="s">
        <v>27</v>
      </c>
      <c r="E131" s="49" t="s">
        <v>27</v>
      </c>
      <c r="F131" s="10"/>
      <c r="G131" s="10" t="s">
        <v>27</v>
      </c>
      <c r="H131" s="10"/>
      <c r="I131" s="10"/>
      <c r="J131" s="10"/>
      <c r="K131" s="11"/>
      <c r="L131" s="9"/>
      <c r="M131" s="10"/>
      <c r="N131" s="10"/>
      <c r="O131" s="10"/>
      <c r="P131" s="10"/>
      <c r="Q131" s="10"/>
      <c r="R131" s="12"/>
      <c r="S131" s="121"/>
      <c r="T131" s="87"/>
      <c r="U131" s="13" t="s">
        <v>27</v>
      </c>
    </row>
    <row r="132" spans="1:21" ht="15.5" x14ac:dyDescent="0.35">
      <c r="A132" s="8" t="s">
        <v>143</v>
      </c>
      <c r="B132" s="64">
        <v>0.28250192159083626</v>
      </c>
      <c r="C132" s="129">
        <v>1.13481301238939</v>
      </c>
      <c r="D132" s="10" t="s">
        <v>27</v>
      </c>
      <c r="E132" s="49" t="s">
        <v>27</v>
      </c>
      <c r="F132" s="10"/>
      <c r="G132" s="10" t="s">
        <v>27</v>
      </c>
      <c r="H132" s="10"/>
      <c r="I132" s="10"/>
      <c r="J132" s="10"/>
      <c r="K132" s="11"/>
      <c r="L132" s="9"/>
      <c r="M132" s="10"/>
      <c r="N132" s="10"/>
      <c r="O132" s="10"/>
      <c r="P132" s="10"/>
      <c r="Q132" s="10"/>
      <c r="R132" s="12"/>
      <c r="S132" s="121"/>
      <c r="T132" s="87"/>
      <c r="U132" s="13" t="s">
        <v>27</v>
      </c>
    </row>
    <row r="133" spans="1:21" ht="15.5" x14ac:dyDescent="0.35">
      <c r="A133" s="8" t="s">
        <v>144</v>
      </c>
      <c r="B133" s="64">
        <v>0.11667778082749745</v>
      </c>
      <c r="C133" s="129">
        <v>1.1452049910614099</v>
      </c>
      <c r="D133" s="10" t="s">
        <v>27</v>
      </c>
      <c r="E133" s="49" t="s">
        <v>27</v>
      </c>
      <c r="F133" s="10"/>
      <c r="G133" s="10" t="s">
        <v>27</v>
      </c>
      <c r="H133" s="10"/>
      <c r="I133" s="10"/>
      <c r="J133" s="10"/>
      <c r="K133" s="11"/>
      <c r="L133" s="9"/>
      <c r="M133" s="10"/>
      <c r="N133" s="10"/>
      <c r="O133" s="10"/>
      <c r="P133" s="10"/>
      <c r="Q133" s="10"/>
      <c r="R133" s="12"/>
      <c r="S133" s="121"/>
      <c r="T133" s="87"/>
      <c r="U133" s="13" t="s">
        <v>27</v>
      </c>
    </row>
    <row r="134" spans="1:21" ht="15.5" x14ac:dyDescent="0.35">
      <c r="A134" s="8" t="s">
        <v>145</v>
      </c>
      <c r="B134" s="64">
        <v>0.30390869806973025</v>
      </c>
      <c r="C134" s="129">
        <v>1.1022468098512699</v>
      </c>
      <c r="D134" s="10" t="s">
        <v>27</v>
      </c>
      <c r="E134" s="49" t="s">
        <v>27</v>
      </c>
      <c r="F134" s="10"/>
      <c r="G134" s="10" t="s">
        <v>27</v>
      </c>
      <c r="H134" s="10"/>
      <c r="I134" s="10"/>
      <c r="J134" s="10"/>
      <c r="K134" s="11"/>
      <c r="L134" s="9"/>
      <c r="M134" s="10"/>
      <c r="N134" s="10"/>
      <c r="O134" s="10"/>
      <c r="P134" s="10"/>
      <c r="Q134" s="10"/>
      <c r="R134" s="12"/>
      <c r="S134" s="121"/>
      <c r="T134" s="87"/>
      <c r="U134" s="13" t="s">
        <v>27</v>
      </c>
    </row>
    <row r="135" spans="1:21" ht="15.5" x14ac:dyDescent="0.35">
      <c r="A135" s="8" t="s">
        <v>146</v>
      </c>
      <c r="B135" s="64">
        <v>4.3988621253289326E-2</v>
      </c>
      <c r="C135" s="129">
        <v>1.3291114532817501</v>
      </c>
      <c r="D135" s="10" t="s">
        <v>27</v>
      </c>
      <c r="E135" s="49" t="s">
        <v>27</v>
      </c>
      <c r="F135" s="10"/>
      <c r="G135" s="10" t="s">
        <v>27</v>
      </c>
      <c r="H135" s="10"/>
      <c r="I135" s="10"/>
      <c r="J135" s="10"/>
      <c r="K135" s="11"/>
      <c r="L135" s="9"/>
      <c r="M135" s="10"/>
      <c r="N135" s="10"/>
      <c r="O135" s="10"/>
      <c r="P135" s="10"/>
      <c r="Q135" s="10"/>
      <c r="R135" s="12"/>
      <c r="S135" s="121"/>
      <c r="T135" s="87"/>
      <c r="U135" s="13" t="s">
        <v>27</v>
      </c>
    </row>
    <row r="136" spans="1:21" ht="15.5" x14ac:dyDescent="0.35">
      <c r="A136" s="8" t="s">
        <v>147</v>
      </c>
      <c r="B136" s="64">
        <v>9.0836154735389849E-2</v>
      </c>
      <c r="C136" s="129">
        <v>1.2762729641812101</v>
      </c>
      <c r="D136" s="10" t="s">
        <v>27</v>
      </c>
      <c r="E136" s="49" t="s">
        <v>27</v>
      </c>
      <c r="F136" s="10"/>
      <c r="G136" s="10" t="s">
        <v>27</v>
      </c>
      <c r="H136" s="10"/>
      <c r="I136" s="10"/>
      <c r="J136" s="10"/>
      <c r="K136" s="11"/>
      <c r="L136" s="9"/>
      <c r="M136" s="10"/>
      <c r="N136" s="10"/>
      <c r="O136" s="10"/>
      <c r="P136" s="10"/>
      <c r="Q136" s="10"/>
      <c r="R136" s="12"/>
      <c r="S136" s="121"/>
      <c r="T136" s="87"/>
      <c r="U136" s="13" t="s">
        <v>27</v>
      </c>
    </row>
    <row r="137" spans="1:21" ht="15.5" x14ac:dyDescent="0.35">
      <c r="A137" s="8" t="s">
        <v>148</v>
      </c>
      <c r="B137" s="64">
        <v>4.0109748098106364E-2</v>
      </c>
      <c r="C137" s="129">
        <v>1.2820826849075102</v>
      </c>
      <c r="D137" s="10" t="s">
        <v>27</v>
      </c>
      <c r="E137" s="49" t="s">
        <v>27</v>
      </c>
      <c r="F137" s="10"/>
      <c r="G137" s="10" t="s">
        <v>27</v>
      </c>
      <c r="H137" s="10"/>
      <c r="I137" s="10"/>
      <c r="J137" s="10"/>
      <c r="K137" s="11"/>
      <c r="L137" s="9"/>
      <c r="M137" s="10"/>
      <c r="N137" s="10"/>
      <c r="O137" s="10"/>
      <c r="P137" s="10"/>
      <c r="Q137" s="10"/>
      <c r="R137" s="12"/>
      <c r="S137" s="121"/>
      <c r="T137" s="87"/>
      <c r="U137" s="13" t="s">
        <v>27</v>
      </c>
    </row>
    <row r="138" spans="1:21" ht="15.5" x14ac:dyDescent="0.35">
      <c r="A138" s="8" t="s">
        <v>149</v>
      </c>
      <c r="B138" s="64">
        <v>0.17833265033294182</v>
      </c>
      <c r="C138" s="129">
        <v>1.2275548724054199</v>
      </c>
      <c r="D138" s="10" t="s">
        <v>27</v>
      </c>
      <c r="E138" s="49" t="s">
        <v>27</v>
      </c>
      <c r="F138" s="10"/>
      <c r="G138" s="10" t="s">
        <v>27</v>
      </c>
      <c r="H138" s="10"/>
      <c r="I138" s="10"/>
      <c r="J138" s="10"/>
      <c r="K138" s="11"/>
      <c r="L138" s="9"/>
      <c r="M138" s="10"/>
      <c r="N138" s="10"/>
      <c r="O138" s="10"/>
      <c r="P138" s="10"/>
      <c r="Q138" s="10"/>
      <c r="R138" s="12"/>
      <c r="S138" s="121"/>
      <c r="T138" s="87"/>
      <c r="U138" s="13" t="s">
        <v>27</v>
      </c>
    </row>
    <row r="139" spans="1:21" ht="15.5" x14ac:dyDescent="0.35">
      <c r="A139" s="8" t="s">
        <v>150</v>
      </c>
      <c r="B139" s="64">
        <v>3.2229331504955251E-2</v>
      </c>
      <c r="C139" s="129">
        <v>1.1227506147196</v>
      </c>
      <c r="D139" s="10" t="s">
        <v>27</v>
      </c>
      <c r="E139" s="49" t="s">
        <v>27</v>
      </c>
      <c r="F139" s="10"/>
      <c r="G139" s="10" t="s">
        <v>27</v>
      </c>
      <c r="H139" s="10"/>
      <c r="I139" s="10"/>
      <c r="J139" s="10"/>
      <c r="K139" s="11"/>
      <c r="L139" s="9"/>
      <c r="M139" s="10"/>
      <c r="N139" s="10"/>
      <c r="O139" s="10"/>
      <c r="P139" s="10"/>
      <c r="Q139" s="10"/>
      <c r="R139" s="12"/>
      <c r="S139" s="121"/>
      <c r="T139" s="87"/>
      <c r="U139" s="13"/>
    </row>
    <row r="140" spans="1:21" ht="15.5" x14ac:dyDescent="0.35">
      <c r="A140" s="8" t="s">
        <v>151</v>
      </c>
      <c r="B140" s="64">
        <v>0.19088601185463416</v>
      </c>
      <c r="C140" s="129">
        <v>1.3075467385830799</v>
      </c>
      <c r="D140" s="10" t="s">
        <v>27</v>
      </c>
      <c r="E140" s="49" t="s">
        <v>27</v>
      </c>
      <c r="F140" s="10"/>
      <c r="G140" s="10" t="s">
        <v>27</v>
      </c>
      <c r="H140" s="10"/>
      <c r="I140" s="10"/>
      <c r="J140" s="10"/>
      <c r="K140" s="11"/>
      <c r="L140" s="9"/>
      <c r="M140" s="10"/>
      <c r="N140" s="10"/>
      <c r="O140" s="10"/>
      <c r="P140" s="10"/>
      <c r="Q140" s="10"/>
      <c r="R140" s="12"/>
      <c r="S140" s="121"/>
      <c r="T140" s="87"/>
      <c r="U140" s="13" t="s">
        <v>27</v>
      </c>
    </row>
    <row r="141" spans="1:21" ht="15.5" x14ac:dyDescent="0.35">
      <c r="A141" s="8" t="s">
        <v>152</v>
      </c>
      <c r="B141" s="64">
        <v>0.13188871830615848</v>
      </c>
      <c r="C141" s="129">
        <v>1.19791026239773</v>
      </c>
      <c r="D141" s="10" t="s">
        <v>27</v>
      </c>
      <c r="E141" s="49" t="s">
        <v>27</v>
      </c>
      <c r="F141" s="10"/>
      <c r="G141" s="10" t="s">
        <v>27</v>
      </c>
      <c r="H141" s="10"/>
      <c r="I141" s="10"/>
      <c r="J141" s="10"/>
      <c r="K141" s="11"/>
      <c r="L141" s="9"/>
      <c r="M141" s="10"/>
      <c r="N141" s="10"/>
      <c r="O141" s="10"/>
      <c r="P141" s="10"/>
      <c r="Q141" s="10"/>
      <c r="R141" s="12"/>
      <c r="S141" s="121"/>
      <c r="T141" s="87"/>
      <c r="U141" s="13" t="s">
        <v>27</v>
      </c>
    </row>
    <row r="142" spans="1:21" ht="15.5" x14ac:dyDescent="0.35">
      <c r="A142" s="8" t="s">
        <v>153</v>
      </c>
      <c r="B142" s="64">
        <v>0.22868039567491241</v>
      </c>
      <c r="C142" s="129">
        <v>1.1871885424800099</v>
      </c>
      <c r="D142" s="10" t="s">
        <v>27</v>
      </c>
      <c r="E142" s="49" t="s">
        <v>27</v>
      </c>
      <c r="F142" s="10"/>
      <c r="G142" s="10" t="s">
        <v>27</v>
      </c>
      <c r="H142" s="10"/>
      <c r="I142" s="10"/>
      <c r="J142" s="10"/>
      <c r="K142" s="11"/>
      <c r="L142" s="9"/>
      <c r="M142" s="10"/>
      <c r="N142" s="10"/>
      <c r="O142" s="10"/>
      <c r="P142" s="10"/>
      <c r="Q142" s="10"/>
      <c r="R142" s="12"/>
      <c r="S142" s="121"/>
      <c r="T142" s="87"/>
      <c r="U142" s="13" t="s">
        <v>27</v>
      </c>
    </row>
    <row r="143" spans="1:21" ht="15.5" x14ac:dyDescent="0.35">
      <c r="A143" s="8" t="s">
        <v>154</v>
      </c>
      <c r="B143" s="64">
        <v>2.4665998822728966E-2</v>
      </c>
      <c r="C143" s="129">
        <v>1.20423454055709</v>
      </c>
      <c r="D143" s="10" t="s">
        <v>27</v>
      </c>
      <c r="E143" s="49" t="s">
        <v>27</v>
      </c>
      <c r="F143" s="10"/>
      <c r="G143" s="10" t="s">
        <v>27</v>
      </c>
      <c r="H143" s="10"/>
      <c r="I143" s="10"/>
      <c r="J143" s="10"/>
      <c r="K143" s="11"/>
      <c r="L143" s="9"/>
      <c r="M143" s="10"/>
      <c r="N143" s="10"/>
      <c r="O143" s="10"/>
      <c r="P143" s="10"/>
      <c r="Q143" s="10"/>
      <c r="R143" s="12"/>
      <c r="S143" s="121"/>
      <c r="T143" s="87"/>
      <c r="U143" s="13" t="s">
        <v>27</v>
      </c>
    </row>
    <row r="144" spans="1:21" ht="15.5" x14ac:dyDescent="0.35">
      <c r="A144" s="8" t="s">
        <v>155</v>
      </c>
      <c r="B144" s="64">
        <v>4.0085547831706862E-2</v>
      </c>
      <c r="C144" s="129">
        <v>1.13588215130095</v>
      </c>
      <c r="D144" s="10" t="s">
        <v>27</v>
      </c>
      <c r="E144" s="49" t="s">
        <v>27</v>
      </c>
      <c r="F144" s="10"/>
      <c r="G144" s="10" t="s">
        <v>27</v>
      </c>
      <c r="H144" s="10"/>
      <c r="I144" s="10"/>
      <c r="J144" s="10"/>
      <c r="K144" s="11"/>
      <c r="L144" s="9"/>
      <c r="M144" s="10"/>
      <c r="N144" s="10"/>
      <c r="O144" s="10"/>
      <c r="P144" s="10"/>
      <c r="Q144" s="10"/>
      <c r="R144" s="12"/>
      <c r="S144" s="121"/>
      <c r="T144" s="87"/>
      <c r="U144" s="13" t="s">
        <v>27</v>
      </c>
    </row>
    <row r="145" spans="1:21" ht="15.5" x14ac:dyDescent="0.35">
      <c r="A145" s="8" t="s">
        <v>156</v>
      </c>
      <c r="B145" s="64">
        <v>4.7691748379997456E-2</v>
      </c>
      <c r="C145" s="129">
        <v>1.19135677936277</v>
      </c>
      <c r="D145" s="10" t="s">
        <v>27</v>
      </c>
      <c r="E145" s="49" t="s">
        <v>27</v>
      </c>
      <c r="F145" s="10"/>
      <c r="G145" s="10" t="s">
        <v>27</v>
      </c>
      <c r="H145" s="10"/>
      <c r="I145" s="10"/>
      <c r="J145" s="10"/>
      <c r="K145" s="11"/>
      <c r="L145" s="9"/>
      <c r="M145" s="10"/>
      <c r="N145" s="10"/>
      <c r="O145" s="10"/>
      <c r="P145" s="10"/>
      <c r="Q145" s="10"/>
      <c r="R145" s="12"/>
      <c r="S145" s="121"/>
      <c r="T145" s="87"/>
      <c r="U145" s="13" t="s">
        <v>27</v>
      </c>
    </row>
    <row r="146" spans="1:21" ht="15.5" x14ac:dyDescent="0.35">
      <c r="A146" s="8" t="s">
        <v>157</v>
      </c>
      <c r="B146" s="64">
        <v>0.12581725631536675</v>
      </c>
      <c r="C146" s="129">
        <v>1.3404899742233101</v>
      </c>
      <c r="D146" s="10" t="s">
        <v>27</v>
      </c>
      <c r="E146" s="49"/>
      <c r="F146" s="10"/>
      <c r="G146" s="10"/>
      <c r="H146" s="10" t="s">
        <v>27</v>
      </c>
      <c r="I146" s="10"/>
      <c r="J146" s="10"/>
      <c r="K146" s="11" t="s">
        <v>27</v>
      </c>
      <c r="L146" s="9"/>
      <c r="M146" s="10"/>
      <c r="N146" s="10"/>
      <c r="O146" s="10"/>
      <c r="P146" s="10"/>
      <c r="Q146" s="10"/>
      <c r="R146" s="12"/>
      <c r="S146" s="121"/>
      <c r="T146" s="87"/>
      <c r="U146" s="13" t="s">
        <v>27</v>
      </c>
    </row>
    <row r="147" spans="1:21" ht="15.5" x14ac:dyDescent="0.35">
      <c r="A147" s="8" t="s">
        <v>158</v>
      </c>
      <c r="B147" s="64">
        <v>6.1292273092707385E-2</v>
      </c>
      <c r="C147" s="129">
        <v>1.3683672687581401</v>
      </c>
      <c r="D147" s="10" t="s">
        <v>27</v>
      </c>
      <c r="E147" s="49"/>
      <c r="F147" s="10"/>
      <c r="G147" s="10"/>
      <c r="H147" s="10" t="s">
        <v>27</v>
      </c>
      <c r="I147" s="10"/>
      <c r="J147" s="10"/>
      <c r="K147" s="11" t="s">
        <v>27</v>
      </c>
      <c r="L147" s="9"/>
      <c r="M147" s="10"/>
      <c r="N147" s="10"/>
      <c r="O147" s="10"/>
      <c r="P147" s="10"/>
      <c r="Q147" s="10"/>
      <c r="R147" s="12"/>
      <c r="S147" s="121"/>
      <c r="T147" s="87"/>
      <c r="U147" s="13"/>
    </row>
    <row r="148" spans="1:21" ht="15.5" x14ac:dyDescent="0.35">
      <c r="A148" s="8" t="s">
        <v>159</v>
      </c>
      <c r="B148" s="64">
        <v>7.6214700353585949E-2</v>
      </c>
      <c r="C148" s="129">
        <v>1.21506780302687</v>
      </c>
      <c r="D148" s="10" t="s">
        <v>27</v>
      </c>
      <c r="E148" s="49" t="s">
        <v>27</v>
      </c>
      <c r="F148" s="10"/>
      <c r="G148" s="10" t="s">
        <v>27</v>
      </c>
      <c r="H148" s="10"/>
      <c r="I148" s="10"/>
      <c r="J148" s="10"/>
      <c r="K148" s="11"/>
      <c r="L148" s="9"/>
      <c r="M148" s="10"/>
      <c r="N148" s="10"/>
      <c r="O148" s="10"/>
      <c r="P148" s="10"/>
      <c r="Q148" s="10"/>
      <c r="R148" s="12"/>
      <c r="S148" s="121"/>
      <c r="T148" s="87"/>
      <c r="U148" s="13" t="s">
        <v>27</v>
      </c>
    </row>
    <row r="149" spans="1:21" ht="15.5" x14ac:dyDescent="0.35">
      <c r="A149" s="8" t="s">
        <v>160</v>
      </c>
      <c r="B149" s="64">
        <v>0.18210426806609106</v>
      </c>
      <c r="C149" s="129">
        <v>1.2574690357607299</v>
      </c>
      <c r="D149" s="10" t="s">
        <v>27</v>
      </c>
      <c r="E149" s="49" t="s">
        <v>27</v>
      </c>
      <c r="F149" s="10"/>
      <c r="G149" s="10" t="s">
        <v>27</v>
      </c>
      <c r="H149" s="10"/>
      <c r="I149" s="10"/>
      <c r="J149" s="10"/>
      <c r="K149" s="11"/>
      <c r="L149" s="9"/>
      <c r="M149" s="10"/>
      <c r="N149" s="10"/>
      <c r="O149" s="10"/>
      <c r="P149" s="10"/>
      <c r="Q149" s="10"/>
      <c r="R149" s="12"/>
      <c r="S149" s="121"/>
      <c r="T149" s="87"/>
      <c r="U149" s="13" t="s">
        <v>27</v>
      </c>
    </row>
    <row r="150" spans="1:21" ht="15.5" x14ac:dyDescent="0.35">
      <c r="A150" s="8" t="s">
        <v>161</v>
      </c>
      <c r="B150" s="64">
        <v>0.18535466021404828</v>
      </c>
      <c r="C150" s="129">
        <v>1.23107663698492</v>
      </c>
      <c r="D150" s="10" t="s">
        <v>27</v>
      </c>
      <c r="E150" s="49" t="s">
        <v>27</v>
      </c>
      <c r="F150" s="10"/>
      <c r="G150" s="10" t="s">
        <v>27</v>
      </c>
      <c r="H150" s="10"/>
      <c r="I150" s="10"/>
      <c r="J150" s="10"/>
      <c r="K150" s="11"/>
      <c r="L150" s="9"/>
      <c r="M150" s="10"/>
      <c r="N150" s="10"/>
      <c r="O150" s="10"/>
      <c r="P150" s="10"/>
      <c r="Q150" s="10"/>
      <c r="R150" s="12"/>
      <c r="S150" s="121"/>
      <c r="T150" s="87"/>
      <c r="U150" s="13" t="s">
        <v>27</v>
      </c>
    </row>
    <row r="151" spans="1:21" ht="15.5" x14ac:dyDescent="0.35">
      <c r="A151" s="8" t="s">
        <v>162</v>
      </c>
      <c r="B151" s="64">
        <v>0.15786616670242451</v>
      </c>
      <c r="C151" s="129">
        <v>1.2295134577185201</v>
      </c>
      <c r="D151" s="10" t="s">
        <v>27</v>
      </c>
      <c r="E151" s="49" t="s">
        <v>27</v>
      </c>
      <c r="F151" s="10"/>
      <c r="G151" s="10" t="s">
        <v>27</v>
      </c>
      <c r="H151" s="10"/>
      <c r="I151" s="10"/>
      <c r="J151" s="10"/>
      <c r="K151" s="11"/>
      <c r="L151" s="9"/>
      <c r="M151" s="10"/>
      <c r="N151" s="10"/>
      <c r="O151" s="10"/>
      <c r="P151" s="10"/>
      <c r="Q151" s="10"/>
      <c r="R151" s="12"/>
      <c r="S151" s="121"/>
      <c r="T151" s="87"/>
      <c r="U151" s="13" t="s">
        <v>27</v>
      </c>
    </row>
    <row r="152" spans="1:21" ht="15.5" x14ac:dyDescent="0.35">
      <c r="A152" s="8" t="s">
        <v>163</v>
      </c>
      <c r="B152" s="64">
        <v>0.68862975486366507</v>
      </c>
      <c r="C152" s="129">
        <v>1.22466836231205</v>
      </c>
      <c r="D152" s="10" t="s">
        <v>27</v>
      </c>
      <c r="E152" s="49" t="s">
        <v>27</v>
      </c>
      <c r="F152" s="10"/>
      <c r="G152" s="10" t="s">
        <v>27</v>
      </c>
      <c r="H152" s="10"/>
      <c r="I152" s="10"/>
      <c r="J152" s="10"/>
      <c r="K152" s="11"/>
      <c r="L152" s="9"/>
      <c r="M152" s="10"/>
      <c r="N152" s="10"/>
      <c r="O152" s="10"/>
      <c r="P152" s="10"/>
      <c r="Q152" s="10"/>
      <c r="R152" s="12"/>
      <c r="S152" s="121"/>
      <c r="T152" s="87"/>
      <c r="U152" s="13" t="s">
        <v>27</v>
      </c>
    </row>
    <row r="153" spans="1:21" ht="15.5" x14ac:dyDescent="0.35">
      <c r="A153" s="19" t="s">
        <v>347</v>
      </c>
      <c r="B153" s="65">
        <f>+SUM(B154:B162)</f>
        <v>20.880837751243053</v>
      </c>
      <c r="C153" s="84">
        <v>1.1864874668733203</v>
      </c>
      <c r="D153" s="76">
        <f>+SUMIF(D154:D162,"X",$B$154:$B$162)</f>
        <v>17.3450027255689</v>
      </c>
      <c r="E153" s="65">
        <f t="shared" ref="E153:U153" si="1">+SUMIF(E154:E162,"X",$B$154:$B$162)</f>
        <v>0.2646862301997629</v>
      </c>
      <c r="F153" s="65">
        <f t="shared" si="1"/>
        <v>0</v>
      </c>
      <c r="G153" s="65">
        <f t="shared" si="1"/>
        <v>0.2646862301997629</v>
      </c>
      <c r="H153" s="65">
        <f t="shared" si="1"/>
        <v>17.080316495369139</v>
      </c>
      <c r="I153" s="65">
        <f t="shared" si="1"/>
        <v>0</v>
      </c>
      <c r="J153" s="65">
        <f t="shared" si="1"/>
        <v>17.080316495369139</v>
      </c>
      <c r="K153" s="77">
        <f t="shared" si="1"/>
        <v>0</v>
      </c>
      <c r="L153" s="65">
        <f t="shared" si="1"/>
        <v>3.5358350256741522</v>
      </c>
      <c r="M153" s="65">
        <f t="shared" si="1"/>
        <v>0</v>
      </c>
      <c r="N153" s="65">
        <f t="shared" si="1"/>
        <v>0</v>
      </c>
      <c r="O153" s="65">
        <f t="shared" si="1"/>
        <v>0</v>
      </c>
      <c r="P153" s="65">
        <f t="shared" si="1"/>
        <v>3.5358350256741522</v>
      </c>
      <c r="Q153" s="65">
        <f t="shared" si="1"/>
        <v>2.7159858773898815</v>
      </c>
      <c r="R153" s="84">
        <f t="shared" si="1"/>
        <v>0.81984914828427058</v>
      </c>
      <c r="S153" s="123"/>
      <c r="T153" s="88">
        <f t="shared" si="1"/>
        <v>2.7159858773898815</v>
      </c>
      <c r="U153" s="75">
        <f t="shared" si="1"/>
        <v>3.7093311768647577</v>
      </c>
    </row>
    <row r="154" spans="1:21" ht="15.5" x14ac:dyDescent="0.35">
      <c r="A154" s="8" t="s">
        <v>164</v>
      </c>
      <c r="B154" s="64">
        <v>0.81984914828427058</v>
      </c>
      <c r="C154" s="129">
        <v>1.43314651067397</v>
      </c>
      <c r="D154" s="10"/>
      <c r="E154" s="49"/>
      <c r="F154" s="10"/>
      <c r="G154" s="10"/>
      <c r="H154" s="10"/>
      <c r="I154" s="10"/>
      <c r="J154" s="10"/>
      <c r="K154" s="11"/>
      <c r="L154" s="9" t="s">
        <v>27</v>
      </c>
      <c r="M154" s="10"/>
      <c r="N154" s="10"/>
      <c r="O154" s="10"/>
      <c r="P154" s="10" t="s">
        <v>27</v>
      </c>
      <c r="Q154" s="10"/>
      <c r="R154" s="12" t="s">
        <v>27</v>
      </c>
      <c r="S154" s="121"/>
      <c r="T154" s="87"/>
      <c r="U154" s="13" t="s">
        <v>27</v>
      </c>
    </row>
    <row r="155" spans="1:21" ht="15.5" x14ac:dyDescent="0.35">
      <c r="A155" s="8" t="s">
        <v>165</v>
      </c>
      <c r="B155" s="64">
        <v>1.1234973895284266</v>
      </c>
      <c r="C155" s="129">
        <v>1.2718646633627599</v>
      </c>
      <c r="D155" s="10"/>
      <c r="E155" s="49"/>
      <c r="F155" s="10"/>
      <c r="G155" s="10"/>
      <c r="H155" s="10"/>
      <c r="I155" s="10"/>
      <c r="J155" s="10"/>
      <c r="K155" s="11"/>
      <c r="L155" s="9" t="s">
        <v>27</v>
      </c>
      <c r="M155" s="10"/>
      <c r="N155" s="10"/>
      <c r="O155" s="10"/>
      <c r="P155" s="10" t="s">
        <v>27</v>
      </c>
      <c r="Q155" s="10" t="s">
        <v>27</v>
      </c>
      <c r="R155" s="12"/>
      <c r="S155" s="121"/>
      <c r="T155" s="87" t="s">
        <v>27</v>
      </c>
      <c r="U155" s="13" t="s">
        <v>27</v>
      </c>
    </row>
    <row r="156" spans="1:21" ht="15.5" x14ac:dyDescent="0.35">
      <c r="A156" s="8" t="s">
        <v>166</v>
      </c>
      <c r="B156" s="64">
        <v>1.4660707927276975</v>
      </c>
      <c r="C156" s="129">
        <v>1.0220345978730601</v>
      </c>
      <c r="D156" s="10"/>
      <c r="E156" s="49"/>
      <c r="F156" s="10"/>
      <c r="G156" s="10"/>
      <c r="H156" s="10"/>
      <c r="I156" s="10"/>
      <c r="J156" s="10"/>
      <c r="K156" s="11"/>
      <c r="L156" s="9" t="s">
        <v>27</v>
      </c>
      <c r="M156" s="10"/>
      <c r="N156" s="10"/>
      <c r="O156" s="10"/>
      <c r="P156" s="10" t="s">
        <v>27</v>
      </c>
      <c r="Q156" s="10" t="s">
        <v>27</v>
      </c>
      <c r="R156" s="12"/>
      <c r="S156" s="121"/>
      <c r="T156" s="87" t="s">
        <v>27</v>
      </c>
      <c r="U156" s="13" t="s">
        <v>27</v>
      </c>
    </row>
    <row r="157" spans="1:21" ht="15.5" x14ac:dyDescent="0.35">
      <c r="A157" s="8" t="s">
        <v>167</v>
      </c>
      <c r="B157" s="64">
        <v>0.12641769513375767</v>
      </c>
      <c r="C157" s="129">
        <v>0.970554739360452</v>
      </c>
      <c r="D157" s="10"/>
      <c r="E157" s="49"/>
      <c r="F157" s="10"/>
      <c r="G157" s="10"/>
      <c r="H157" s="10"/>
      <c r="I157" s="10"/>
      <c r="J157" s="10"/>
      <c r="K157" s="11"/>
      <c r="L157" s="9" t="s">
        <v>27</v>
      </c>
      <c r="M157" s="10"/>
      <c r="N157" s="10"/>
      <c r="O157" s="10"/>
      <c r="P157" s="10" t="s">
        <v>27</v>
      </c>
      <c r="Q157" s="10" t="s">
        <v>27</v>
      </c>
      <c r="R157" s="12"/>
      <c r="S157" s="121"/>
      <c r="T157" s="87" t="s">
        <v>27</v>
      </c>
      <c r="U157" s="13"/>
    </row>
    <row r="158" spans="1:21" ht="15.5" x14ac:dyDescent="0.35">
      <c r="A158" s="8" t="s">
        <v>168</v>
      </c>
      <c r="B158" s="64">
        <v>0.29991384632436308</v>
      </c>
      <c r="C158" s="129">
        <v>1.3382631897317099</v>
      </c>
      <c r="D158" s="10" t="s">
        <v>27</v>
      </c>
      <c r="E158" s="49"/>
      <c r="F158" s="10"/>
      <c r="G158" s="10"/>
      <c r="H158" s="10" t="s">
        <v>27</v>
      </c>
      <c r="I158" s="10"/>
      <c r="J158" s="10" t="s">
        <v>27</v>
      </c>
      <c r="K158" s="11"/>
      <c r="L158" s="9"/>
      <c r="M158" s="10"/>
      <c r="N158" s="10"/>
      <c r="O158" s="10"/>
      <c r="P158" s="10"/>
      <c r="Q158" s="10"/>
      <c r="R158" s="12"/>
      <c r="S158" s="121"/>
      <c r="T158" s="87"/>
      <c r="U158" s="13" t="s">
        <v>27</v>
      </c>
    </row>
    <row r="159" spans="1:21" ht="15.5" x14ac:dyDescent="0.35">
      <c r="A159" s="8" t="s">
        <v>169</v>
      </c>
      <c r="B159" s="64">
        <v>0.2646862301997629</v>
      </c>
      <c r="C159" s="129">
        <v>1.4031816676742901</v>
      </c>
      <c r="D159" s="10" t="s">
        <v>27</v>
      </c>
      <c r="E159" s="49" t="s">
        <v>27</v>
      </c>
      <c r="F159" s="10"/>
      <c r="G159" s="10" t="s">
        <v>27</v>
      </c>
      <c r="H159" s="10"/>
      <c r="I159" s="10"/>
      <c r="J159" s="10"/>
      <c r="K159" s="11"/>
      <c r="L159" s="9"/>
      <c r="M159" s="10"/>
      <c r="N159" s="10"/>
      <c r="O159" s="10"/>
      <c r="P159" s="10"/>
      <c r="Q159" s="10"/>
      <c r="R159" s="12"/>
      <c r="S159" s="121"/>
      <c r="T159" s="87"/>
      <c r="U159" s="13"/>
    </row>
    <row r="160" spans="1:21" ht="15.5" x14ac:dyDescent="0.35">
      <c r="A160" s="8" t="s">
        <v>170</v>
      </c>
      <c r="B160" s="64">
        <v>2.7888940432166449</v>
      </c>
      <c r="C160" s="129">
        <v>1.1920034361609499</v>
      </c>
      <c r="D160" s="10" t="s">
        <v>27</v>
      </c>
      <c r="E160" s="49"/>
      <c r="F160" s="10"/>
      <c r="G160" s="10"/>
      <c r="H160" s="10" t="s">
        <v>27</v>
      </c>
      <c r="I160" s="10"/>
      <c r="J160" s="10" t="s">
        <v>27</v>
      </c>
      <c r="K160" s="11"/>
      <c r="L160" s="9"/>
      <c r="M160" s="10"/>
      <c r="N160" s="10"/>
      <c r="O160" s="10"/>
      <c r="P160" s="10"/>
      <c r="Q160" s="10"/>
      <c r="R160" s="12"/>
      <c r="S160" s="121"/>
      <c r="T160" s="87"/>
      <c r="U160" s="13"/>
    </row>
    <row r="161" spans="1:21" ht="15.5" x14ac:dyDescent="0.35">
      <c r="A161" s="8" t="s">
        <v>171</v>
      </c>
      <c r="B161" s="64">
        <v>0.21730919231882007</v>
      </c>
      <c r="C161" s="129">
        <v>1.3382631897317099</v>
      </c>
      <c r="D161" s="10" t="s">
        <v>27</v>
      </c>
      <c r="E161" s="49"/>
      <c r="F161" s="10"/>
      <c r="G161" s="10"/>
      <c r="H161" s="10" t="s">
        <v>27</v>
      </c>
      <c r="I161" s="10"/>
      <c r="J161" s="10" t="s">
        <v>27</v>
      </c>
      <c r="K161" s="11"/>
      <c r="L161" s="9"/>
      <c r="M161" s="10"/>
      <c r="N161" s="10"/>
      <c r="O161" s="10"/>
      <c r="P161" s="10"/>
      <c r="Q161" s="10"/>
      <c r="R161" s="12"/>
      <c r="S161" s="121"/>
      <c r="T161" s="87"/>
      <c r="U161" s="13"/>
    </row>
    <row r="162" spans="1:21" ht="15.5" x14ac:dyDescent="0.35">
      <c r="A162" s="8" t="s">
        <v>172</v>
      </c>
      <c r="B162" s="64">
        <v>13.77419941350931</v>
      </c>
      <c r="C162" s="129">
        <v>1.17809256799012</v>
      </c>
      <c r="D162" s="10" t="s">
        <v>27</v>
      </c>
      <c r="E162" s="49"/>
      <c r="F162" s="10"/>
      <c r="G162" s="10"/>
      <c r="H162" s="10" t="s">
        <v>27</v>
      </c>
      <c r="I162" s="10"/>
      <c r="J162" s="10" t="s">
        <v>27</v>
      </c>
      <c r="K162" s="11"/>
      <c r="L162" s="9"/>
      <c r="M162" s="10"/>
      <c r="N162" s="10"/>
      <c r="O162" s="10"/>
      <c r="P162" s="10"/>
      <c r="Q162" s="10"/>
      <c r="R162" s="12"/>
      <c r="S162" s="121"/>
      <c r="T162" s="87"/>
      <c r="U162" s="13"/>
    </row>
    <row r="163" spans="1:21" ht="15.5" x14ac:dyDescent="0.35">
      <c r="A163" s="19" t="s">
        <v>337</v>
      </c>
      <c r="B163" s="65">
        <f>+SUM(B164:B200)</f>
        <v>5.3354221466283089</v>
      </c>
      <c r="C163" s="84">
        <v>1.3190930414171111</v>
      </c>
      <c r="D163" s="76">
        <f>+SUMIF(D164:D200,"X",$B$164:$B$200)</f>
        <v>5.3354221466283089</v>
      </c>
      <c r="E163" s="65">
        <f t="shared" ref="E163:U163" si="2">+SUMIF(E164:E200,"X",$B$164:$B$200)</f>
        <v>4.360748918034326</v>
      </c>
      <c r="F163" s="65">
        <f t="shared" si="2"/>
        <v>0</v>
      </c>
      <c r="G163" s="65">
        <f t="shared" si="2"/>
        <v>4.360748918034326</v>
      </c>
      <c r="H163" s="65">
        <f t="shared" si="2"/>
        <v>0.97467322859398275</v>
      </c>
      <c r="I163" s="65">
        <f t="shared" si="2"/>
        <v>0</v>
      </c>
      <c r="J163" s="65">
        <f t="shared" si="2"/>
        <v>0.97467322859398275</v>
      </c>
      <c r="K163" s="77">
        <f t="shared" si="2"/>
        <v>0</v>
      </c>
      <c r="L163" s="65">
        <f t="shared" si="2"/>
        <v>0</v>
      </c>
      <c r="M163" s="65">
        <f t="shared" si="2"/>
        <v>0</v>
      </c>
      <c r="N163" s="65">
        <f t="shared" si="2"/>
        <v>0</v>
      </c>
      <c r="O163" s="65">
        <f t="shared" si="2"/>
        <v>0</v>
      </c>
      <c r="P163" s="65">
        <f t="shared" si="2"/>
        <v>0</v>
      </c>
      <c r="Q163" s="65">
        <f t="shared" si="2"/>
        <v>0</v>
      </c>
      <c r="R163" s="84">
        <f t="shared" si="2"/>
        <v>0</v>
      </c>
      <c r="S163" s="123"/>
      <c r="T163" s="89">
        <f t="shared" si="2"/>
        <v>2.7463746825189319</v>
      </c>
      <c r="U163" s="74">
        <f t="shared" si="2"/>
        <v>4.1683038140024431</v>
      </c>
    </row>
    <row r="164" spans="1:21" ht="15.5" x14ac:dyDescent="0.35">
      <c r="A164" s="8" t="s">
        <v>173</v>
      </c>
      <c r="B164" s="64">
        <v>4.8545309479498491E-2</v>
      </c>
      <c r="C164" s="129">
        <v>1.1440185028838099</v>
      </c>
      <c r="D164" s="10" t="s">
        <v>27</v>
      </c>
      <c r="E164" s="49" t="s">
        <v>27</v>
      </c>
      <c r="F164" s="10"/>
      <c r="G164" s="10" t="s">
        <v>27</v>
      </c>
      <c r="H164" s="10"/>
      <c r="I164" s="10"/>
      <c r="J164" s="10"/>
      <c r="K164" s="11"/>
      <c r="L164" s="9"/>
      <c r="M164" s="10"/>
      <c r="N164" s="10"/>
      <c r="O164" s="10"/>
      <c r="P164" s="10"/>
      <c r="Q164" s="10"/>
      <c r="R164" s="12"/>
      <c r="S164" s="121"/>
      <c r="T164" s="87"/>
      <c r="U164" s="13" t="s">
        <v>27</v>
      </c>
    </row>
    <row r="165" spans="1:21" ht="15.5" x14ac:dyDescent="0.35">
      <c r="A165" s="8" t="s">
        <v>174</v>
      </c>
      <c r="B165" s="64">
        <v>5.0145829585861931E-2</v>
      </c>
      <c r="C165" s="129">
        <v>1.4228592880486901</v>
      </c>
      <c r="D165" s="10" t="s">
        <v>27</v>
      </c>
      <c r="E165" s="49" t="s">
        <v>27</v>
      </c>
      <c r="F165" s="10"/>
      <c r="G165" s="10" t="s">
        <v>27</v>
      </c>
      <c r="H165" s="10"/>
      <c r="I165" s="10"/>
      <c r="J165" s="10"/>
      <c r="K165" s="11"/>
      <c r="L165" s="9"/>
      <c r="M165" s="10"/>
      <c r="N165" s="10"/>
      <c r="O165" s="10"/>
      <c r="P165" s="10"/>
      <c r="Q165" s="10"/>
      <c r="R165" s="12"/>
      <c r="S165" s="121"/>
      <c r="T165" s="87"/>
      <c r="U165" s="13" t="s">
        <v>27</v>
      </c>
    </row>
    <row r="166" spans="1:21" ht="15.5" x14ac:dyDescent="0.35">
      <c r="A166" s="8" t="s">
        <v>175</v>
      </c>
      <c r="B166" s="64">
        <v>1.0398005208394781E-2</v>
      </c>
      <c r="C166" s="129">
        <v>1.3013043396589501</v>
      </c>
      <c r="D166" s="10" t="s">
        <v>27</v>
      </c>
      <c r="E166" s="49" t="s">
        <v>27</v>
      </c>
      <c r="F166" s="10"/>
      <c r="G166" s="10" t="s">
        <v>27</v>
      </c>
      <c r="H166" s="10"/>
      <c r="I166" s="10"/>
      <c r="J166" s="10"/>
      <c r="K166" s="11"/>
      <c r="L166" s="9"/>
      <c r="M166" s="10"/>
      <c r="N166" s="10"/>
      <c r="O166" s="10"/>
      <c r="P166" s="10"/>
      <c r="Q166" s="10"/>
      <c r="R166" s="12"/>
      <c r="S166" s="121"/>
      <c r="T166" s="87"/>
      <c r="U166" s="13" t="s">
        <v>27</v>
      </c>
    </row>
    <row r="167" spans="1:21" ht="15.5" x14ac:dyDescent="0.35">
      <c r="A167" s="8" t="s">
        <v>176</v>
      </c>
      <c r="B167" s="64">
        <v>4.0477484099399004E-2</v>
      </c>
      <c r="C167" s="129">
        <v>1.13222355985703</v>
      </c>
      <c r="D167" s="10" t="s">
        <v>27</v>
      </c>
      <c r="E167" s="49" t="s">
        <v>27</v>
      </c>
      <c r="F167" s="10"/>
      <c r="G167" s="10" t="s">
        <v>27</v>
      </c>
      <c r="H167" s="10"/>
      <c r="I167" s="10"/>
      <c r="J167" s="10"/>
      <c r="K167" s="11"/>
      <c r="L167" s="9"/>
      <c r="M167" s="10"/>
      <c r="N167" s="10"/>
      <c r="O167" s="10"/>
      <c r="P167" s="10"/>
      <c r="Q167" s="10"/>
      <c r="R167" s="12"/>
      <c r="S167" s="121"/>
      <c r="T167" s="87"/>
      <c r="U167" s="13" t="s">
        <v>27</v>
      </c>
    </row>
    <row r="168" spans="1:21" ht="15.5" x14ac:dyDescent="0.35">
      <c r="A168" s="8" t="s">
        <v>177</v>
      </c>
      <c r="B168" s="64">
        <v>5.5060586722947967E-2</v>
      </c>
      <c r="C168" s="129">
        <v>1.2696368641951299</v>
      </c>
      <c r="D168" s="10" t="s">
        <v>27</v>
      </c>
      <c r="E168" s="49" t="s">
        <v>27</v>
      </c>
      <c r="F168" s="10"/>
      <c r="G168" s="10" t="s">
        <v>27</v>
      </c>
      <c r="H168" s="10"/>
      <c r="I168" s="10"/>
      <c r="J168" s="10"/>
      <c r="K168" s="11"/>
      <c r="L168" s="9"/>
      <c r="M168" s="10"/>
      <c r="N168" s="10"/>
      <c r="O168" s="10"/>
      <c r="P168" s="10"/>
      <c r="Q168" s="10"/>
      <c r="R168" s="12"/>
      <c r="S168" s="121"/>
      <c r="T168" s="87"/>
      <c r="U168" s="13" t="s">
        <v>27</v>
      </c>
    </row>
    <row r="169" spans="1:21" ht="15.5" x14ac:dyDescent="0.35">
      <c r="A169" s="8" t="s">
        <v>178</v>
      </c>
      <c r="B169" s="64">
        <v>0.28535544268693314</v>
      </c>
      <c r="C169" s="129">
        <v>1.5088126283744401</v>
      </c>
      <c r="D169" s="10" t="s">
        <v>27</v>
      </c>
      <c r="E169" s="49" t="s">
        <v>27</v>
      </c>
      <c r="F169" s="10"/>
      <c r="G169" s="10" t="s">
        <v>27</v>
      </c>
      <c r="H169" s="10"/>
      <c r="I169" s="10"/>
      <c r="J169" s="10"/>
      <c r="K169" s="11"/>
      <c r="L169" s="9"/>
      <c r="M169" s="10"/>
      <c r="N169" s="10"/>
      <c r="O169" s="10"/>
      <c r="P169" s="10"/>
      <c r="Q169" s="10"/>
      <c r="R169" s="12"/>
      <c r="S169" s="121"/>
      <c r="T169" s="87" t="s">
        <v>27</v>
      </c>
      <c r="U169" s="13" t="s">
        <v>27</v>
      </c>
    </row>
    <row r="170" spans="1:21" ht="15.5" x14ac:dyDescent="0.35">
      <c r="A170" s="8" t="s">
        <v>179</v>
      </c>
      <c r="B170" s="64">
        <v>5.8920534774896755E-2</v>
      </c>
      <c r="C170" s="129">
        <v>1.2140312217607601</v>
      </c>
      <c r="D170" s="10" t="s">
        <v>27</v>
      </c>
      <c r="E170" s="49" t="s">
        <v>27</v>
      </c>
      <c r="F170" s="10"/>
      <c r="G170" s="10" t="s">
        <v>27</v>
      </c>
      <c r="H170" s="10"/>
      <c r="I170" s="10"/>
      <c r="J170" s="10"/>
      <c r="K170" s="11"/>
      <c r="L170" s="9"/>
      <c r="M170" s="10"/>
      <c r="N170" s="10"/>
      <c r="O170" s="10"/>
      <c r="P170" s="10"/>
      <c r="Q170" s="10"/>
      <c r="R170" s="12"/>
      <c r="S170" s="121"/>
      <c r="T170" s="87"/>
      <c r="U170" s="13" t="s">
        <v>27</v>
      </c>
    </row>
    <row r="171" spans="1:21" ht="15.5" x14ac:dyDescent="0.35">
      <c r="A171" s="8" t="s">
        <v>180</v>
      </c>
      <c r="B171" s="64">
        <v>3.9464787785615213E-2</v>
      </c>
      <c r="C171" s="129">
        <v>1.4847762082852001</v>
      </c>
      <c r="D171" s="10" t="s">
        <v>27</v>
      </c>
      <c r="E171" s="49" t="s">
        <v>27</v>
      </c>
      <c r="F171" s="10"/>
      <c r="G171" s="10" t="s">
        <v>27</v>
      </c>
      <c r="H171" s="10"/>
      <c r="I171" s="10"/>
      <c r="J171" s="10"/>
      <c r="K171" s="11"/>
      <c r="L171" s="9"/>
      <c r="M171" s="10"/>
      <c r="N171" s="10"/>
      <c r="O171" s="10"/>
      <c r="P171" s="10"/>
      <c r="Q171" s="10"/>
      <c r="R171" s="12"/>
      <c r="S171" s="121"/>
      <c r="T171" s="87" t="s">
        <v>27</v>
      </c>
      <c r="U171" s="13" t="s">
        <v>27</v>
      </c>
    </row>
    <row r="172" spans="1:21" ht="15.5" x14ac:dyDescent="0.35">
      <c r="A172" s="8" t="s">
        <v>181</v>
      </c>
      <c r="B172" s="64">
        <v>7.4976183761138362E-2</v>
      </c>
      <c r="C172" s="129">
        <v>1.18885726947408</v>
      </c>
      <c r="D172" s="10" t="s">
        <v>27</v>
      </c>
      <c r="E172" s="49" t="s">
        <v>27</v>
      </c>
      <c r="F172" s="10"/>
      <c r="G172" s="10" t="s">
        <v>27</v>
      </c>
      <c r="H172" s="10"/>
      <c r="I172" s="10"/>
      <c r="J172" s="10"/>
      <c r="K172" s="11"/>
      <c r="L172" s="9"/>
      <c r="M172" s="10"/>
      <c r="N172" s="10"/>
      <c r="O172" s="10"/>
      <c r="P172" s="10"/>
      <c r="Q172" s="10"/>
      <c r="R172" s="12"/>
      <c r="S172" s="121"/>
      <c r="T172" s="87"/>
      <c r="U172" s="13" t="s">
        <v>27</v>
      </c>
    </row>
    <row r="173" spans="1:21" ht="15.5" x14ac:dyDescent="0.35">
      <c r="A173" s="8" t="s">
        <v>182</v>
      </c>
      <c r="B173" s="64">
        <v>0.16327587679255565</v>
      </c>
      <c r="C173" s="129">
        <v>1.1839540811729601</v>
      </c>
      <c r="D173" s="10" t="s">
        <v>27</v>
      </c>
      <c r="E173" s="49" t="s">
        <v>27</v>
      </c>
      <c r="F173" s="10"/>
      <c r="G173" s="10" t="s">
        <v>27</v>
      </c>
      <c r="H173" s="10"/>
      <c r="I173" s="10"/>
      <c r="J173" s="10"/>
      <c r="K173" s="11"/>
      <c r="L173" s="9"/>
      <c r="M173" s="10"/>
      <c r="N173" s="10"/>
      <c r="O173" s="10"/>
      <c r="P173" s="10"/>
      <c r="Q173" s="10"/>
      <c r="R173" s="12"/>
      <c r="S173" s="121"/>
      <c r="T173" s="87"/>
      <c r="U173" s="13" t="s">
        <v>27</v>
      </c>
    </row>
    <row r="174" spans="1:21" ht="15.5" x14ac:dyDescent="0.35">
      <c r="A174" s="8" t="s">
        <v>183</v>
      </c>
      <c r="B174" s="64">
        <v>4.1710139358923183E-2</v>
      </c>
      <c r="C174" s="129">
        <v>1.1917175813996099</v>
      </c>
      <c r="D174" s="10" t="s">
        <v>27</v>
      </c>
      <c r="E174" s="49" t="s">
        <v>27</v>
      </c>
      <c r="F174" s="10"/>
      <c r="G174" s="10" t="s">
        <v>27</v>
      </c>
      <c r="H174" s="10"/>
      <c r="I174" s="10"/>
      <c r="J174" s="10"/>
      <c r="K174" s="11"/>
      <c r="L174" s="9"/>
      <c r="M174" s="10"/>
      <c r="N174" s="10"/>
      <c r="O174" s="10"/>
      <c r="P174" s="10"/>
      <c r="Q174" s="10"/>
      <c r="R174" s="12"/>
      <c r="S174" s="121"/>
      <c r="T174" s="87"/>
      <c r="U174" s="13" t="s">
        <v>27</v>
      </c>
    </row>
    <row r="175" spans="1:21" ht="15.5" x14ac:dyDescent="0.35">
      <c r="A175" s="8" t="s">
        <v>184</v>
      </c>
      <c r="B175" s="64">
        <v>0.10167225154682377</v>
      </c>
      <c r="C175" s="129">
        <v>1.44560150368565</v>
      </c>
      <c r="D175" s="10" t="s">
        <v>27</v>
      </c>
      <c r="E175" s="49" t="s">
        <v>27</v>
      </c>
      <c r="F175" s="10"/>
      <c r="G175" s="10" t="s">
        <v>27</v>
      </c>
      <c r="H175" s="10"/>
      <c r="I175" s="10"/>
      <c r="J175" s="10"/>
      <c r="K175" s="11"/>
      <c r="L175" s="9"/>
      <c r="M175" s="10"/>
      <c r="N175" s="10"/>
      <c r="O175" s="10"/>
      <c r="P175" s="10"/>
      <c r="Q175" s="10"/>
      <c r="R175" s="12"/>
      <c r="S175" s="121"/>
      <c r="T175" s="87"/>
      <c r="U175" s="13"/>
    </row>
    <row r="176" spans="1:21" ht="15.5" x14ac:dyDescent="0.35">
      <c r="A176" s="8" t="s">
        <v>185</v>
      </c>
      <c r="B176" s="64">
        <v>0.9387398756589761</v>
      </c>
      <c r="C176" s="129">
        <v>1.4576258506951398</v>
      </c>
      <c r="D176" s="10" t="s">
        <v>27</v>
      </c>
      <c r="E176" s="49" t="s">
        <v>27</v>
      </c>
      <c r="F176" s="10"/>
      <c r="G176" s="10" t="s">
        <v>27</v>
      </c>
      <c r="H176" s="10"/>
      <c r="I176" s="10"/>
      <c r="J176" s="10"/>
      <c r="K176" s="11"/>
      <c r="L176" s="9"/>
      <c r="M176" s="10"/>
      <c r="N176" s="10"/>
      <c r="O176" s="10"/>
      <c r="P176" s="10"/>
      <c r="Q176" s="10"/>
      <c r="R176" s="12"/>
      <c r="S176" s="121"/>
      <c r="T176" s="87" t="s">
        <v>27</v>
      </c>
      <c r="U176" s="13" t="s">
        <v>27</v>
      </c>
    </row>
    <row r="177" spans="1:21" ht="15.5" x14ac:dyDescent="0.35">
      <c r="A177" s="8" t="s">
        <v>186</v>
      </c>
      <c r="B177" s="64">
        <v>0.18463649686601225</v>
      </c>
      <c r="C177" s="129">
        <v>1.4437114331248699</v>
      </c>
      <c r="D177" s="10" t="s">
        <v>27</v>
      </c>
      <c r="E177" s="49" t="s">
        <v>27</v>
      </c>
      <c r="F177" s="10"/>
      <c r="G177" s="10" t="s">
        <v>27</v>
      </c>
      <c r="H177" s="10"/>
      <c r="I177" s="10"/>
      <c r="J177" s="10"/>
      <c r="K177" s="11"/>
      <c r="L177" s="9"/>
      <c r="M177" s="10"/>
      <c r="N177" s="10"/>
      <c r="O177" s="10"/>
      <c r="P177" s="10"/>
      <c r="Q177" s="10"/>
      <c r="R177" s="12"/>
      <c r="S177" s="121"/>
      <c r="T177" s="87"/>
      <c r="U177" s="13" t="s">
        <v>27</v>
      </c>
    </row>
    <row r="178" spans="1:21" ht="15.5" x14ac:dyDescent="0.35">
      <c r="A178" s="8" t="s">
        <v>187</v>
      </c>
      <c r="B178" s="64">
        <v>7.5370944244879043E-2</v>
      </c>
      <c r="C178" s="129">
        <v>1.19125631136684</v>
      </c>
      <c r="D178" s="10" t="s">
        <v>27</v>
      </c>
      <c r="E178" s="49" t="s">
        <v>27</v>
      </c>
      <c r="F178" s="10"/>
      <c r="G178" s="10" t="s">
        <v>27</v>
      </c>
      <c r="H178" s="10"/>
      <c r="I178" s="10"/>
      <c r="J178" s="10"/>
      <c r="K178" s="11"/>
      <c r="L178" s="9"/>
      <c r="M178" s="10"/>
      <c r="N178" s="10"/>
      <c r="O178" s="10"/>
      <c r="P178" s="10"/>
      <c r="Q178" s="10"/>
      <c r="R178" s="12"/>
      <c r="S178" s="121"/>
      <c r="T178" s="87" t="s">
        <v>27</v>
      </c>
      <c r="U178" s="13" t="s">
        <v>27</v>
      </c>
    </row>
    <row r="179" spans="1:21" ht="15.5" x14ac:dyDescent="0.35">
      <c r="A179" s="8" t="s">
        <v>188</v>
      </c>
      <c r="B179" s="64">
        <v>7.9875789023430344E-2</v>
      </c>
      <c r="C179" s="129">
        <v>1.1208879914249801</v>
      </c>
      <c r="D179" s="10" t="s">
        <v>27</v>
      </c>
      <c r="E179" s="49" t="s">
        <v>27</v>
      </c>
      <c r="F179" s="10"/>
      <c r="G179" s="10" t="s">
        <v>27</v>
      </c>
      <c r="H179" s="10"/>
      <c r="I179" s="10"/>
      <c r="J179" s="10"/>
      <c r="K179" s="11"/>
      <c r="L179" s="9"/>
      <c r="M179" s="10"/>
      <c r="N179" s="10"/>
      <c r="O179" s="10"/>
      <c r="P179" s="10"/>
      <c r="Q179" s="10"/>
      <c r="R179" s="12"/>
      <c r="S179" s="121"/>
      <c r="T179" s="87" t="s">
        <v>27</v>
      </c>
      <c r="U179" s="13" t="s">
        <v>27</v>
      </c>
    </row>
    <row r="180" spans="1:21" ht="15.5" x14ac:dyDescent="0.35">
      <c r="A180" s="8" t="s">
        <v>189</v>
      </c>
      <c r="B180" s="64">
        <v>1.9412036322561759E-2</v>
      </c>
      <c r="C180" s="129">
        <v>1.3885092392473799</v>
      </c>
      <c r="D180" s="10" t="s">
        <v>27</v>
      </c>
      <c r="E180" s="49" t="s">
        <v>27</v>
      </c>
      <c r="F180" s="10"/>
      <c r="G180" s="10" t="s">
        <v>27</v>
      </c>
      <c r="H180" s="10"/>
      <c r="I180" s="10"/>
      <c r="J180" s="10"/>
      <c r="K180" s="11"/>
      <c r="L180" s="9"/>
      <c r="M180" s="10"/>
      <c r="N180" s="10"/>
      <c r="O180" s="10"/>
      <c r="P180" s="10"/>
      <c r="Q180" s="10"/>
      <c r="R180" s="12"/>
      <c r="S180" s="121"/>
      <c r="T180" s="87"/>
      <c r="U180" s="13" t="s">
        <v>27</v>
      </c>
    </row>
    <row r="181" spans="1:21" ht="15.5" x14ac:dyDescent="0.35">
      <c r="A181" s="8" t="s">
        <v>190</v>
      </c>
      <c r="B181" s="64">
        <v>2.5433132437535821E-2</v>
      </c>
      <c r="C181" s="129">
        <v>1.1602059902340001</v>
      </c>
      <c r="D181" s="10" t="s">
        <v>27</v>
      </c>
      <c r="E181" s="49" t="s">
        <v>27</v>
      </c>
      <c r="F181" s="10"/>
      <c r="G181" s="10" t="s">
        <v>27</v>
      </c>
      <c r="H181" s="10"/>
      <c r="I181" s="10"/>
      <c r="J181" s="10"/>
      <c r="K181" s="11"/>
      <c r="L181" s="9"/>
      <c r="M181" s="10"/>
      <c r="N181" s="10"/>
      <c r="O181" s="10"/>
      <c r="P181" s="10"/>
      <c r="Q181" s="10"/>
      <c r="R181" s="12"/>
      <c r="S181" s="121"/>
      <c r="T181" s="87"/>
      <c r="U181" s="13" t="s">
        <v>27</v>
      </c>
    </row>
    <row r="182" spans="1:21" ht="15.5" x14ac:dyDescent="0.35">
      <c r="A182" s="8" t="s">
        <v>191</v>
      </c>
      <c r="B182" s="64">
        <v>0.19071751895716552</v>
      </c>
      <c r="C182" s="129">
        <v>1.59380847291212</v>
      </c>
      <c r="D182" s="10" t="s">
        <v>27</v>
      </c>
      <c r="E182" s="49" t="s">
        <v>27</v>
      </c>
      <c r="F182" s="10"/>
      <c r="G182" s="10" t="s">
        <v>27</v>
      </c>
      <c r="H182" s="10"/>
      <c r="I182" s="10"/>
      <c r="J182" s="10"/>
      <c r="K182" s="11"/>
      <c r="L182" s="9"/>
      <c r="M182" s="10"/>
      <c r="N182" s="10"/>
      <c r="O182" s="10"/>
      <c r="P182" s="10"/>
      <c r="Q182" s="10"/>
      <c r="R182" s="12"/>
      <c r="S182" s="121"/>
      <c r="T182" s="87" t="s">
        <v>27</v>
      </c>
      <c r="U182" s="13" t="s">
        <v>27</v>
      </c>
    </row>
    <row r="183" spans="1:21" ht="15.5" x14ac:dyDescent="0.35">
      <c r="A183" s="8" t="s">
        <v>192</v>
      </c>
      <c r="B183" s="64">
        <v>0.13998887763895013</v>
      </c>
      <c r="C183" s="129">
        <v>1.10543878979998</v>
      </c>
      <c r="D183" s="10" t="s">
        <v>27</v>
      </c>
      <c r="E183" s="49" t="s">
        <v>27</v>
      </c>
      <c r="F183" s="10"/>
      <c r="G183" s="10" t="s">
        <v>27</v>
      </c>
      <c r="H183" s="10"/>
      <c r="I183" s="10"/>
      <c r="J183" s="10"/>
      <c r="K183" s="11"/>
      <c r="L183" s="9"/>
      <c r="M183" s="10"/>
      <c r="N183" s="10"/>
      <c r="O183" s="10"/>
      <c r="P183" s="10"/>
      <c r="Q183" s="10"/>
      <c r="R183" s="12"/>
      <c r="S183" s="121"/>
      <c r="T183" s="87"/>
      <c r="U183" s="13" t="s">
        <v>27</v>
      </c>
    </row>
    <row r="184" spans="1:21" ht="15.5" x14ac:dyDescent="0.35">
      <c r="A184" s="8" t="s">
        <v>193</v>
      </c>
      <c r="B184" s="64">
        <v>3.333815998754959E-2</v>
      </c>
      <c r="C184" s="129">
        <v>1.2301937646560399</v>
      </c>
      <c r="D184" s="10" t="s">
        <v>27</v>
      </c>
      <c r="E184" s="49" t="s">
        <v>27</v>
      </c>
      <c r="F184" s="10"/>
      <c r="G184" s="10" t="s">
        <v>27</v>
      </c>
      <c r="H184" s="10"/>
      <c r="I184" s="10"/>
      <c r="J184" s="10"/>
      <c r="K184" s="11"/>
      <c r="L184" s="9"/>
      <c r="M184" s="10"/>
      <c r="N184" s="10"/>
      <c r="O184" s="10"/>
      <c r="P184" s="10"/>
      <c r="Q184" s="10"/>
      <c r="R184" s="12"/>
      <c r="S184" s="121"/>
      <c r="T184" s="87" t="s">
        <v>27</v>
      </c>
      <c r="U184" s="13" t="s">
        <v>27</v>
      </c>
    </row>
    <row r="185" spans="1:21" ht="15.5" x14ac:dyDescent="0.35">
      <c r="A185" s="8" t="s">
        <v>194</v>
      </c>
      <c r="B185" s="64">
        <v>5.2987472877240309E-2</v>
      </c>
      <c r="C185" s="129">
        <v>1.3492259603163002</v>
      </c>
      <c r="D185" s="10" t="s">
        <v>27</v>
      </c>
      <c r="E185" s="49" t="s">
        <v>27</v>
      </c>
      <c r="F185" s="10"/>
      <c r="G185" s="10" t="s">
        <v>27</v>
      </c>
      <c r="H185" s="10"/>
      <c r="I185" s="10"/>
      <c r="J185" s="10"/>
      <c r="K185" s="11"/>
      <c r="L185" s="9"/>
      <c r="M185" s="10"/>
      <c r="N185" s="10"/>
      <c r="O185" s="10"/>
      <c r="P185" s="10"/>
      <c r="Q185" s="10"/>
      <c r="R185" s="12"/>
      <c r="S185" s="121"/>
      <c r="T185" s="87"/>
      <c r="U185" s="13" t="s">
        <v>27</v>
      </c>
    </row>
    <row r="186" spans="1:21" ht="15.5" x14ac:dyDescent="0.35">
      <c r="A186" s="8" t="s">
        <v>195</v>
      </c>
      <c r="B186" s="64">
        <v>4.6887702058252559E-2</v>
      </c>
      <c r="C186" s="129">
        <v>1.2134032914824899</v>
      </c>
      <c r="D186" s="10" t="s">
        <v>27</v>
      </c>
      <c r="E186" s="49" t="s">
        <v>27</v>
      </c>
      <c r="F186" s="10"/>
      <c r="G186" s="10" t="s">
        <v>27</v>
      </c>
      <c r="H186" s="10"/>
      <c r="I186" s="10"/>
      <c r="J186" s="10"/>
      <c r="K186" s="11"/>
      <c r="L186" s="9"/>
      <c r="M186" s="10"/>
      <c r="N186" s="10"/>
      <c r="O186" s="10"/>
      <c r="P186" s="10"/>
      <c r="Q186" s="10"/>
      <c r="R186" s="12"/>
      <c r="S186" s="121"/>
      <c r="T186" s="87"/>
      <c r="U186" s="13" t="s">
        <v>27</v>
      </c>
    </row>
    <row r="187" spans="1:21" ht="15.5" x14ac:dyDescent="0.35">
      <c r="A187" s="8" t="s">
        <v>196</v>
      </c>
      <c r="B187" s="64">
        <v>3.043141306615927E-2</v>
      </c>
      <c r="C187" s="129">
        <v>1.2929835236173699</v>
      </c>
      <c r="D187" s="10" t="s">
        <v>27</v>
      </c>
      <c r="E187" s="49" t="s">
        <v>27</v>
      </c>
      <c r="F187" s="10"/>
      <c r="G187" s="10" t="s">
        <v>27</v>
      </c>
      <c r="H187" s="10"/>
      <c r="I187" s="10"/>
      <c r="J187" s="10"/>
      <c r="K187" s="11"/>
      <c r="L187" s="9"/>
      <c r="M187" s="10"/>
      <c r="N187" s="10"/>
      <c r="O187" s="10"/>
      <c r="P187" s="10"/>
      <c r="Q187" s="10"/>
      <c r="R187" s="12"/>
      <c r="S187" s="121"/>
      <c r="T187" s="87"/>
      <c r="U187" s="13"/>
    </row>
    <row r="188" spans="1:21" ht="15.5" x14ac:dyDescent="0.35">
      <c r="A188" s="8" t="s">
        <v>197</v>
      </c>
      <c r="B188" s="64">
        <v>2.9693979242776475E-2</v>
      </c>
      <c r="C188" s="129">
        <v>1.4761287156766201</v>
      </c>
      <c r="D188" s="10" t="s">
        <v>27</v>
      </c>
      <c r="E188" s="49" t="s">
        <v>27</v>
      </c>
      <c r="F188" s="10"/>
      <c r="G188" s="10" t="s">
        <v>27</v>
      </c>
      <c r="H188" s="10"/>
      <c r="I188" s="10"/>
      <c r="J188" s="10"/>
      <c r="K188" s="11"/>
      <c r="L188" s="9"/>
      <c r="M188" s="10"/>
      <c r="N188" s="10"/>
      <c r="O188" s="10"/>
      <c r="P188" s="10"/>
      <c r="Q188" s="10"/>
      <c r="R188" s="12"/>
      <c r="S188" s="121"/>
      <c r="T188" s="87" t="s">
        <v>27</v>
      </c>
      <c r="U188" s="13" t="s">
        <v>27</v>
      </c>
    </row>
    <row r="189" spans="1:21" ht="15.5" x14ac:dyDescent="0.35">
      <c r="A189" s="8" t="s">
        <v>198</v>
      </c>
      <c r="B189" s="64">
        <v>0.11308103320707129</v>
      </c>
      <c r="C189" s="129">
        <v>1.5152965348501399</v>
      </c>
      <c r="D189" s="10" t="s">
        <v>27</v>
      </c>
      <c r="E189" s="49" t="s">
        <v>27</v>
      </c>
      <c r="F189" s="10"/>
      <c r="G189" s="10" t="s">
        <v>27</v>
      </c>
      <c r="H189" s="10"/>
      <c r="I189" s="10"/>
      <c r="J189" s="10"/>
      <c r="K189" s="11"/>
      <c r="L189" s="9"/>
      <c r="M189" s="10"/>
      <c r="N189" s="10"/>
      <c r="O189" s="10"/>
      <c r="P189" s="10"/>
      <c r="Q189" s="10"/>
      <c r="R189" s="12"/>
      <c r="S189" s="121"/>
      <c r="T189" s="87"/>
      <c r="U189" s="13" t="s">
        <v>27</v>
      </c>
    </row>
    <row r="190" spans="1:21" ht="15.5" x14ac:dyDescent="0.35">
      <c r="A190" s="8" t="s">
        <v>199</v>
      </c>
      <c r="B190" s="64">
        <v>1.1853340798802289E-2</v>
      </c>
      <c r="C190" s="129">
        <v>1.16643075197826</v>
      </c>
      <c r="D190" s="10" t="s">
        <v>27</v>
      </c>
      <c r="E190" s="49" t="s">
        <v>27</v>
      </c>
      <c r="F190" s="10"/>
      <c r="G190" s="10" t="s">
        <v>27</v>
      </c>
      <c r="H190" s="10"/>
      <c r="I190" s="10"/>
      <c r="J190" s="10"/>
      <c r="K190" s="11"/>
      <c r="L190" s="9"/>
      <c r="M190" s="10"/>
      <c r="N190" s="10"/>
      <c r="O190" s="10"/>
      <c r="P190" s="10"/>
      <c r="Q190" s="10"/>
      <c r="R190" s="12"/>
      <c r="S190" s="121"/>
      <c r="T190" s="87" t="s">
        <v>27</v>
      </c>
      <c r="U190" s="13" t="s">
        <v>27</v>
      </c>
    </row>
    <row r="191" spans="1:21" ht="15.5" x14ac:dyDescent="0.35">
      <c r="A191" s="8" t="s">
        <v>200</v>
      </c>
      <c r="B191" s="64">
        <v>7.8802434885240025E-2</v>
      </c>
      <c r="C191" s="129">
        <v>1.25734142245076</v>
      </c>
      <c r="D191" s="10" t="s">
        <v>27</v>
      </c>
      <c r="E191" s="49" t="s">
        <v>27</v>
      </c>
      <c r="F191" s="10"/>
      <c r="G191" s="10" t="s">
        <v>27</v>
      </c>
      <c r="H191" s="10"/>
      <c r="I191" s="10"/>
      <c r="J191" s="10"/>
      <c r="K191" s="11"/>
      <c r="L191" s="9"/>
      <c r="M191" s="10"/>
      <c r="N191" s="10"/>
      <c r="O191" s="10"/>
      <c r="P191" s="10"/>
      <c r="Q191" s="10"/>
      <c r="R191" s="12"/>
      <c r="S191" s="121"/>
      <c r="T191" s="87"/>
      <c r="U191" s="13" t="s">
        <v>27</v>
      </c>
    </row>
    <row r="192" spans="1:21" ht="15.5" x14ac:dyDescent="0.35">
      <c r="A192" s="8" t="s">
        <v>201</v>
      </c>
      <c r="B192" s="64">
        <v>0.14703415947089701</v>
      </c>
      <c r="C192" s="129">
        <v>1.1727602122685099</v>
      </c>
      <c r="D192" s="10" t="s">
        <v>27</v>
      </c>
      <c r="E192" s="49" t="s">
        <v>27</v>
      </c>
      <c r="F192" s="10"/>
      <c r="G192" s="10" t="s">
        <v>27</v>
      </c>
      <c r="H192" s="10"/>
      <c r="I192" s="10"/>
      <c r="J192" s="10"/>
      <c r="K192" s="11"/>
      <c r="L192" s="9"/>
      <c r="M192" s="10"/>
      <c r="N192" s="10"/>
      <c r="O192" s="10"/>
      <c r="P192" s="10"/>
      <c r="Q192" s="10"/>
      <c r="R192" s="12"/>
      <c r="S192" s="121"/>
      <c r="T192" s="87" t="s">
        <v>27</v>
      </c>
      <c r="U192" s="13" t="s">
        <v>27</v>
      </c>
    </row>
    <row r="193" spans="1:21" ht="15.5" x14ac:dyDescent="0.35">
      <c r="A193" s="8" t="s">
        <v>202</v>
      </c>
      <c r="B193" s="64">
        <v>3.4674336993450738E-2</v>
      </c>
      <c r="C193" s="129">
        <v>1.1674365644646401</v>
      </c>
      <c r="D193" s="10" t="s">
        <v>27</v>
      </c>
      <c r="E193" s="49" t="s">
        <v>27</v>
      </c>
      <c r="F193" s="10"/>
      <c r="G193" s="10" t="s">
        <v>27</v>
      </c>
      <c r="H193" s="10"/>
      <c r="I193" s="10"/>
      <c r="J193" s="10"/>
      <c r="K193" s="11"/>
      <c r="L193" s="9"/>
      <c r="M193" s="10"/>
      <c r="N193" s="10"/>
      <c r="O193" s="10"/>
      <c r="P193" s="10"/>
      <c r="Q193" s="10"/>
      <c r="R193" s="12"/>
      <c r="S193" s="121"/>
      <c r="T193" s="87"/>
      <c r="U193" s="13" t="s">
        <v>27</v>
      </c>
    </row>
    <row r="194" spans="1:21" ht="15.5" x14ac:dyDescent="0.35">
      <c r="A194" s="8" t="s">
        <v>203</v>
      </c>
      <c r="B194" s="64">
        <v>6.0341439418900196E-2</v>
      </c>
      <c r="C194" s="129">
        <v>1.2480886253849</v>
      </c>
      <c r="D194" s="10" t="s">
        <v>27</v>
      </c>
      <c r="E194" s="49" t="s">
        <v>27</v>
      </c>
      <c r="F194" s="10"/>
      <c r="G194" s="10" t="s">
        <v>27</v>
      </c>
      <c r="H194" s="10"/>
      <c r="I194" s="10"/>
      <c r="J194" s="10"/>
      <c r="K194" s="11"/>
      <c r="L194" s="9"/>
      <c r="M194" s="10"/>
      <c r="N194" s="10"/>
      <c r="O194" s="10"/>
      <c r="P194" s="10"/>
      <c r="Q194" s="10"/>
      <c r="R194" s="12"/>
      <c r="S194" s="121"/>
      <c r="T194" s="87"/>
      <c r="U194" s="13"/>
    </row>
    <row r="195" spans="1:21" ht="15.5" x14ac:dyDescent="0.35">
      <c r="A195" s="8" t="s">
        <v>204</v>
      </c>
      <c r="B195" s="64">
        <v>0.97467322859398275</v>
      </c>
      <c r="C195" s="129">
        <v>1.3125822258290798</v>
      </c>
      <c r="D195" s="10" t="s">
        <v>27</v>
      </c>
      <c r="E195" s="49"/>
      <c r="F195" s="10"/>
      <c r="G195" s="10"/>
      <c r="H195" s="10" t="s">
        <v>27</v>
      </c>
      <c r="I195" s="10"/>
      <c r="J195" s="10" t="s">
        <v>27</v>
      </c>
      <c r="K195" s="11"/>
      <c r="L195" s="9"/>
      <c r="M195" s="10"/>
      <c r="N195" s="10"/>
      <c r="O195" s="10"/>
      <c r="P195" s="10"/>
      <c r="Q195" s="10"/>
      <c r="R195" s="12"/>
      <c r="S195" s="121"/>
      <c r="T195" s="87"/>
      <c r="U195" s="13"/>
    </row>
    <row r="196" spans="1:21" ht="15.5" x14ac:dyDescent="0.35">
      <c r="A196" s="8" t="s">
        <v>205</v>
      </c>
      <c r="B196" s="64">
        <v>0.16288355083633232</v>
      </c>
      <c r="C196" s="129">
        <v>1.40001613973409</v>
      </c>
      <c r="D196" s="10" t="s">
        <v>27</v>
      </c>
      <c r="E196" s="49" t="s">
        <v>27</v>
      </c>
      <c r="F196" s="10"/>
      <c r="G196" s="10" t="s">
        <v>27</v>
      </c>
      <c r="H196" s="10"/>
      <c r="I196" s="10"/>
      <c r="J196" s="10"/>
      <c r="K196" s="11"/>
      <c r="L196" s="9"/>
      <c r="M196" s="10"/>
      <c r="N196" s="10"/>
      <c r="O196" s="10"/>
      <c r="P196" s="10"/>
      <c r="Q196" s="10"/>
      <c r="R196" s="12"/>
      <c r="S196" s="121"/>
      <c r="T196" s="87" t="s">
        <v>27</v>
      </c>
      <c r="U196" s="13" t="s">
        <v>27</v>
      </c>
    </row>
    <row r="197" spans="1:21" ht="15.5" x14ac:dyDescent="0.35">
      <c r="A197" s="8" t="s">
        <v>206</v>
      </c>
      <c r="B197" s="64">
        <v>0.75204713382557531</v>
      </c>
      <c r="C197" s="129">
        <v>1.52351019404161</v>
      </c>
      <c r="D197" s="10" t="s">
        <v>27</v>
      </c>
      <c r="E197" s="49" t="s">
        <v>27</v>
      </c>
      <c r="F197" s="10"/>
      <c r="G197" s="10" t="s">
        <v>27</v>
      </c>
      <c r="H197" s="10"/>
      <c r="I197" s="10"/>
      <c r="J197" s="10"/>
      <c r="K197" s="11"/>
      <c r="L197" s="9"/>
      <c r="M197" s="10"/>
      <c r="N197" s="10"/>
      <c r="O197" s="10"/>
      <c r="P197" s="10"/>
      <c r="Q197" s="10"/>
      <c r="R197" s="12"/>
      <c r="S197" s="121"/>
      <c r="T197" s="87" t="s">
        <v>27</v>
      </c>
      <c r="U197" s="13" t="s">
        <v>27</v>
      </c>
    </row>
    <row r="198" spans="1:21" ht="15.5" x14ac:dyDescent="0.35">
      <c r="A198" s="8" t="s">
        <v>207</v>
      </c>
      <c r="B198" s="64">
        <v>5.8661824007459812E-2</v>
      </c>
      <c r="C198" s="129">
        <v>1.2332699874611999</v>
      </c>
      <c r="D198" s="10" t="s">
        <v>27</v>
      </c>
      <c r="E198" s="49" t="s">
        <v>27</v>
      </c>
      <c r="F198" s="10"/>
      <c r="G198" s="10" t="s">
        <v>27</v>
      </c>
      <c r="H198" s="10"/>
      <c r="I198" s="10"/>
      <c r="J198" s="10"/>
      <c r="K198" s="11"/>
      <c r="L198" s="9"/>
      <c r="M198" s="10"/>
      <c r="N198" s="10"/>
      <c r="O198" s="10"/>
      <c r="P198" s="10"/>
      <c r="Q198" s="10"/>
      <c r="R198" s="12"/>
      <c r="S198" s="121"/>
      <c r="T198" s="87"/>
      <c r="U198" s="13" t="s">
        <v>27</v>
      </c>
    </row>
    <row r="199" spans="1:21" ht="15.5" x14ac:dyDescent="0.35">
      <c r="A199" s="8" t="s">
        <v>208</v>
      </c>
      <c r="B199" s="64">
        <v>4.2868365312972986E-2</v>
      </c>
      <c r="C199" s="129">
        <v>1.4052858941286102</v>
      </c>
      <c r="D199" s="10" t="s">
        <v>27</v>
      </c>
      <c r="E199" s="49" t="s">
        <v>27</v>
      </c>
      <c r="F199" s="10"/>
      <c r="G199" s="10" t="s">
        <v>27</v>
      </c>
      <c r="H199" s="10"/>
      <c r="I199" s="10"/>
      <c r="J199" s="10"/>
      <c r="K199" s="11"/>
      <c r="L199" s="9"/>
      <c r="M199" s="10"/>
      <c r="N199" s="10"/>
      <c r="O199" s="10"/>
      <c r="P199" s="10"/>
      <c r="Q199" s="10"/>
      <c r="R199" s="12"/>
      <c r="S199" s="121"/>
      <c r="T199" s="87"/>
      <c r="U199" s="13" t="s">
        <v>27</v>
      </c>
    </row>
    <row r="200" spans="1:21" ht="15.5" x14ac:dyDescent="0.35">
      <c r="A200" s="8" t="s">
        <v>209</v>
      </c>
      <c r="B200" s="64">
        <v>8.0985469093146481E-2</v>
      </c>
      <c r="C200" s="129">
        <v>1.4371780854255101</v>
      </c>
      <c r="D200" s="10" t="s">
        <v>27</v>
      </c>
      <c r="E200" s="49" t="s">
        <v>27</v>
      </c>
      <c r="F200" s="10"/>
      <c r="G200" s="10" t="s">
        <v>27</v>
      </c>
      <c r="H200" s="10"/>
      <c r="I200" s="10"/>
      <c r="J200" s="10"/>
      <c r="K200" s="11"/>
      <c r="L200" s="9"/>
      <c r="M200" s="10"/>
      <c r="N200" s="10"/>
      <c r="O200" s="10"/>
      <c r="P200" s="10"/>
      <c r="Q200" s="10"/>
      <c r="R200" s="12"/>
      <c r="S200" s="121"/>
      <c r="T200" s="87"/>
      <c r="U200" s="13" t="s">
        <v>27</v>
      </c>
    </row>
    <row r="201" spans="1:21" ht="15.5" x14ac:dyDescent="0.35">
      <c r="A201" s="20" t="s">
        <v>338</v>
      </c>
      <c r="B201" s="65">
        <f>+SUM(B202:B223)</f>
        <v>4.1289361294283022</v>
      </c>
      <c r="C201" s="84">
        <v>1.344061910611269</v>
      </c>
      <c r="D201" s="76">
        <f>+SUMIF(D202:D223,"X",$B$202:$B$223)</f>
        <v>4.1289361294283022</v>
      </c>
      <c r="E201" s="65">
        <f t="shared" ref="E201:U201" si="3">+SUMIF(E202:E223,"X",$B$202:$B$223)</f>
        <v>1.6806151797488256</v>
      </c>
      <c r="F201" s="65">
        <f t="shared" si="3"/>
        <v>0</v>
      </c>
      <c r="G201" s="65">
        <f t="shared" si="3"/>
        <v>1.6806151797488256</v>
      </c>
      <c r="H201" s="65">
        <f t="shared" si="3"/>
        <v>2.4483209496794771</v>
      </c>
      <c r="I201" s="65">
        <f t="shared" si="3"/>
        <v>0</v>
      </c>
      <c r="J201" s="65">
        <f t="shared" si="3"/>
        <v>0</v>
      </c>
      <c r="K201" s="77">
        <f t="shared" si="3"/>
        <v>2.4483209496794771</v>
      </c>
      <c r="L201" s="65">
        <f t="shared" si="3"/>
        <v>0</v>
      </c>
      <c r="M201" s="65">
        <f t="shared" si="3"/>
        <v>0</v>
      </c>
      <c r="N201" s="65">
        <f t="shared" si="3"/>
        <v>0</v>
      </c>
      <c r="O201" s="65">
        <f t="shared" si="3"/>
        <v>0</v>
      </c>
      <c r="P201" s="65">
        <f t="shared" si="3"/>
        <v>0</v>
      </c>
      <c r="Q201" s="65">
        <f t="shared" si="3"/>
        <v>0</v>
      </c>
      <c r="R201" s="84">
        <f t="shared" si="3"/>
        <v>0</v>
      </c>
      <c r="S201" s="123"/>
      <c r="T201" s="88">
        <f t="shared" si="3"/>
        <v>1.4984953842856101</v>
      </c>
      <c r="U201" s="75">
        <f t="shared" si="3"/>
        <v>4.1289361294283022</v>
      </c>
    </row>
    <row r="202" spans="1:21" ht="15.5" x14ac:dyDescent="0.35">
      <c r="A202" s="8" t="s">
        <v>210</v>
      </c>
      <c r="B202" s="64">
        <v>0.13098345328306302</v>
      </c>
      <c r="C202" s="129">
        <v>1.4202751857586799</v>
      </c>
      <c r="D202" s="10" t="s">
        <v>27</v>
      </c>
      <c r="E202" s="49" t="s">
        <v>27</v>
      </c>
      <c r="F202" s="10"/>
      <c r="G202" s="10" t="s">
        <v>27</v>
      </c>
      <c r="H202" s="10"/>
      <c r="I202" s="10"/>
      <c r="J202" s="10"/>
      <c r="K202" s="11"/>
      <c r="L202" s="9"/>
      <c r="M202" s="10"/>
      <c r="N202" s="10"/>
      <c r="O202" s="10"/>
      <c r="P202" s="10"/>
      <c r="Q202" s="10"/>
      <c r="R202" s="12"/>
      <c r="S202" s="121"/>
      <c r="T202" s="87" t="s">
        <v>27</v>
      </c>
      <c r="U202" s="13" t="s">
        <v>27</v>
      </c>
    </row>
    <row r="203" spans="1:21" ht="15.5" x14ac:dyDescent="0.35">
      <c r="A203" s="8" t="s">
        <v>211</v>
      </c>
      <c r="B203" s="64">
        <v>0.28196010168500579</v>
      </c>
      <c r="C203" s="129">
        <v>1.1738633497892099</v>
      </c>
      <c r="D203" s="10" t="s">
        <v>27</v>
      </c>
      <c r="E203" s="49"/>
      <c r="F203" s="10"/>
      <c r="G203" s="10"/>
      <c r="H203" s="10" t="s">
        <v>27</v>
      </c>
      <c r="I203" s="10"/>
      <c r="J203" s="10"/>
      <c r="K203" s="11" t="s">
        <v>27</v>
      </c>
      <c r="L203" s="9"/>
      <c r="M203" s="10"/>
      <c r="N203" s="10"/>
      <c r="O203" s="10"/>
      <c r="P203" s="10"/>
      <c r="Q203" s="10"/>
      <c r="R203" s="12"/>
      <c r="S203" s="121"/>
      <c r="T203" s="87"/>
      <c r="U203" s="13" t="s">
        <v>27</v>
      </c>
    </row>
    <row r="204" spans="1:21" ht="15.5" x14ac:dyDescent="0.35">
      <c r="A204" s="8" t="s">
        <v>212</v>
      </c>
      <c r="B204" s="64">
        <v>0.14901009567617868</v>
      </c>
      <c r="C204" s="129">
        <v>1.4266122517492599</v>
      </c>
      <c r="D204" s="10" t="s">
        <v>27</v>
      </c>
      <c r="E204" s="49" t="s">
        <v>27</v>
      </c>
      <c r="F204" s="10"/>
      <c r="G204" s="10" t="s">
        <v>27</v>
      </c>
      <c r="H204" s="10"/>
      <c r="I204" s="10"/>
      <c r="J204" s="10"/>
      <c r="K204" s="11"/>
      <c r="L204" s="9"/>
      <c r="M204" s="10"/>
      <c r="N204" s="10"/>
      <c r="O204" s="10"/>
      <c r="P204" s="10"/>
      <c r="Q204" s="10"/>
      <c r="R204" s="12"/>
      <c r="S204" s="121"/>
      <c r="T204" s="87" t="s">
        <v>27</v>
      </c>
      <c r="U204" s="13" t="s">
        <v>27</v>
      </c>
    </row>
    <row r="205" spans="1:21" ht="15.5" x14ac:dyDescent="0.35">
      <c r="A205" s="8" t="s">
        <v>213</v>
      </c>
      <c r="B205" s="64">
        <v>7.7080270687275632E-2</v>
      </c>
      <c r="C205" s="129">
        <v>1.4826604961312901</v>
      </c>
      <c r="D205" s="10" t="s">
        <v>27</v>
      </c>
      <c r="E205" s="49" t="s">
        <v>27</v>
      </c>
      <c r="F205" s="10"/>
      <c r="G205" s="10" t="s">
        <v>27</v>
      </c>
      <c r="H205" s="10"/>
      <c r="I205" s="10"/>
      <c r="J205" s="10"/>
      <c r="K205" s="11"/>
      <c r="L205" s="9"/>
      <c r="M205" s="10"/>
      <c r="N205" s="10"/>
      <c r="O205" s="10"/>
      <c r="P205" s="10"/>
      <c r="Q205" s="10"/>
      <c r="R205" s="12"/>
      <c r="S205" s="121"/>
      <c r="T205" s="87" t="s">
        <v>27</v>
      </c>
      <c r="U205" s="13" t="s">
        <v>27</v>
      </c>
    </row>
    <row r="206" spans="1:21" ht="15.5" x14ac:dyDescent="0.35">
      <c r="A206" s="8" t="s">
        <v>214</v>
      </c>
      <c r="B206" s="64">
        <v>5.2899012588062989E-2</v>
      </c>
      <c r="C206" s="129">
        <v>1.38717242041607</v>
      </c>
      <c r="D206" s="10" t="s">
        <v>27</v>
      </c>
      <c r="E206" s="49" t="s">
        <v>27</v>
      </c>
      <c r="F206" s="10"/>
      <c r="G206" s="10" t="s">
        <v>27</v>
      </c>
      <c r="H206" s="10"/>
      <c r="I206" s="10"/>
      <c r="J206" s="10"/>
      <c r="K206" s="11"/>
      <c r="L206" s="9"/>
      <c r="M206" s="10"/>
      <c r="N206" s="10"/>
      <c r="O206" s="10"/>
      <c r="P206" s="10"/>
      <c r="Q206" s="10"/>
      <c r="R206" s="12"/>
      <c r="S206" s="121"/>
      <c r="T206" s="87" t="s">
        <v>27</v>
      </c>
      <c r="U206" s="13" t="s">
        <v>27</v>
      </c>
    </row>
    <row r="207" spans="1:21" ht="15.5" x14ac:dyDescent="0.35">
      <c r="A207" s="8" t="s">
        <v>215</v>
      </c>
      <c r="B207" s="64">
        <v>0.10482703726224275</v>
      </c>
      <c r="C207" s="129">
        <v>1.2999274262818099</v>
      </c>
      <c r="D207" s="10" t="s">
        <v>27</v>
      </c>
      <c r="E207" s="49"/>
      <c r="F207" s="10"/>
      <c r="G207" s="10"/>
      <c r="H207" s="10" t="s">
        <v>27</v>
      </c>
      <c r="I207" s="10"/>
      <c r="J207" s="10"/>
      <c r="K207" s="11" t="s">
        <v>27</v>
      </c>
      <c r="L207" s="9"/>
      <c r="M207" s="10"/>
      <c r="N207" s="10"/>
      <c r="O207" s="10"/>
      <c r="P207" s="10"/>
      <c r="Q207" s="10"/>
      <c r="R207" s="12"/>
      <c r="S207" s="121"/>
      <c r="T207" s="87"/>
      <c r="U207" s="13" t="s">
        <v>27</v>
      </c>
    </row>
    <row r="208" spans="1:21" ht="15.5" x14ac:dyDescent="0.35">
      <c r="A208" s="8" t="s">
        <v>216</v>
      </c>
      <c r="B208" s="64">
        <v>0.12163693787180344</v>
      </c>
      <c r="C208" s="129">
        <v>1.31271236874941</v>
      </c>
      <c r="D208" s="10" t="s">
        <v>27</v>
      </c>
      <c r="E208" s="49" t="s">
        <v>27</v>
      </c>
      <c r="F208" s="10"/>
      <c r="G208" s="10" t="s">
        <v>27</v>
      </c>
      <c r="H208" s="10"/>
      <c r="I208" s="10"/>
      <c r="J208" s="10"/>
      <c r="K208" s="11"/>
      <c r="L208" s="9"/>
      <c r="M208" s="10"/>
      <c r="N208" s="10"/>
      <c r="O208" s="10"/>
      <c r="P208" s="10"/>
      <c r="Q208" s="10"/>
      <c r="R208" s="12"/>
      <c r="S208" s="121"/>
      <c r="T208" s="87" t="s">
        <v>27</v>
      </c>
      <c r="U208" s="13" t="s">
        <v>27</v>
      </c>
    </row>
    <row r="209" spans="1:21" ht="15.5" x14ac:dyDescent="0.35">
      <c r="A209" s="8" t="s">
        <v>217</v>
      </c>
      <c r="B209" s="64">
        <v>0.59701264874270799</v>
      </c>
      <c r="C209" s="129">
        <v>1.3236554919164301</v>
      </c>
      <c r="D209" s="10" t="s">
        <v>27</v>
      </c>
      <c r="E209" s="49"/>
      <c r="F209" s="10"/>
      <c r="G209" s="10"/>
      <c r="H209" s="10" t="s">
        <v>27</v>
      </c>
      <c r="I209" s="10"/>
      <c r="J209" s="10"/>
      <c r="K209" s="11" t="s">
        <v>27</v>
      </c>
      <c r="L209" s="9"/>
      <c r="M209" s="10"/>
      <c r="N209" s="10"/>
      <c r="O209" s="10"/>
      <c r="P209" s="10"/>
      <c r="Q209" s="10"/>
      <c r="R209" s="12"/>
      <c r="S209" s="121"/>
      <c r="T209" s="87"/>
      <c r="U209" s="13" t="s">
        <v>27</v>
      </c>
    </row>
    <row r="210" spans="1:21" ht="15.5" x14ac:dyDescent="0.35">
      <c r="A210" s="8" t="s">
        <v>218</v>
      </c>
      <c r="B210" s="64">
        <v>0.20899977869429198</v>
      </c>
      <c r="C210" s="129">
        <v>1.3430970180833199</v>
      </c>
      <c r="D210" s="10" t="s">
        <v>27</v>
      </c>
      <c r="E210" s="49"/>
      <c r="F210" s="10"/>
      <c r="G210" s="10"/>
      <c r="H210" s="10" t="s">
        <v>27</v>
      </c>
      <c r="I210" s="10"/>
      <c r="J210" s="10"/>
      <c r="K210" s="11" t="s">
        <v>27</v>
      </c>
      <c r="L210" s="9"/>
      <c r="M210" s="10"/>
      <c r="N210" s="10"/>
      <c r="O210" s="10"/>
      <c r="P210" s="10"/>
      <c r="Q210" s="10"/>
      <c r="R210" s="12"/>
      <c r="S210" s="121"/>
      <c r="T210" s="87"/>
      <c r="U210" s="13" t="s">
        <v>27</v>
      </c>
    </row>
    <row r="211" spans="1:21" ht="15.5" x14ac:dyDescent="0.35">
      <c r="A211" s="8" t="s">
        <v>219</v>
      </c>
      <c r="B211" s="64">
        <v>1.5916683825213284E-2</v>
      </c>
      <c r="C211" s="129">
        <v>1.3840753850835901</v>
      </c>
      <c r="D211" s="10" t="s">
        <v>27</v>
      </c>
      <c r="E211" s="49" t="s">
        <v>27</v>
      </c>
      <c r="F211" s="10"/>
      <c r="G211" s="10" t="s">
        <v>27</v>
      </c>
      <c r="H211" s="10"/>
      <c r="I211" s="10"/>
      <c r="J211" s="10"/>
      <c r="K211" s="11"/>
      <c r="L211" s="9"/>
      <c r="M211" s="10"/>
      <c r="N211" s="10"/>
      <c r="O211" s="10"/>
      <c r="P211" s="10"/>
      <c r="Q211" s="10"/>
      <c r="R211" s="12"/>
      <c r="S211" s="121"/>
      <c r="T211" s="87" t="s">
        <v>27</v>
      </c>
      <c r="U211" s="13" t="s">
        <v>27</v>
      </c>
    </row>
    <row r="212" spans="1:21" ht="15.5" x14ac:dyDescent="0.35">
      <c r="A212" s="8" t="s">
        <v>220</v>
      </c>
      <c r="B212" s="64">
        <v>3.8494714127955451E-2</v>
      </c>
      <c r="C212" s="129">
        <v>1.4421252516956999</v>
      </c>
      <c r="D212" s="10" t="s">
        <v>27</v>
      </c>
      <c r="E212" s="49" t="s">
        <v>27</v>
      </c>
      <c r="F212" s="10"/>
      <c r="G212" s="10" t="s">
        <v>27</v>
      </c>
      <c r="H212" s="10"/>
      <c r="I212" s="10"/>
      <c r="J212" s="10"/>
      <c r="K212" s="11"/>
      <c r="L212" s="9"/>
      <c r="M212" s="10"/>
      <c r="N212" s="10"/>
      <c r="O212" s="10"/>
      <c r="P212" s="10"/>
      <c r="Q212" s="10"/>
      <c r="R212" s="12"/>
      <c r="S212" s="121"/>
      <c r="T212" s="87" t="s">
        <v>27</v>
      </c>
      <c r="U212" s="13" t="s">
        <v>27</v>
      </c>
    </row>
    <row r="213" spans="1:21" ht="15.5" x14ac:dyDescent="0.35">
      <c r="A213" s="8" t="s">
        <v>221</v>
      </c>
      <c r="B213" s="64">
        <v>7.0688538255517658E-2</v>
      </c>
      <c r="C213" s="129">
        <v>1.29600658944493</v>
      </c>
      <c r="D213" s="10" t="s">
        <v>27</v>
      </c>
      <c r="E213" s="49" t="s">
        <v>27</v>
      </c>
      <c r="F213" s="10"/>
      <c r="G213" s="10" t="s">
        <v>27</v>
      </c>
      <c r="H213" s="10"/>
      <c r="I213" s="10"/>
      <c r="J213" s="10"/>
      <c r="K213" s="11"/>
      <c r="L213" s="9"/>
      <c r="M213" s="10"/>
      <c r="N213" s="10"/>
      <c r="O213" s="10"/>
      <c r="P213" s="10"/>
      <c r="Q213" s="10"/>
      <c r="R213" s="12"/>
      <c r="S213" s="121"/>
      <c r="T213" s="87" t="s">
        <v>27</v>
      </c>
      <c r="U213" s="13" t="s">
        <v>27</v>
      </c>
    </row>
    <row r="214" spans="1:21" ht="15.5" x14ac:dyDescent="0.35">
      <c r="A214" s="8" t="s">
        <v>222</v>
      </c>
      <c r="B214" s="64">
        <v>0.70841709471738867</v>
      </c>
      <c r="C214" s="129">
        <v>1.3799929601849101</v>
      </c>
      <c r="D214" s="10" t="s">
        <v>27</v>
      </c>
      <c r="E214" s="49"/>
      <c r="F214" s="10"/>
      <c r="G214" s="10"/>
      <c r="H214" s="10" t="s">
        <v>27</v>
      </c>
      <c r="I214" s="10"/>
      <c r="J214" s="10"/>
      <c r="K214" s="11" t="s">
        <v>27</v>
      </c>
      <c r="L214" s="9"/>
      <c r="M214" s="10"/>
      <c r="N214" s="10"/>
      <c r="O214" s="10"/>
      <c r="P214" s="10"/>
      <c r="Q214" s="10"/>
      <c r="R214" s="12"/>
      <c r="S214" s="121"/>
      <c r="T214" s="87"/>
      <c r="U214" s="13" t="s">
        <v>27</v>
      </c>
    </row>
    <row r="215" spans="1:21" ht="15.5" x14ac:dyDescent="0.35">
      <c r="A215" s="8" t="s">
        <v>223</v>
      </c>
      <c r="B215" s="64">
        <v>0.10150719890680687</v>
      </c>
      <c r="C215" s="129">
        <v>1.33139228007051</v>
      </c>
      <c r="D215" s="10" t="s">
        <v>27</v>
      </c>
      <c r="E215" s="49"/>
      <c r="F215" s="10"/>
      <c r="G215" s="10"/>
      <c r="H215" s="10" t="s">
        <v>27</v>
      </c>
      <c r="I215" s="10"/>
      <c r="J215" s="10"/>
      <c r="K215" s="11" t="s">
        <v>27</v>
      </c>
      <c r="L215" s="9"/>
      <c r="M215" s="10"/>
      <c r="N215" s="10"/>
      <c r="O215" s="10"/>
      <c r="P215" s="10"/>
      <c r="Q215" s="10"/>
      <c r="R215" s="12"/>
      <c r="S215" s="121"/>
      <c r="T215" s="87"/>
      <c r="U215" s="13" t="s">
        <v>27</v>
      </c>
    </row>
    <row r="216" spans="1:21" ht="15.5" x14ac:dyDescent="0.35">
      <c r="A216" s="8" t="s">
        <v>224</v>
      </c>
      <c r="B216" s="64">
        <v>0.18211979546321544</v>
      </c>
      <c r="C216" s="129">
        <v>1.27373211981304</v>
      </c>
      <c r="D216" s="10" t="s">
        <v>27</v>
      </c>
      <c r="E216" s="49" t="s">
        <v>27</v>
      </c>
      <c r="F216" s="10"/>
      <c r="G216" s="10" t="s">
        <v>27</v>
      </c>
      <c r="H216" s="10"/>
      <c r="I216" s="10"/>
      <c r="J216" s="10"/>
      <c r="K216" s="11"/>
      <c r="L216" s="9"/>
      <c r="M216" s="10"/>
      <c r="N216" s="10"/>
      <c r="O216" s="10"/>
      <c r="P216" s="10"/>
      <c r="Q216" s="10"/>
      <c r="R216" s="12"/>
      <c r="S216" s="121"/>
      <c r="T216" s="87"/>
      <c r="U216" s="13" t="s">
        <v>27</v>
      </c>
    </row>
    <row r="217" spans="1:21" ht="15.5" x14ac:dyDescent="0.35">
      <c r="A217" s="8" t="s">
        <v>225</v>
      </c>
      <c r="B217" s="64">
        <v>0.1448499787959677</v>
      </c>
      <c r="C217" s="129">
        <v>1.4920544303525098</v>
      </c>
      <c r="D217" s="10" t="s">
        <v>27</v>
      </c>
      <c r="E217" s="49" t="s">
        <v>27</v>
      </c>
      <c r="F217" s="10"/>
      <c r="G217" s="10" t="s">
        <v>27</v>
      </c>
      <c r="H217" s="10"/>
      <c r="I217" s="10"/>
      <c r="J217" s="10"/>
      <c r="K217" s="11"/>
      <c r="L217" s="9"/>
      <c r="M217" s="10"/>
      <c r="N217" s="10"/>
      <c r="O217" s="10"/>
      <c r="P217" s="10"/>
      <c r="Q217" s="10"/>
      <c r="R217" s="12"/>
      <c r="S217" s="121"/>
      <c r="T217" s="87" t="s">
        <v>27</v>
      </c>
      <c r="U217" s="13" t="s">
        <v>27</v>
      </c>
    </row>
    <row r="218" spans="1:21" ht="15.5" x14ac:dyDescent="0.35">
      <c r="A218" s="8" t="s">
        <v>226</v>
      </c>
      <c r="B218" s="64">
        <v>2.5963969828026248E-2</v>
      </c>
      <c r="C218" s="129">
        <v>1.3622759361455601</v>
      </c>
      <c r="D218" s="10" t="s">
        <v>27</v>
      </c>
      <c r="E218" s="49" t="s">
        <v>27</v>
      </c>
      <c r="F218" s="10"/>
      <c r="G218" s="10" t="s">
        <v>27</v>
      </c>
      <c r="H218" s="10"/>
      <c r="I218" s="10"/>
      <c r="J218" s="10"/>
      <c r="K218" s="11"/>
      <c r="L218" s="9"/>
      <c r="M218" s="10"/>
      <c r="N218" s="10"/>
      <c r="O218" s="10"/>
      <c r="P218" s="10"/>
      <c r="Q218" s="10"/>
      <c r="R218" s="12"/>
      <c r="S218" s="121"/>
      <c r="T218" s="87" t="s">
        <v>27</v>
      </c>
      <c r="U218" s="13" t="s">
        <v>27</v>
      </c>
    </row>
    <row r="219" spans="1:21" ht="15.5" x14ac:dyDescent="0.35">
      <c r="A219" s="8" t="s">
        <v>227</v>
      </c>
      <c r="B219" s="64">
        <v>0.16074619927913508</v>
      </c>
      <c r="C219" s="129">
        <v>1.5233409985318098</v>
      </c>
      <c r="D219" s="10" t="s">
        <v>27</v>
      </c>
      <c r="E219" s="49" t="s">
        <v>27</v>
      </c>
      <c r="F219" s="10"/>
      <c r="G219" s="10" t="s">
        <v>27</v>
      </c>
      <c r="H219" s="10"/>
      <c r="I219" s="10"/>
      <c r="J219" s="10"/>
      <c r="K219" s="11"/>
      <c r="L219" s="9"/>
      <c r="M219" s="10"/>
      <c r="N219" s="10"/>
      <c r="O219" s="10"/>
      <c r="P219" s="10"/>
      <c r="Q219" s="10"/>
      <c r="R219" s="12"/>
      <c r="S219" s="121"/>
      <c r="T219" s="87" t="s">
        <v>27</v>
      </c>
      <c r="U219" s="13" t="s">
        <v>27</v>
      </c>
    </row>
    <row r="220" spans="1:21" ht="15.5" x14ac:dyDescent="0.35">
      <c r="A220" s="8" t="s">
        <v>228</v>
      </c>
      <c r="B220" s="64">
        <v>4.0005951682172074E-2</v>
      </c>
      <c r="C220" s="129">
        <v>1.3273035489893998</v>
      </c>
      <c r="D220" s="10" t="s">
        <v>27</v>
      </c>
      <c r="E220" s="49" t="s">
        <v>27</v>
      </c>
      <c r="F220" s="10"/>
      <c r="G220" s="10" t="s">
        <v>27</v>
      </c>
      <c r="H220" s="10"/>
      <c r="I220" s="10"/>
      <c r="J220" s="10"/>
      <c r="K220" s="11"/>
      <c r="L220" s="9"/>
      <c r="M220" s="10"/>
      <c r="N220" s="10"/>
      <c r="O220" s="10"/>
      <c r="P220" s="10"/>
      <c r="Q220" s="10"/>
      <c r="R220" s="12"/>
      <c r="S220" s="121"/>
      <c r="T220" s="87" t="s">
        <v>27</v>
      </c>
      <c r="U220" s="13" t="s">
        <v>27</v>
      </c>
    </row>
    <row r="221" spans="1:21" ht="15.5" x14ac:dyDescent="0.35">
      <c r="A221" s="8" t="s">
        <v>229</v>
      </c>
      <c r="B221" s="64">
        <v>0.12615430154411911</v>
      </c>
      <c r="C221" s="129">
        <v>1.3811242089192799</v>
      </c>
      <c r="D221" s="10" t="s">
        <v>27</v>
      </c>
      <c r="E221" s="49" t="s">
        <v>27</v>
      </c>
      <c r="F221" s="10"/>
      <c r="G221" s="10" t="s">
        <v>27</v>
      </c>
      <c r="H221" s="10"/>
      <c r="I221" s="10"/>
      <c r="J221" s="10"/>
      <c r="K221" s="11"/>
      <c r="L221" s="9"/>
      <c r="M221" s="10"/>
      <c r="N221" s="10"/>
      <c r="O221" s="10"/>
      <c r="P221" s="10"/>
      <c r="Q221" s="10"/>
      <c r="R221" s="12"/>
      <c r="S221" s="121"/>
      <c r="T221" s="87" t="s">
        <v>27</v>
      </c>
      <c r="U221" s="13" t="s">
        <v>27</v>
      </c>
    </row>
    <row r="222" spans="1:21" ht="15.5" x14ac:dyDescent="0.35">
      <c r="A222" s="8" t="s">
        <v>230</v>
      </c>
      <c r="B222" s="64">
        <v>0.44559708967103295</v>
      </c>
      <c r="C222" s="129">
        <v>1.3064484706880299</v>
      </c>
      <c r="D222" s="10" t="s">
        <v>27</v>
      </c>
      <c r="E222" s="49"/>
      <c r="F222" s="10"/>
      <c r="G222" s="10"/>
      <c r="H222" s="10" t="s">
        <v>27</v>
      </c>
      <c r="I222" s="10"/>
      <c r="J222" s="10"/>
      <c r="K222" s="11" t="s">
        <v>27</v>
      </c>
      <c r="L222" s="9"/>
      <c r="M222" s="10"/>
      <c r="N222" s="10"/>
      <c r="O222" s="10"/>
      <c r="P222" s="10"/>
      <c r="Q222" s="10"/>
      <c r="R222" s="12"/>
      <c r="S222" s="121"/>
      <c r="T222" s="87"/>
      <c r="U222" s="13" t="s">
        <v>27</v>
      </c>
    </row>
    <row r="223" spans="1:21" ht="15.5" x14ac:dyDescent="0.35">
      <c r="A223" s="8" t="s">
        <v>231</v>
      </c>
      <c r="B223" s="64">
        <v>0.34406527684111976</v>
      </c>
      <c r="C223" s="129">
        <v>1.3644362657826301</v>
      </c>
      <c r="D223" s="10" t="s">
        <v>27</v>
      </c>
      <c r="E223" s="49" t="s">
        <v>27</v>
      </c>
      <c r="F223" s="10"/>
      <c r="G223" s="10" t="s">
        <v>27</v>
      </c>
      <c r="H223" s="10"/>
      <c r="I223" s="10"/>
      <c r="J223" s="10"/>
      <c r="K223" s="11"/>
      <c r="L223" s="9"/>
      <c r="M223" s="10"/>
      <c r="N223" s="10"/>
      <c r="O223" s="10"/>
      <c r="P223" s="10"/>
      <c r="Q223" s="10"/>
      <c r="R223" s="12"/>
      <c r="S223" s="121"/>
      <c r="T223" s="87" t="s">
        <v>27</v>
      </c>
      <c r="U223" s="13" t="s">
        <v>27</v>
      </c>
    </row>
    <row r="224" spans="1:21" ht="15.5" x14ac:dyDescent="0.35">
      <c r="A224" s="20" t="s">
        <v>339</v>
      </c>
      <c r="B224" s="65">
        <f>+SUM(B225:B246)</f>
        <v>13.484876579595229</v>
      </c>
      <c r="C224" s="84">
        <v>1.3019523162609143</v>
      </c>
      <c r="D224" s="76">
        <f>+SUMIF(D225:D246,"X",$B$225:$B$246)</f>
        <v>4.501515064669853</v>
      </c>
      <c r="E224" s="65">
        <f t="shared" ref="E224:U224" si="4">+SUMIF(E225:E246,"X",$B$225:$B$246)</f>
        <v>3.2450811247907585</v>
      </c>
      <c r="F224" s="65">
        <f t="shared" si="4"/>
        <v>0</v>
      </c>
      <c r="G224" s="65">
        <f t="shared" si="4"/>
        <v>3.2450811247907585</v>
      </c>
      <c r="H224" s="65">
        <f t="shared" si="4"/>
        <v>1.2564339398790947</v>
      </c>
      <c r="I224" s="65">
        <f t="shared" si="4"/>
        <v>0</v>
      </c>
      <c r="J224" s="65">
        <f t="shared" si="4"/>
        <v>0</v>
      </c>
      <c r="K224" s="77">
        <f t="shared" si="4"/>
        <v>1.2564339398790947</v>
      </c>
      <c r="L224" s="65">
        <f t="shared" si="4"/>
        <v>8.9833615149253738</v>
      </c>
      <c r="M224" s="65">
        <f t="shared" si="4"/>
        <v>0</v>
      </c>
      <c r="N224" s="65">
        <f t="shared" si="4"/>
        <v>0</v>
      </c>
      <c r="O224" s="65">
        <f t="shared" si="4"/>
        <v>0</v>
      </c>
      <c r="P224" s="65">
        <f t="shared" si="4"/>
        <v>8.9833615149253738</v>
      </c>
      <c r="Q224" s="65">
        <f t="shared" si="4"/>
        <v>5.3298149552854834</v>
      </c>
      <c r="R224" s="84">
        <f t="shared" si="4"/>
        <v>3.6535465596398908</v>
      </c>
      <c r="S224" s="123"/>
      <c r="T224" s="88">
        <f t="shared" si="4"/>
        <v>9.60369823076819</v>
      </c>
      <c r="U224" s="75">
        <f t="shared" si="4"/>
        <v>8.3047407259568562</v>
      </c>
    </row>
    <row r="225" spans="1:21" ht="15.5" x14ac:dyDescent="0.35">
      <c r="A225" s="8" t="s">
        <v>233</v>
      </c>
      <c r="B225" s="64">
        <v>8.9451571408161179E-2</v>
      </c>
      <c r="C225" s="129">
        <v>1.6819588205399898</v>
      </c>
      <c r="D225" s="10" t="s">
        <v>27</v>
      </c>
      <c r="E225" s="49" t="s">
        <v>27</v>
      </c>
      <c r="F225" s="10"/>
      <c r="G225" s="10" t="s">
        <v>27</v>
      </c>
      <c r="H225" s="10"/>
      <c r="I225" s="10"/>
      <c r="J225" s="10"/>
      <c r="K225" s="11"/>
      <c r="L225" s="9"/>
      <c r="M225" s="10"/>
      <c r="N225" s="10"/>
      <c r="O225" s="10"/>
      <c r="P225" s="10"/>
      <c r="Q225" s="10"/>
      <c r="R225" s="12"/>
      <c r="S225" s="121"/>
      <c r="T225" s="87" t="s">
        <v>27</v>
      </c>
      <c r="U225" s="13"/>
    </row>
    <row r="226" spans="1:21" ht="15.5" x14ac:dyDescent="0.35">
      <c r="A226" s="8" t="s">
        <v>234</v>
      </c>
      <c r="B226" s="64">
        <v>3.826159187670105E-2</v>
      </c>
      <c r="C226" s="129">
        <v>1.54048873973105</v>
      </c>
      <c r="D226" s="10" t="s">
        <v>27</v>
      </c>
      <c r="E226" s="49" t="s">
        <v>27</v>
      </c>
      <c r="F226" s="10"/>
      <c r="G226" s="10" t="s">
        <v>27</v>
      </c>
      <c r="H226" s="10"/>
      <c r="I226" s="10"/>
      <c r="J226" s="10"/>
      <c r="K226" s="11"/>
      <c r="L226" s="9"/>
      <c r="M226" s="10"/>
      <c r="N226" s="10"/>
      <c r="O226" s="10"/>
      <c r="P226" s="10"/>
      <c r="Q226" s="10"/>
      <c r="R226" s="12"/>
      <c r="S226" s="121"/>
      <c r="T226" s="87"/>
      <c r="U226" s="13" t="s">
        <v>27</v>
      </c>
    </row>
    <row r="227" spans="1:21" ht="15.5" x14ac:dyDescent="0.35">
      <c r="A227" s="8" t="s">
        <v>235</v>
      </c>
      <c r="B227" s="64">
        <v>0.46898617319731262</v>
      </c>
      <c r="C227" s="129">
        <v>1.3688953945500502</v>
      </c>
      <c r="D227" s="10" t="s">
        <v>27</v>
      </c>
      <c r="E227" s="49"/>
      <c r="F227" s="10"/>
      <c r="G227" s="10"/>
      <c r="H227" s="10" t="s">
        <v>27</v>
      </c>
      <c r="I227" s="10"/>
      <c r="J227" s="10"/>
      <c r="K227" s="11" t="s">
        <v>27</v>
      </c>
      <c r="L227" s="9"/>
      <c r="M227" s="10"/>
      <c r="N227" s="10"/>
      <c r="O227" s="10"/>
      <c r="P227" s="10"/>
      <c r="Q227" s="10"/>
      <c r="R227" s="12"/>
      <c r="S227" s="121"/>
      <c r="T227" s="87" t="s">
        <v>27</v>
      </c>
      <c r="U227" s="13" t="s">
        <v>27</v>
      </c>
    </row>
    <row r="228" spans="1:21" ht="15.5" x14ac:dyDescent="0.35">
      <c r="A228" s="8" t="s">
        <v>236</v>
      </c>
      <c r="B228" s="64">
        <v>0.75855510834330397</v>
      </c>
      <c r="C228" s="129">
        <v>1.1932194008090999</v>
      </c>
      <c r="D228" s="10"/>
      <c r="E228" s="49"/>
      <c r="F228" s="10"/>
      <c r="G228" s="10"/>
      <c r="H228" s="10"/>
      <c r="I228" s="10"/>
      <c r="J228" s="10"/>
      <c r="K228" s="11"/>
      <c r="L228" s="9" t="s">
        <v>27</v>
      </c>
      <c r="M228" s="10"/>
      <c r="N228" s="10"/>
      <c r="O228" s="10"/>
      <c r="P228" s="10" t="s">
        <v>27</v>
      </c>
      <c r="Q228" s="10"/>
      <c r="R228" s="12" t="s">
        <v>27</v>
      </c>
      <c r="S228" s="121"/>
      <c r="T228" s="87" t="s">
        <v>27</v>
      </c>
      <c r="U228" s="13" t="s">
        <v>27</v>
      </c>
    </row>
    <row r="229" spans="1:21" ht="15.5" x14ac:dyDescent="0.35">
      <c r="A229" s="8" t="s">
        <v>237</v>
      </c>
      <c r="B229" s="64">
        <v>2.558958041308153</v>
      </c>
      <c r="C229" s="129">
        <v>1.3942308928882401</v>
      </c>
      <c r="D229" s="10" t="s">
        <v>27</v>
      </c>
      <c r="E229" s="49" t="s">
        <v>27</v>
      </c>
      <c r="F229" s="10"/>
      <c r="G229" s="10" t="s">
        <v>27</v>
      </c>
      <c r="H229" s="10"/>
      <c r="I229" s="10"/>
      <c r="J229" s="10"/>
      <c r="K229" s="11"/>
      <c r="L229" s="9"/>
      <c r="M229" s="10"/>
      <c r="N229" s="10"/>
      <c r="O229" s="10"/>
      <c r="P229" s="10"/>
      <c r="Q229" s="10"/>
      <c r="R229" s="12"/>
      <c r="S229" s="121"/>
      <c r="T229" s="87"/>
      <c r="U229" s="13"/>
    </row>
    <row r="230" spans="1:21" ht="15.5" x14ac:dyDescent="0.35">
      <c r="A230" s="8" t="s">
        <v>238</v>
      </c>
      <c r="B230" s="64">
        <v>2.4470274159362405E-2</v>
      </c>
      <c r="C230" s="129">
        <v>1.2614959914397099</v>
      </c>
      <c r="D230" s="10" t="s">
        <v>27</v>
      </c>
      <c r="E230" s="49" t="s">
        <v>27</v>
      </c>
      <c r="F230" s="10"/>
      <c r="G230" s="10" t="s">
        <v>27</v>
      </c>
      <c r="H230" s="10"/>
      <c r="I230" s="10"/>
      <c r="J230" s="10"/>
      <c r="K230" s="11"/>
      <c r="L230" s="9"/>
      <c r="M230" s="10"/>
      <c r="N230" s="10"/>
      <c r="O230" s="10"/>
      <c r="P230" s="10"/>
      <c r="Q230" s="10"/>
      <c r="R230" s="12"/>
      <c r="S230" s="121"/>
      <c r="T230" s="87" t="s">
        <v>27</v>
      </c>
      <c r="U230" s="13" t="s">
        <v>27</v>
      </c>
    </row>
    <row r="231" spans="1:21" ht="15.5" x14ac:dyDescent="0.35">
      <c r="A231" s="8" t="s">
        <v>239</v>
      </c>
      <c r="B231" s="64">
        <v>1.5995372692440277</v>
      </c>
      <c r="C231" s="129">
        <v>1.2242292391926599</v>
      </c>
      <c r="D231" s="10"/>
      <c r="E231" s="49"/>
      <c r="F231" s="10"/>
      <c r="G231" s="10"/>
      <c r="H231" s="10"/>
      <c r="I231" s="10"/>
      <c r="J231" s="10"/>
      <c r="K231" s="11"/>
      <c r="L231" s="9" t="s">
        <v>27</v>
      </c>
      <c r="M231" s="10"/>
      <c r="N231" s="10"/>
      <c r="O231" s="10"/>
      <c r="P231" s="10" t="s">
        <v>27</v>
      </c>
      <c r="Q231" s="10"/>
      <c r="R231" s="12" t="s">
        <v>27</v>
      </c>
      <c r="S231" s="121"/>
      <c r="T231" s="87" t="s">
        <v>27</v>
      </c>
      <c r="U231" s="13" t="s">
        <v>27</v>
      </c>
    </row>
    <row r="232" spans="1:21" ht="15.5" x14ac:dyDescent="0.35">
      <c r="A232" s="8" t="s">
        <v>240</v>
      </c>
      <c r="B232" s="64">
        <v>5.8328381942488565E-2</v>
      </c>
      <c r="C232" s="129">
        <v>1.2989327672308399</v>
      </c>
      <c r="D232" s="10"/>
      <c r="E232" s="49"/>
      <c r="F232" s="10"/>
      <c r="G232" s="10"/>
      <c r="H232" s="10"/>
      <c r="I232" s="10"/>
      <c r="J232" s="10"/>
      <c r="K232" s="11"/>
      <c r="L232" s="9" t="s">
        <v>27</v>
      </c>
      <c r="M232" s="10"/>
      <c r="N232" s="10"/>
      <c r="O232" s="10"/>
      <c r="P232" s="10" t="s">
        <v>27</v>
      </c>
      <c r="Q232" s="10"/>
      <c r="R232" s="12" t="s">
        <v>27</v>
      </c>
      <c r="S232" s="121"/>
      <c r="T232" s="87"/>
      <c r="U232" s="13"/>
    </row>
    <row r="233" spans="1:21" ht="15.5" x14ac:dyDescent="0.35">
      <c r="A233" s="8" t="s">
        <v>241</v>
      </c>
      <c r="B233" s="64">
        <v>3.3059872739621771E-2</v>
      </c>
      <c r="C233" s="129">
        <v>1.33447024673782</v>
      </c>
      <c r="D233" s="10"/>
      <c r="E233" s="49"/>
      <c r="F233" s="10"/>
      <c r="G233" s="10"/>
      <c r="H233" s="10"/>
      <c r="I233" s="10"/>
      <c r="J233" s="10"/>
      <c r="K233" s="11"/>
      <c r="L233" s="9" t="s">
        <v>27</v>
      </c>
      <c r="M233" s="10"/>
      <c r="N233" s="10"/>
      <c r="O233" s="10"/>
      <c r="P233" s="10" t="s">
        <v>27</v>
      </c>
      <c r="Q233" s="10"/>
      <c r="R233" s="12" t="s">
        <v>27</v>
      </c>
      <c r="S233" s="121"/>
      <c r="T233" s="87"/>
      <c r="U233" s="13"/>
    </row>
    <row r="234" spans="1:21" ht="15.5" x14ac:dyDescent="0.35">
      <c r="A234" s="8" t="s">
        <v>242</v>
      </c>
      <c r="B234" s="64">
        <v>0.50534253974060395</v>
      </c>
      <c r="C234" s="129">
        <v>1.2546083774021901</v>
      </c>
      <c r="D234" s="10"/>
      <c r="E234" s="49"/>
      <c r="F234" s="10"/>
      <c r="G234" s="10"/>
      <c r="H234" s="10"/>
      <c r="I234" s="10"/>
      <c r="J234" s="10"/>
      <c r="K234" s="11"/>
      <c r="L234" s="9" t="s">
        <v>27</v>
      </c>
      <c r="M234" s="10"/>
      <c r="N234" s="10"/>
      <c r="O234" s="10"/>
      <c r="P234" s="10" t="s">
        <v>27</v>
      </c>
      <c r="Q234" s="10" t="s">
        <v>27</v>
      </c>
      <c r="R234" s="12"/>
      <c r="S234" s="121"/>
      <c r="T234" s="87" t="s">
        <v>27</v>
      </c>
      <c r="U234" s="13"/>
    </row>
    <row r="235" spans="1:21" ht="15.5" x14ac:dyDescent="0.35">
      <c r="A235" s="8" t="s">
        <v>243</v>
      </c>
      <c r="B235" s="64">
        <v>4.8244724155448795</v>
      </c>
      <c r="C235" s="129">
        <v>1.2669680674450601</v>
      </c>
      <c r="D235" s="10"/>
      <c r="E235" s="49"/>
      <c r="F235" s="10"/>
      <c r="G235" s="10"/>
      <c r="H235" s="10"/>
      <c r="I235" s="10"/>
      <c r="J235" s="10"/>
      <c r="K235" s="11"/>
      <c r="L235" s="9" t="s">
        <v>27</v>
      </c>
      <c r="M235" s="10"/>
      <c r="N235" s="10"/>
      <c r="O235" s="10"/>
      <c r="P235" s="10" t="s">
        <v>27</v>
      </c>
      <c r="Q235" s="10" t="s">
        <v>27</v>
      </c>
      <c r="R235" s="12"/>
      <c r="S235" s="121"/>
      <c r="T235" s="87" t="s">
        <v>27</v>
      </c>
      <c r="U235" s="13" t="s">
        <v>27</v>
      </c>
    </row>
    <row r="236" spans="1:21" ht="15.5" x14ac:dyDescent="0.35">
      <c r="A236" s="8" t="s">
        <v>244</v>
      </c>
      <c r="B236" s="64">
        <v>7.1123495767143399E-2</v>
      </c>
      <c r="C236" s="129">
        <v>1.44848246511741</v>
      </c>
      <c r="D236" s="10" t="s">
        <v>27</v>
      </c>
      <c r="E236" s="49"/>
      <c r="F236" s="10"/>
      <c r="G236" s="10"/>
      <c r="H236" s="10" t="s">
        <v>27</v>
      </c>
      <c r="I236" s="10"/>
      <c r="J236" s="10"/>
      <c r="K236" s="11" t="s">
        <v>27</v>
      </c>
      <c r="L236" s="9"/>
      <c r="M236" s="10"/>
      <c r="N236" s="10"/>
      <c r="O236" s="10"/>
      <c r="P236" s="10"/>
      <c r="Q236" s="10"/>
      <c r="R236" s="12"/>
      <c r="S236" s="121"/>
      <c r="T236" s="87"/>
      <c r="U236" s="13"/>
    </row>
    <row r="237" spans="1:21" ht="15.5" x14ac:dyDescent="0.35">
      <c r="A237" s="8" t="s">
        <v>245</v>
      </c>
      <c r="B237" s="64">
        <v>0.28942721560572804</v>
      </c>
      <c r="C237" s="129">
        <v>1.4761536577359002</v>
      </c>
      <c r="D237" s="10" t="s">
        <v>27</v>
      </c>
      <c r="E237" s="49"/>
      <c r="F237" s="10"/>
      <c r="G237" s="10"/>
      <c r="H237" s="10" t="s">
        <v>27</v>
      </c>
      <c r="I237" s="10"/>
      <c r="J237" s="10"/>
      <c r="K237" s="11" t="s">
        <v>27</v>
      </c>
      <c r="L237" s="9"/>
      <c r="M237" s="10"/>
      <c r="N237" s="10"/>
      <c r="O237" s="10"/>
      <c r="P237" s="10"/>
      <c r="Q237" s="10"/>
      <c r="R237" s="12"/>
      <c r="S237" s="121"/>
      <c r="T237" s="87"/>
      <c r="U237" s="13" t="s">
        <v>27</v>
      </c>
    </row>
    <row r="238" spans="1:21" ht="15.5" x14ac:dyDescent="0.35">
      <c r="A238" s="8" t="s">
        <v>246</v>
      </c>
      <c r="B238" s="64">
        <v>8.6678412903076971E-2</v>
      </c>
      <c r="C238" s="129">
        <v>1.0743705581776499</v>
      </c>
      <c r="D238" s="10"/>
      <c r="E238" s="49"/>
      <c r="F238" s="10"/>
      <c r="G238" s="10"/>
      <c r="H238" s="10"/>
      <c r="I238" s="10"/>
      <c r="J238" s="10"/>
      <c r="K238" s="11"/>
      <c r="L238" s="9" t="s">
        <v>27</v>
      </c>
      <c r="M238" s="10"/>
      <c r="N238" s="10"/>
      <c r="O238" s="10"/>
      <c r="P238" s="10" t="s">
        <v>27</v>
      </c>
      <c r="Q238" s="10"/>
      <c r="R238" s="12" t="s">
        <v>27</v>
      </c>
      <c r="S238" s="121"/>
      <c r="T238" s="87" t="s">
        <v>27</v>
      </c>
      <c r="U238" s="13" t="s">
        <v>27</v>
      </c>
    </row>
    <row r="239" spans="1:21" ht="15.5" x14ac:dyDescent="0.35">
      <c r="A239" s="8" t="s">
        <v>247</v>
      </c>
      <c r="B239" s="64">
        <v>0.27184032982359974</v>
      </c>
      <c r="C239" s="129">
        <v>1.16856396772822</v>
      </c>
      <c r="D239" s="10" t="s">
        <v>27</v>
      </c>
      <c r="E239" s="49" t="s">
        <v>27</v>
      </c>
      <c r="F239" s="10"/>
      <c r="G239" s="10" t="s">
        <v>27</v>
      </c>
      <c r="H239" s="10"/>
      <c r="I239" s="10"/>
      <c r="J239" s="10"/>
      <c r="K239" s="11"/>
      <c r="L239" s="9"/>
      <c r="M239" s="10"/>
      <c r="N239" s="10"/>
      <c r="O239" s="10"/>
      <c r="P239" s="10"/>
      <c r="Q239" s="10"/>
      <c r="R239" s="12"/>
      <c r="S239" s="121"/>
      <c r="T239" s="87" t="s">
        <v>27</v>
      </c>
      <c r="U239" s="13"/>
    </row>
    <row r="240" spans="1:21" ht="15.5" x14ac:dyDescent="0.35">
      <c r="A240" s="8" t="s">
        <v>248</v>
      </c>
      <c r="B240" s="64">
        <v>0.21435226508246502</v>
      </c>
      <c r="C240" s="129">
        <v>1.4018262157788499</v>
      </c>
      <c r="D240" s="10" t="s">
        <v>27</v>
      </c>
      <c r="E240" s="49" t="s">
        <v>27</v>
      </c>
      <c r="F240" s="10"/>
      <c r="G240" s="10" t="s">
        <v>27</v>
      </c>
      <c r="H240" s="10"/>
      <c r="I240" s="10"/>
      <c r="J240" s="10"/>
      <c r="K240" s="11"/>
      <c r="L240" s="9"/>
      <c r="M240" s="10"/>
      <c r="N240" s="10"/>
      <c r="O240" s="10"/>
      <c r="P240" s="10"/>
      <c r="Q240" s="10"/>
      <c r="R240" s="12"/>
      <c r="S240" s="121"/>
      <c r="T240" s="87"/>
      <c r="U240" s="13" t="s">
        <v>27</v>
      </c>
    </row>
    <row r="241" spans="1:21" ht="15.5" x14ac:dyDescent="0.35">
      <c r="A241" s="8" t="s">
        <v>249</v>
      </c>
      <c r="B241" s="64">
        <v>4.7747051132316261E-2</v>
      </c>
      <c r="C241" s="129">
        <v>1.3806608280642101</v>
      </c>
      <c r="D241" s="10" t="s">
        <v>27</v>
      </c>
      <c r="E241" s="49" t="s">
        <v>27</v>
      </c>
      <c r="F241" s="10"/>
      <c r="G241" s="10" t="s">
        <v>27</v>
      </c>
      <c r="H241" s="10"/>
      <c r="I241" s="10"/>
      <c r="J241" s="10"/>
      <c r="K241" s="11"/>
      <c r="L241" s="9"/>
      <c r="M241" s="10"/>
      <c r="N241" s="10"/>
      <c r="O241" s="10"/>
      <c r="P241" s="10"/>
      <c r="Q241" s="10"/>
      <c r="R241" s="12"/>
      <c r="S241" s="121"/>
      <c r="T241" s="87"/>
      <c r="U241" s="13"/>
    </row>
    <row r="242" spans="1:21" ht="15.5" x14ac:dyDescent="0.35">
      <c r="A242" s="8" t="s">
        <v>250</v>
      </c>
      <c r="B242" s="64">
        <v>0.1176418740697877</v>
      </c>
      <c r="C242" s="129">
        <v>1.38164725962306</v>
      </c>
      <c r="D242" s="10" t="s">
        <v>27</v>
      </c>
      <c r="E242" s="49"/>
      <c r="F242" s="10"/>
      <c r="G242" s="10"/>
      <c r="H242" s="10" t="s">
        <v>27</v>
      </c>
      <c r="I242" s="10"/>
      <c r="J242" s="10"/>
      <c r="K242" s="11" t="s">
        <v>27</v>
      </c>
      <c r="L242" s="9"/>
      <c r="M242" s="10"/>
      <c r="N242" s="10"/>
      <c r="O242" s="10"/>
      <c r="P242" s="10"/>
      <c r="Q242" s="10"/>
      <c r="R242" s="12"/>
      <c r="S242" s="121"/>
      <c r="T242" s="87"/>
      <c r="U242" s="13"/>
    </row>
    <row r="243" spans="1:21" ht="15.5" x14ac:dyDescent="0.35">
      <c r="A243" s="8" t="s">
        <v>251</v>
      </c>
      <c r="B243" s="64">
        <v>0.97436413640386144</v>
      </c>
      <c r="C243" s="129">
        <v>1.23157666192818</v>
      </c>
      <c r="D243" s="10"/>
      <c r="E243" s="49"/>
      <c r="F243" s="10"/>
      <c r="G243" s="10"/>
      <c r="H243" s="10"/>
      <c r="I243" s="10"/>
      <c r="J243" s="10"/>
      <c r="K243" s="11"/>
      <c r="L243" s="9" t="s">
        <v>27</v>
      </c>
      <c r="M243" s="10"/>
      <c r="N243" s="10"/>
      <c r="O243" s="10"/>
      <c r="P243" s="10" t="s">
        <v>27</v>
      </c>
      <c r="Q243" s="10"/>
      <c r="R243" s="12" t="s">
        <v>27</v>
      </c>
      <c r="S243" s="121"/>
      <c r="T243" s="87" t="s">
        <v>27</v>
      </c>
      <c r="U243" s="13"/>
    </row>
    <row r="244" spans="1:21" ht="15.5" x14ac:dyDescent="0.35">
      <c r="A244" s="8" t="s">
        <v>252</v>
      </c>
      <c r="B244" s="64">
        <v>0.14302337806351006</v>
      </c>
      <c r="C244" s="129">
        <v>1.41248898785558</v>
      </c>
      <c r="D244" s="10"/>
      <c r="E244" s="49"/>
      <c r="F244" s="10"/>
      <c r="G244" s="10"/>
      <c r="H244" s="10"/>
      <c r="I244" s="10"/>
      <c r="J244" s="10"/>
      <c r="K244" s="11"/>
      <c r="L244" s="9" t="s">
        <v>27</v>
      </c>
      <c r="M244" s="10"/>
      <c r="N244" s="10"/>
      <c r="O244" s="10"/>
      <c r="P244" s="10" t="s">
        <v>27</v>
      </c>
      <c r="Q244" s="10"/>
      <c r="R244" s="12" t="s">
        <v>27</v>
      </c>
      <c r="S244" s="121"/>
      <c r="T244" s="87"/>
      <c r="U244" s="13"/>
    </row>
    <row r="245" spans="1:21" ht="15.5" x14ac:dyDescent="0.35">
      <c r="A245" s="8" t="s">
        <v>253</v>
      </c>
      <c r="B245" s="64">
        <v>0.27762115313187352</v>
      </c>
      <c r="C245" s="129">
        <v>1.5875775756702502</v>
      </c>
      <c r="D245" s="10" t="s">
        <v>27</v>
      </c>
      <c r="E245" s="49"/>
      <c r="F245" s="10"/>
      <c r="G245" s="10"/>
      <c r="H245" s="10" t="s">
        <v>27</v>
      </c>
      <c r="I245" s="10"/>
      <c r="J245" s="10"/>
      <c r="K245" s="11" t="s">
        <v>27</v>
      </c>
      <c r="L245" s="9"/>
      <c r="M245" s="10"/>
      <c r="N245" s="10"/>
      <c r="O245" s="10"/>
      <c r="P245" s="10"/>
      <c r="Q245" s="10"/>
      <c r="R245" s="12"/>
      <c r="S245" s="121"/>
      <c r="T245" s="87"/>
      <c r="U245" s="13"/>
    </row>
    <row r="246" spans="1:21" ht="15.5" x14ac:dyDescent="0.35">
      <c r="A246" s="8" t="s">
        <v>254</v>
      </c>
      <c r="B246" s="64">
        <v>3.1634028107249516E-2</v>
      </c>
      <c r="C246" s="129">
        <v>1.3312704031096101</v>
      </c>
      <c r="D246" s="10" t="s">
        <v>27</v>
      </c>
      <c r="E246" s="49"/>
      <c r="F246" s="10"/>
      <c r="G246" s="10"/>
      <c r="H246" s="10" t="s">
        <v>27</v>
      </c>
      <c r="I246" s="10"/>
      <c r="J246" s="10"/>
      <c r="K246" s="11" t="s">
        <v>27</v>
      </c>
      <c r="L246" s="9"/>
      <c r="M246" s="10"/>
      <c r="N246" s="10"/>
      <c r="O246" s="10"/>
      <c r="P246" s="10"/>
      <c r="Q246" s="10"/>
      <c r="R246" s="12"/>
      <c r="S246" s="121"/>
      <c r="T246" s="87"/>
      <c r="U246" s="13"/>
    </row>
    <row r="247" spans="1:21" ht="15.5" x14ac:dyDescent="0.35">
      <c r="A247" s="20" t="s">
        <v>340</v>
      </c>
      <c r="B247" s="65">
        <f>+SUM(B248:B257)</f>
        <v>4.7375042426483924</v>
      </c>
      <c r="C247" s="84">
        <v>0.92285399674038582</v>
      </c>
      <c r="D247" s="76">
        <f>+SUMIF(D248:D257,"X",$B$248:$B$257)</f>
        <v>4.7375042426483924</v>
      </c>
      <c r="E247" s="65">
        <f t="shared" ref="E247:U247" si="5">+SUMIF(E248:E257,"X",$B$248:$B$257)</f>
        <v>0.74503935546629219</v>
      </c>
      <c r="F247" s="65">
        <f t="shared" si="5"/>
        <v>0</v>
      </c>
      <c r="G247" s="65">
        <f t="shared" si="5"/>
        <v>0.74503935546629219</v>
      </c>
      <c r="H247" s="65">
        <f t="shared" si="5"/>
        <v>3.9924648871820994</v>
      </c>
      <c r="I247" s="65">
        <f t="shared" si="5"/>
        <v>0</v>
      </c>
      <c r="J247" s="65">
        <f t="shared" si="5"/>
        <v>0</v>
      </c>
      <c r="K247" s="77">
        <f t="shared" si="5"/>
        <v>3.9924648871820994</v>
      </c>
      <c r="L247" s="65">
        <f t="shared" si="5"/>
        <v>0</v>
      </c>
      <c r="M247" s="65">
        <f t="shared" si="5"/>
        <v>0</v>
      </c>
      <c r="N247" s="65">
        <f t="shared" si="5"/>
        <v>0</v>
      </c>
      <c r="O247" s="65">
        <f t="shared" si="5"/>
        <v>0</v>
      </c>
      <c r="P247" s="65">
        <f t="shared" si="5"/>
        <v>0</v>
      </c>
      <c r="Q247" s="65">
        <f t="shared" si="5"/>
        <v>0</v>
      </c>
      <c r="R247" s="84">
        <f t="shared" si="5"/>
        <v>0</v>
      </c>
      <c r="S247" s="123"/>
      <c r="T247" s="88">
        <f t="shared" si="5"/>
        <v>2.1860586915111027</v>
      </c>
      <c r="U247" s="75">
        <f t="shared" si="5"/>
        <v>4.3482716698447978</v>
      </c>
    </row>
    <row r="248" spans="1:21" ht="15.5" x14ac:dyDescent="0.35">
      <c r="A248" s="8" t="s">
        <v>255</v>
      </c>
      <c r="B248" s="64">
        <v>0.1505176417363461</v>
      </c>
      <c r="C248" s="129">
        <v>0.70015008190022998</v>
      </c>
      <c r="D248" s="10" t="s">
        <v>27</v>
      </c>
      <c r="E248" s="49" t="s">
        <v>27</v>
      </c>
      <c r="F248" s="10"/>
      <c r="G248" s="10" t="s">
        <v>27</v>
      </c>
      <c r="H248" s="10"/>
      <c r="I248" s="10"/>
      <c r="J248" s="10"/>
      <c r="K248" s="11"/>
      <c r="L248" s="9"/>
      <c r="M248" s="10"/>
      <c r="N248" s="10"/>
      <c r="O248" s="10"/>
      <c r="P248" s="10"/>
      <c r="Q248" s="10"/>
      <c r="R248" s="12"/>
      <c r="S248" s="121"/>
      <c r="T248" s="87"/>
      <c r="U248" s="13" t="s">
        <v>27</v>
      </c>
    </row>
    <row r="249" spans="1:21" ht="15.5" x14ac:dyDescent="0.35">
      <c r="A249" s="8" t="s">
        <v>256</v>
      </c>
      <c r="B249" s="64">
        <v>0.33845783046519728</v>
      </c>
      <c r="C249" s="129">
        <v>0.94219198725618003</v>
      </c>
      <c r="D249" s="10" t="s">
        <v>27</v>
      </c>
      <c r="E249" s="49" t="s">
        <v>27</v>
      </c>
      <c r="F249" s="10"/>
      <c r="G249" s="10" t="s">
        <v>27</v>
      </c>
      <c r="H249" s="10"/>
      <c r="I249" s="10"/>
      <c r="J249" s="10"/>
      <c r="K249" s="11"/>
      <c r="L249" s="9"/>
      <c r="M249" s="10"/>
      <c r="N249" s="10"/>
      <c r="O249" s="10"/>
      <c r="P249" s="10"/>
      <c r="Q249" s="10"/>
      <c r="R249" s="12"/>
      <c r="S249" s="121"/>
      <c r="T249" s="87"/>
      <c r="U249" s="13" t="s">
        <v>27</v>
      </c>
    </row>
    <row r="250" spans="1:21" ht="15.5" x14ac:dyDescent="0.35">
      <c r="A250" s="8" t="s">
        <v>257</v>
      </c>
      <c r="B250" s="64">
        <v>1.2346691613632983</v>
      </c>
      <c r="C250" s="129">
        <v>0.8400175311320569</v>
      </c>
      <c r="D250" s="10" t="s">
        <v>27</v>
      </c>
      <c r="E250" s="49"/>
      <c r="F250" s="10"/>
      <c r="G250" s="10"/>
      <c r="H250" s="10" t="s">
        <v>27</v>
      </c>
      <c r="I250" s="10"/>
      <c r="J250" s="10"/>
      <c r="K250" s="11" t="s">
        <v>27</v>
      </c>
      <c r="L250" s="9"/>
      <c r="M250" s="10"/>
      <c r="N250" s="10"/>
      <c r="O250" s="10"/>
      <c r="P250" s="10"/>
      <c r="Q250" s="10"/>
      <c r="R250" s="12"/>
      <c r="S250" s="121"/>
      <c r="T250" s="87"/>
      <c r="U250" s="13" t="s">
        <v>27</v>
      </c>
    </row>
    <row r="251" spans="1:21" ht="15.5" x14ac:dyDescent="0.35">
      <c r="A251" s="8" t="s">
        <v>258</v>
      </c>
      <c r="B251" s="64">
        <v>5.673111728917888E-2</v>
      </c>
      <c r="C251" s="129">
        <v>1.05788399883999</v>
      </c>
      <c r="D251" s="10" t="s">
        <v>27</v>
      </c>
      <c r="E251" s="49" t="s">
        <v>27</v>
      </c>
      <c r="F251" s="10"/>
      <c r="G251" s="10" t="s">
        <v>27</v>
      </c>
      <c r="H251" s="10"/>
      <c r="I251" s="10"/>
      <c r="J251" s="10"/>
      <c r="K251" s="11"/>
      <c r="L251" s="9"/>
      <c r="M251" s="10"/>
      <c r="N251" s="10"/>
      <c r="O251" s="10"/>
      <c r="P251" s="10"/>
      <c r="Q251" s="10"/>
      <c r="R251" s="12"/>
      <c r="S251" s="121"/>
      <c r="T251" s="87" t="s">
        <v>27</v>
      </c>
      <c r="U251" s="13" t="s">
        <v>27</v>
      </c>
    </row>
    <row r="252" spans="1:21" ht="15.5" x14ac:dyDescent="0.35">
      <c r="A252" s="8" t="s">
        <v>259</v>
      </c>
      <c r="B252" s="64">
        <v>0.43856834476885315</v>
      </c>
      <c r="C252" s="129">
        <v>1.2340039579729301</v>
      </c>
      <c r="D252" s="10" t="s">
        <v>27</v>
      </c>
      <c r="E252" s="49"/>
      <c r="F252" s="10"/>
      <c r="G252" s="10"/>
      <c r="H252" s="10" t="s">
        <v>27</v>
      </c>
      <c r="I252" s="10"/>
      <c r="J252" s="10"/>
      <c r="K252" s="11" t="s">
        <v>27</v>
      </c>
      <c r="L252" s="9"/>
      <c r="M252" s="10"/>
      <c r="N252" s="10"/>
      <c r="O252" s="10"/>
      <c r="P252" s="10"/>
      <c r="Q252" s="10"/>
      <c r="R252" s="12"/>
      <c r="S252" s="121"/>
      <c r="T252" s="87"/>
      <c r="U252" s="13" t="s">
        <v>27</v>
      </c>
    </row>
    <row r="253" spans="1:21" ht="15.5" x14ac:dyDescent="0.35">
      <c r="A253" s="8" t="s">
        <v>260</v>
      </c>
      <c r="B253" s="64">
        <v>1.896445721557144</v>
      </c>
      <c r="C253" s="129">
        <v>0.89114043740658</v>
      </c>
      <c r="D253" s="10" t="s">
        <v>27</v>
      </c>
      <c r="E253" s="49"/>
      <c r="F253" s="10"/>
      <c r="G253" s="10"/>
      <c r="H253" s="10" t="s">
        <v>27</v>
      </c>
      <c r="I253" s="10"/>
      <c r="J253" s="10"/>
      <c r="K253" s="11" t="s">
        <v>27</v>
      </c>
      <c r="L253" s="9"/>
      <c r="M253" s="10"/>
      <c r="N253" s="10"/>
      <c r="O253" s="10"/>
      <c r="P253" s="10"/>
      <c r="Q253" s="10"/>
      <c r="R253" s="12"/>
      <c r="S253" s="121"/>
      <c r="T253" s="87" t="s">
        <v>27</v>
      </c>
      <c r="U253" s="13" t="s">
        <v>27</v>
      </c>
    </row>
    <row r="254" spans="1:21" ht="15.5" x14ac:dyDescent="0.35">
      <c r="A254" s="8" t="s">
        <v>261</v>
      </c>
      <c r="B254" s="64">
        <v>0.2856864218631352</v>
      </c>
      <c r="C254" s="129">
        <v>1.1565956484144799</v>
      </c>
      <c r="D254" s="10" t="s">
        <v>27</v>
      </c>
      <c r="E254" s="49"/>
      <c r="F254" s="10"/>
      <c r="G254" s="10"/>
      <c r="H254" s="10" t="s">
        <v>27</v>
      </c>
      <c r="I254" s="10"/>
      <c r="J254" s="10"/>
      <c r="K254" s="11" t="s">
        <v>27</v>
      </c>
      <c r="L254" s="9"/>
      <c r="M254" s="10"/>
      <c r="N254" s="10"/>
      <c r="O254" s="10"/>
      <c r="P254" s="10"/>
      <c r="Q254" s="10"/>
      <c r="R254" s="12"/>
      <c r="S254" s="121"/>
      <c r="T254" s="87"/>
      <c r="U254" s="13"/>
    </row>
    <row r="255" spans="1:21" ht="15.5" x14ac:dyDescent="0.35">
      <c r="A255" s="8" t="s">
        <v>262</v>
      </c>
      <c r="B255" s="64">
        <v>3.3549086689209869E-2</v>
      </c>
      <c r="C255" s="129">
        <v>1.00600447242266</v>
      </c>
      <c r="D255" s="10" t="s">
        <v>27</v>
      </c>
      <c r="E255" s="49"/>
      <c r="F255" s="10"/>
      <c r="G255" s="10"/>
      <c r="H255" s="10" t="s">
        <v>27</v>
      </c>
      <c r="I255" s="10"/>
      <c r="J255" s="10"/>
      <c r="K255" s="11" t="s">
        <v>27</v>
      </c>
      <c r="L255" s="9"/>
      <c r="M255" s="10"/>
      <c r="N255" s="10"/>
      <c r="O255" s="10"/>
      <c r="P255" s="10"/>
      <c r="Q255" s="10"/>
      <c r="R255" s="12"/>
      <c r="S255" s="121"/>
      <c r="T255" s="87" t="s">
        <v>27</v>
      </c>
      <c r="U255" s="13" t="s">
        <v>27</v>
      </c>
    </row>
    <row r="256" spans="1:21" ht="15.5" x14ac:dyDescent="0.35">
      <c r="A256" s="8" t="s">
        <v>263</v>
      </c>
      <c r="B256" s="64">
        <v>0.10354615094045909</v>
      </c>
      <c r="C256" s="129">
        <v>1.1124324664971399</v>
      </c>
      <c r="D256" s="10" t="s">
        <v>27</v>
      </c>
      <c r="E256" s="49"/>
      <c r="F256" s="10"/>
      <c r="G256" s="10"/>
      <c r="H256" s="10" t="s">
        <v>27</v>
      </c>
      <c r="I256" s="10"/>
      <c r="J256" s="10"/>
      <c r="K256" s="11" t="s">
        <v>27</v>
      </c>
      <c r="L256" s="9"/>
      <c r="M256" s="10"/>
      <c r="N256" s="10"/>
      <c r="O256" s="10"/>
      <c r="P256" s="10"/>
      <c r="Q256" s="10"/>
      <c r="R256" s="12"/>
      <c r="S256" s="121"/>
      <c r="T256" s="87"/>
      <c r="U256" s="13"/>
    </row>
    <row r="257" spans="1:21" ht="15.5" x14ac:dyDescent="0.35">
      <c r="A257" s="8" t="s">
        <v>264</v>
      </c>
      <c r="B257" s="64">
        <v>0.19933276597556987</v>
      </c>
      <c r="C257" s="129">
        <v>0.87334345969492699</v>
      </c>
      <c r="D257" s="10" t="s">
        <v>27</v>
      </c>
      <c r="E257" s="49" t="s">
        <v>27</v>
      </c>
      <c r="F257" s="10"/>
      <c r="G257" s="10" t="s">
        <v>27</v>
      </c>
      <c r="H257" s="10"/>
      <c r="I257" s="10"/>
      <c r="J257" s="10"/>
      <c r="K257" s="11"/>
      <c r="L257" s="49"/>
      <c r="M257" s="10"/>
      <c r="N257" s="10"/>
      <c r="O257" s="10"/>
      <c r="P257" s="10"/>
      <c r="Q257" s="10"/>
      <c r="R257" s="12"/>
      <c r="S257" s="121"/>
      <c r="T257" s="87" t="s">
        <v>27</v>
      </c>
      <c r="U257" s="13" t="s">
        <v>27</v>
      </c>
    </row>
    <row r="258" spans="1:21" ht="15.5" x14ac:dyDescent="0.35">
      <c r="A258" s="20" t="s">
        <v>341</v>
      </c>
      <c r="B258" s="65">
        <f>+SUM(B259:B276)</f>
        <v>2.5295396158867356</v>
      </c>
      <c r="C258" s="84">
        <v>1.3172183936004651</v>
      </c>
      <c r="D258" s="76">
        <f>+SUMIF(D259:D276,"X",$B$259:$B$276)</f>
        <v>2.5295396158867356</v>
      </c>
      <c r="E258" s="65">
        <f t="shared" ref="E258:U258" si="6">+SUMIF(E259:E276,"X",$B$259:$B$276)</f>
        <v>1.2954912018253963</v>
      </c>
      <c r="F258" s="65">
        <f t="shared" si="6"/>
        <v>0</v>
      </c>
      <c r="G258" s="65">
        <f t="shared" si="6"/>
        <v>1.2954912018253963</v>
      </c>
      <c r="H258" s="65">
        <f t="shared" si="6"/>
        <v>1.2340484140613386</v>
      </c>
      <c r="I258" s="65">
        <f t="shared" si="6"/>
        <v>0</v>
      </c>
      <c r="J258" s="65">
        <f t="shared" si="6"/>
        <v>0</v>
      </c>
      <c r="K258" s="77">
        <f t="shared" si="6"/>
        <v>1.2340484140613386</v>
      </c>
      <c r="L258" s="65">
        <f t="shared" si="6"/>
        <v>0</v>
      </c>
      <c r="M258" s="65">
        <f t="shared" si="6"/>
        <v>0</v>
      </c>
      <c r="N258" s="65">
        <f t="shared" si="6"/>
        <v>0</v>
      </c>
      <c r="O258" s="65">
        <f t="shared" si="6"/>
        <v>0</v>
      </c>
      <c r="P258" s="65">
        <f t="shared" si="6"/>
        <v>0</v>
      </c>
      <c r="Q258" s="65">
        <f t="shared" si="6"/>
        <v>0</v>
      </c>
      <c r="R258" s="84">
        <f t="shared" si="6"/>
        <v>0</v>
      </c>
      <c r="S258" s="123"/>
      <c r="T258" s="88">
        <f t="shared" si="6"/>
        <v>0.59776951531970302</v>
      </c>
      <c r="U258" s="75">
        <f t="shared" si="6"/>
        <v>0.67620224524587469</v>
      </c>
    </row>
    <row r="259" spans="1:21" ht="15.5" x14ac:dyDescent="0.35">
      <c r="A259" s="8" t="s">
        <v>265</v>
      </c>
      <c r="B259" s="64">
        <v>0.36865930097255872</v>
      </c>
      <c r="C259" s="129">
        <v>1.3617633611477</v>
      </c>
      <c r="D259" s="10" t="s">
        <v>27</v>
      </c>
      <c r="E259" s="49" t="s">
        <v>27</v>
      </c>
      <c r="F259" s="10"/>
      <c r="G259" s="10" t="s">
        <v>27</v>
      </c>
      <c r="H259" s="10"/>
      <c r="I259" s="10"/>
      <c r="J259" s="10"/>
      <c r="K259" s="11"/>
      <c r="L259" s="9"/>
      <c r="M259" s="10"/>
      <c r="N259" s="10"/>
      <c r="O259" s="10"/>
      <c r="P259" s="10"/>
      <c r="Q259" s="10"/>
      <c r="R259" s="12"/>
      <c r="S259" s="121"/>
      <c r="T259" s="87"/>
      <c r="U259" s="13"/>
    </row>
    <row r="260" spans="1:21" ht="15.5" x14ac:dyDescent="0.35">
      <c r="A260" s="8" t="s">
        <v>266</v>
      </c>
      <c r="B260" s="64">
        <v>1.695551251086214E-2</v>
      </c>
      <c r="C260" s="129">
        <v>1.2109898366629901</v>
      </c>
      <c r="D260" s="10" t="s">
        <v>27</v>
      </c>
      <c r="E260" s="49" t="s">
        <v>27</v>
      </c>
      <c r="F260" s="10"/>
      <c r="G260" s="10" t="s">
        <v>27</v>
      </c>
      <c r="H260" s="10"/>
      <c r="I260" s="10"/>
      <c r="J260" s="10"/>
      <c r="K260" s="11"/>
      <c r="L260" s="9"/>
      <c r="M260" s="10"/>
      <c r="N260" s="10"/>
      <c r="O260" s="10"/>
      <c r="P260" s="10"/>
      <c r="Q260" s="10"/>
      <c r="R260" s="12"/>
      <c r="S260" s="121"/>
      <c r="T260" s="87"/>
      <c r="U260" s="13"/>
    </row>
    <row r="261" spans="1:21" ht="15.5" x14ac:dyDescent="0.35">
      <c r="A261" s="8" t="s">
        <v>267</v>
      </c>
      <c r="B261" s="64">
        <v>0.1491402240731568</v>
      </c>
      <c r="C261" s="129">
        <v>1.43268903298548</v>
      </c>
      <c r="D261" s="10" t="s">
        <v>27</v>
      </c>
      <c r="E261" s="49"/>
      <c r="F261" s="10"/>
      <c r="G261" s="10"/>
      <c r="H261" s="10" t="s">
        <v>27</v>
      </c>
      <c r="I261" s="10"/>
      <c r="J261" s="10"/>
      <c r="K261" s="11" t="s">
        <v>27</v>
      </c>
      <c r="L261" s="9"/>
      <c r="M261" s="10"/>
      <c r="N261" s="10"/>
      <c r="O261" s="10"/>
      <c r="P261" s="10"/>
      <c r="Q261" s="10"/>
      <c r="R261" s="12"/>
      <c r="S261" s="121"/>
      <c r="T261" s="87" t="s">
        <v>27</v>
      </c>
      <c r="U261" s="13"/>
    </row>
    <row r="262" spans="1:21" ht="15.5" x14ac:dyDescent="0.35">
      <c r="A262" s="8" t="s">
        <v>268</v>
      </c>
      <c r="B262" s="64">
        <v>0.10135205655181241</v>
      </c>
      <c r="C262" s="129">
        <v>1.22650038781452</v>
      </c>
      <c r="D262" s="10" t="s">
        <v>27</v>
      </c>
      <c r="E262" s="49"/>
      <c r="F262" s="10"/>
      <c r="G262" s="10"/>
      <c r="H262" s="10" t="s">
        <v>27</v>
      </c>
      <c r="I262" s="10"/>
      <c r="J262" s="10"/>
      <c r="K262" s="11" t="s">
        <v>27</v>
      </c>
      <c r="L262" s="9"/>
      <c r="M262" s="10"/>
      <c r="N262" s="10"/>
      <c r="O262" s="10"/>
      <c r="P262" s="10"/>
      <c r="Q262" s="10"/>
      <c r="R262" s="12"/>
      <c r="S262" s="121"/>
      <c r="T262" s="87"/>
      <c r="U262" s="13"/>
    </row>
    <row r="263" spans="1:21" ht="15.5" x14ac:dyDescent="0.35">
      <c r="A263" s="8" t="s">
        <v>269</v>
      </c>
      <c r="B263" s="64">
        <v>5.2183100732168426E-2</v>
      </c>
      <c r="C263" s="129">
        <v>0.99958211205400205</v>
      </c>
      <c r="D263" s="10" t="s">
        <v>27</v>
      </c>
      <c r="E263" s="49" t="s">
        <v>27</v>
      </c>
      <c r="F263" s="10"/>
      <c r="G263" s="10" t="s">
        <v>27</v>
      </c>
      <c r="H263" s="10"/>
      <c r="I263" s="10"/>
      <c r="J263" s="10"/>
      <c r="K263" s="11"/>
      <c r="L263" s="9"/>
      <c r="M263" s="10"/>
      <c r="N263" s="10"/>
      <c r="O263" s="10"/>
      <c r="P263" s="10"/>
      <c r="Q263" s="10"/>
      <c r="R263" s="12"/>
      <c r="S263" s="121"/>
      <c r="T263" s="87"/>
      <c r="U263" s="13"/>
    </row>
    <row r="264" spans="1:21" ht="15.5" x14ac:dyDescent="0.35">
      <c r="A264" s="8" t="s">
        <v>270</v>
      </c>
      <c r="B264" s="64">
        <v>1.4898340384270663E-2</v>
      </c>
      <c r="C264" s="129">
        <v>1.30076307308276</v>
      </c>
      <c r="D264" s="10" t="s">
        <v>27</v>
      </c>
      <c r="E264" s="49" t="s">
        <v>27</v>
      </c>
      <c r="F264" s="10"/>
      <c r="G264" s="10" t="s">
        <v>27</v>
      </c>
      <c r="H264" s="10"/>
      <c r="I264" s="10"/>
      <c r="J264" s="10"/>
      <c r="K264" s="11"/>
      <c r="L264" s="9"/>
      <c r="M264" s="10"/>
      <c r="N264" s="10"/>
      <c r="O264" s="10"/>
      <c r="P264" s="10"/>
      <c r="Q264" s="10"/>
      <c r="R264" s="12"/>
      <c r="S264" s="121"/>
      <c r="T264" s="87"/>
      <c r="U264" s="13"/>
    </row>
    <row r="265" spans="1:21" ht="15.5" x14ac:dyDescent="0.35">
      <c r="A265" s="8" t="s">
        <v>271</v>
      </c>
      <c r="B265" s="64">
        <v>0.14794727879088085</v>
      </c>
      <c r="C265" s="129">
        <v>1.2676496114856</v>
      </c>
      <c r="D265" s="10" t="s">
        <v>27</v>
      </c>
      <c r="E265" s="49" t="s">
        <v>27</v>
      </c>
      <c r="F265" s="10"/>
      <c r="G265" s="10" t="s">
        <v>27</v>
      </c>
      <c r="H265" s="10"/>
      <c r="I265" s="10"/>
      <c r="J265" s="10"/>
      <c r="K265" s="11"/>
      <c r="L265" s="9"/>
      <c r="M265" s="10"/>
      <c r="N265" s="10"/>
      <c r="O265" s="10"/>
      <c r="P265" s="10"/>
      <c r="Q265" s="10"/>
      <c r="R265" s="12"/>
      <c r="S265" s="121"/>
      <c r="T265" s="87"/>
      <c r="U265" s="13"/>
    </row>
    <row r="266" spans="1:21" ht="15.5" x14ac:dyDescent="0.35">
      <c r="A266" s="8" t="s">
        <v>272</v>
      </c>
      <c r="B266" s="64">
        <v>0.1545866466758993</v>
      </c>
      <c r="C266" s="129">
        <v>1.2771448129818601</v>
      </c>
      <c r="D266" s="10" t="s">
        <v>27</v>
      </c>
      <c r="E266" s="49" t="s">
        <v>27</v>
      </c>
      <c r="F266" s="10"/>
      <c r="G266" s="10" t="s">
        <v>27</v>
      </c>
      <c r="H266" s="10"/>
      <c r="I266" s="10"/>
      <c r="J266" s="10"/>
      <c r="K266" s="11"/>
      <c r="L266" s="9"/>
      <c r="M266" s="10"/>
      <c r="N266" s="10"/>
      <c r="O266" s="10"/>
      <c r="P266" s="10"/>
      <c r="Q266" s="10"/>
      <c r="R266" s="12"/>
      <c r="S266" s="121"/>
      <c r="T266" s="87"/>
      <c r="U266" s="13" t="s">
        <v>27</v>
      </c>
    </row>
    <row r="267" spans="1:21" ht="15.5" x14ac:dyDescent="0.35">
      <c r="A267" s="8" t="s">
        <v>273</v>
      </c>
      <c r="B267" s="64">
        <v>0.44862929124654621</v>
      </c>
      <c r="C267" s="129">
        <v>1.3320221586959802</v>
      </c>
      <c r="D267" s="10" t="s">
        <v>27</v>
      </c>
      <c r="E267" s="49" t="s">
        <v>27</v>
      </c>
      <c r="F267" s="10"/>
      <c r="G267" s="10" t="s">
        <v>27</v>
      </c>
      <c r="H267" s="10"/>
      <c r="I267" s="10"/>
      <c r="J267" s="10"/>
      <c r="K267" s="11"/>
      <c r="L267" s="9"/>
      <c r="M267" s="10"/>
      <c r="N267" s="10"/>
      <c r="O267" s="10"/>
      <c r="P267" s="10"/>
      <c r="Q267" s="10"/>
      <c r="R267" s="12"/>
      <c r="S267" s="121"/>
      <c r="T267" s="87" t="s">
        <v>27</v>
      </c>
      <c r="U267" s="13" t="s">
        <v>27</v>
      </c>
    </row>
    <row r="268" spans="1:21" ht="15.5" x14ac:dyDescent="0.35">
      <c r="A268" s="8" t="s">
        <v>274</v>
      </c>
      <c r="B268" s="64">
        <v>1.4694552976518286E-2</v>
      </c>
      <c r="C268" s="129">
        <v>1.1876937394820299</v>
      </c>
      <c r="D268" s="10" t="s">
        <v>27</v>
      </c>
      <c r="E268" s="49" t="s">
        <v>27</v>
      </c>
      <c r="F268" s="10"/>
      <c r="G268" s="10" t="s">
        <v>27</v>
      </c>
      <c r="H268" s="10"/>
      <c r="I268" s="10"/>
      <c r="J268" s="10"/>
      <c r="K268" s="11"/>
      <c r="L268" s="9"/>
      <c r="M268" s="10"/>
      <c r="N268" s="10"/>
      <c r="O268" s="10"/>
      <c r="P268" s="10"/>
      <c r="Q268" s="10"/>
      <c r="R268" s="12"/>
      <c r="S268" s="121"/>
      <c r="T268" s="87"/>
      <c r="U268" s="13" t="s">
        <v>27</v>
      </c>
    </row>
    <row r="269" spans="1:21" ht="15.5" x14ac:dyDescent="0.35">
      <c r="A269" s="8" t="s">
        <v>275</v>
      </c>
      <c r="B269" s="64">
        <v>2.8071030285874737E-2</v>
      </c>
      <c r="C269" s="129">
        <v>1.1124324664971399</v>
      </c>
      <c r="D269" s="10" t="s">
        <v>27</v>
      </c>
      <c r="E269" s="49"/>
      <c r="F269" s="10"/>
      <c r="G269" s="10"/>
      <c r="H269" s="10" t="s">
        <v>27</v>
      </c>
      <c r="I269" s="10"/>
      <c r="J269" s="10"/>
      <c r="K269" s="11" t="s">
        <v>27</v>
      </c>
      <c r="L269" s="9"/>
      <c r="M269" s="10"/>
      <c r="N269" s="10"/>
      <c r="O269" s="10"/>
      <c r="P269" s="10"/>
      <c r="Q269" s="10"/>
      <c r="R269" s="12"/>
      <c r="S269" s="121"/>
      <c r="T269" s="87"/>
      <c r="U269" s="13"/>
    </row>
    <row r="270" spans="1:21" ht="15.5" x14ac:dyDescent="0.35">
      <c r="A270" s="8" t="s">
        <v>276</v>
      </c>
      <c r="B270" s="64">
        <v>4.1471266297397759E-2</v>
      </c>
      <c r="C270" s="129">
        <v>1.3412714112051298</v>
      </c>
      <c r="D270" s="10" t="s">
        <v>27</v>
      </c>
      <c r="E270" s="49" t="s">
        <v>27</v>
      </c>
      <c r="F270" s="10"/>
      <c r="G270" s="10" t="s">
        <v>27</v>
      </c>
      <c r="H270" s="10"/>
      <c r="I270" s="10"/>
      <c r="J270" s="10"/>
      <c r="K270" s="11"/>
      <c r="L270" s="9"/>
      <c r="M270" s="10"/>
      <c r="N270" s="10"/>
      <c r="O270" s="10"/>
      <c r="P270" s="10"/>
      <c r="Q270" s="10"/>
      <c r="R270" s="12"/>
      <c r="S270" s="121"/>
      <c r="T270" s="87"/>
      <c r="U270" s="13" t="s">
        <v>27</v>
      </c>
    </row>
    <row r="271" spans="1:21" ht="15.5" x14ac:dyDescent="0.35">
      <c r="A271" s="8" t="s">
        <v>277</v>
      </c>
      <c r="B271" s="64">
        <v>0.6930532081156725</v>
      </c>
      <c r="C271" s="129">
        <v>1.1124324664971399</v>
      </c>
      <c r="D271" s="10" t="s">
        <v>27</v>
      </c>
      <c r="E271" s="49"/>
      <c r="F271" s="10"/>
      <c r="G271" s="10"/>
      <c r="H271" s="10" t="s">
        <v>27</v>
      </c>
      <c r="I271" s="10"/>
      <c r="J271" s="10"/>
      <c r="K271" s="11" t="s">
        <v>27</v>
      </c>
      <c r="L271" s="9"/>
      <c r="M271" s="10"/>
      <c r="N271" s="10"/>
      <c r="O271" s="10"/>
      <c r="P271" s="10"/>
      <c r="Q271" s="10"/>
      <c r="R271" s="12"/>
      <c r="S271" s="121"/>
      <c r="T271" s="87"/>
      <c r="U271" s="13"/>
    </row>
    <row r="272" spans="1:21" ht="15.5" x14ac:dyDescent="0.35">
      <c r="A272" s="8" t="s">
        <v>278</v>
      </c>
      <c r="B272" s="64">
        <v>1.6820488049513124E-2</v>
      </c>
      <c r="C272" s="129">
        <v>1.2238808793654998</v>
      </c>
      <c r="D272" s="10" t="s">
        <v>27</v>
      </c>
      <c r="E272" s="49" t="s">
        <v>27</v>
      </c>
      <c r="F272" s="10"/>
      <c r="G272" s="10" t="s">
        <v>27</v>
      </c>
      <c r="H272" s="10"/>
      <c r="I272" s="10"/>
      <c r="J272" s="10"/>
      <c r="K272" s="11"/>
      <c r="L272" s="9"/>
      <c r="M272" s="10"/>
      <c r="N272" s="10"/>
      <c r="O272" s="10"/>
      <c r="P272" s="10"/>
      <c r="Q272" s="10"/>
      <c r="R272" s="12"/>
      <c r="S272" s="121"/>
      <c r="T272" s="87"/>
      <c r="U272" s="13" t="s">
        <v>27</v>
      </c>
    </row>
    <row r="273" spans="1:21" ht="15.5" x14ac:dyDescent="0.35">
      <c r="A273" s="8" t="s">
        <v>279</v>
      </c>
      <c r="B273" s="64">
        <v>1.8645423188781034E-2</v>
      </c>
      <c r="C273" s="129">
        <v>1.5788222726843699</v>
      </c>
      <c r="D273" s="10" t="s">
        <v>27</v>
      </c>
      <c r="E273" s="49" t="s">
        <v>27</v>
      </c>
      <c r="F273" s="10"/>
      <c r="G273" s="10" t="s">
        <v>27</v>
      </c>
      <c r="H273" s="10"/>
      <c r="I273" s="10"/>
      <c r="J273" s="10"/>
      <c r="K273" s="11"/>
      <c r="L273" s="9"/>
      <c r="M273" s="10"/>
      <c r="N273" s="10"/>
      <c r="O273" s="10"/>
      <c r="P273" s="10"/>
      <c r="Q273" s="10"/>
      <c r="R273" s="12"/>
      <c r="S273" s="121"/>
      <c r="T273" s="87"/>
      <c r="U273" s="13"/>
    </row>
    <row r="274" spans="1:21" ht="15.5" x14ac:dyDescent="0.35">
      <c r="A274" s="8" t="s">
        <v>280</v>
      </c>
      <c r="B274" s="64">
        <v>4.9677702579075257E-2</v>
      </c>
      <c r="C274" s="129">
        <v>1.3884702309042101</v>
      </c>
      <c r="D274" s="10" t="s">
        <v>27</v>
      </c>
      <c r="E274" s="49"/>
      <c r="F274" s="10"/>
      <c r="G274" s="10"/>
      <c r="H274" s="10" t="s">
        <v>27</v>
      </c>
      <c r="I274" s="10"/>
      <c r="J274" s="10"/>
      <c r="K274" s="11" t="s">
        <v>27</v>
      </c>
      <c r="L274" s="9"/>
      <c r="M274" s="10"/>
      <c r="N274" s="10"/>
      <c r="O274" s="10"/>
      <c r="P274" s="10"/>
      <c r="Q274" s="10"/>
      <c r="R274" s="12"/>
      <c r="S274" s="121"/>
      <c r="T274" s="87"/>
      <c r="U274" s="13"/>
    </row>
    <row r="275" spans="1:21" ht="15.5" x14ac:dyDescent="0.35">
      <c r="A275" s="8" t="s">
        <v>281</v>
      </c>
      <c r="B275" s="64">
        <v>2.1692226446344796E-2</v>
      </c>
      <c r="C275" s="129">
        <v>1.1124324664971399</v>
      </c>
      <c r="D275" s="10" t="s">
        <v>27</v>
      </c>
      <c r="E275" s="49"/>
      <c r="F275" s="10"/>
      <c r="G275" s="10"/>
      <c r="H275" s="10" t="s">
        <v>27</v>
      </c>
      <c r="I275" s="10"/>
      <c r="J275" s="10"/>
      <c r="K275" s="11" t="s">
        <v>27</v>
      </c>
      <c r="L275" s="9"/>
      <c r="M275" s="10"/>
      <c r="N275" s="10"/>
      <c r="O275" s="10"/>
      <c r="P275" s="10"/>
      <c r="Q275" s="10"/>
      <c r="R275" s="12"/>
      <c r="S275" s="121"/>
      <c r="T275" s="87"/>
      <c r="U275" s="13"/>
    </row>
    <row r="276" spans="1:21" ht="15.5" x14ac:dyDescent="0.35">
      <c r="A276" s="8" t="s">
        <v>282</v>
      </c>
      <c r="B276" s="64">
        <v>0.19106196600940206</v>
      </c>
      <c r="C276" s="129">
        <v>1.2983950341152299</v>
      </c>
      <c r="D276" s="10" t="s">
        <v>27</v>
      </c>
      <c r="E276" s="49"/>
      <c r="F276" s="10"/>
      <c r="G276" s="10"/>
      <c r="H276" s="10" t="s">
        <v>27</v>
      </c>
      <c r="I276" s="10"/>
      <c r="J276" s="10"/>
      <c r="K276" s="11" t="s">
        <v>27</v>
      </c>
      <c r="L276" s="9"/>
      <c r="M276" s="10"/>
      <c r="N276" s="10"/>
      <c r="O276" s="10"/>
      <c r="P276" s="10"/>
      <c r="Q276" s="10"/>
      <c r="R276" s="12"/>
      <c r="S276" s="121"/>
      <c r="T276" s="87"/>
      <c r="U276" s="13"/>
    </row>
    <row r="277" spans="1:21" ht="15.5" x14ac:dyDescent="0.35">
      <c r="A277" s="20" t="s">
        <v>342</v>
      </c>
      <c r="B277" s="65">
        <f>+SUM(B278:B284)</f>
        <v>2.4872079773197289</v>
      </c>
      <c r="C277" s="84">
        <v>1.2780982836246395</v>
      </c>
      <c r="D277" s="76">
        <f>+SUMIF(D278:D284,"X",$B$278:$B$284)</f>
        <v>2.4872079773197289</v>
      </c>
      <c r="E277" s="65">
        <f t="shared" ref="E277:U277" si="7">+SUMIF(E278:E284,"X",$B$278:$B$284)</f>
        <v>0</v>
      </c>
      <c r="F277" s="65">
        <f t="shared" si="7"/>
        <v>0</v>
      </c>
      <c r="G277" s="65">
        <f t="shared" si="7"/>
        <v>0</v>
      </c>
      <c r="H277" s="65">
        <f t="shared" si="7"/>
        <v>2.4872079773197289</v>
      </c>
      <c r="I277" s="65">
        <f t="shared" si="7"/>
        <v>2.4872079773197289</v>
      </c>
      <c r="J277" s="65">
        <f t="shared" si="7"/>
        <v>0</v>
      </c>
      <c r="K277" s="77">
        <f t="shared" si="7"/>
        <v>0</v>
      </c>
      <c r="L277" s="65">
        <f t="shared" si="7"/>
        <v>0</v>
      </c>
      <c r="M277" s="65">
        <f t="shared" si="7"/>
        <v>0</v>
      </c>
      <c r="N277" s="65">
        <f t="shared" si="7"/>
        <v>0</v>
      </c>
      <c r="O277" s="65">
        <f t="shared" si="7"/>
        <v>0</v>
      </c>
      <c r="P277" s="65">
        <f t="shared" si="7"/>
        <v>0</v>
      </c>
      <c r="Q277" s="65">
        <f t="shared" si="7"/>
        <v>0</v>
      </c>
      <c r="R277" s="84">
        <f t="shared" si="7"/>
        <v>0</v>
      </c>
      <c r="S277" s="123"/>
      <c r="T277" s="88">
        <f t="shared" si="7"/>
        <v>0</v>
      </c>
      <c r="U277" s="75">
        <f t="shared" si="7"/>
        <v>1.3538169924374357</v>
      </c>
    </row>
    <row r="278" spans="1:21" ht="15.5" x14ac:dyDescent="0.35">
      <c r="A278" s="8" t="s">
        <v>283</v>
      </c>
      <c r="B278" s="64">
        <v>2.8655169645883376E-2</v>
      </c>
      <c r="C278" s="129">
        <v>1.2011021543614699</v>
      </c>
      <c r="D278" s="10" t="s">
        <v>27</v>
      </c>
      <c r="E278" s="49"/>
      <c r="F278" s="10"/>
      <c r="G278" s="10"/>
      <c r="H278" s="10" t="s">
        <v>27</v>
      </c>
      <c r="I278" s="10" t="s">
        <v>27</v>
      </c>
      <c r="J278" s="10"/>
      <c r="K278" s="11"/>
      <c r="L278" s="49"/>
      <c r="M278" s="10"/>
      <c r="N278" s="10"/>
      <c r="O278" s="10"/>
      <c r="P278" s="10"/>
      <c r="Q278" s="10"/>
      <c r="R278" s="12"/>
      <c r="S278" s="121"/>
      <c r="T278" s="87"/>
      <c r="U278" s="13" t="s">
        <v>27</v>
      </c>
    </row>
    <row r="279" spans="1:21" ht="15.5" x14ac:dyDescent="0.35">
      <c r="A279" s="8" t="s">
        <v>284</v>
      </c>
      <c r="B279" s="64">
        <v>0.13535048772964245</v>
      </c>
      <c r="C279" s="129">
        <v>1.2137950602107599</v>
      </c>
      <c r="D279" s="10" t="s">
        <v>27</v>
      </c>
      <c r="E279" s="49"/>
      <c r="F279" s="10"/>
      <c r="G279" s="10"/>
      <c r="H279" s="10" t="s">
        <v>27</v>
      </c>
      <c r="I279" s="10" t="s">
        <v>27</v>
      </c>
      <c r="J279" s="10"/>
      <c r="K279" s="11"/>
      <c r="L279" s="9"/>
      <c r="M279" s="10"/>
      <c r="N279" s="10"/>
      <c r="O279" s="10"/>
      <c r="P279" s="10"/>
      <c r="Q279" s="10"/>
      <c r="R279" s="12"/>
      <c r="S279" s="121"/>
      <c r="T279" s="87"/>
      <c r="U279" s="13" t="s">
        <v>27</v>
      </c>
    </row>
    <row r="280" spans="1:21" ht="15.5" x14ac:dyDescent="0.35">
      <c r="A280" s="8" t="s">
        <v>285</v>
      </c>
      <c r="B280" s="64">
        <v>0.15494777141135457</v>
      </c>
      <c r="C280" s="129">
        <v>1.3134927458819001</v>
      </c>
      <c r="D280" s="10" t="s">
        <v>27</v>
      </c>
      <c r="E280" s="49"/>
      <c r="F280" s="10"/>
      <c r="G280" s="10"/>
      <c r="H280" s="10" t="s">
        <v>27</v>
      </c>
      <c r="I280" s="10" t="s">
        <v>27</v>
      </c>
      <c r="J280" s="10"/>
      <c r="K280" s="11"/>
      <c r="L280" s="9"/>
      <c r="M280" s="10"/>
      <c r="N280" s="10"/>
      <c r="O280" s="10"/>
      <c r="P280" s="10"/>
      <c r="Q280" s="10"/>
      <c r="R280" s="12"/>
      <c r="S280" s="121"/>
      <c r="T280" s="87"/>
      <c r="U280" s="13" t="s">
        <v>27</v>
      </c>
    </row>
    <row r="281" spans="1:21" ht="15.5" x14ac:dyDescent="0.35">
      <c r="A281" s="8" t="s">
        <v>286</v>
      </c>
      <c r="B281" s="64">
        <v>0.4025711358201981</v>
      </c>
      <c r="C281" s="129">
        <v>1.2768116960720999</v>
      </c>
      <c r="D281" s="10" t="s">
        <v>27</v>
      </c>
      <c r="E281" s="49"/>
      <c r="F281" s="10"/>
      <c r="G281" s="10"/>
      <c r="H281" s="10" t="s">
        <v>27</v>
      </c>
      <c r="I281" s="10" t="s">
        <v>27</v>
      </c>
      <c r="J281" s="10"/>
      <c r="K281" s="11"/>
      <c r="L281" s="9"/>
      <c r="M281" s="10"/>
      <c r="N281" s="10"/>
      <c r="O281" s="10"/>
      <c r="P281" s="10"/>
      <c r="Q281" s="10"/>
      <c r="R281" s="12"/>
      <c r="S281" s="121"/>
      <c r="T281" s="87"/>
      <c r="U281" s="13" t="s">
        <v>27</v>
      </c>
    </row>
    <row r="282" spans="1:21" ht="15.5" x14ac:dyDescent="0.35">
      <c r="A282" s="8" t="s">
        <v>287</v>
      </c>
      <c r="B282" s="64">
        <v>0.43893307595615527</v>
      </c>
      <c r="C282" s="129">
        <v>1.2977952266699402</v>
      </c>
      <c r="D282" s="10" t="s">
        <v>27</v>
      </c>
      <c r="E282" s="49"/>
      <c r="F282" s="10"/>
      <c r="G282" s="10"/>
      <c r="H282" s="10" t="s">
        <v>27</v>
      </c>
      <c r="I282" s="10" t="s">
        <v>27</v>
      </c>
      <c r="J282" s="10"/>
      <c r="K282" s="11"/>
      <c r="L282" s="9"/>
      <c r="M282" s="10"/>
      <c r="N282" s="10"/>
      <c r="O282" s="10"/>
      <c r="P282" s="10"/>
      <c r="Q282" s="10"/>
      <c r="R282" s="12"/>
      <c r="S282" s="121"/>
      <c r="T282" s="87"/>
      <c r="U282" s="13" t="s">
        <v>27</v>
      </c>
    </row>
    <row r="283" spans="1:21" ht="15.5" x14ac:dyDescent="0.35">
      <c r="A283" s="8" t="s">
        <v>288</v>
      </c>
      <c r="B283" s="64">
        <v>0.19335935187420197</v>
      </c>
      <c r="C283" s="129">
        <v>1.26156558509595</v>
      </c>
      <c r="D283" s="10" t="s">
        <v>27</v>
      </c>
      <c r="E283" s="49"/>
      <c r="F283" s="10"/>
      <c r="G283" s="10"/>
      <c r="H283" s="10" t="s">
        <v>27</v>
      </c>
      <c r="I283" s="10" t="s">
        <v>27</v>
      </c>
      <c r="J283" s="10"/>
      <c r="K283" s="11"/>
      <c r="L283" s="9"/>
      <c r="M283" s="10"/>
      <c r="N283" s="10"/>
      <c r="O283" s="10"/>
      <c r="P283" s="10"/>
      <c r="Q283" s="10"/>
      <c r="R283" s="12"/>
      <c r="S283" s="121"/>
      <c r="T283" s="87"/>
      <c r="U283" s="13" t="s">
        <v>27</v>
      </c>
    </row>
    <row r="284" spans="1:21" ht="15.5" x14ac:dyDescent="0.35">
      <c r="A284" s="8" t="s">
        <v>289</v>
      </c>
      <c r="B284" s="64">
        <v>1.133390984882293</v>
      </c>
      <c r="C284" s="129">
        <v>1.27945032161079</v>
      </c>
      <c r="D284" s="10" t="s">
        <v>27</v>
      </c>
      <c r="E284" s="49"/>
      <c r="F284" s="10"/>
      <c r="G284" s="10"/>
      <c r="H284" s="10" t="s">
        <v>27</v>
      </c>
      <c r="I284" s="10" t="s">
        <v>27</v>
      </c>
      <c r="J284" s="10"/>
      <c r="K284" s="11"/>
      <c r="L284" s="9"/>
      <c r="M284" s="10"/>
      <c r="N284" s="10"/>
      <c r="O284" s="10"/>
      <c r="P284" s="10"/>
      <c r="Q284" s="10"/>
      <c r="R284" s="12"/>
      <c r="S284" s="121"/>
      <c r="T284" s="87"/>
      <c r="U284" s="13"/>
    </row>
    <row r="285" spans="1:21" ht="15.5" x14ac:dyDescent="0.35">
      <c r="A285" s="20" t="s">
        <v>343</v>
      </c>
      <c r="B285" s="65">
        <f>+SUM(B286:B293)</f>
        <v>11.552514661140613</v>
      </c>
      <c r="C285" s="84">
        <v>1.5034062911006243</v>
      </c>
      <c r="D285" s="76">
        <f>+SUMIF(D286:D293,"X",$B$286:$B$293)</f>
        <v>11.552514661140613</v>
      </c>
      <c r="E285" s="65">
        <f t="shared" ref="E285:U285" si="8">+SUMIF(E286:E293,"X",$B$286:$B$293)</f>
        <v>3.5301838717809675</v>
      </c>
      <c r="F285" s="65">
        <f t="shared" si="8"/>
        <v>3.5301838717809675</v>
      </c>
      <c r="G285" s="65">
        <f t="shared" si="8"/>
        <v>0</v>
      </c>
      <c r="H285" s="65">
        <f t="shared" si="8"/>
        <v>8.0223307893596445</v>
      </c>
      <c r="I285" s="65">
        <f t="shared" si="8"/>
        <v>0</v>
      </c>
      <c r="J285" s="65">
        <f t="shared" si="8"/>
        <v>0</v>
      </c>
      <c r="K285" s="77">
        <f t="shared" si="8"/>
        <v>8.0223307893596445</v>
      </c>
      <c r="L285" s="65">
        <f t="shared" si="8"/>
        <v>0</v>
      </c>
      <c r="M285" s="65">
        <f t="shared" si="8"/>
        <v>0</v>
      </c>
      <c r="N285" s="65">
        <f t="shared" si="8"/>
        <v>0</v>
      </c>
      <c r="O285" s="65">
        <f t="shared" si="8"/>
        <v>0</v>
      </c>
      <c r="P285" s="65">
        <f t="shared" si="8"/>
        <v>0</v>
      </c>
      <c r="Q285" s="65">
        <f t="shared" si="8"/>
        <v>0</v>
      </c>
      <c r="R285" s="84">
        <f t="shared" si="8"/>
        <v>0</v>
      </c>
      <c r="S285" s="123"/>
      <c r="T285" s="88">
        <f t="shared" si="8"/>
        <v>0</v>
      </c>
      <c r="U285" s="75">
        <f t="shared" si="8"/>
        <v>7.8484239902763289</v>
      </c>
    </row>
    <row r="286" spans="1:21" ht="15.5" x14ac:dyDescent="0.35">
      <c r="A286" s="8" t="s">
        <v>290</v>
      </c>
      <c r="B286" s="64">
        <v>0.22373953957782003</v>
      </c>
      <c r="C286" s="129">
        <v>1.49352714575296</v>
      </c>
      <c r="D286" s="10" t="s">
        <v>27</v>
      </c>
      <c r="E286" s="49" t="s">
        <v>27</v>
      </c>
      <c r="F286" s="10" t="s">
        <v>27</v>
      </c>
      <c r="G286" s="10"/>
      <c r="H286" s="10"/>
      <c r="I286" s="10"/>
      <c r="J286" s="10"/>
      <c r="K286" s="11"/>
      <c r="L286" s="49"/>
      <c r="M286" s="10"/>
      <c r="N286" s="10"/>
      <c r="O286" s="10"/>
      <c r="P286" s="10"/>
      <c r="Q286" s="10"/>
      <c r="R286" s="12"/>
      <c r="S286" s="121"/>
      <c r="T286" s="87"/>
      <c r="U286" s="13"/>
    </row>
    <row r="287" spans="1:21" ht="15.5" x14ac:dyDescent="0.35">
      <c r="A287" s="8" t="s">
        <v>291</v>
      </c>
      <c r="B287" s="64">
        <v>0.19911217600127651</v>
      </c>
      <c r="C287" s="129">
        <v>1.47578466381566</v>
      </c>
      <c r="D287" s="10" t="s">
        <v>27</v>
      </c>
      <c r="E287" s="49" t="s">
        <v>27</v>
      </c>
      <c r="F287" s="10" t="s">
        <v>27</v>
      </c>
      <c r="G287" s="10"/>
      <c r="H287" s="10"/>
      <c r="I287" s="10"/>
      <c r="J287" s="10"/>
      <c r="K287" s="11"/>
      <c r="L287" s="9"/>
      <c r="M287" s="10"/>
      <c r="N287" s="10"/>
      <c r="O287" s="10"/>
      <c r="P287" s="10"/>
      <c r="Q287" s="10"/>
      <c r="R287" s="12"/>
      <c r="S287" s="121"/>
      <c r="T287" s="87"/>
      <c r="U287" s="13"/>
    </row>
    <row r="288" spans="1:21" ht="15.5" x14ac:dyDescent="0.35">
      <c r="A288" s="8" t="s">
        <v>292</v>
      </c>
      <c r="B288" s="64">
        <v>0.17383621950587219</v>
      </c>
      <c r="C288" s="129">
        <v>1.2401257285828999</v>
      </c>
      <c r="D288" s="10" t="s">
        <v>27</v>
      </c>
      <c r="E288" s="49"/>
      <c r="F288" s="10"/>
      <c r="G288" s="10"/>
      <c r="H288" s="10" t="s">
        <v>27</v>
      </c>
      <c r="I288" s="10"/>
      <c r="J288" s="10"/>
      <c r="K288" s="11" t="s">
        <v>27</v>
      </c>
      <c r="L288" s="9"/>
      <c r="M288" s="10"/>
      <c r="N288" s="10"/>
      <c r="O288" s="10"/>
      <c r="P288" s="10"/>
      <c r="Q288" s="10"/>
      <c r="R288" s="12"/>
      <c r="S288" s="121"/>
      <c r="T288" s="87"/>
      <c r="U288" s="13"/>
    </row>
    <row r="289" spans="1:21" ht="15.5" x14ac:dyDescent="0.35">
      <c r="A289" s="8" t="s">
        <v>293</v>
      </c>
      <c r="B289" s="64">
        <v>5.0479009601544309</v>
      </c>
      <c r="C289" s="129">
        <v>1.5569799239350801</v>
      </c>
      <c r="D289" s="10" t="s">
        <v>27</v>
      </c>
      <c r="E289" s="49"/>
      <c r="F289" s="10"/>
      <c r="G289" s="10"/>
      <c r="H289" s="10" t="s">
        <v>27</v>
      </c>
      <c r="I289" s="10"/>
      <c r="J289" s="10"/>
      <c r="K289" s="11" t="s">
        <v>27</v>
      </c>
      <c r="L289" s="9"/>
      <c r="M289" s="10"/>
      <c r="N289" s="10"/>
      <c r="O289" s="10"/>
      <c r="P289" s="10"/>
      <c r="Q289" s="10"/>
      <c r="R289" s="12"/>
      <c r="S289" s="121"/>
      <c r="T289" s="87"/>
      <c r="U289" s="13" t="s">
        <v>27</v>
      </c>
    </row>
    <row r="290" spans="1:21" ht="15.5" x14ac:dyDescent="0.35">
      <c r="A290" s="8" t="s">
        <v>294</v>
      </c>
      <c r="B290" s="64">
        <v>2.1484422797962823</v>
      </c>
      <c r="C290" s="129">
        <v>1.44979466301922</v>
      </c>
      <c r="D290" s="10" t="s">
        <v>27</v>
      </c>
      <c r="E290" s="49" t="s">
        <v>27</v>
      </c>
      <c r="F290" s="10" t="s">
        <v>27</v>
      </c>
      <c r="G290" s="10"/>
      <c r="H290" s="10"/>
      <c r="I290" s="10"/>
      <c r="J290" s="10"/>
      <c r="K290" s="11"/>
      <c r="L290" s="9"/>
      <c r="M290" s="10"/>
      <c r="N290" s="10"/>
      <c r="O290" s="10"/>
      <c r="P290" s="10"/>
      <c r="Q290" s="10"/>
      <c r="R290" s="12"/>
      <c r="S290" s="121"/>
      <c r="T290" s="87"/>
      <c r="U290" s="13" t="s">
        <v>27</v>
      </c>
    </row>
    <row r="291" spans="1:21" ht="15.5" x14ac:dyDescent="0.35">
      <c r="A291" s="8" t="s">
        <v>295</v>
      </c>
      <c r="B291" s="64">
        <v>0.30680912607997302</v>
      </c>
      <c r="C291" s="129">
        <v>1.4173496397479999</v>
      </c>
      <c r="D291" s="10" t="s">
        <v>27</v>
      </c>
      <c r="E291" s="49" t="s">
        <v>27</v>
      </c>
      <c r="F291" s="10" t="s">
        <v>27</v>
      </c>
      <c r="G291" s="10"/>
      <c r="H291" s="10"/>
      <c r="I291" s="10"/>
      <c r="J291" s="10"/>
      <c r="K291" s="11"/>
      <c r="L291" s="9"/>
      <c r="M291" s="10"/>
      <c r="N291" s="10"/>
      <c r="O291" s="10"/>
      <c r="P291" s="10"/>
      <c r="Q291" s="10"/>
      <c r="R291" s="12"/>
      <c r="S291" s="121"/>
      <c r="T291" s="87"/>
      <c r="U291" s="13"/>
    </row>
    <row r="292" spans="1:21" ht="15.5" x14ac:dyDescent="0.35">
      <c r="A292" s="8" t="s">
        <v>296</v>
      </c>
      <c r="B292" s="64">
        <v>0.65208075032561563</v>
      </c>
      <c r="C292" s="129">
        <v>1.5094060218327399</v>
      </c>
      <c r="D292" s="10" t="s">
        <v>27</v>
      </c>
      <c r="E292" s="49" t="s">
        <v>27</v>
      </c>
      <c r="F292" s="10" t="s">
        <v>27</v>
      </c>
      <c r="G292" s="10"/>
      <c r="H292" s="10"/>
      <c r="I292" s="10"/>
      <c r="J292" s="10"/>
      <c r="K292" s="11"/>
      <c r="L292" s="9"/>
      <c r="M292" s="10"/>
      <c r="N292" s="10"/>
      <c r="O292" s="10"/>
      <c r="P292" s="10"/>
      <c r="Q292" s="10"/>
      <c r="R292" s="12"/>
      <c r="S292" s="121"/>
      <c r="T292" s="87"/>
      <c r="U292" s="13" t="s">
        <v>27</v>
      </c>
    </row>
    <row r="293" spans="1:21" ht="15.5" x14ac:dyDescent="0.35">
      <c r="A293" s="8" t="s">
        <v>297</v>
      </c>
      <c r="B293" s="64">
        <v>2.8005936096993413</v>
      </c>
      <c r="C293" s="129">
        <v>1.4668804514552201</v>
      </c>
      <c r="D293" s="10" t="s">
        <v>27</v>
      </c>
      <c r="E293" s="49"/>
      <c r="F293" s="10"/>
      <c r="G293" s="10"/>
      <c r="H293" s="10" t="s">
        <v>27</v>
      </c>
      <c r="I293" s="10"/>
      <c r="J293" s="10"/>
      <c r="K293" s="11" t="s">
        <v>27</v>
      </c>
      <c r="L293" s="9"/>
      <c r="M293" s="10"/>
      <c r="N293" s="10"/>
      <c r="O293" s="10"/>
      <c r="P293" s="10"/>
      <c r="Q293" s="10"/>
      <c r="R293" s="12"/>
      <c r="S293" s="121"/>
      <c r="T293" s="87"/>
      <c r="U293" s="13"/>
    </row>
    <row r="294" spans="1:21" ht="15.5" x14ac:dyDescent="0.35">
      <c r="A294" s="20" t="s">
        <v>344</v>
      </c>
      <c r="B294" s="66">
        <f>B295</f>
        <v>0.23782666981265235</v>
      </c>
      <c r="C294" s="130">
        <v>1.6925317857022799</v>
      </c>
      <c r="D294" s="76">
        <f>+SUMIF(D295:D295,"X",B295:$B$295)</f>
        <v>0.23782666981265235</v>
      </c>
      <c r="E294" s="65">
        <f>+SUMIF(E295:E295,"X",$B295:C$295)</f>
        <v>0</v>
      </c>
      <c r="F294" s="76">
        <f>+SUMIF(F295:F295,"X",$B295:D$295)</f>
        <v>0</v>
      </c>
      <c r="G294" s="76">
        <f>+SUMIF(G295:G295,"X",$B295:E$295)</f>
        <v>0</v>
      </c>
      <c r="H294" s="76">
        <f>+SUMIF(H295:H295,"X",$B295:F$295)</f>
        <v>0.23782666981265235</v>
      </c>
      <c r="I294" s="76">
        <f>+SUMIF(I295:I295,"X",$B295:G$295)</f>
        <v>0</v>
      </c>
      <c r="J294" s="76">
        <f>+SUMIF(J295:J295,"X",$B295:H$295)</f>
        <v>0</v>
      </c>
      <c r="K294" s="77">
        <f>+SUMIF(K295:K295,"X",$B295:I$295)</f>
        <v>0.23782666981265235</v>
      </c>
      <c r="L294" s="78">
        <f>+SUMIF(L295:L295,"X",$B295:J$295)</f>
        <v>0</v>
      </c>
      <c r="M294" s="76">
        <f>+SUMIF(M295:M295,"X",$B295:K$295)</f>
        <v>0</v>
      </c>
      <c r="N294" s="76">
        <f>+SUMIF(N295:N295,"X",$B295:L$295)</f>
        <v>0</v>
      </c>
      <c r="O294" s="76">
        <f>+SUMIF(O295:O295,"X",$B295:M$295)</f>
        <v>0</v>
      </c>
      <c r="P294" s="76">
        <f>+SUMIF(P295:P295,"X",$B295:N$295)</f>
        <v>0</v>
      </c>
      <c r="Q294" s="76">
        <f>+SUMIF(Q295:Q295,"X",$B295:O$295)</f>
        <v>0</v>
      </c>
      <c r="R294" s="79">
        <f>+SUMIF(R295:R295,"X",$B295:P$295)</f>
        <v>0</v>
      </c>
      <c r="S294" s="124"/>
      <c r="T294" s="90">
        <f>+SUMIF(T295:T295,"X",$B295:R$295)</f>
        <v>0</v>
      </c>
      <c r="U294" s="75">
        <f>+SUMIF(U295:U295,"X",$B295:S$295)</f>
        <v>0</v>
      </c>
    </row>
    <row r="295" spans="1:21" ht="15.5" x14ac:dyDescent="0.35">
      <c r="A295" s="8" t="s">
        <v>298</v>
      </c>
      <c r="B295" s="64">
        <v>0.23782666981265235</v>
      </c>
      <c r="C295" s="129">
        <v>1.6925317857022799</v>
      </c>
      <c r="D295" s="10" t="s">
        <v>27</v>
      </c>
      <c r="E295" s="49"/>
      <c r="F295" s="10"/>
      <c r="G295" s="10"/>
      <c r="H295" s="10" t="s">
        <v>27</v>
      </c>
      <c r="I295" s="10"/>
      <c r="J295" s="10"/>
      <c r="K295" s="11" t="s">
        <v>27</v>
      </c>
      <c r="L295" s="9"/>
      <c r="M295" s="10"/>
      <c r="N295" s="10"/>
      <c r="O295" s="10"/>
      <c r="P295" s="10"/>
      <c r="Q295" s="10"/>
      <c r="R295" s="12"/>
      <c r="S295" s="121"/>
      <c r="T295" s="87"/>
      <c r="U295" s="13"/>
    </row>
    <row r="296" spans="1:21" ht="15.5" x14ac:dyDescent="0.35">
      <c r="A296" s="20" t="s">
        <v>345</v>
      </c>
      <c r="B296" s="65">
        <f>+SUM(B297:B317)</f>
        <v>6.02794751535302</v>
      </c>
      <c r="C296" s="84">
        <v>1.399032420111455</v>
      </c>
      <c r="D296" s="76">
        <f>+SUMIF(D297:D317,"X",B297:$B$317)</f>
        <v>5.9463655318712725</v>
      </c>
      <c r="E296" s="65">
        <f>+SUMIF(E297:E317,"X",$B297:C$317)</f>
        <v>4.6593521446311739</v>
      </c>
      <c r="F296" s="65">
        <f>+SUMIF(F297:F317,"X",$B297:D$317)</f>
        <v>0</v>
      </c>
      <c r="G296" s="65">
        <f>+SUMIF(G297:G317,"X",$B297:E$317)</f>
        <v>4.6593521446311739</v>
      </c>
      <c r="H296" s="65">
        <f>+SUMIF(H297:H317,"X",$B297:F$317)</f>
        <v>1.2870133872400997</v>
      </c>
      <c r="I296" s="65">
        <f>+SUMIF(I297:I317,"X",$B297:G$317)</f>
        <v>3.3476651627346539E-2</v>
      </c>
      <c r="J296" s="65">
        <f>+SUMIF(J297:J317,"X",$B297:H$317)</f>
        <v>0</v>
      </c>
      <c r="K296" s="77">
        <f>+SUMIF(K297:K317,"X",$B297:I$317)</f>
        <v>1.2535367356127531</v>
      </c>
      <c r="L296" s="65">
        <f>+SUMIF(L297:L317,"X",$B297:J$317)</f>
        <v>8.158198348174743E-2</v>
      </c>
      <c r="M296" s="65">
        <f>+SUMIF(M297:M317,"X",$B297:K$317)</f>
        <v>0</v>
      </c>
      <c r="N296" s="65">
        <f>+SUMIF(N297:N317,"X",$B297:L$317)</f>
        <v>0</v>
      </c>
      <c r="O296" s="65">
        <f>+SUMIF(O297:O317,"X",$B297:M$317)</f>
        <v>0</v>
      </c>
      <c r="P296" s="65">
        <f>+SUMIF(P297:P317,"X",$B297:N$317)</f>
        <v>8.158198348174743E-2</v>
      </c>
      <c r="Q296" s="65">
        <f>+SUMIF(Q297:Q317,"X",$B297:O$317)</f>
        <v>0</v>
      </c>
      <c r="R296" s="84">
        <f>+SUMIF(R297:R317,"X",$B297:P$317)</f>
        <v>8.158198348174743E-2</v>
      </c>
      <c r="S296" s="123"/>
      <c r="T296" s="88">
        <f>+SUMIF(T297:T317,"X",$B297:R$317)</f>
        <v>2.5250238425166378</v>
      </c>
      <c r="U296" s="75">
        <f>+SUMIF(U297:U317,"X",$B297:S$317)</f>
        <v>4.8753707802080504</v>
      </c>
    </row>
    <row r="297" spans="1:21" ht="15.5" x14ac:dyDescent="0.35">
      <c r="A297" s="8" t="s">
        <v>299</v>
      </c>
      <c r="B297" s="64">
        <v>2.1297343302449968E-2</v>
      </c>
      <c r="C297" s="129">
        <v>1.1587281691717299</v>
      </c>
      <c r="D297" s="10" t="s">
        <v>27</v>
      </c>
      <c r="E297" s="49" t="s">
        <v>27</v>
      </c>
      <c r="F297" s="10"/>
      <c r="G297" s="10" t="s">
        <v>27</v>
      </c>
      <c r="H297" s="10"/>
      <c r="I297" s="10"/>
      <c r="J297" s="10"/>
      <c r="K297" s="11"/>
      <c r="L297" s="9"/>
      <c r="M297" s="10"/>
      <c r="N297" s="10"/>
      <c r="O297" s="10"/>
      <c r="P297" s="10"/>
      <c r="Q297" s="10"/>
      <c r="R297" s="12"/>
      <c r="S297" s="121"/>
      <c r="T297" s="87"/>
      <c r="U297" s="13"/>
    </row>
    <row r="298" spans="1:21" ht="15.5" x14ac:dyDescent="0.35">
      <c r="A298" s="8" t="s">
        <v>300</v>
      </c>
      <c r="B298" s="64">
        <v>0.1457010908839016</v>
      </c>
      <c r="C298" s="129">
        <v>1.40779029798285</v>
      </c>
      <c r="D298" s="10" t="s">
        <v>27</v>
      </c>
      <c r="E298" s="49" t="s">
        <v>27</v>
      </c>
      <c r="F298" s="10"/>
      <c r="G298" s="10" t="s">
        <v>27</v>
      </c>
      <c r="H298" s="10"/>
      <c r="I298" s="10"/>
      <c r="J298" s="10"/>
      <c r="K298" s="11"/>
      <c r="L298" s="9"/>
      <c r="M298" s="10"/>
      <c r="N298" s="10"/>
      <c r="O298" s="10"/>
      <c r="P298" s="10"/>
      <c r="Q298" s="10"/>
      <c r="R298" s="12"/>
      <c r="S298" s="121"/>
      <c r="T298" s="87"/>
      <c r="U298" s="13"/>
    </row>
    <row r="299" spans="1:21" ht="15.5" x14ac:dyDescent="0.35">
      <c r="A299" s="8" t="s">
        <v>301</v>
      </c>
      <c r="B299" s="64">
        <v>0.10572873871481066</v>
      </c>
      <c r="C299" s="129">
        <v>1.1718622416373699</v>
      </c>
      <c r="D299" s="10" t="s">
        <v>27</v>
      </c>
      <c r="E299" s="49" t="s">
        <v>27</v>
      </c>
      <c r="F299" s="10"/>
      <c r="G299" s="10" t="s">
        <v>27</v>
      </c>
      <c r="H299" s="10"/>
      <c r="I299" s="10"/>
      <c r="J299" s="10"/>
      <c r="K299" s="11"/>
      <c r="L299" s="9"/>
      <c r="M299" s="10"/>
      <c r="N299" s="10"/>
      <c r="O299" s="10"/>
      <c r="P299" s="10"/>
      <c r="Q299" s="10"/>
      <c r="R299" s="12"/>
      <c r="S299" s="121"/>
      <c r="T299" s="87"/>
      <c r="U299" s="13" t="s">
        <v>27</v>
      </c>
    </row>
    <row r="300" spans="1:21" ht="15.5" x14ac:dyDescent="0.35">
      <c r="A300" s="8" t="s">
        <v>302</v>
      </c>
      <c r="B300" s="64">
        <v>0.46290141922876038</v>
      </c>
      <c r="C300" s="129">
        <v>1.47581584825157</v>
      </c>
      <c r="D300" s="10" t="s">
        <v>27</v>
      </c>
      <c r="E300" s="49"/>
      <c r="F300" s="10"/>
      <c r="G300" s="10"/>
      <c r="H300" s="10" t="s">
        <v>27</v>
      </c>
      <c r="I300" s="10"/>
      <c r="J300" s="10"/>
      <c r="K300" s="11" t="s">
        <v>27</v>
      </c>
      <c r="L300" s="9"/>
      <c r="M300" s="10"/>
      <c r="N300" s="10"/>
      <c r="O300" s="10"/>
      <c r="P300" s="10"/>
      <c r="Q300" s="10"/>
      <c r="R300" s="12"/>
      <c r="S300" s="121"/>
      <c r="T300" s="87"/>
      <c r="U300" s="13" t="s">
        <v>27</v>
      </c>
    </row>
    <row r="301" spans="1:21" ht="15.5" x14ac:dyDescent="0.35">
      <c r="A301" s="8" t="s">
        <v>303</v>
      </c>
      <c r="B301" s="64">
        <v>0.4389617788535719</v>
      </c>
      <c r="C301" s="129">
        <v>1.4317122095028099</v>
      </c>
      <c r="D301" s="10" t="s">
        <v>27</v>
      </c>
      <c r="E301" s="49" t="s">
        <v>27</v>
      </c>
      <c r="F301" s="10"/>
      <c r="G301" s="10" t="s">
        <v>27</v>
      </c>
      <c r="H301" s="10"/>
      <c r="I301" s="10"/>
      <c r="J301" s="10"/>
      <c r="K301" s="11"/>
      <c r="L301" s="9"/>
      <c r="M301" s="10"/>
      <c r="N301" s="10"/>
      <c r="O301" s="10"/>
      <c r="P301" s="10"/>
      <c r="Q301" s="10"/>
      <c r="R301" s="12"/>
      <c r="S301" s="121"/>
      <c r="T301" s="87" t="s">
        <v>27</v>
      </c>
      <c r="U301" s="13" t="s">
        <v>27</v>
      </c>
    </row>
    <row r="302" spans="1:21" ht="15.5" x14ac:dyDescent="0.35">
      <c r="A302" s="8" t="s">
        <v>304</v>
      </c>
      <c r="B302" s="64">
        <v>0.33876075565623692</v>
      </c>
      <c r="C302" s="129">
        <v>1.5526829239014199</v>
      </c>
      <c r="D302" s="10" t="s">
        <v>27</v>
      </c>
      <c r="E302" s="49" t="s">
        <v>27</v>
      </c>
      <c r="F302" s="10"/>
      <c r="G302" s="10" t="s">
        <v>27</v>
      </c>
      <c r="H302" s="10"/>
      <c r="I302" s="10"/>
      <c r="J302" s="10"/>
      <c r="K302" s="11"/>
      <c r="L302" s="9"/>
      <c r="M302" s="10"/>
      <c r="N302" s="10"/>
      <c r="O302" s="10"/>
      <c r="P302" s="10"/>
      <c r="Q302" s="10"/>
      <c r="R302" s="12"/>
      <c r="S302" s="121"/>
      <c r="T302" s="87" t="s">
        <v>27</v>
      </c>
      <c r="U302" s="13" t="s">
        <v>27</v>
      </c>
    </row>
    <row r="303" spans="1:21" ht="15.5" x14ac:dyDescent="0.35">
      <c r="A303" s="8" t="s">
        <v>305</v>
      </c>
      <c r="B303" s="64">
        <v>0.44654206851426265</v>
      </c>
      <c r="C303" s="129">
        <v>1.5137420593523501</v>
      </c>
      <c r="D303" s="10" t="s">
        <v>27</v>
      </c>
      <c r="E303" s="49" t="s">
        <v>27</v>
      </c>
      <c r="F303" s="10"/>
      <c r="G303" s="10" t="s">
        <v>27</v>
      </c>
      <c r="H303" s="10"/>
      <c r="I303" s="10"/>
      <c r="J303" s="10"/>
      <c r="K303" s="11"/>
      <c r="L303" s="9"/>
      <c r="M303" s="10"/>
      <c r="N303" s="10"/>
      <c r="O303" s="10"/>
      <c r="P303" s="10"/>
      <c r="Q303" s="10"/>
      <c r="R303" s="12"/>
      <c r="S303" s="121"/>
      <c r="T303" s="87" t="s">
        <v>27</v>
      </c>
      <c r="U303" s="13" t="s">
        <v>27</v>
      </c>
    </row>
    <row r="304" spans="1:21" ht="15.5" x14ac:dyDescent="0.35">
      <c r="A304" s="8" t="s">
        <v>306</v>
      </c>
      <c r="B304" s="64">
        <v>8.158198348174743E-2</v>
      </c>
      <c r="C304" s="129">
        <v>1.36759975145924</v>
      </c>
      <c r="D304" s="10"/>
      <c r="E304" s="49"/>
      <c r="F304" s="10"/>
      <c r="G304" s="10"/>
      <c r="H304" s="10"/>
      <c r="I304" s="10"/>
      <c r="J304" s="10"/>
      <c r="K304" s="11"/>
      <c r="L304" s="9" t="s">
        <v>27</v>
      </c>
      <c r="M304" s="10"/>
      <c r="N304" s="10"/>
      <c r="O304" s="10"/>
      <c r="P304" s="10" t="s">
        <v>27</v>
      </c>
      <c r="Q304" s="10"/>
      <c r="R304" s="12" t="s">
        <v>27</v>
      </c>
      <c r="S304" s="121"/>
      <c r="T304" s="87"/>
      <c r="U304" s="13"/>
    </row>
    <row r="305" spans="1:21" ht="15.5" x14ac:dyDescent="0.35">
      <c r="A305" s="8" t="s">
        <v>307</v>
      </c>
      <c r="B305" s="64">
        <v>3.3476651627346539E-2</v>
      </c>
      <c r="C305" s="129">
        <v>1.25891079906378</v>
      </c>
      <c r="D305" s="10" t="s">
        <v>27</v>
      </c>
      <c r="E305" s="49"/>
      <c r="F305" s="10"/>
      <c r="G305" s="10"/>
      <c r="H305" s="10" t="s">
        <v>27</v>
      </c>
      <c r="I305" s="10" t="s">
        <v>27</v>
      </c>
      <c r="J305" s="10"/>
      <c r="K305" s="11"/>
      <c r="L305" s="9"/>
      <c r="M305" s="10"/>
      <c r="N305" s="10"/>
      <c r="O305" s="10"/>
      <c r="P305" s="10"/>
      <c r="Q305" s="10"/>
      <c r="R305" s="12"/>
      <c r="S305" s="121"/>
      <c r="T305" s="87"/>
      <c r="U305" s="13" t="s">
        <v>27</v>
      </c>
    </row>
    <row r="306" spans="1:21" ht="15.5" x14ac:dyDescent="0.35">
      <c r="A306" s="8" t="s">
        <v>308</v>
      </c>
      <c r="B306" s="64">
        <v>0.37296383221001339</v>
      </c>
      <c r="C306" s="129">
        <v>1.5372982325321101</v>
      </c>
      <c r="D306" s="10" t="s">
        <v>27</v>
      </c>
      <c r="E306" s="49" t="s">
        <v>27</v>
      </c>
      <c r="F306" s="10"/>
      <c r="G306" s="10" t="s">
        <v>27</v>
      </c>
      <c r="H306" s="10"/>
      <c r="I306" s="10"/>
      <c r="J306" s="10"/>
      <c r="K306" s="11"/>
      <c r="L306" s="9"/>
      <c r="M306" s="10"/>
      <c r="N306" s="10"/>
      <c r="O306" s="10"/>
      <c r="P306" s="10"/>
      <c r="Q306" s="10"/>
      <c r="R306" s="12"/>
      <c r="S306" s="121"/>
      <c r="T306" s="87" t="s">
        <v>27</v>
      </c>
      <c r="U306" s="13" t="s">
        <v>27</v>
      </c>
    </row>
    <row r="307" spans="1:21" ht="15.5" x14ac:dyDescent="0.35">
      <c r="A307" s="8" t="s">
        <v>309</v>
      </c>
      <c r="B307" s="64">
        <v>0.39889903885264094</v>
      </c>
      <c r="C307" s="129">
        <v>1.3219398457755001</v>
      </c>
      <c r="D307" s="10" t="s">
        <v>27</v>
      </c>
      <c r="E307" s="49" t="s">
        <v>27</v>
      </c>
      <c r="F307" s="10"/>
      <c r="G307" s="10" t="s">
        <v>27</v>
      </c>
      <c r="H307" s="10"/>
      <c r="I307" s="10"/>
      <c r="J307" s="10"/>
      <c r="K307" s="11"/>
      <c r="L307" s="9"/>
      <c r="M307" s="10"/>
      <c r="N307" s="10"/>
      <c r="O307" s="10"/>
      <c r="P307" s="10"/>
      <c r="Q307" s="10"/>
      <c r="R307" s="12"/>
      <c r="S307" s="121"/>
      <c r="T307" s="87"/>
      <c r="U307" s="13"/>
    </row>
    <row r="308" spans="1:21" ht="15.5" x14ac:dyDescent="0.35">
      <c r="A308" s="8" t="s">
        <v>310</v>
      </c>
      <c r="B308" s="64">
        <v>0.18117954930933192</v>
      </c>
      <c r="C308" s="129">
        <v>1.3554479950698299</v>
      </c>
      <c r="D308" s="10" t="s">
        <v>27</v>
      </c>
      <c r="E308" s="49" t="s">
        <v>27</v>
      </c>
      <c r="F308" s="10"/>
      <c r="G308" s="10" t="s">
        <v>27</v>
      </c>
      <c r="H308" s="10"/>
      <c r="I308" s="10"/>
      <c r="J308" s="10"/>
      <c r="K308" s="11"/>
      <c r="L308" s="9"/>
      <c r="M308" s="10"/>
      <c r="N308" s="10"/>
      <c r="O308" s="10"/>
      <c r="P308" s="10"/>
      <c r="Q308" s="10"/>
      <c r="R308" s="12"/>
      <c r="S308" s="121"/>
      <c r="T308" s="87" t="s">
        <v>27</v>
      </c>
      <c r="U308" s="13" t="s">
        <v>27</v>
      </c>
    </row>
    <row r="309" spans="1:21" ht="15.5" x14ac:dyDescent="0.35">
      <c r="A309" s="8" t="s">
        <v>311</v>
      </c>
      <c r="B309" s="64">
        <v>0.12636540398680518</v>
      </c>
      <c r="C309" s="129">
        <v>1.4043448874396101</v>
      </c>
      <c r="D309" s="10" t="s">
        <v>27</v>
      </c>
      <c r="E309" s="49" t="s">
        <v>27</v>
      </c>
      <c r="F309" s="10"/>
      <c r="G309" s="10" t="s">
        <v>27</v>
      </c>
      <c r="H309" s="10"/>
      <c r="I309" s="10"/>
      <c r="J309" s="10"/>
      <c r="K309" s="11"/>
      <c r="L309" s="9"/>
      <c r="M309" s="10"/>
      <c r="N309" s="10"/>
      <c r="O309" s="10"/>
      <c r="P309" s="10"/>
      <c r="Q309" s="10"/>
      <c r="R309" s="12"/>
      <c r="S309" s="121"/>
      <c r="T309" s="87"/>
      <c r="U309" s="13" t="s">
        <v>27</v>
      </c>
    </row>
    <row r="310" spans="1:21" ht="15.5" x14ac:dyDescent="0.35">
      <c r="A310" s="8" t="s">
        <v>312</v>
      </c>
      <c r="B310" s="64">
        <v>0.38475040897921475</v>
      </c>
      <c r="C310" s="129">
        <v>1.4078869822017699</v>
      </c>
      <c r="D310" s="10" t="s">
        <v>27</v>
      </c>
      <c r="E310" s="49" t="s">
        <v>27</v>
      </c>
      <c r="F310" s="10"/>
      <c r="G310" s="10" t="s">
        <v>27</v>
      </c>
      <c r="H310" s="10"/>
      <c r="I310" s="10"/>
      <c r="J310" s="10"/>
      <c r="K310" s="11"/>
      <c r="L310" s="9"/>
      <c r="M310" s="10"/>
      <c r="N310" s="10"/>
      <c r="O310" s="10"/>
      <c r="P310" s="10"/>
      <c r="Q310" s="10"/>
      <c r="R310" s="12"/>
      <c r="S310" s="121"/>
      <c r="T310" s="87"/>
      <c r="U310" s="13" t="s">
        <v>27</v>
      </c>
    </row>
    <row r="311" spans="1:21" ht="15.5" x14ac:dyDescent="0.35">
      <c r="A311" s="8" t="s">
        <v>313</v>
      </c>
      <c r="B311" s="64">
        <v>0.74661585797322094</v>
      </c>
      <c r="C311" s="129">
        <v>1.4276497863761</v>
      </c>
      <c r="D311" s="10" t="s">
        <v>27</v>
      </c>
      <c r="E311" s="49" t="s">
        <v>27</v>
      </c>
      <c r="F311" s="10"/>
      <c r="G311" s="10" t="s">
        <v>27</v>
      </c>
      <c r="H311" s="10"/>
      <c r="I311" s="10"/>
      <c r="J311" s="10"/>
      <c r="K311" s="11"/>
      <c r="L311" s="9"/>
      <c r="M311" s="10"/>
      <c r="N311" s="10"/>
      <c r="O311" s="10"/>
      <c r="P311" s="10"/>
      <c r="Q311" s="10"/>
      <c r="R311" s="12"/>
      <c r="S311" s="121"/>
      <c r="T311" s="87" t="s">
        <v>27</v>
      </c>
      <c r="U311" s="13" t="s">
        <v>27</v>
      </c>
    </row>
    <row r="312" spans="1:21" ht="15.5" x14ac:dyDescent="0.35">
      <c r="A312" s="8" t="s">
        <v>314</v>
      </c>
      <c r="B312" s="64">
        <v>0.67688399000154442</v>
      </c>
      <c r="C312" s="129">
        <v>1.4993104480142601</v>
      </c>
      <c r="D312" s="10" t="s">
        <v>27</v>
      </c>
      <c r="E312" s="49" t="s">
        <v>27</v>
      </c>
      <c r="F312" s="10"/>
      <c r="G312" s="10" t="s">
        <v>27</v>
      </c>
      <c r="H312" s="10"/>
      <c r="I312" s="10"/>
      <c r="J312" s="10"/>
      <c r="K312" s="11"/>
      <c r="L312" s="9"/>
      <c r="M312" s="10"/>
      <c r="N312" s="10"/>
      <c r="O312" s="10"/>
      <c r="P312" s="10"/>
      <c r="Q312" s="10"/>
      <c r="R312" s="12"/>
      <c r="S312" s="121"/>
      <c r="T312" s="87"/>
      <c r="U312" s="13" t="s">
        <v>27</v>
      </c>
    </row>
    <row r="313" spans="1:21" ht="15.5" x14ac:dyDescent="0.35">
      <c r="A313" s="8" t="s">
        <v>315</v>
      </c>
      <c r="B313" s="64">
        <v>4.8995382871147825E-2</v>
      </c>
      <c r="C313" s="129">
        <v>1.24137663612428</v>
      </c>
      <c r="D313" s="10" t="s">
        <v>27</v>
      </c>
      <c r="E313" s="49" t="s">
        <v>27</v>
      </c>
      <c r="F313" s="10"/>
      <c r="G313" s="10" t="s">
        <v>27</v>
      </c>
      <c r="H313" s="10"/>
      <c r="I313" s="10"/>
      <c r="J313" s="10"/>
      <c r="K313" s="11"/>
      <c r="L313" s="9"/>
      <c r="M313" s="10"/>
      <c r="N313" s="10"/>
      <c r="O313" s="10"/>
      <c r="P313" s="10"/>
      <c r="Q313" s="10"/>
      <c r="R313" s="12"/>
      <c r="S313" s="121"/>
      <c r="T313" s="87"/>
      <c r="U313" s="13" t="s">
        <v>27</v>
      </c>
    </row>
    <row r="314" spans="1:21" ht="15.5" x14ac:dyDescent="0.35">
      <c r="A314" s="8" t="s">
        <v>316</v>
      </c>
      <c r="B314" s="64">
        <v>0.26038567247483713</v>
      </c>
      <c r="C314" s="129">
        <v>1.3188888466477702</v>
      </c>
      <c r="D314" s="10" t="s">
        <v>27</v>
      </c>
      <c r="E314" s="49"/>
      <c r="F314" s="10"/>
      <c r="G314" s="10"/>
      <c r="H314" s="10" t="s">
        <v>27</v>
      </c>
      <c r="I314" s="10"/>
      <c r="J314" s="10"/>
      <c r="K314" s="11" t="s">
        <v>27</v>
      </c>
      <c r="L314" s="9"/>
      <c r="M314" s="10"/>
      <c r="N314" s="10"/>
      <c r="O314" s="10"/>
      <c r="P314" s="10"/>
      <c r="Q314" s="10"/>
      <c r="R314" s="12"/>
      <c r="S314" s="121"/>
      <c r="T314" s="87"/>
      <c r="U314" s="13"/>
    </row>
    <row r="315" spans="1:21" ht="15.5" x14ac:dyDescent="0.35">
      <c r="A315" s="8" t="s">
        <v>317</v>
      </c>
      <c r="B315" s="64">
        <v>0.28553803775976089</v>
      </c>
      <c r="C315" s="129">
        <v>1.3014973303413502</v>
      </c>
      <c r="D315" s="10" t="s">
        <v>27</v>
      </c>
      <c r="E315" s="49"/>
      <c r="F315" s="10"/>
      <c r="G315" s="10"/>
      <c r="H315" s="10" t="s">
        <v>27</v>
      </c>
      <c r="I315" s="10"/>
      <c r="J315" s="10"/>
      <c r="K315" s="11" t="s">
        <v>27</v>
      </c>
      <c r="L315" s="9"/>
      <c r="M315" s="10"/>
      <c r="N315" s="10"/>
      <c r="O315" s="10"/>
      <c r="P315" s="10"/>
      <c r="Q315" s="10"/>
      <c r="R315" s="12"/>
      <c r="S315" s="121"/>
      <c r="T315" s="87"/>
      <c r="U315" s="13" t="s">
        <v>27</v>
      </c>
    </row>
    <row r="316" spans="1:21" ht="15.5" x14ac:dyDescent="0.35">
      <c r="A316" s="33" t="s">
        <v>318</v>
      </c>
      <c r="B316" s="64">
        <v>0.24471160614939474</v>
      </c>
      <c r="C316" s="129">
        <v>1.3952223420561101</v>
      </c>
      <c r="D316" s="10" t="s">
        <v>27</v>
      </c>
      <c r="E316" s="50"/>
      <c r="F316" s="35"/>
      <c r="G316" s="35"/>
      <c r="H316" s="35" t="s">
        <v>27</v>
      </c>
      <c r="I316" s="35"/>
      <c r="J316" s="35"/>
      <c r="K316" s="36" t="s">
        <v>27</v>
      </c>
      <c r="L316" s="34"/>
      <c r="M316" s="35"/>
      <c r="N316" s="35"/>
      <c r="O316" s="35"/>
      <c r="P316" s="35"/>
      <c r="Q316" s="35"/>
      <c r="R316" s="37"/>
      <c r="S316" s="121"/>
      <c r="T316" s="87"/>
      <c r="U316" s="38"/>
    </row>
    <row r="317" spans="1:21" ht="16" thickBot="1" x14ac:dyDescent="0.4">
      <c r="A317" s="21" t="s">
        <v>319</v>
      </c>
      <c r="B317" s="67">
        <v>0.2257069045220215</v>
      </c>
      <c r="C317" s="131">
        <v>1.2412828942360798</v>
      </c>
      <c r="D317" s="35" t="s">
        <v>27</v>
      </c>
      <c r="E317" s="134" t="s">
        <v>27</v>
      </c>
      <c r="F317" s="23"/>
      <c r="G317" s="23" t="s">
        <v>27</v>
      </c>
      <c r="H317" s="23"/>
      <c r="I317" s="23"/>
      <c r="J317" s="23"/>
      <c r="K317" s="24"/>
      <c r="L317" s="22"/>
      <c r="M317" s="23"/>
      <c r="N317" s="23"/>
      <c r="O317" s="23"/>
      <c r="P317" s="23"/>
      <c r="Q317" s="23"/>
      <c r="R317" s="25"/>
      <c r="S317" s="121"/>
      <c r="T317" s="91"/>
      <c r="U317" s="26" t="s">
        <v>27</v>
      </c>
    </row>
    <row r="318" spans="1:21" ht="16.5" thickTop="1" thickBot="1" x14ac:dyDescent="0.4">
      <c r="A318" s="27" t="s">
        <v>16</v>
      </c>
      <c r="B318" s="68">
        <f>+B13+B116+B124+B153+B163+B201+B224+B247+B258+B277+B285+B294+B296</f>
        <v>99.999999999999972</v>
      </c>
      <c r="C318" s="132"/>
      <c r="D318" s="68">
        <f t="shared" ref="D318:R318" si="9">SUMIF(D14:D317,"=X",$B$14:$B$317)</f>
        <v>76.741538251126073</v>
      </c>
      <c r="E318" s="69">
        <f t="shared" si="9"/>
        <v>37.533791983220652</v>
      </c>
      <c r="F318" s="70">
        <f t="shared" si="9"/>
        <v>17.214790670186922</v>
      </c>
      <c r="G318" s="70">
        <f t="shared" si="9"/>
        <v>20.319001313033741</v>
      </c>
      <c r="H318" s="70">
        <f t="shared" si="9"/>
        <v>39.207746267905335</v>
      </c>
      <c r="I318" s="70">
        <f t="shared" si="9"/>
        <v>2.5206846289470755</v>
      </c>
      <c r="J318" s="70">
        <f t="shared" si="9"/>
        <v>18.054989723963121</v>
      </c>
      <c r="K318" s="71">
        <f t="shared" si="9"/>
        <v>18.632071914995134</v>
      </c>
      <c r="L318" s="69">
        <f t="shared" si="9"/>
        <v>23.258461748873991</v>
      </c>
      <c r="M318" s="70">
        <f t="shared" si="9"/>
        <v>10.657683224792722</v>
      </c>
      <c r="N318" s="70">
        <f t="shared" si="9"/>
        <v>4.7788933447153124</v>
      </c>
      <c r="O318" s="70">
        <f t="shared" si="9"/>
        <v>5.8787898800774032</v>
      </c>
      <c r="P318" s="70">
        <f t="shared" si="9"/>
        <v>12.600778524081274</v>
      </c>
      <c r="Q318" s="70">
        <f t="shared" si="9"/>
        <v>8.0458008326753649</v>
      </c>
      <c r="R318" s="72">
        <f t="shared" si="9"/>
        <v>4.5549776914059086</v>
      </c>
      <c r="S318" s="125"/>
      <c r="T318" s="92">
        <f>SUMIF(T14:T317,"=X",$B$14:$B$317)</f>
        <v>33.342198150273404</v>
      </c>
      <c r="U318" s="73">
        <f>SUMIF(U14:U317,"=X",$B$14:$B$317)</f>
        <v>61.065582173386758</v>
      </c>
    </row>
    <row r="319" spans="1:21" ht="16" thickTop="1" x14ac:dyDescent="0.35">
      <c r="A319" s="28"/>
      <c r="B319" s="28"/>
      <c r="C319" s="28"/>
      <c r="D319" s="28"/>
      <c r="E319" s="30"/>
      <c r="F319" s="28"/>
      <c r="G319" s="30"/>
      <c r="H319" s="30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1:21" ht="15.5" x14ac:dyDescent="0.35">
      <c r="A320" s="29" t="s">
        <v>320</v>
      </c>
      <c r="B320" s="28"/>
      <c r="C320" s="2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</row>
    <row r="321" spans="1:20" ht="15.5" x14ac:dyDescent="0.35">
      <c r="A321" s="31" t="s">
        <v>321</v>
      </c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30"/>
      <c r="O321" s="28"/>
      <c r="P321" s="28"/>
      <c r="Q321" s="28"/>
      <c r="R321" s="28"/>
      <c r="S321" s="28"/>
      <c r="T321" s="28"/>
    </row>
    <row r="322" spans="1:20" ht="6" customHeight="1" x14ac:dyDescent="0.35">
      <c r="A322" s="3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30"/>
      <c r="O322" s="28"/>
      <c r="P322" s="28"/>
      <c r="Q322" s="28"/>
      <c r="R322" s="28"/>
      <c r="S322" s="28"/>
      <c r="T322" s="28"/>
    </row>
    <row r="323" spans="1:20" ht="16.899999999999999" customHeight="1" x14ac:dyDescent="0.35">
      <c r="A323" s="166" t="s">
        <v>334</v>
      </c>
      <c r="B323" s="166"/>
      <c r="C323" s="166"/>
      <c r="D323" s="166"/>
      <c r="E323" s="166"/>
      <c r="F323" s="166"/>
      <c r="G323" s="28"/>
      <c r="H323" s="28"/>
      <c r="I323" s="28"/>
      <c r="J323" s="28"/>
      <c r="K323" s="28"/>
      <c r="L323" s="28"/>
      <c r="M323" s="28"/>
      <c r="N323" s="30"/>
      <c r="O323" s="28"/>
      <c r="P323" s="28"/>
      <c r="Q323" s="28"/>
      <c r="R323" s="28"/>
      <c r="S323" s="28"/>
      <c r="T323" s="28"/>
    </row>
    <row r="324" spans="1:20" ht="15.5" x14ac:dyDescent="0.35">
      <c r="A324" s="166"/>
      <c r="B324" s="166"/>
      <c r="C324" s="166"/>
      <c r="D324" s="166"/>
      <c r="E324" s="166"/>
      <c r="F324" s="166"/>
      <c r="G324" s="28"/>
      <c r="H324" s="28"/>
      <c r="I324" s="28"/>
      <c r="J324" s="28"/>
      <c r="K324" s="28"/>
      <c r="L324" s="28"/>
      <c r="M324" s="28"/>
      <c r="N324" s="30"/>
      <c r="O324" s="28"/>
      <c r="P324" s="28"/>
      <c r="Q324" s="28"/>
      <c r="R324" s="28"/>
      <c r="S324" s="28"/>
      <c r="T324" s="28"/>
    </row>
    <row r="325" spans="1:20" ht="15.5" x14ac:dyDescent="0.35">
      <c r="A325" s="166"/>
      <c r="B325" s="166"/>
      <c r="C325" s="166"/>
      <c r="D325" s="166"/>
      <c r="E325" s="166"/>
      <c r="F325" s="166"/>
      <c r="G325" s="28"/>
      <c r="H325" s="28"/>
      <c r="I325" s="28"/>
      <c r="J325" s="28"/>
      <c r="K325" s="28"/>
      <c r="L325" s="28"/>
      <c r="M325" s="28"/>
      <c r="N325" s="30"/>
      <c r="O325" s="28"/>
      <c r="P325" s="28"/>
      <c r="Q325" s="28"/>
      <c r="R325" s="28"/>
      <c r="S325" s="28"/>
      <c r="T325" s="28"/>
    </row>
    <row r="326" spans="1:20" ht="15.5" x14ac:dyDescent="0.35">
      <c r="A326" s="166"/>
      <c r="B326" s="166"/>
      <c r="C326" s="166"/>
      <c r="D326" s="166"/>
      <c r="E326" s="166"/>
      <c r="F326" s="166"/>
      <c r="G326" s="28"/>
      <c r="H326" s="28"/>
      <c r="I326" s="28"/>
      <c r="J326" s="28"/>
      <c r="K326" s="28"/>
      <c r="L326" s="28"/>
      <c r="M326" s="28"/>
      <c r="N326" s="30"/>
      <c r="O326" s="28"/>
      <c r="P326" s="28"/>
      <c r="Q326" s="28"/>
      <c r="R326" s="28"/>
      <c r="S326" s="28"/>
      <c r="T326" s="28"/>
    </row>
  </sheetData>
  <mergeCells count="19">
    <mergeCell ref="A323:F326"/>
    <mergeCell ref="D9:D10"/>
    <mergeCell ref="E9:G9"/>
    <mergeCell ref="H9:K9"/>
    <mergeCell ref="L9:L10"/>
    <mergeCell ref="U8:U10"/>
    <mergeCell ref="M9:O9"/>
    <mergeCell ref="P9:R9"/>
    <mergeCell ref="A2:T2"/>
    <mergeCell ref="A3:T3"/>
    <mergeCell ref="B4:T4"/>
    <mergeCell ref="A5:T5"/>
    <mergeCell ref="A6:T6"/>
    <mergeCell ref="A8:A10"/>
    <mergeCell ref="B8:B10"/>
    <mergeCell ref="D8:K8"/>
    <mergeCell ref="L8:R8"/>
    <mergeCell ref="T8:T10"/>
    <mergeCell ref="C8:C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DF51-1843-4B4C-A0BF-5BB1C2F22651}">
  <dimension ref="A1:U323"/>
  <sheetViews>
    <sheetView showGridLines="0" zoomScale="40" zoomScaleNormal="40" workbookViewId="0">
      <pane xSplit="3" ySplit="12" topLeftCell="D291" activePane="bottomRight" state="frozen"/>
      <selection pane="topRight" activeCell="D1" sqref="D1"/>
      <selection pane="bottomLeft" activeCell="A13" sqref="A13"/>
      <selection pane="bottomRight" activeCell="A307" sqref="A307:B307"/>
    </sheetView>
  </sheetViews>
  <sheetFormatPr baseColWidth="10" defaultColWidth="11.453125" defaultRowHeight="14.5" x14ac:dyDescent="0.35"/>
  <cols>
    <col min="1" max="1" width="37.54296875" customWidth="1"/>
    <col min="2" max="2" width="17.7265625" bestFit="1" customWidth="1"/>
    <col min="3" max="3" width="17.7265625" customWidth="1"/>
    <col min="4" max="4" width="14.26953125" customWidth="1"/>
    <col min="5" max="8" width="16.7265625" bestFit="1" customWidth="1"/>
    <col min="9" max="9" width="15.54296875" bestFit="1" customWidth="1"/>
    <col min="10" max="13" width="16.7265625" bestFit="1" customWidth="1"/>
    <col min="14" max="14" width="15.54296875" bestFit="1" customWidth="1"/>
    <col min="15" max="17" width="16.7265625" bestFit="1" customWidth="1"/>
    <col min="18" max="18" width="15.54296875" bestFit="1" customWidth="1"/>
    <col min="19" max="19" width="4.1796875" customWidth="1"/>
    <col min="20" max="21" width="16.7265625" customWidth="1"/>
  </cols>
  <sheetData>
    <row r="1" spans="1:21" ht="2.25" customHeight="1" x14ac:dyDescent="0.35"/>
    <row r="2" spans="1:21" ht="23" x14ac:dyDescent="0.5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39"/>
    </row>
    <row r="3" spans="1:21" ht="26.5" x14ac:dyDescent="0.5">
      <c r="A3" s="151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39"/>
    </row>
    <row r="4" spans="1:21" x14ac:dyDescent="0.35">
      <c r="A4" s="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</row>
    <row r="5" spans="1:21" ht="22.5" x14ac:dyDescent="0.45">
      <c r="A5" s="154" t="s">
        <v>322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40"/>
    </row>
    <row r="6" spans="1:21" ht="25.5" x14ac:dyDescent="0.45">
      <c r="A6" s="154" t="s">
        <v>330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40"/>
    </row>
    <row r="7" spans="1:21" ht="23" thickBot="1" x14ac:dyDescent="0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thickTop="1" x14ac:dyDescent="0.35">
      <c r="A8" s="171" t="s">
        <v>2</v>
      </c>
      <c r="B8" s="157" t="s">
        <v>3</v>
      </c>
      <c r="C8" s="160" t="s">
        <v>328</v>
      </c>
      <c r="D8" s="159" t="s">
        <v>4</v>
      </c>
      <c r="E8" s="157"/>
      <c r="F8" s="157"/>
      <c r="G8" s="157"/>
      <c r="H8" s="157"/>
      <c r="I8" s="157"/>
      <c r="J8" s="157"/>
      <c r="K8" s="160"/>
      <c r="L8" s="159" t="s">
        <v>5</v>
      </c>
      <c r="M8" s="157"/>
      <c r="N8" s="157"/>
      <c r="O8" s="157"/>
      <c r="P8" s="157"/>
      <c r="Q8" s="157"/>
      <c r="R8" s="161"/>
      <c r="S8" s="93"/>
      <c r="T8" s="173" t="s">
        <v>6</v>
      </c>
      <c r="U8" s="176" t="s">
        <v>329</v>
      </c>
    </row>
    <row r="9" spans="1:21" ht="15" customHeight="1" x14ac:dyDescent="0.35">
      <c r="A9" s="172"/>
      <c r="B9" s="158"/>
      <c r="C9" s="165"/>
      <c r="D9" s="167" t="s">
        <v>7</v>
      </c>
      <c r="E9" s="149" t="s">
        <v>8</v>
      </c>
      <c r="F9" s="149"/>
      <c r="G9" s="149"/>
      <c r="H9" s="149" t="s">
        <v>9</v>
      </c>
      <c r="I9" s="149"/>
      <c r="J9" s="149"/>
      <c r="K9" s="168"/>
      <c r="L9" s="167" t="s">
        <v>10</v>
      </c>
      <c r="M9" s="149" t="s">
        <v>11</v>
      </c>
      <c r="N9" s="149"/>
      <c r="O9" s="149"/>
      <c r="P9" s="149" t="s">
        <v>12</v>
      </c>
      <c r="Q9" s="149"/>
      <c r="R9" s="150"/>
      <c r="S9" s="94"/>
      <c r="T9" s="174"/>
      <c r="U9" s="177"/>
    </row>
    <row r="10" spans="1:21" s="5" customFormat="1" ht="46.5" x14ac:dyDescent="0.35">
      <c r="A10" s="172"/>
      <c r="B10" s="158"/>
      <c r="C10" s="165"/>
      <c r="D10" s="167"/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4" t="s">
        <v>19</v>
      </c>
      <c r="L10" s="167"/>
      <c r="M10" s="3" t="s">
        <v>20</v>
      </c>
      <c r="N10" s="3" t="s">
        <v>21</v>
      </c>
      <c r="O10" s="3" t="s">
        <v>22</v>
      </c>
      <c r="P10" s="3" t="s">
        <v>13</v>
      </c>
      <c r="Q10" s="3" t="s">
        <v>23</v>
      </c>
      <c r="R10" s="81" t="s">
        <v>24</v>
      </c>
      <c r="S10" s="94"/>
      <c r="T10" s="175"/>
      <c r="U10" s="178"/>
    </row>
    <row r="11" spans="1:21" s="41" customFormat="1" ht="15.5" x14ac:dyDescent="0.35">
      <c r="A11" s="54" t="s">
        <v>327</v>
      </c>
      <c r="B11" s="95"/>
      <c r="C11" s="143">
        <v>1.3609522607803002</v>
      </c>
      <c r="D11" s="95">
        <v>1.3484802787603201</v>
      </c>
      <c r="E11" s="96">
        <v>1.41359646453096</v>
      </c>
      <c r="F11" s="96">
        <v>1.5234684028484302</v>
      </c>
      <c r="G11" s="96">
        <v>1.2984308934250501</v>
      </c>
      <c r="H11" s="96">
        <v>1.27817479869013</v>
      </c>
      <c r="I11" s="96">
        <v>1.2777223635897699</v>
      </c>
      <c r="J11" s="96">
        <v>1.1937742796225401</v>
      </c>
      <c r="K11" s="97">
        <v>1.35429136667724</v>
      </c>
      <c r="L11" s="98">
        <v>1.3994994850836699</v>
      </c>
      <c r="M11" s="96">
        <v>1.6405160405669599</v>
      </c>
      <c r="N11" s="96">
        <v>1.8211472257925998</v>
      </c>
      <c r="O11" s="96">
        <v>1.4937904425257</v>
      </c>
      <c r="P11" s="96">
        <v>1.2264327364169099</v>
      </c>
      <c r="Q11" s="96">
        <v>1.2070265996034799</v>
      </c>
      <c r="R11" s="111">
        <v>1.2717903230877099</v>
      </c>
      <c r="S11" s="117"/>
      <c r="T11" s="114">
        <v>1.3555373636380901</v>
      </c>
      <c r="U11" s="99">
        <v>1.37770024908237</v>
      </c>
    </row>
    <row r="12" spans="1:21" s="41" customFormat="1" ht="16" thickBot="1" x14ac:dyDescent="0.4">
      <c r="A12" s="6" t="s">
        <v>25</v>
      </c>
      <c r="B12" s="56">
        <f>+B13+B128+B159+B172+B213+B251+B275+B307</f>
        <v>99.999999999999986</v>
      </c>
      <c r="C12" s="82"/>
      <c r="D12" s="56">
        <f>+E12+H12</f>
        <v>76.741538251126002</v>
      </c>
      <c r="E12" s="56">
        <f>+F12+G12</f>
        <v>37.533791983220667</v>
      </c>
      <c r="F12" s="56">
        <f>+F13+F128+F159+F172+F213+F251+F275+F307</f>
        <v>17.214790670186922</v>
      </c>
      <c r="G12" s="56">
        <f>+G13+G128+G159+G172+G213+G251+G275+G307</f>
        <v>20.319001313033741</v>
      </c>
      <c r="H12" s="56">
        <f>+I12+J12+K12</f>
        <v>39.207746267905328</v>
      </c>
      <c r="I12" s="56">
        <f>+I13+I128+I159+I172+I213+I251+I275+I307</f>
        <v>2.520684628947075</v>
      </c>
      <c r="J12" s="56">
        <f>+J13+J128+J159+J172+J213+J251+J275+J307</f>
        <v>18.054989723963121</v>
      </c>
      <c r="K12" s="59">
        <f>+K13+K128+K159+K172+K213+K251+K275+K307</f>
        <v>18.63207191499513</v>
      </c>
      <c r="L12" s="58">
        <f>+M12+P12</f>
        <v>23.258461748873991</v>
      </c>
      <c r="M12" s="56">
        <f>+N12+O12</f>
        <v>10.657683224792716</v>
      </c>
      <c r="N12" s="56">
        <f>+N13+N128+N159+N172+N213+N251+N275+N307</f>
        <v>4.7788933447153124</v>
      </c>
      <c r="O12" s="56">
        <f>+O13+O128+O159+O172+O213+O251+O275+O307</f>
        <v>5.8787898800774032</v>
      </c>
      <c r="P12" s="56">
        <f>+Q12+R12</f>
        <v>12.600778524081274</v>
      </c>
      <c r="Q12" s="56">
        <f>+Q13+Q128+Q159+Q172+Q213+Q251+Q275+Q307</f>
        <v>8.0458008326753649</v>
      </c>
      <c r="R12" s="82">
        <f>+R13+R128+R159+R172+R213+R251+R275+R307</f>
        <v>4.5549776914059086</v>
      </c>
      <c r="S12" s="117"/>
      <c r="T12" s="115">
        <f>+T13+T128+T159+T172+T213+T251+T275+T307</f>
        <v>33.342198150273404</v>
      </c>
      <c r="U12" s="100">
        <f>+U13+U128+U159+U172+U213+U251+U275+U307</f>
        <v>61.065582173386773</v>
      </c>
    </row>
    <row r="13" spans="1:21" ht="16" thickTop="1" x14ac:dyDescent="0.35">
      <c r="A13" s="42" t="s">
        <v>14</v>
      </c>
      <c r="B13" s="101">
        <f>+SUM(B14:B127)</f>
        <v>27.872473894979642</v>
      </c>
      <c r="C13" s="144">
        <v>1.5629485788864401</v>
      </c>
      <c r="D13" s="101">
        <f>+SUMIF(D14:D127,"X",$B$14:$B$127)</f>
        <v>17.214790670186922</v>
      </c>
      <c r="E13" s="61">
        <f t="shared" ref="E13:U13" si="0">+SUMIF(E14:E127,"X",$B$14:$B$127)</f>
        <v>17.214790670186922</v>
      </c>
      <c r="F13" s="61">
        <f t="shared" si="0"/>
        <v>17.214790670186922</v>
      </c>
      <c r="G13" s="61">
        <f t="shared" si="0"/>
        <v>0</v>
      </c>
      <c r="H13" s="61">
        <f t="shared" si="0"/>
        <v>0</v>
      </c>
      <c r="I13" s="61">
        <f t="shared" si="0"/>
        <v>0</v>
      </c>
      <c r="J13" s="61">
        <f t="shared" si="0"/>
        <v>0</v>
      </c>
      <c r="K13" s="61">
        <f t="shared" si="0"/>
        <v>0</v>
      </c>
      <c r="L13" s="61">
        <f t="shared" si="0"/>
        <v>10.657683224792722</v>
      </c>
      <c r="M13" s="61">
        <f t="shared" si="0"/>
        <v>10.657683224792722</v>
      </c>
      <c r="N13" s="61">
        <f t="shared" si="0"/>
        <v>4.7788933447153124</v>
      </c>
      <c r="O13" s="61">
        <f t="shared" si="0"/>
        <v>5.8787898800774032</v>
      </c>
      <c r="P13" s="61">
        <f t="shared" si="0"/>
        <v>0</v>
      </c>
      <c r="Q13" s="61">
        <f t="shared" si="0"/>
        <v>0</v>
      </c>
      <c r="R13" s="112">
        <f t="shared" si="0"/>
        <v>0</v>
      </c>
      <c r="S13" s="126"/>
      <c r="T13" s="61">
        <f t="shared" si="0"/>
        <v>11.468791925963346</v>
      </c>
      <c r="U13" s="61">
        <f t="shared" si="0"/>
        <v>20.291132596096201</v>
      </c>
    </row>
    <row r="14" spans="1:21" ht="15.5" x14ac:dyDescent="0.35">
      <c r="A14" s="43" t="s">
        <v>26</v>
      </c>
      <c r="B14" s="102">
        <v>0.3499118153622659</v>
      </c>
      <c r="C14" s="102">
        <v>1.7325362471870001</v>
      </c>
      <c r="D14" s="104" t="s">
        <v>27</v>
      </c>
      <c r="E14" s="104" t="s">
        <v>27</v>
      </c>
      <c r="F14" s="104" t="s">
        <v>27</v>
      </c>
      <c r="G14" s="104"/>
      <c r="H14" s="104"/>
      <c r="I14" s="104"/>
      <c r="J14" s="104"/>
      <c r="K14" s="105"/>
      <c r="L14" s="103"/>
      <c r="M14" s="104"/>
      <c r="N14" s="104"/>
      <c r="O14" s="104"/>
      <c r="P14" s="104"/>
      <c r="Q14" s="104"/>
      <c r="R14" s="106"/>
      <c r="S14" s="127"/>
      <c r="T14" s="116" t="s">
        <v>27</v>
      </c>
      <c r="U14" s="107" t="s">
        <v>27</v>
      </c>
    </row>
    <row r="15" spans="1:21" ht="15.5" x14ac:dyDescent="0.35">
      <c r="A15" s="43" t="s">
        <v>28</v>
      </c>
      <c r="B15" s="102">
        <v>0.45904214009041672</v>
      </c>
      <c r="C15" s="102">
        <v>1.41380330676632</v>
      </c>
      <c r="D15" s="104" t="s">
        <v>27</v>
      </c>
      <c r="E15" s="104" t="s">
        <v>27</v>
      </c>
      <c r="F15" s="104" t="s">
        <v>27</v>
      </c>
      <c r="G15" s="104"/>
      <c r="H15" s="104"/>
      <c r="I15" s="104"/>
      <c r="J15" s="104"/>
      <c r="K15" s="105"/>
      <c r="L15" s="103"/>
      <c r="M15" s="104"/>
      <c r="N15" s="104"/>
      <c r="O15" s="104"/>
      <c r="P15" s="104"/>
      <c r="Q15" s="104"/>
      <c r="R15" s="106"/>
      <c r="S15" s="127"/>
      <c r="T15" s="116" t="s">
        <v>27</v>
      </c>
      <c r="U15" s="107" t="s">
        <v>27</v>
      </c>
    </row>
    <row r="16" spans="1:21" ht="15.5" x14ac:dyDescent="0.35">
      <c r="A16" s="43" t="s">
        <v>29</v>
      </c>
      <c r="B16" s="102">
        <v>0.21232508801803726</v>
      </c>
      <c r="C16" s="102">
        <v>1.83184148103234</v>
      </c>
      <c r="D16" s="104"/>
      <c r="E16" s="104"/>
      <c r="F16" s="104"/>
      <c r="G16" s="104"/>
      <c r="H16" s="104"/>
      <c r="I16" s="104"/>
      <c r="J16" s="104"/>
      <c r="K16" s="105"/>
      <c r="L16" s="103" t="s">
        <v>27</v>
      </c>
      <c r="M16" s="104" t="s">
        <v>27</v>
      </c>
      <c r="N16" s="104" t="s">
        <v>27</v>
      </c>
      <c r="O16" s="104"/>
      <c r="P16" s="104"/>
      <c r="Q16" s="104"/>
      <c r="R16" s="106"/>
      <c r="S16" s="127"/>
      <c r="T16" s="116"/>
      <c r="U16" s="107"/>
    </row>
    <row r="17" spans="1:21" ht="15.5" x14ac:dyDescent="0.35">
      <c r="A17" s="43" t="s">
        <v>30</v>
      </c>
      <c r="B17" s="102">
        <v>0.18913266693799144</v>
      </c>
      <c r="C17" s="102">
        <v>1.5205700704883902</v>
      </c>
      <c r="D17" s="104" t="s">
        <v>27</v>
      </c>
      <c r="E17" s="104" t="s">
        <v>27</v>
      </c>
      <c r="F17" s="104" t="s">
        <v>27</v>
      </c>
      <c r="G17" s="104"/>
      <c r="H17" s="104"/>
      <c r="I17" s="104"/>
      <c r="J17" s="104"/>
      <c r="K17" s="105"/>
      <c r="L17" s="103"/>
      <c r="M17" s="104"/>
      <c r="N17" s="104"/>
      <c r="O17" s="104"/>
      <c r="P17" s="104"/>
      <c r="Q17" s="104"/>
      <c r="R17" s="106"/>
      <c r="S17" s="127"/>
      <c r="T17" s="116" t="s">
        <v>27</v>
      </c>
      <c r="U17" s="107" t="s">
        <v>27</v>
      </c>
    </row>
    <row r="18" spans="1:21" ht="15.5" x14ac:dyDescent="0.35">
      <c r="A18" s="43" t="s">
        <v>31</v>
      </c>
      <c r="B18" s="102">
        <v>0.12765019281057954</v>
      </c>
      <c r="C18" s="102">
        <v>1.3685464204146001</v>
      </c>
      <c r="D18" s="104" t="s">
        <v>27</v>
      </c>
      <c r="E18" s="104" t="s">
        <v>27</v>
      </c>
      <c r="F18" s="104" t="s">
        <v>27</v>
      </c>
      <c r="G18" s="104"/>
      <c r="H18" s="104"/>
      <c r="I18" s="104"/>
      <c r="J18" s="104"/>
      <c r="K18" s="105"/>
      <c r="L18" s="103"/>
      <c r="M18" s="104"/>
      <c r="N18" s="104"/>
      <c r="O18" s="104"/>
      <c r="P18" s="104"/>
      <c r="Q18" s="104"/>
      <c r="R18" s="106"/>
      <c r="S18" s="127"/>
      <c r="T18" s="116" t="s">
        <v>27</v>
      </c>
      <c r="U18" s="107" t="s">
        <v>27</v>
      </c>
    </row>
    <row r="19" spans="1:21" ht="15.5" x14ac:dyDescent="0.35">
      <c r="A19" s="43" t="s">
        <v>32</v>
      </c>
      <c r="B19" s="102">
        <v>0.25086051068184656</v>
      </c>
      <c r="C19" s="102">
        <v>1.6166790862779001</v>
      </c>
      <c r="D19" s="104" t="s">
        <v>27</v>
      </c>
      <c r="E19" s="104" t="s">
        <v>27</v>
      </c>
      <c r="F19" s="104" t="s">
        <v>27</v>
      </c>
      <c r="G19" s="104"/>
      <c r="H19" s="104"/>
      <c r="I19" s="104"/>
      <c r="J19" s="104"/>
      <c r="K19" s="105"/>
      <c r="L19" s="103"/>
      <c r="M19" s="104"/>
      <c r="N19" s="104"/>
      <c r="O19" s="104"/>
      <c r="P19" s="104"/>
      <c r="Q19" s="104"/>
      <c r="R19" s="106"/>
      <c r="S19" s="127"/>
      <c r="T19" s="116" t="s">
        <v>27</v>
      </c>
      <c r="U19" s="107" t="s">
        <v>27</v>
      </c>
    </row>
    <row r="20" spans="1:21" ht="15.5" x14ac:dyDescent="0.35">
      <c r="A20" s="43" t="s">
        <v>290</v>
      </c>
      <c r="B20" s="102">
        <v>0.22373953957782003</v>
      </c>
      <c r="C20" s="102">
        <v>1.49352714575296</v>
      </c>
      <c r="D20" s="104" t="s">
        <v>27</v>
      </c>
      <c r="E20" s="104" t="s">
        <v>27</v>
      </c>
      <c r="F20" s="104" t="s">
        <v>27</v>
      </c>
      <c r="G20" s="104"/>
      <c r="H20" s="104"/>
      <c r="I20" s="104"/>
      <c r="J20" s="104"/>
      <c r="K20" s="105"/>
      <c r="L20" s="103"/>
      <c r="M20" s="104"/>
      <c r="N20" s="104"/>
      <c r="O20" s="104"/>
      <c r="P20" s="104"/>
      <c r="Q20" s="104"/>
      <c r="R20" s="106"/>
      <c r="S20" s="127"/>
      <c r="T20" s="116"/>
      <c r="U20" s="107"/>
    </row>
    <row r="21" spans="1:21" ht="15.5" x14ac:dyDescent="0.35">
      <c r="A21" s="43" t="s">
        <v>33</v>
      </c>
      <c r="B21" s="102">
        <v>1.767485205314728E-2</v>
      </c>
      <c r="C21" s="102">
        <v>1.4813720778395401</v>
      </c>
      <c r="D21" s="104" t="s">
        <v>27</v>
      </c>
      <c r="E21" s="104" t="s">
        <v>27</v>
      </c>
      <c r="F21" s="104" t="s">
        <v>27</v>
      </c>
      <c r="G21" s="104"/>
      <c r="H21" s="104"/>
      <c r="I21" s="104"/>
      <c r="J21" s="104"/>
      <c r="K21" s="105"/>
      <c r="L21" s="103"/>
      <c r="M21" s="104"/>
      <c r="N21" s="104"/>
      <c r="O21" s="104"/>
      <c r="P21" s="104"/>
      <c r="Q21" s="104"/>
      <c r="R21" s="106"/>
      <c r="S21" s="127"/>
      <c r="T21" s="116"/>
      <c r="U21" s="107"/>
    </row>
    <row r="22" spans="1:21" ht="15.5" x14ac:dyDescent="0.35">
      <c r="A22" s="43" t="s">
        <v>34</v>
      </c>
      <c r="B22" s="102">
        <v>7.8631839381352056E-2</v>
      </c>
      <c r="C22" s="102">
        <v>1.6357712460504701</v>
      </c>
      <c r="D22" s="104" t="s">
        <v>27</v>
      </c>
      <c r="E22" s="104" t="s">
        <v>27</v>
      </c>
      <c r="F22" s="104" t="s">
        <v>27</v>
      </c>
      <c r="G22" s="104"/>
      <c r="H22" s="104"/>
      <c r="I22" s="104"/>
      <c r="J22" s="104"/>
      <c r="K22" s="105"/>
      <c r="L22" s="103"/>
      <c r="M22" s="104"/>
      <c r="N22" s="104"/>
      <c r="O22" s="104"/>
      <c r="P22" s="104"/>
      <c r="Q22" s="104"/>
      <c r="R22" s="106"/>
      <c r="S22" s="127"/>
      <c r="T22" s="116"/>
      <c r="U22" s="107"/>
    </row>
    <row r="23" spans="1:21" ht="15.5" x14ac:dyDescent="0.35">
      <c r="A23" s="43" t="s">
        <v>129</v>
      </c>
      <c r="B23" s="102">
        <v>8.6545911860414035E-2</v>
      </c>
      <c r="C23" s="102">
        <v>1.38024868833089</v>
      </c>
      <c r="D23" s="104" t="s">
        <v>27</v>
      </c>
      <c r="E23" s="104" t="s">
        <v>27</v>
      </c>
      <c r="F23" s="104" t="s">
        <v>27</v>
      </c>
      <c r="G23" s="104"/>
      <c r="H23" s="104"/>
      <c r="I23" s="104"/>
      <c r="J23" s="104"/>
      <c r="K23" s="105"/>
      <c r="L23" s="103"/>
      <c r="M23" s="104"/>
      <c r="N23" s="104"/>
      <c r="O23" s="104"/>
      <c r="P23" s="104"/>
      <c r="Q23" s="104"/>
      <c r="R23" s="106"/>
      <c r="S23" s="127"/>
      <c r="T23" s="116"/>
      <c r="U23" s="107"/>
    </row>
    <row r="24" spans="1:21" ht="15.5" x14ac:dyDescent="0.35">
      <c r="A24" s="43" t="s">
        <v>35</v>
      </c>
      <c r="B24" s="102">
        <v>0.13054849665108822</v>
      </c>
      <c r="C24" s="102">
        <v>1.4972104981938699</v>
      </c>
      <c r="D24" s="104" t="s">
        <v>27</v>
      </c>
      <c r="E24" s="104" t="s">
        <v>27</v>
      </c>
      <c r="F24" s="104" t="s">
        <v>27</v>
      </c>
      <c r="G24" s="104"/>
      <c r="H24" s="104"/>
      <c r="I24" s="104"/>
      <c r="J24" s="104"/>
      <c r="K24" s="105"/>
      <c r="L24" s="103"/>
      <c r="M24" s="104"/>
      <c r="N24" s="104"/>
      <c r="O24" s="104"/>
      <c r="P24" s="104"/>
      <c r="Q24" s="104"/>
      <c r="R24" s="106"/>
      <c r="S24" s="127"/>
      <c r="T24" s="116" t="s">
        <v>27</v>
      </c>
      <c r="U24" s="107"/>
    </row>
    <row r="25" spans="1:21" ht="15.5" x14ac:dyDescent="0.35">
      <c r="A25" s="43" t="s">
        <v>36</v>
      </c>
      <c r="B25" s="102">
        <v>4.2028136815691834E-2</v>
      </c>
      <c r="C25" s="102">
        <v>1.4235819063348401</v>
      </c>
      <c r="D25" s="104" t="s">
        <v>27</v>
      </c>
      <c r="E25" s="104" t="s">
        <v>27</v>
      </c>
      <c r="F25" s="104" t="s">
        <v>27</v>
      </c>
      <c r="G25" s="104"/>
      <c r="H25" s="104"/>
      <c r="I25" s="104"/>
      <c r="J25" s="104"/>
      <c r="K25" s="105"/>
      <c r="L25" s="103"/>
      <c r="M25" s="104"/>
      <c r="N25" s="104"/>
      <c r="O25" s="104"/>
      <c r="P25" s="104"/>
      <c r="Q25" s="104"/>
      <c r="R25" s="106"/>
      <c r="S25" s="127"/>
      <c r="T25" s="116" t="s">
        <v>27</v>
      </c>
      <c r="U25" s="107"/>
    </row>
    <row r="26" spans="1:21" ht="15.5" x14ac:dyDescent="0.35">
      <c r="A26" s="43" t="s">
        <v>37</v>
      </c>
      <c r="B26" s="102">
        <v>0.14162105875036085</v>
      </c>
      <c r="C26" s="102">
        <v>2.1471685132157798</v>
      </c>
      <c r="D26" s="104"/>
      <c r="E26" s="104"/>
      <c r="F26" s="104"/>
      <c r="G26" s="104"/>
      <c r="H26" s="104"/>
      <c r="I26" s="104"/>
      <c r="J26" s="104"/>
      <c r="K26" s="105"/>
      <c r="L26" s="103" t="s">
        <v>27</v>
      </c>
      <c r="M26" s="104" t="s">
        <v>27</v>
      </c>
      <c r="N26" s="104" t="s">
        <v>27</v>
      </c>
      <c r="O26" s="104"/>
      <c r="P26" s="104"/>
      <c r="Q26" s="104"/>
      <c r="R26" s="106"/>
      <c r="S26" s="127"/>
      <c r="T26" s="116"/>
      <c r="U26" s="107"/>
    </row>
    <row r="27" spans="1:21" ht="15.5" x14ac:dyDescent="0.35">
      <c r="A27" s="43" t="s">
        <v>38</v>
      </c>
      <c r="B27" s="102">
        <v>8.724969740935884E-2</v>
      </c>
      <c r="C27" s="102">
        <v>1.1091275280401001</v>
      </c>
      <c r="D27" s="104"/>
      <c r="E27" s="104"/>
      <c r="F27" s="104"/>
      <c r="G27" s="104"/>
      <c r="H27" s="104"/>
      <c r="I27" s="104"/>
      <c r="J27" s="104"/>
      <c r="K27" s="105"/>
      <c r="L27" s="103" t="s">
        <v>27</v>
      </c>
      <c r="M27" s="104" t="s">
        <v>27</v>
      </c>
      <c r="N27" s="104"/>
      <c r="O27" s="104" t="s">
        <v>27</v>
      </c>
      <c r="P27" s="104"/>
      <c r="Q27" s="104"/>
      <c r="R27" s="106"/>
      <c r="S27" s="127"/>
      <c r="T27" s="116"/>
      <c r="U27" s="107"/>
    </row>
    <row r="28" spans="1:21" ht="15.5" x14ac:dyDescent="0.35">
      <c r="A28" s="43" t="s">
        <v>39</v>
      </c>
      <c r="B28" s="102">
        <v>0.93215269009588519</v>
      </c>
      <c r="C28" s="102">
        <v>1.44418328111127</v>
      </c>
      <c r="D28" s="104"/>
      <c r="E28" s="104"/>
      <c r="F28" s="104"/>
      <c r="G28" s="104"/>
      <c r="H28" s="104"/>
      <c r="I28" s="104"/>
      <c r="J28" s="104"/>
      <c r="K28" s="105"/>
      <c r="L28" s="103" t="s">
        <v>27</v>
      </c>
      <c r="M28" s="104" t="s">
        <v>27</v>
      </c>
      <c r="N28" s="104"/>
      <c r="O28" s="104" t="s">
        <v>27</v>
      </c>
      <c r="P28" s="104"/>
      <c r="Q28" s="104"/>
      <c r="R28" s="106"/>
      <c r="S28" s="127"/>
      <c r="T28" s="116"/>
      <c r="U28" s="107" t="s">
        <v>27</v>
      </c>
    </row>
    <row r="29" spans="1:21" ht="15.5" x14ac:dyDescent="0.35">
      <c r="A29" s="43" t="s">
        <v>40</v>
      </c>
      <c r="B29" s="102">
        <v>1.7027899780787625</v>
      </c>
      <c r="C29" s="102">
        <v>1.3971610269214301</v>
      </c>
      <c r="D29" s="104"/>
      <c r="E29" s="104"/>
      <c r="F29" s="104"/>
      <c r="G29" s="104"/>
      <c r="H29" s="104"/>
      <c r="I29" s="104"/>
      <c r="J29" s="104"/>
      <c r="K29" s="105"/>
      <c r="L29" s="103" t="s">
        <v>27</v>
      </c>
      <c r="M29" s="104" t="s">
        <v>27</v>
      </c>
      <c r="N29" s="104"/>
      <c r="O29" s="104" t="s">
        <v>27</v>
      </c>
      <c r="P29" s="104"/>
      <c r="Q29" s="104"/>
      <c r="R29" s="106"/>
      <c r="S29" s="127"/>
      <c r="T29" s="116" t="s">
        <v>27</v>
      </c>
      <c r="U29" s="107" t="s">
        <v>27</v>
      </c>
    </row>
    <row r="30" spans="1:21" ht="15.5" x14ac:dyDescent="0.35">
      <c r="A30" s="43" t="s">
        <v>41</v>
      </c>
      <c r="B30" s="102">
        <v>0.20490798733629459</v>
      </c>
      <c r="C30" s="102">
        <v>1.4544204908000402</v>
      </c>
      <c r="D30" s="104" t="s">
        <v>27</v>
      </c>
      <c r="E30" s="104" t="s">
        <v>27</v>
      </c>
      <c r="F30" s="104" t="s">
        <v>27</v>
      </c>
      <c r="G30" s="104"/>
      <c r="H30" s="104"/>
      <c r="I30" s="104"/>
      <c r="J30" s="104"/>
      <c r="K30" s="105"/>
      <c r="L30" s="103"/>
      <c r="M30" s="104"/>
      <c r="N30" s="104"/>
      <c r="O30" s="104"/>
      <c r="P30" s="104"/>
      <c r="Q30" s="104"/>
      <c r="R30" s="106"/>
      <c r="S30" s="127"/>
      <c r="T30" s="116"/>
      <c r="U30" s="107" t="s">
        <v>27</v>
      </c>
    </row>
    <row r="31" spans="1:21" ht="15.5" x14ac:dyDescent="0.35">
      <c r="A31" s="43" t="s">
        <v>291</v>
      </c>
      <c r="B31" s="102">
        <v>0.19911217600127651</v>
      </c>
      <c r="C31" s="102">
        <v>1.47578466381566</v>
      </c>
      <c r="D31" s="104" t="s">
        <v>27</v>
      </c>
      <c r="E31" s="104" t="s">
        <v>27</v>
      </c>
      <c r="F31" s="104" t="s">
        <v>27</v>
      </c>
      <c r="G31" s="104"/>
      <c r="H31" s="104"/>
      <c r="I31" s="104"/>
      <c r="J31" s="104"/>
      <c r="K31" s="105"/>
      <c r="L31" s="103"/>
      <c r="M31" s="104"/>
      <c r="N31" s="104"/>
      <c r="O31" s="104"/>
      <c r="P31" s="104"/>
      <c r="Q31" s="104"/>
      <c r="R31" s="106"/>
      <c r="S31" s="127"/>
      <c r="T31" s="116"/>
      <c r="U31" s="107"/>
    </row>
    <row r="32" spans="1:21" ht="15.5" x14ac:dyDescent="0.35">
      <c r="A32" s="43" t="s">
        <v>42</v>
      </c>
      <c r="B32" s="102">
        <v>0.23988872354029295</v>
      </c>
      <c r="C32" s="102">
        <v>1.92785810827631</v>
      </c>
      <c r="D32" s="104"/>
      <c r="E32" s="104"/>
      <c r="F32" s="104"/>
      <c r="G32" s="104"/>
      <c r="H32" s="104"/>
      <c r="I32" s="104"/>
      <c r="J32" s="104"/>
      <c r="K32" s="105"/>
      <c r="L32" s="103" t="s">
        <v>27</v>
      </c>
      <c r="M32" s="104" t="s">
        <v>27</v>
      </c>
      <c r="N32" s="104" t="s">
        <v>27</v>
      </c>
      <c r="O32" s="104"/>
      <c r="P32" s="104"/>
      <c r="Q32" s="104"/>
      <c r="R32" s="106"/>
      <c r="S32" s="127"/>
      <c r="T32" s="116"/>
      <c r="U32" s="107" t="s">
        <v>27</v>
      </c>
    </row>
    <row r="33" spans="1:21" ht="15.5" x14ac:dyDescent="0.35">
      <c r="A33" s="43" t="s">
        <v>43</v>
      </c>
      <c r="B33" s="102">
        <v>0.13863414324257528</v>
      </c>
      <c r="C33" s="102">
        <v>1.5526963382812098</v>
      </c>
      <c r="D33" s="104" t="s">
        <v>27</v>
      </c>
      <c r="E33" s="104" t="s">
        <v>27</v>
      </c>
      <c r="F33" s="104" t="s">
        <v>27</v>
      </c>
      <c r="G33" s="104"/>
      <c r="H33" s="104"/>
      <c r="I33" s="104"/>
      <c r="J33" s="104"/>
      <c r="K33" s="105"/>
      <c r="L33" s="103"/>
      <c r="M33" s="104"/>
      <c r="N33" s="104"/>
      <c r="O33" s="104"/>
      <c r="P33" s="104"/>
      <c r="Q33" s="104"/>
      <c r="R33" s="106"/>
      <c r="S33" s="127"/>
      <c r="T33" s="116"/>
      <c r="U33" s="107" t="s">
        <v>27</v>
      </c>
    </row>
    <row r="34" spans="1:21" ht="15.5" x14ac:dyDescent="0.35">
      <c r="A34" s="43" t="s">
        <v>130</v>
      </c>
      <c r="B34" s="102">
        <v>0.76806493035395262</v>
      </c>
      <c r="C34" s="102">
        <v>1.3369214638846501</v>
      </c>
      <c r="D34" s="104" t="s">
        <v>27</v>
      </c>
      <c r="E34" s="104" t="s">
        <v>27</v>
      </c>
      <c r="F34" s="104" t="s">
        <v>27</v>
      </c>
      <c r="G34" s="104"/>
      <c r="H34" s="104"/>
      <c r="I34" s="104"/>
      <c r="J34" s="104"/>
      <c r="K34" s="105"/>
      <c r="L34" s="103"/>
      <c r="M34" s="104"/>
      <c r="N34" s="104"/>
      <c r="O34" s="104"/>
      <c r="P34" s="104"/>
      <c r="Q34" s="104"/>
      <c r="R34" s="106"/>
      <c r="S34" s="127"/>
      <c r="T34" s="116" t="s">
        <v>27</v>
      </c>
      <c r="U34" s="107"/>
    </row>
    <row r="35" spans="1:21" ht="15.5" x14ac:dyDescent="0.35">
      <c r="A35" s="43" t="s">
        <v>44</v>
      </c>
      <c r="B35" s="102">
        <v>0.12920919482103072</v>
      </c>
      <c r="C35" s="102">
        <v>4.2326122850105996</v>
      </c>
      <c r="D35" s="104"/>
      <c r="E35" s="104"/>
      <c r="F35" s="104"/>
      <c r="G35" s="104"/>
      <c r="H35" s="104"/>
      <c r="I35" s="104"/>
      <c r="J35" s="104"/>
      <c r="K35" s="105"/>
      <c r="L35" s="103" t="s">
        <v>27</v>
      </c>
      <c r="M35" s="104" t="s">
        <v>27</v>
      </c>
      <c r="N35" s="104" t="s">
        <v>27</v>
      </c>
      <c r="O35" s="104"/>
      <c r="P35" s="104"/>
      <c r="Q35" s="104"/>
      <c r="R35" s="106"/>
      <c r="S35" s="127"/>
      <c r="T35" s="116"/>
      <c r="U35" s="107"/>
    </row>
    <row r="36" spans="1:21" ht="15.5" x14ac:dyDescent="0.35">
      <c r="A36" s="43" t="s">
        <v>45</v>
      </c>
      <c r="B36" s="102">
        <v>5.0980036741424054E-2</v>
      </c>
      <c r="C36" s="102">
        <v>2.19559401493215</v>
      </c>
      <c r="D36" s="104"/>
      <c r="E36" s="104"/>
      <c r="F36" s="104"/>
      <c r="G36" s="104"/>
      <c r="H36" s="104"/>
      <c r="I36" s="104"/>
      <c r="J36" s="104"/>
      <c r="K36" s="105"/>
      <c r="L36" s="103" t="s">
        <v>27</v>
      </c>
      <c r="M36" s="104" t="s">
        <v>27</v>
      </c>
      <c r="N36" s="104" t="s">
        <v>27</v>
      </c>
      <c r="O36" s="104"/>
      <c r="P36" s="104"/>
      <c r="Q36" s="104"/>
      <c r="R36" s="106"/>
      <c r="S36" s="127"/>
      <c r="T36" s="116"/>
      <c r="U36" s="107" t="s">
        <v>27</v>
      </c>
    </row>
    <row r="37" spans="1:21" ht="15.5" x14ac:dyDescent="0.35">
      <c r="A37" s="43" t="s">
        <v>46</v>
      </c>
      <c r="B37" s="102">
        <v>4.9123519334186801E-2</v>
      </c>
      <c r="C37" s="102">
        <v>1.4096286864274199</v>
      </c>
      <c r="D37" s="104"/>
      <c r="E37" s="104"/>
      <c r="F37" s="104"/>
      <c r="G37" s="104"/>
      <c r="H37" s="104"/>
      <c r="I37" s="104"/>
      <c r="J37" s="104"/>
      <c r="K37" s="105"/>
      <c r="L37" s="103" t="s">
        <v>27</v>
      </c>
      <c r="M37" s="104" t="s">
        <v>27</v>
      </c>
      <c r="N37" s="104" t="s">
        <v>27</v>
      </c>
      <c r="O37" s="104"/>
      <c r="P37" s="104"/>
      <c r="Q37" s="104"/>
      <c r="R37" s="106"/>
      <c r="S37" s="127"/>
      <c r="T37" s="116"/>
      <c r="U37" s="107"/>
    </row>
    <row r="38" spans="1:21" ht="15.5" x14ac:dyDescent="0.35">
      <c r="A38" s="43" t="s">
        <v>47</v>
      </c>
      <c r="B38" s="102">
        <v>9.2813947506918515E-2</v>
      </c>
      <c r="C38" s="102">
        <v>1.7520290231557201</v>
      </c>
      <c r="D38" s="104"/>
      <c r="E38" s="104"/>
      <c r="F38" s="104"/>
      <c r="G38" s="104"/>
      <c r="H38" s="104"/>
      <c r="I38" s="104"/>
      <c r="J38" s="104"/>
      <c r="K38" s="105"/>
      <c r="L38" s="103" t="s">
        <v>27</v>
      </c>
      <c r="M38" s="104" t="s">
        <v>27</v>
      </c>
      <c r="N38" s="104" t="s">
        <v>27</v>
      </c>
      <c r="O38" s="104"/>
      <c r="P38" s="104"/>
      <c r="Q38" s="104"/>
      <c r="R38" s="106"/>
      <c r="S38" s="127"/>
      <c r="T38" s="116"/>
      <c r="U38" s="107" t="s">
        <v>27</v>
      </c>
    </row>
    <row r="39" spans="1:21" ht="15.5" x14ac:dyDescent="0.35">
      <c r="A39" s="43" t="s">
        <v>48</v>
      </c>
      <c r="B39" s="102">
        <v>4.0044272828544537E-2</v>
      </c>
      <c r="C39" s="102">
        <v>1.7058951877516</v>
      </c>
      <c r="D39" s="104" t="s">
        <v>27</v>
      </c>
      <c r="E39" s="104" t="s">
        <v>27</v>
      </c>
      <c r="F39" s="104" t="s">
        <v>27</v>
      </c>
      <c r="G39" s="104"/>
      <c r="H39" s="104"/>
      <c r="I39" s="104"/>
      <c r="J39" s="104"/>
      <c r="K39" s="105"/>
      <c r="L39" s="103"/>
      <c r="M39" s="104"/>
      <c r="N39" s="104"/>
      <c r="O39" s="104"/>
      <c r="P39" s="104"/>
      <c r="Q39" s="104"/>
      <c r="R39" s="106"/>
      <c r="S39" s="127"/>
      <c r="T39" s="116" t="s">
        <v>27</v>
      </c>
      <c r="U39" s="107"/>
    </row>
    <row r="40" spans="1:21" ht="15.5" x14ac:dyDescent="0.35">
      <c r="A40" s="43" t="s">
        <v>49</v>
      </c>
      <c r="B40" s="102">
        <v>1.9951629769543396E-2</v>
      </c>
      <c r="C40" s="102">
        <v>1.58754854787493</v>
      </c>
      <c r="D40" s="104" t="s">
        <v>27</v>
      </c>
      <c r="E40" s="104" t="s">
        <v>27</v>
      </c>
      <c r="F40" s="104" t="s">
        <v>27</v>
      </c>
      <c r="G40" s="104"/>
      <c r="H40" s="104"/>
      <c r="I40" s="104"/>
      <c r="J40" s="104"/>
      <c r="K40" s="105"/>
      <c r="L40" s="103"/>
      <c r="M40" s="104"/>
      <c r="N40" s="104"/>
      <c r="O40" s="104"/>
      <c r="P40" s="104"/>
      <c r="Q40" s="104"/>
      <c r="R40" s="106"/>
      <c r="S40" s="127"/>
      <c r="T40" s="116" t="s">
        <v>27</v>
      </c>
      <c r="U40" s="107"/>
    </row>
    <row r="41" spans="1:21" ht="15.5" x14ac:dyDescent="0.35">
      <c r="A41" s="43" t="s">
        <v>50</v>
      </c>
      <c r="B41" s="102">
        <v>4.5910829506511097E-2</v>
      </c>
      <c r="C41" s="102">
        <v>1.4964709782432499</v>
      </c>
      <c r="D41" s="104" t="s">
        <v>27</v>
      </c>
      <c r="E41" s="104" t="s">
        <v>27</v>
      </c>
      <c r="F41" s="104" t="s">
        <v>27</v>
      </c>
      <c r="G41" s="104"/>
      <c r="H41" s="104"/>
      <c r="I41" s="104"/>
      <c r="J41" s="104"/>
      <c r="K41" s="105"/>
      <c r="L41" s="103"/>
      <c r="M41" s="104"/>
      <c r="N41" s="104"/>
      <c r="O41" s="104"/>
      <c r="P41" s="104"/>
      <c r="Q41" s="104"/>
      <c r="R41" s="106"/>
      <c r="S41" s="127"/>
      <c r="T41" s="116" t="s">
        <v>27</v>
      </c>
      <c r="U41" s="107"/>
    </row>
    <row r="42" spans="1:21" ht="15.5" x14ac:dyDescent="0.35">
      <c r="A42" s="43" t="s">
        <v>51</v>
      </c>
      <c r="B42" s="102">
        <v>0.26655804504424629</v>
      </c>
      <c r="C42" s="102">
        <v>1.46761741714366</v>
      </c>
      <c r="D42" s="104" t="s">
        <v>27</v>
      </c>
      <c r="E42" s="104" t="s">
        <v>27</v>
      </c>
      <c r="F42" s="104" t="s">
        <v>27</v>
      </c>
      <c r="G42" s="104"/>
      <c r="H42" s="104"/>
      <c r="I42" s="104"/>
      <c r="J42" s="104"/>
      <c r="K42" s="105"/>
      <c r="L42" s="103"/>
      <c r="M42" s="104"/>
      <c r="N42" s="104"/>
      <c r="O42" s="104"/>
      <c r="P42" s="104"/>
      <c r="Q42" s="104"/>
      <c r="R42" s="106"/>
      <c r="S42" s="127"/>
      <c r="T42" s="116"/>
      <c r="U42" s="107" t="s">
        <v>27</v>
      </c>
    </row>
    <row r="43" spans="1:21" ht="15.5" x14ac:dyDescent="0.35">
      <c r="A43" s="43" t="s">
        <v>131</v>
      </c>
      <c r="B43" s="102">
        <v>0.62430305903412797</v>
      </c>
      <c r="C43" s="102">
        <v>1.5526741712569299</v>
      </c>
      <c r="D43" s="104" t="s">
        <v>27</v>
      </c>
      <c r="E43" s="104" t="s">
        <v>27</v>
      </c>
      <c r="F43" s="104" t="s">
        <v>27</v>
      </c>
      <c r="G43" s="104"/>
      <c r="H43" s="104"/>
      <c r="I43" s="104"/>
      <c r="J43" s="104"/>
      <c r="K43" s="105"/>
      <c r="L43" s="103"/>
      <c r="M43" s="104"/>
      <c r="N43" s="104"/>
      <c r="O43" s="104"/>
      <c r="P43" s="104"/>
      <c r="Q43" s="104"/>
      <c r="R43" s="106"/>
      <c r="S43" s="127"/>
      <c r="T43" s="116"/>
      <c r="U43" s="107"/>
    </row>
    <row r="44" spans="1:21" ht="15.5" x14ac:dyDescent="0.35">
      <c r="A44" s="43" t="s">
        <v>52</v>
      </c>
      <c r="B44" s="102">
        <v>3.4464148494646976E-2</v>
      </c>
      <c r="C44" s="102">
        <v>1.8808804639741898</v>
      </c>
      <c r="D44" s="104"/>
      <c r="E44" s="104"/>
      <c r="F44" s="104"/>
      <c r="G44" s="104"/>
      <c r="H44" s="104"/>
      <c r="I44" s="104"/>
      <c r="J44" s="104"/>
      <c r="K44" s="105"/>
      <c r="L44" s="103" t="s">
        <v>27</v>
      </c>
      <c r="M44" s="104" t="s">
        <v>27</v>
      </c>
      <c r="N44" s="104" t="s">
        <v>27</v>
      </c>
      <c r="O44" s="104"/>
      <c r="P44" s="104"/>
      <c r="Q44" s="104"/>
      <c r="R44" s="106"/>
      <c r="S44" s="127"/>
      <c r="T44" s="116"/>
      <c r="U44" s="107"/>
    </row>
    <row r="45" spans="1:21" ht="15.5" x14ac:dyDescent="0.35">
      <c r="A45" s="43" t="s">
        <v>53</v>
      </c>
      <c r="B45" s="102">
        <v>5.2337739171860354E-2</v>
      </c>
      <c r="C45" s="102">
        <v>1.57332082748539</v>
      </c>
      <c r="D45" s="104" t="s">
        <v>27</v>
      </c>
      <c r="E45" s="104" t="s">
        <v>27</v>
      </c>
      <c r="F45" s="104" t="s">
        <v>27</v>
      </c>
      <c r="G45" s="104"/>
      <c r="H45" s="104"/>
      <c r="I45" s="104"/>
      <c r="J45" s="104"/>
      <c r="K45" s="105"/>
      <c r="L45" s="103"/>
      <c r="M45" s="104"/>
      <c r="N45" s="104"/>
      <c r="O45" s="104"/>
      <c r="P45" s="104"/>
      <c r="Q45" s="104"/>
      <c r="R45" s="106"/>
      <c r="S45" s="127"/>
      <c r="T45" s="116" t="s">
        <v>27</v>
      </c>
      <c r="U45" s="107"/>
    </row>
    <row r="46" spans="1:21" ht="15.5" x14ac:dyDescent="0.35">
      <c r="A46" s="43" t="s">
        <v>54</v>
      </c>
      <c r="B46" s="102">
        <v>2.3400561579651178E-2</v>
      </c>
      <c r="C46" s="102">
        <v>1.4844194541520699</v>
      </c>
      <c r="D46" s="104" t="s">
        <v>27</v>
      </c>
      <c r="E46" s="104" t="s">
        <v>27</v>
      </c>
      <c r="F46" s="104" t="s">
        <v>27</v>
      </c>
      <c r="G46" s="104"/>
      <c r="H46" s="104"/>
      <c r="I46" s="104"/>
      <c r="J46" s="104"/>
      <c r="K46" s="105"/>
      <c r="L46" s="103"/>
      <c r="M46" s="104"/>
      <c r="N46" s="104"/>
      <c r="O46" s="104"/>
      <c r="P46" s="104"/>
      <c r="Q46" s="104"/>
      <c r="R46" s="106"/>
      <c r="S46" s="127"/>
      <c r="T46" s="116"/>
      <c r="U46" s="107"/>
    </row>
    <row r="47" spans="1:21" ht="15.5" x14ac:dyDescent="0.35">
      <c r="A47" s="43" t="s">
        <v>55</v>
      </c>
      <c r="B47" s="102">
        <v>0.17606161432208539</v>
      </c>
      <c r="C47" s="102">
        <v>1.5986015874623201</v>
      </c>
      <c r="D47" s="104" t="s">
        <v>27</v>
      </c>
      <c r="E47" s="104" t="s">
        <v>27</v>
      </c>
      <c r="F47" s="104" t="s">
        <v>27</v>
      </c>
      <c r="G47" s="104"/>
      <c r="H47" s="104"/>
      <c r="I47" s="104"/>
      <c r="J47" s="104"/>
      <c r="K47" s="105"/>
      <c r="L47" s="103"/>
      <c r="M47" s="104"/>
      <c r="N47" s="104"/>
      <c r="O47" s="104"/>
      <c r="P47" s="104"/>
      <c r="Q47" s="104"/>
      <c r="R47" s="106"/>
      <c r="S47" s="127"/>
      <c r="T47" s="116"/>
      <c r="U47" s="107"/>
    </row>
    <row r="48" spans="1:21" ht="15.5" x14ac:dyDescent="0.35">
      <c r="A48" s="43" t="s">
        <v>56</v>
      </c>
      <c r="B48" s="102">
        <v>1.2524110500151491E-2</v>
      </c>
      <c r="C48" s="102">
        <v>1.39101388047337</v>
      </c>
      <c r="D48" s="104"/>
      <c r="E48" s="104"/>
      <c r="F48" s="104"/>
      <c r="G48" s="104"/>
      <c r="H48" s="104"/>
      <c r="I48" s="104"/>
      <c r="J48" s="104"/>
      <c r="K48" s="105"/>
      <c r="L48" s="103" t="s">
        <v>27</v>
      </c>
      <c r="M48" s="104" t="s">
        <v>27</v>
      </c>
      <c r="N48" s="104" t="s">
        <v>27</v>
      </c>
      <c r="O48" s="104"/>
      <c r="P48" s="104"/>
      <c r="Q48" s="104"/>
      <c r="R48" s="106"/>
      <c r="S48" s="127"/>
      <c r="T48" s="116"/>
      <c r="U48" s="107"/>
    </row>
    <row r="49" spans="1:21" ht="15.5" x14ac:dyDescent="0.35">
      <c r="A49" s="43" t="s">
        <v>57</v>
      </c>
      <c r="B49" s="102">
        <v>3.2717112384394828E-2</v>
      </c>
      <c r="C49" s="102">
        <v>1.8897456482075798</v>
      </c>
      <c r="D49" s="104"/>
      <c r="E49" s="104"/>
      <c r="F49" s="104"/>
      <c r="G49" s="104"/>
      <c r="H49" s="104"/>
      <c r="I49" s="104"/>
      <c r="J49" s="104"/>
      <c r="K49" s="105"/>
      <c r="L49" s="103" t="s">
        <v>27</v>
      </c>
      <c r="M49" s="104" t="s">
        <v>27</v>
      </c>
      <c r="N49" s="104" t="s">
        <v>27</v>
      </c>
      <c r="O49" s="104"/>
      <c r="P49" s="104"/>
      <c r="Q49" s="104"/>
      <c r="R49" s="106"/>
      <c r="S49" s="127"/>
      <c r="T49" s="116"/>
      <c r="U49" s="107"/>
    </row>
    <row r="50" spans="1:21" ht="15.5" x14ac:dyDescent="0.35">
      <c r="A50" s="43" t="s">
        <v>58</v>
      </c>
      <c r="B50" s="102">
        <v>0.41098516456945394</v>
      </c>
      <c r="C50" s="102">
        <v>1.7439716656502302</v>
      </c>
      <c r="D50" s="104"/>
      <c r="E50" s="104"/>
      <c r="F50" s="104"/>
      <c r="G50" s="104"/>
      <c r="H50" s="104"/>
      <c r="I50" s="104"/>
      <c r="J50" s="104"/>
      <c r="K50" s="105"/>
      <c r="L50" s="103" t="s">
        <v>27</v>
      </c>
      <c r="M50" s="104" t="s">
        <v>27</v>
      </c>
      <c r="N50" s="104" t="s">
        <v>27</v>
      </c>
      <c r="O50" s="104"/>
      <c r="P50" s="104"/>
      <c r="Q50" s="104"/>
      <c r="R50" s="106"/>
      <c r="S50" s="127"/>
      <c r="T50" s="116" t="s">
        <v>27</v>
      </c>
      <c r="U50" s="107" t="s">
        <v>27</v>
      </c>
    </row>
    <row r="51" spans="1:21" ht="15.5" x14ac:dyDescent="0.35">
      <c r="A51" s="43" t="s">
        <v>59</v>
      </c>
      <c r="B51" s="102">
        <v>9.0654447231244842E-2</v>
      </c>
      <c r="C51" s="102">
        <v>1.3468528970303602</v>
      </c>
      <c r="D51" s="104" t="s">
        <v>27</v>
      </c>
      <c r="E51" s="104" t="s">
        <v>27</v>
      </c>
      <c r="F51" s="104" t="s">
        <v>27</v>
      </c>
      <c r="G51" s="104"/>
      <c r="H51" s="104"/>
      <c r="I51" s="104"/>
      <c r="J51" s="104"/>
      <c r="K51" s="105"/>
      <c r="L51" s="103"/>
      <c r="M51" s="104"/>
      <c r="N51" s="104"/>
      <c r="O51" s="104"/>
      <c r="P51" s="104"/>
      <c r="Q51" s="104"/>
      <c r="R51" s="106"/>
      <c r="S51" s="127"/>
      <c r="T51" s="116" t="s">
        <v>27</v>
      </c>
      <c r="U51" s="107"/>
    </row>
    <row r="52" spans="1:21" ht="15.5" x14ac:dyDescent="0.35">
      <c r="A52" s="43" t="s">
        <v>60</v>
      </c>
      <c r="B52" s="102">
        <v>0.23482182879303357</v>
      </c>
      <c r="C52" s="102">
        <v>1.5950293777031399</v>
      </c>
      <c r="D52" s="104" t="s">
        <v>27</v>
      </c>
      <c r="E52" s="104" t="s">
        <v>27</v>
      </c>
      <c r="F52" s="104" t="s">
        <v>27</v>
      </c>
      <c r="G52" s="104"/>
      <c r="H52" s="104"/>
      <c r="I52" s="104"/>
      <c r="J52" s="104"/>
      <c r="K52" s="105"/>
      <c r="L52" s="103"/>
      <c r="M52" s="104"/>
      <c r="N52" s="104"/>
      <c r="O52" s="104"/>
      <c r="P52" s="104"/>
      <c r="Q52" s="104"/>
      <c r="R52" s="106"/>
      <c r="S52" s="127"/>
      <c r="T52" s="116" t="s">
        <v>27</v>
      </c>
      <c r="U52" s="107" t="s">
        <v>27</v>
      </c>
    </row>
    <row r="53" spans="1:21" ht="15.5" x14ac:dyDescent="0.35">
      <c r="A53" s="43" t="s">
        <v>61</v>
      </c>
      <c r="B53" s="102">
        <v>2.0116853542096681E-2</v>
      </c>
      <c r="C53" s="102">
        <v>1.4694548882013601</v>
      </c>
      <c r="D53" s="104" t="s">
        <v>27</v>
      </c>
      <c r="E53" s="104" t="s">
        <v>27</v>
      </c>
      <c r="F53" s="104" t="s">
        <v>27</v>
      </c>
      <c r="G53" s="104"/>
      <c r="H53" s="104"/>
      <c r="I53" s="104"/>
      <c r="J53" s="104"/>
      <c r="K53" s="105"/>
      <c r="L53" s="103"/>
      <c r="M53" s="104"/>
      <c r="N53" s="104"/>
      <c r="O53" s="104"/>
      <c r="P53" s="104"/>
      <c r="Q53" s="104"/>
      <c r="R53" s="106"/>
      <c r="S53" s="127"/>
      <c r="T53" s="116" t="s">
        <v>27</v>
      </c>
      <c r="U53" s="107"/>
    </row>
    <row r="54" spans="1:21" ht="15.5" x14ac:dyDescent="0.35">
      <c r="A54" s="43" t="s">
        <v>62</v>
      </c>
      <c r="B54" s="102">
        <v>3.3636239696841937E-2</v>
      </c>
      <c r="C54" s="102">
        <v>1.57928515032281</v>
      </c>
      <c r="D54" s="104" t="s">
        <v>27</v>
      </c>
      <c r="E54" s="104" t="s">
        <v>27</v>
      </c>
      <c r="F54" s="104" t="s">
        <v>27</v>
      </c>
      <c r="G54" s="104"/>
      <c r="H54" s="104"/>
      <c r="I54" s="104"/>
      <c r="J54" s="104"/>
      <c r="K54" s="105"/>
      <c r="L54" s="103"/>
      <c r="M54" s="104"/>
      <c r="N54" s="104"/>
      <c r="O54" s="104"/>
      <c r="P54" s="104"/>
      <c r="Q54" s="104"/>
      <c r="R54" s="106"/>
      <c r="S54" s="127"/>
      <c r="T54" s="116"/>
      <c r="U54" s="107"/>
    </row>
    <row r="55" spans="1:21" ht="15.5" x14ac:dyDescent="0.35">
      <c r="A55" s="43" t="s">
        <v>63</v>
      </c>
      <c r="B55" s="102">
        <v>5.9794305933400071E-2</v>
      </c>
      <c r="C55" s="102">
        <v>2.2489063581797102</v>
      </c>
      <c r="D55" s="104"/>
      <c r="E55" s="104"/>
      <c r="F55" s="104"/>
      <c r="G55" s="104"/>
      <c r="H55" s="104"/>
      <c r="I55" s="104"/>
      <c r="J55" s="104"/>
      <c r="K55" s="105"/>
      <c r="L55" s="103" t="s">
        <v>27</v>
      </c>
      <c r="M55" s="104" t="s">
        <v>27</v>
      </c>
      <c r="N55" s="104" t="s">
        <v>27</v>
      </c>
      <c r="O55" s="104"/>
      <c r="P55" s="104"/>
      <c r="Q55" s="104"/>
      <c r="R55" s="106"/>
      <c r="S55" s="127"/>
      <c r="T55" s="116"/>
      <c r="U55" s="107"/>
    </row>
    <row r="56" spans="1:21" ht="15.5" x14ac:dyDescent="0.35">
      <c r="A56" s="43" t="s">
        <v>64</v>
      </c>
      <c r="B56" s="102">
        <v>3.8373730571299586E-2</v>
      </c>
      <c r="C56" s="102">
        <v>1.7567217532808701</v>
      </c>
      <c r="D56" s="104" t="s">
        <v>27</v>
      </c>
      <c r="E56" s="104" t="s">
        <v>27</v>
      </c>
      <c r="F56" s="104" t="s">
        <v>27</v>
      </c>
      <c r="G56" s="104"/>
      <c r="H56" s="104"/>
      <c r="I56" s="104"/>
      <c r="J56" s="104"/>
      <c r="K56" s="105"/>
      <c r="L56" s="103"/>
      <c r="M56" s="104"/>
      <c r="N56" s="104"/>
      <c r="O56" s="104"/>
      <c r="P56" s="104"/>
      <c r="Q56" s="104"/>
      <c r="R56" s="106"/>
      <c r="S56" s="127"/>
      <c r="T56" s="116" t="s">
        <v>27</v>
      </c>
      <c r="U56" s="107"/>
    </row>
    <row r="57" spans="1:21" ht="15.5" x14ac:dyDescent="0.35">
      <c r="A57" s="43" t="s">
        <v>65</v>
      </c>
      <c r="B57" s="102">
        <v>5.7057573234018791E-2</v>
      </c>
      <c r="C57" s="102">
        <v>1.55721381168041</v>
      </c>
      <c r="D57" s="104" t="s">
        <v>27</v>
      </c>
      <c r="E57" s="104" t="s">
        <v>27</v>
      </c>
      <c r="F57" s="104" t="s">
        <v>27</v>
      </c>
      <c r="G57" s="104"/>
      <c r="H57" s="104"/>
      <c r="I57" s="104"/>
      <c r="J57" s="104"/>
      <c r="K57" s="105"/>
      <c r="L57" s="103"/>
      <c r="M57" s="104"/>
      <c r="N57" s="104"/>
      <c r="O57" s="104"/>
      <c r="P57" s="104"/>
      <c r="Q57" s="104"/>
      <c r="R57" s="106"/>
      <c r="S57" s="127"/>
      <c r="T57" s="116"/>
      <c r="U57" s="107"/>
    </row>
    <row r="58" spans="1:21" ht="15.5" x14ac:dyDescent="0.35">
      <c r="A58" s="43" t="s">
        <v>66</v>
      </c>
      <c r="B58" s="102">
        <v>1.0237227851167432</v>
      </c>
      <c r="C58" s="102">
        <v>1.8477655666172099</v>
      </c>
      <c r="D58" s="104"/>
      <c r="E58" s="104"/>
      <c r="F58" s="104"/>
      <c r="G58" s="104"/>
      <c r="H58" s="104"/>
      <c r="I58" s="104"/>
      <c r="J58" s="104"/>
      <c r="K58" s="105"/>
      <c r="L58" s="103" t="s">
        <v>27</v>
      </c>
      <c r="M58" s="104" t="s">
        <v>27</v>
      </c>
      <c r="N58" s="104"/>
      <c r="O58" s="104" t="s">
        <v>27</v>
      </c>
      <c r="P58" s="104"/>
      <c r="Q58" s="104"/>
      <c r="R58" s="106"/>
      <c r="S58" s="127"/>
      <c r="T58" s="116" t="s">
        <v>27</v>
      </c>
      <c r="U58" s="107" t="s">
        <v>27</v>
      </c>
    </row>
    <row r="59" spans="1:21" ht="15.5" x14ac:dyDescent="0.35">
      <c r="A59" s="43" t="s">
        <v>67</v>
      </c>
      <c r="B59" s="102">
        <v>0.31143145112605014</v>
      </c>
      <c r="C59" s="102">
        <v>1.4565161924088301</v>
      </c>
      <c r="D59" s="104" t="s">
        <v>27</v>
      </c>
      <c r="E59" s="104" t="s">
        <v>27</v>
      </c>
      <c r="F59" s="104" t="s">
        <v>27</v>
      </c>
      <c r="G59" s="104"/>
      <c r="H59" s="104"/>
      <c r="I59" s="104"/>
      <c r="J59" s="104"/>
      <c r="K59" s="105"/>
      <c r="L59" s="103"/>
      <c r="M59" s="104"/>
      <c r="N59" s="104"/>
      <c r="O59" s="104"/>
      <c r="P59" s="104"/>
      <c r="Q59" s="104"/>
      <c r="R59" s="106"/>
      <c r="S59" s="127"/>
      <c r="T59" s="116" t="s">
        <v>27</v>
      </c>
      <c r="U59" s="107" t="s">
        <v>27</v>
      </c>
    </row>
    <row r="60" spans="1:21" ht="15.5" x14ac:dyDescent="0.35">
      <c r="A60" s="43" t="s">
        <v>68</v>
      </c>
      <c r="B60" s="102">
        <v>0.78920107519914684</v>
      </c>
      <c r="C60" s="102">
        <v>2.40547786320505</v>
      </c>
      <c r="D60" s="104"/>
      <c r="E60" s="104"/>
      <c r="F60" s="104"/>
      <c r="G60" s="104"/>
      <c r="H60" s="104"/>
      <c r="I60" s="104"/>
      <c r="J60" s="104"/>
      <c r="K60" s="105"/>
      <c r="L60" s="103" t="s">
        <v>27</v>
      </c>
      <c r="M60" s="104" t="s">
        <v>27</v>
      </c>
      <c r="N60" s="104" t="s">
        <v>27</v>
      </c>
      <c r="O60" s="104"/>
      <c r="P60" s="104"/>
      <c r="Q60" s="104"/>
      <c r="R60" s="106"/>
      <c r="S60" s="127"/>
      <c r="T60" s="116"/>
      <c r="U60" s="107" t="s">
        <v>27</v>
      </c>
    </row>
    <row r="61" spans="1:21" ht="15.5" x14ac:dyDescent="0.35">
      <c r="A61" s="43" t="s">
        <v>69</v>
      </c>
      <c r="B61" s="102">
        <v>0.17385713712931541</v>
      </c>
      <c r="C61" s="102">
        <v>1.5480676266534499</v>
      </c>
      <c r="D61" s="104" t="s">
        <v>27</v>
      </c>
      <c r="E61" s="104" t="s">
        <v>27</v>
      </c>
      <c r="F61" s="104" t="s">
        <v>27</v>
      </c>
      <c r="G61" s="104"/>
      <c r="H61" s="104"/>
      <c r="I61" s="104"/>
      <c r="J61" s="104"/>
      <c r="K61" s="105"/>
      <c r="L61" s="103"/>
      <c r="M61" s="104"/>
      <c r="N61" s="104"/>
      <c r="O61" s="104"/>
      <c r="P61" s="104"/>
      <c r="Q61" s="104"/>
      <c r="R61" s="106"/>
      <c r="S61" s="127"/>
      <c r="T61" s="116"/>
      <c r="U61" s="107" t="s">
        <v>27</v>
      </c>
    </row>
    <row r="62" spans="1:21" ht="15.5" x14ac:dyDescent="0.35">
      <c r="A62" s="43" t="s">
        <v>70</v>
      </c>
      <c r="B62" s="102">
        <v>5.049851679773331E-2</v>
      </c>
      <c r="C62" s="102">
        <v>1.4019694433870398</v>
      </c>
      <c r="D62" s="104" t="s">
        <v>27</v>
      </c>
      <c r="E62" s="104" t="s">
        <v>27</v>
      </c>
      <c r="F62" s="104" t="s">
        <v>27</v>
      </c>
      <c r="G62" s="104"/>
      <c r="H62" s="104"/>
      <c r="I62" s="104"/>
      <c r="J62" s="104"/>
      <c r="K62" s="105"/>
      <c r="L62" s="103"/>
      <c r="M62" s="104"/>
      <c r="N62" s="104"/>
      <c r="O62" s="104"/>
      <c r="P62" s="104"/>
      <c r="Q62" s="104"/>
      <c r="R62" s="106"/>
      <c r="S62" s="127"/>
      <c r="T62" s="116" t="s">
        <v>27</v>
      </c>
      <c r="U62" s="107"/>
    </row>
    <row r="63" spans="1:21" ht="15.5" x14ac:dyDescent="0.35">
      <c r="A63" s="43" t="s">
        <v>71</v>
      </c>
      <c r="B63" s="102">
        <v>1.9499194736110087E-2</v>
      </c>
      <c r="C63" s="102">
        <v>1.49806693456961</v>
      </c>
      <c r="D63" s="104" t="s">
        <v>27</v>
      </c>
      <c r="E63" s="104" t="s">
        <v>27</v>
      </c>
      <c r="F63" s="104" t="s">
        <v>27</v>
      </c>
      <c r="G63" s="104"/>
      <c r="H63" s="104"/>
      <c r="I63" s="104"/>
      <c r="J63" s="104"/>
      <c r="K63" s="105"/>
      <c r="L63" s="103"/>
      <c r="M63" s="104"/>
      <c r="N63" s="104"/>
      <c r="O63" s="104"/>
      <c r="P63" s="104"/>
      <c r="Q63" s="104"/>
      <c r="R63" s="106"/>
      <c r="S63" s="127"/>
      <c r="T63" s="116" t="s">
        <v>27</v>
      </c>
      <c r="U63" s="107"/>
    </row>
    <row r="64" spans="1:21" ht="15.5" x14ac:dyDescent="0.35">
      <c r="A64" s="43" t="s">
        <v>72</v>
      </c>
      <c r="B64" s="102">
        <v>6.7287413143698904E-2</v>
      </c>
      <c r="C64" s="102">
        <v>1.49806693456961</v>
      </c>
      <c r="D64" s="104" t="s">
        <v>27</v>
      </c>
      <c r="E64" s="104" t="s">
        <v>27</v>
      </c>
      <c r="F64" s="104" t="s">
        <v>27</v>
      </c>
      <c r="G64" s="104"/>
      <c r="H64" s="104"/>
      <c r="I64" s="104"/>
      <c r="J64" s="104"/>
      <c r="K64" s="105"/>
      <c r="L64" s="103"/>
      <c r="M64" s="104"/>
      <c r="N64" s="104"/>
      <c r="O64" s="104"/>
      <c r="P64" s="104"/>
      <c r="Q64" s="104"/>
      <c r="R64" s="106"/>
      <c r="S64" s="127"/>
      <c r="T64" s="116"/>
      <c r="U64" s="107"/>
    </row>
    <row r="65" spans="1:21" ht="15.5" x14ac:dyDescent="0.35">
      <c r="A65" s="43" t="s">
        <v>73</v>
      </c>
      <c r="B65" s="102">
        <v>0.98911752594938063</v>
      </c>
      <c r="C65" s="102">
        <v>1.50884730427957</v>
      </c>
      <c r="D65" s="104" t="s">
        <v>27</v>
      </c>
      <c r="E65" s="104" t="s">
        <v>27</v>
      </c>
      <c r="F65" s="104" t="s">
        <v>27</v>
      </c>
      <c r="G65" s="104"/>
      <c r="H65" s="104"/>
      <c r="I65" s="104"/>
      <c r="J65" s="104"/>
      <c r="K65" s="105"/>
      <c r="L65" s="103"/>
      <c r="M65" s="104"/>
      <c r="N65" s="104"/>
      <c r="O65" s="104"/>
      <c r="P65" s="104"/>
      <c r="Q65" s="104"/>
      <c r="R65" s="106"/>
      <c r="S65" s="127"/>
      <c r="T65" s="116" t="s">
        <v>27</v>
      </c>
      <c r="U65" s="107" t="s">
        <v>27</v>
      </c>
    </row>
    <row r="66" spans="1:21" ht="15.5" x14ac:dyDescent="0.35">
      <c r="A66" s="43" t="s">
        <v>74</v>
      </c>
      <c r="B66" s="102">
        <v>1.9840296711911329E-2</v>
      </c>
      <c r="C66" s="102">
        <v>1.2760963357488599</v>
      </c>
      <c r="D66" s="104" t="s">
        <v>27</v>
      </c>
      <c r="E66" s="104" t="s">
        <v>27</v>
      </c>
      <c r="F66" s="104" t="s">
        <v>27</v>
      </c>
      <c r="G66" s="104"/>
      <c r="H66" s="104"/>
      <c r="I66" s="104"/>
      <c r="J66" s="104"/>
      <c r="K66" s="105"/>
      <c r="L66" s="103"/>
      <c r="M66" s="104"/>
      <c r="N66" s="104"/>
      <c r="O66" s="104"/>
      <c r="P66" s="104"/>
      <c r="Q66" s="104"/>
      <c r="R66" s="106"/>
      <c r="S66" s="127"/>
      <c r="T66" s="116"/>
      <c r="U66" s="107"/>
    </row>
    <row r="67" spans="1:21" ht="15.5" x14ac:dyDescent="0.35">
      <c r="A67" s="43" t="s">
        <v>75</v>
      </c>
      <c r="B67" s="102">
        <v>0.14443066315707673</v>
      </c>
      <c r="C67" s="102">
        <v>2.0745726006586498</v>
      </c>
      <c r="D67" s="104"/>
      <c r="E67" s="104"/>
      <c r="F67" s="104"/>
      <c r="G67" s="104"/>
      <c r="H67" s="104"/>
      <c r="I67" s="104"/>
      <c r="J67" s="104"/>
      <c r="K67" s="105"/>
      <c r="L67" s="103" t="s">
        <v>27</v>
      </c>
      <c r="M67" s="104" t="s">
        <v>27</v>
      </c>
      <c r="N67" s="104" t="s">
        <v>27</v>
      </c>
      <c r="O67" s="104"/>
      <c r="P67" s="104"/>
      <c r="Q67" s="104"/>
      <c r="R67" s="106"/>
      <c r="S67" s="127"/>
      <c r="T67" s="116"/>
      <c r="U67" s="107"/>
    </row>
    <row r="68" spans="1:21" ht="15.5" x14ac:dyDescent="0.35">
      <c r="A68" s="43" t="s">
        <v>76</v>
      </c>
      <c r="B68" s="102">
        <v>9.8108815083901624E-2</v>
      </c>
      <c r="C68" s="102">
        <v>1.9580227522196099</v>
      </c>
      <c r="D68" s="104"/>
      <c r="E68" s="104"/>
      <c r="F68" s="104"/>
      <c r="G68" s="104"/>
      <c r="H68" s="104"/>
      <c r="I68" s="104"/>
      <c r="J68" s="104"/>
      <c r="K68" s="105"/>
      <c r="L68" s="103" t="s">
        <v>27</v>
      </c>
      <c r="M68" s="104" t="s">
        <v>27</v>
      </c>
      <c r="N68" s="104" t="s">
        <v>27</v>
      </c>
      <c r="O68" s="104"/>
      <c r="P68" s="104"/>
      <c r="Q68" s="104"/>
      <c r="R68" s="106"/>
      <c r="S68" s="127"/>
      <c r="T68" s="116"/>
      <c r="U68" s="107" t="s">
        <v>27</v>
      </c>
    </row>
    <row r="69" spans="1:21" ht="15.5" x14ac:dyDescent="0.35">
      <c r="A69" s="43" t="s">
        <v>77</v>
      </c>
      <c r="B69" s="102">
        <v>0.24409211660928895</v>
      </c>
      <c r="C69" s="102">
        <v>1.71263249795176</v>
      </c>
      <c r="D69" s="104" t="s">
        <v>27</v>
      </c>
      <c r="E69" s="104" t="s">
        <v>27</v>
      </c>
      <c r="F69" s="104" t="s">
        <v>27</v>
      </c>
      <c r="G69" s="104"/>
      <c r="H69" s="104"/>
      <c r="I69" s="104"/>
      <c r="J69" s="104"/>
      <c r="K69" s="105"/>
      <c r="L69" s="103"/>
      <c r="M69" s="104"/>
      <c r="N69" s="104"/>
      <c r="O69" s="104"/>
      <c r="P69" s="104"/>
      <c r="Q69" s="104"/>
      <c r="R69" s="106"/>
      <c r="S69" s="127"/>
      <c r="T69" s="116"/>
      <c r="U69" s="107" t="s">
        <v>27</v>
      </c>
    </row>
    <row r="70" spans="1:21" ht="15.5" x14ac:dyDescent="0.35">
      <c r="A70" s="43" t="s">
        <v>78</v>
      </c>
      <c r="B70" s="102">
        <v>2.6152063596824218E-2</v>
      </c>
      <c r="C70" s="102">
        <v>1.9846602959690001</v>
      </c>
      <c r="D70" s="104"/>
      <c r="E70" s="104"/>
      <c r="F70" s="104"/>
      <c r="G70" s="104"/>
      <c r="H70" s="104"/>
      <c r="I70" s="104"/>
      <c r="J70" s="104"/>
      <c r="K70" s="105"/>
      <c r="L70" s="103" t="s">
        <v>27</v>
      </c>
      <c r="M70" s="104" t="s">
        <v>27</v>
      </c>
      <c r="N70" s="104"/>
      <c r="O70" s="104" t="s">
        <v>27</v>
      </c>
      <c r="P70" s="104"/>
      <c r="Q70" s="104"/>
      <c r="R70" s="106"/>
      <c r="S70" s="127"/>
      <c r="T70" s="116"/>
      <c r="U70" s="107"/>
    </row>
    <row r="71" spans="1:21" ht="15.5" x14ac:dyDescent="0.35">
      <c r="A71" s="43" t="s">
        <v>79</v>
      </c>
      <c r="B71" s="102">
        <v>2.9260774474538735E-2</v>
      </c>
      <c r="C71" s="102">
        <v>1.56446660540226</v>
      </c>
      <c r="D71" s="104" t="s">
        <v>27</v>
      </c>
      <c r="E71" s="104" t="s">
        <v>27</v>
      </c>
      <c r="F71" s="104" t="s">
        <v>27</v>
      </c>
      <c r="G71" s="104"/>
      <c r="H71" s="104"/>
      <c r="I71" s="104"/>
      <c r="J71" s="104"/>
      <c r="K71" s="105"/>
      <c r="L71" s="103"/>
      <c r="M71" s="104"/>
      <c r="N71" s="104"/>
      <c r="O71" s="104"/>
      <c r="P71" s="104"/>
      <c r="Q71" s="104"/>
      <c r="R71" s="106"/>
      <c r="S71" s="127"/>
      <c r="T71" s="116"/>
      <c r="U71" s="107"/>
    </row>
    <row r="72" spans="1:21" ht="15.5" x14ac:dyDescent="0.35">
      <c r="A72" s="43" t="s">
        <v>80</v>
      </c>
      <c r="B72" s="102">
        <v>0.20660804234150593</v>
      </c>
      <c r="C72" s="102">
        <v>1.1976247676371801</v>
      </c>
      <c r="D72" s="104"/>
      <c r="E72" s="104"/>
      <c r="F72" s="104"/>
      <c r="G72" s="104"/>
      <c r="H72" s="104"/>
      <c r="I72" s="104"/>
      <c r="J72" s="104"/>
      <c r="K72" s="105"/>
      <c r="L72" s="103" t="s">
        <v>27</v>
      </c>
      <c r="M72" s="104" t="s">
        <v>27</v>
      </c>
      <c r="N72" s="104" t="s">
        <v>27</v>
      </c>
      <c r="O72" s="104"/>
      <c r="P72" s="104"/>
      <c r="Q72" s="104"/>
      <c r="R72" s="106"/>
      <c r="S72" s="127"/>
      <c r="T72" s="116"/>
      <c r="U72" s="107" t="s">
        <v>27</v>
      </c>
    </row>
    <row r="73" spans="1:21" ht="15.5" x14ac:dyDescent="0.35">
      <c r="A73" s="43" t="s">
        <v>81</v>
      </c>
      <c r="B73" s="102">
        <v>0.13120527237290502</v>
      </c>
      <c r="C73" s="102">
        <v>1.6464836359147401</v>
      </c>
      <c r="D73" s="104" t="s">
        <v>27</v>
      </c>
      <c r="E73" s="104" t="s">
        <v>27</v>
      </c>
      <c r="F73" s="104" t="s">
        <v>27</v>
      </c>
      <c r="G73" s="104"/>
      <c r="H73" s="104"/>
      <c r="I73" s="104"/>
      <c r="J73" s="104"/>
      <c r="K73" s="105"/>
      <c r="L73" s="103"/>
      <c r="M73" s="104"/>
      <c r="N73" s="104"/>
      <c r="O73" s="104"/>
      <c r="P73" s="104"/>
      <c r="Q73" s="104"/>
      <c r="R73" s="106"/>
      <c r="S73" s="127"/>
      <c r="T73" s="116" t="s">
        <v>27</v>
      </c>
      <c r="U73" s="107"/>
    </row>
    <row r="74" spans="1:21" ht="15.5" x14ac:dyDescent="0.35">
      <c r="A74" s="43" t="s">
        <v>82</v>
      </c>
      <c r="B74" s="102">
        <v>7.3108444964991151E-2</v>
      </c>
      <c r="C74" s="102">
        <v>1.6628538308246601</v>
      </c>
      <c r="D74" s="104" t="s">
        <v>27</v>
      </c>
      <c r="E74" s="104" t="s">
        <v>27</v>
      </c>
      <c r="F74" s="104" t="s">
        <v>27</v>
      </c>
      <c r="G74" s="104"/>
      <c r="H74" s="104"/>
      <c r="I74" s="104"/>
      <c r="J74" s="104"/>
      <c r="K74" s="105"/>
      <c r="L74" s="103"/>
      <c r="M74" s="104"/>
      <c r="N74" s="104"/>
      <c r="O74" s="104"/>
      <c r="P74" s="104"/>
      <c r="Q74" s="104"/>
      <c r="R74" s="106"/>
      <c r="S74" s="127"/>
      <c r="T74" s="116"/>
      <c r="U74" s="107"/>
    </row>
    <row r="75" spans="1:21" ht="15.5" x14ac:dyDescent="0.35">
      <c r="A75" s="43" t="s">
        <v>83</v>
      </c>
      <c r="B75" s="102">
        <v>4.9142956192560067E-2</v>
      </c>
      <c r="C75" s="102">
        <v>1.69821878911248</v>
      </c>
      <c r="D75" s="104"/>
      <c r="E75" s="104"/>
      <c r="F75" s="104"/>
      <c r="G75" s="104"/>
      <c r="H75" s="104"/>
      <c r="I75" s="104"/>
      <c r="J75" s="104"/>
      <c r="K75" s="105"/>
      <c r="L75" s="103" t="s">
        <v>27</v>
      </c>
      <c r="M75" s="104" t="s">
        <v>27</v>
      </c>
      <c r="N75" s="104" t="s">
        <v>27</v>
      </c>
      <c r="O75" s="104"/>
      <c r="P75" s="104"/>
      <c r="Q75" s="104"/>
      <c r="R75" s="106"/>
      <c r="S75" s="127"/>
      <c r="T75" s="116"/>
      <c r="U75" s="107"/>
    </row>
    <row r="76" spans="1:21" ht="15.5" x14ac:dyDescent="0.35">
      <c r="A76" s="43" t="s">
        <v>84</v>
      </c>
      <c r="B76" s="102">
        <v>7.1182656716186885E-2</v>
      </c>
      <c r="C76" s="102">
        <v>1.50581860677929</v>
      </c>
      <c r="D76" s="104" t="s">
        <v>27</v>
      </c>
      <c r="E76" s="104" t="s">
        <v>27</v>
      </c>
      <c r="F76" s="104" t="s">
        <v>27</v>
      </c>
      <c r="G76" s="104"/>
      <c r="H76" s="104"/>
      <c r="I76" s="104"/>
      <c r="J76" s="104"/>
      <c r="K76" s="105"/>
      <c r="L76" s="103"/>
      <c r="M76" s="104"/>
      <c r="N76" s="104"/>
      <c r="O76" s="104"/>
      <c r="P76" s="104"/>
      <c r="Q76" s="104"/>
      <c r="R76" s="106"/>
      <c r="S76" s="127"/>
      <c r="T76" s="116" t="s">
        <v>27</v>
      </c>
      <c r="U76" s="107"/>
    </row>
    <row r="77" spans="1:21" ht="15.5" x14ac:dyDescent="0.35">
      <c r="A77" s="43" t="s">
        <v>85</v>
      </c>
      <c r="B77" s="102">
        <v>0.18753812084128185</v>
      </c>
      <c r="C77" s="102">
        <v>2.3716212453370202</v>
      </c>
      <c r="D77" s="104"/>
      <c r="E77" s="104"/>
      <c r="F77" s="104"/>
      <c r="G77" s="104"/>
      <c r="H77" s="104"/>
      <c r="I77" s="104"/>
      <c r="J77" s="104"/>
      <c r="K77" s="105"/>
      <c r="L77" s="103" t="s">
        <v>27</v>
      </c>
      <c r="M77" s="104" t="s">
        <v>27</v>
      </c>
      <c r="N77" s="104" t="s">
        <v>27</v>
      </c>
      <c r="O77" s="104"/>
      <c r="P77" s="104"/>
      <c r="Q77" s="104"/>
      <c r="R77" s="106"/>
      <c r="S77" s="127"/>
      <c r="T77" s="116"/>
      <c r="U77" s="107" t="s">
        <v>27</v>
      </c>
    </row>
    <row r="78" spans="1:21" ht="15.5" x14ac:dyDescent="0.35">
      <c r="A78" s="43" t="s">
        <v>86</v>
      </c>
      <c r="B78" s="102">
        <v>7.2449696970488267E-2</v>
      </c>
      <c r="C78" s="102">
        <v>1.6581562289120899</v>
      </c>
      <c r="D78" s="104"/>
      <c r="E78" s="104"/>
      <c r="F78" s="104"/>
      <c r="G78" s="104"/>
      <c r="H78" s="104"/>
      <c r="I78" s="104"/>
      <c r="J78" s="104"/>
      <c r="K78" s="105"/>
      <c r="L78" s="103" t="s">
        <v>27</v>
      </c>
      <c r="M78" s="104" t="s">
        <v>27</v>
      </c>
      <c r="N78" s="104" t="s">
        <v>27</v>
      </c>
      <c r="O78" s="104"/>
      <c r="P78" s="104"/>
      <c r="Q78" s="104"/>
      <c r="R78" s="106"/>
      <c r="S78" s="127"/>
      <c r="T78" s="116"/>
      <c r="U78" s="107"/>
    </row>
    <row r="79" spans="1:21" ht="15.5" x14ac:dyDescent="0.35">
      <c r="A79" s="43" t="s">
        <v>87</v>
      </c>
      <c r="B79" s="102">
        <v>1.7276372880236909E-2</v>
      </c>
      <c r="C79" s="102">
        <v>1.35708715818493</v>
      </c>
      <c r="D79" s="104" t="s">
        <v>27</v>
      </c>
      <c r="E79" s="104" t="s">
        <v>27</v>
      </c>
      <c r="F79" s="104" t="s">
        <v>27</v>
      </c>
      <c r="G79" s="104"/>
      <c r="H79" s="104"/>
      <c r="I79" s="104"/>
      <c r="J79" s="104"/>
      <c r="K79" s="105"/>
      <c r="L79" s="103"/>
      <c r="M79" s="104"/>
      <c r="N79" s="104"/>
      <c r="O79" s="104"/>
      <c r="P79" s="104"/>
      <c r="Q79" s="104"/>
      <c r="R79" s="106"/>
      <c r="S79" s="127"/>
      <c r="T79" s="116"/>
      <c r="U79" s="107"/>
    </row>
    <row r="80" spans="1:21" ht="15.5" x14ac:dyDescent="0.35">
      <c r="A80" s="43" t="s">
        <v>88</v>
      </c>
      <c r="B80" s="102">
        <v>0.24365178592103848</v>
      </c>
      <c r="C80" s="102">
        <v>1.81012144560711</v>
      </c>
      <c r="D80" s="104"/>
      <c r="E80" s="104"/>
      <c r="F80" s="104"/>
      <c r="G80" s="104"/>
      <c r="H80" s="104"/>
      <c r="I80" s="104"/>
      <c r="J80" s="104"/>
      <c r="K80" s="105"/>
      <c r="L80" s="103" t="s">
        <v>27</v>
      </c>
      <c r="M80" s="104" t="s">
        <v>27</v>
      </c>
      <c r="N80" s="104" t="s">
        <v>27</v>
      </c>
      <c r="O80" s="104"/>
      <c r="P80" s="104"/>
      <c r="Q80" s="104"/>
      <c r="R80" s="106"/>
      <c r="S80" s="127"/>
      <c r="T80" s="116"/>
      <c r="U80" s="107"/>
    </row>
    <row r="81" spans="1:21" ht="15.5" x14ac:dyDescent="0.35">
      <c r="A81" s="43" t="s">
        <v>89</v>
      </c>
      <c r="B81" s="102">
        <v>9.1991011916973439E-2</v>
      </c>
      <c r="C81" s="102">
        <v>1.5005279664401101</v>
      </c>
      <c r="D81" s="104" t="s">
        <v>27</v>
      </c>
      <c r="E81" s="104" t="s">
        <v>27</v>
      </c>
      <c r="F81" s="104" t="s">
        <v>27</v>
      </c>
      <c r="G81" s="104"/>
      <c r="H81" s="104"/>
      <c r="I81" s="104"/>
      <c r="J81" s="104"/>
      <c r="K81" s="105"/>
      <c r="L81" s="103"/>
      <c r="M81" s="104"/>
      <c r="N81" s="104"/>
      <c r="O81" s="104"/>
      <c r="P81" s="104"/>
      <c r="Q81" s="104"/>
      <c r="R81" s="106"/>
      <c r="S81" s="127"/>
      <c r="T81" s="116"/>
      <c r="U81" s="107"/>
    </row>
    <row r="82" spans="1:21" ht="15.5" x14ac:dyDescent="0.35">
      <c r="A82" s="43" t="s">
        <v>90</v>
      </c>
      <c r="B82" s="102">
        <v>0.25944123702143512</v>
      </c>
      <c r="C82" s="102">
        <v>2.0069013428582001</v>
      </c>
      <c r="D82" s="104"/>
      <c r="E82" s="104"/>
      <c r="F82" s="104"/>
      <c r="G82" s="104"/>
      <c r="H82" s="104"/>
      <c r="I82" s="104"/>
      <c r="J82" s="104"/>
      <c r="K82" s="105"/>
      <c r="L82" s="103" t="s">
        <v>27</v>
      </c>
      <c r="M82" s="104" t="s">
        <v>27</v>
      </c>
      <c r="N82" s="104" t="s">
        <v>27</v>
      </c>
      <c r="O82" s="104"/>
      <c r="P82" s="104"/>
      <c r="Q82" s="104"/>
      <c r="R82" s="106"/>
      <c r="S82" s="127"/>
      <c r="T82" s="116"/>
      <c r="U82" s="107"/>
    </row>
    <row r="83" spans="1:21" ht="15.5" x14ac:dyDescent="0.35">
      <c r="A83" s="43" t="s">
        <v>294</v>
      </c>
      <c r="B83" s="102">
        <v>2.1484422797962823</v>
      </c>
      <c r="C83" s="102">
        <v>1.44979466301922</v>
      </c>
      <c r="D83" s="104" t="s">
        <v>27</v>
      </c>
      <c r="E83" s="104" t="s">
        <v>27</v>
      </c>
      <c r="F83" s="104" t="s">
        <v>27</v>
      </c>
      <c r="G83" s="104"/>
      <c r="H83" s="104"/>
      <c r="I83" s="104"/>
      <c r="J83" s="104"/>
      <c r="K83" s="105"/>
      <c r="L83" s="103"/>
      <c r="M83" s="104"/>
      <c r="N83" s="104"/>
      <c r="O83" s="104"/>
      <c r="P83" s="104"/>
      <c r="Q83" s="104"/>
      <c r="R83" s="106"/>
      <c r="S83" s="127"/>
      <c r="T83" s="116"/>
      <c r="U83" s="107" t="s">
        <v>27</v>
      </c>
    </row>
    <row r="84" spans="1:21" ht="15.5" x14ac:dyDescent="0.35">
      <c r="A84" s="43" t="s">
        <v>91</v>
      </c>
      <c r="B84" s="102">
        <v>9.0989481793359486E-2</v>
      </c>
      <c r="C84" s="102">
        <v>1.80388105604343</v>
      </c>
      <c r="D84" s="104"/>
      <c r="E84" s="104"/>
      <c r="F84" s="104"/>
      <c r="G84" s="104"/>
      <c r="H84" s="104"/>
      <c r="I84" s="104"/>
      <c r="J84" s="104"/>
      <c r="K84" s="105"/>
      <c r="L84" s="103" t="s">
        <v>27</v>
      </c>
      <c r="M84" s="104" t="s">
        <v>27</v>
      </c>
      <c r="N84" s="104" t="s">
        <v>27</v>
      </c>
      <c r="O84" s="104"/>
      <c r="P84" s="104"/>
      <c r="Q84" s="104"/>
      <c r="R84" s="106"/>
      <c r="S84" s="127"/>
      <c r="T84" s="116"/>
      <c r="U84" s="107" t="s">
        <v>27</v>
      </c>
    </row>
    <row r="85" spans="1:21" ht="15.5" x14ac:dyDescent="0.35">
      <c r="A85" s="43" t="s">
        <v>92</v>
      </c>
      <c r="B85" s="102">
        <v>2.9069303863332008E-2</v>
      </c>
      <c r="C85" s="102">
        <v>1.40892678891175</v>
      </c>
      <c r="D85" s="104" t="s">
        <v>27</v>
      </c>
      <c r="E85" s="104" t="s">
        <v>27</v>
      </c>
      <c r="F85" s="104" t="s">
        <v>27</v>
      </c>
      <c r="G85" s="104"/>
      <c r="H85" s="104"/>
      <c r="I85" s="104"/>
      <c r="J85" s="104"/>
      <c r="K85" s="105"/>
      <c r="L85" s="103"/>
      <c r="M85" s="104"/>
      <c r="N85" s="104"/>
      <c r="O85" s="104"/>
      <c r="P85" s="104"/>
      <c r="Q85" s="104"/>
      <c r="R85" s="106"/>
      <c r="S85" s="127"/>
      <c r="T85" s="116"/>
      <c r="U85" s="107"/>
    </row>
    <row r="86" spans="1:21" ht="15.5" x14ac:dyDescent="0.35">
      <c r="A86" s="43" t="s">
        <v>132</v>
      </c>
      <c r="B86" s="102">
        <v>8.1225284083555047E-2</v>
      </c>
      <c r="C86" s="102">
        <v>1.41773220654689</v>
      </c>
      <c r="D86" s="104" t="s">
        <v>27</v>
      </c>
      <c r="E86" s="104" t="s">
        <v>27</v>
      </c>
      <c r="F86" s="104" t="s">
        <v>27</v>
      </c>
      <c r="G86" s="104"/>
      <c r="H86" s="104"/>
      <c r="I86" s="104"/>
      <c r="J86" s="104"/>
      <c r="K86" s="105"/>
      <c r="L86" s="103"/>
      <c r="M86" s="104"/>
      <c r="N86" s="104"/>
      <c r="O86" s="104"/>
      <c r="P86" s="104"/>
      <c r="Q86" s="104"/>
      <c r="R86" s="106"/>
      <c r="S86" s="127"/>
      <c r="T86" s="116"/>
      <c r="U86" s="107"/>
    </row>
    <row r="87" spans="1:21" ht="15.5" x14ac:dyDescent="0.35">
      <c r="A87" s="43" t="s">
        <v>93</v>
      </c>
      <c r="B87" s="102">
        <v>4.5443761225235295E-2</v>
      </c>
      <c r="C87" s="102">
        <v>1.26801711567884</v>
      </c>
      <c r="D87" s="104" t="s">
        <v>27</v>
      </c>
      <c r="E87" s="104" t="s">
        <v>27</v>
      </c>
      <c r="F87" s="104" t="s">
        <v>27</v>
      </c>
      <c r="G87" s="104"/>
      <c r="H87" s="104"/>
      <c r="I87" s="104"/>
      <c r="J87" s="104"/>
      <c r="K87" s="105"/>
      <c r="L87" s="103"/>
      <c r="M87" s="104"/>
      <c r="N87" s="104"/>
      <c r="O87" s="104"/>
      <c r="P87" s="104"/>
      <c r="Q87" s="104"/>
      <c r="R87" s="106"/>
      <c r="S87" s="127"/>
      <c r="T87" s="116"/>
      <c r="U87" s="107"/>
    </row>
    <row r="88" spans="1:21" ht="15.5" x14ac:dyDescent="0.35">
      <c r="A88" s="43" t="s">
        <v>94</v>
      </c>
      <c r="B88" s="102">
        <v>0.19879170245571751</v>
      </c>
      <c r="C88" s="102">
        <v>1.5265613175629802</v>
      </c>
      <c r="D88" s="104" t="s">
        <v>27</v>
      </c>
      <c r="E88" s="104" t="s">
        <v>27</v>
      </c>
      <c r="F88" s="104" t="s">
        <v>27</v>
      </c>
      <c r="G88" s="104"/>
      <c r="H88" s="104"/>
      <c r="I88" s="104"/>
      <c r="J88" s="104"/>
      <c r="K88" s="105"/>
      <c r="L88" s="103"/>
      <c r="M88" s="104"/>
      <c r="N88" s="104"/>
      <c r="O88" s="104"/>
      <c r="P88" s="104"/>
      <c r="Q88" s="104"/>
      <c r="R88" s="106"/>
      <c r="S88" s="127"/>
      <c r="T88" s="116"/>
      <c r="U88" s="107"/>
    </row>
    <row r="89" spans="1:21" ht="15.5" x14ac:dyDescent="0.35">
      <c r="A89" s="43" t="s">
        <v>95</v>
      </c>
      <c r="B89" s="102">
        <v>0.26900672241306955</v>
      </c>
      <c r="C89" s="102">
        <v>1.6942643934883401</v>
      </c>
      <c r="D89" s="104" t="s">
        <v>27</v>
      </c>
      <c r="E89" s="104" t="s">
        <v>27</v>
      </c>
      <c r="F89" s="104" t="s">
        <v>27</v>
      </c>
      <c r="G89" s="104"/>
      <c r="H89" s="104"/>
      <c r="I89" s="104"/>
      <c r="J89" s="104"/>
      <c r="K89" s="105"/>
      <c r="L89" s="103"/>
      <c r="M89" s="104"/>
      <c r="N89" s="104"/>
      <c r="O89" s="104"/>
      <c r="P89" s="104"/>
      <c r="Q89" s="104"/>
      <c r="R89" s="106"/>
      <c r="S89" s="127"/>
      <c r="T89" s="116" t="s">
        <v>27</v>
      </c>
      <c r="U89" s="107" t="s">
        <v>27</v>
      </c>
    </row>
    <row r="90" spans="1:21" ht="15.5" x14ac:dyDescent="0.35">
      <c r="A90" s="43" t="s">
        <v>96</v>
      </c>
      <c r="B90" s="102">
        <v>0.19562583855778964</v>
      </c>
      <c r="C90" s="102">
        <v>1.67264310091358</v>
      </c>
      <c r="D90" s="104" t="s">
        <v>27</v>
      </c>
      <c r="E90" s="104" t="s">
        <v>27</v>
      </c>
      <c r="F90" s="104" t="s">
        <v>27</v>
      </c>
      <c r="G90" s="104"/>
      <c r="H90" s="104"/>
      <c r="I90" s="104"/>
      <c r="J90" s="104"/>
      <c r="K90" s="105"/>
      <c r="L90" s="103"/>
      <c r="M90" s="104"/>
      <c r="N90" s="104"/>
      <c r="O90" s="104"/>
      <c r="P90" s="104"/>
      <c r="Q90" s="104"/>
      <c r="R90" s="106"/>
      <c r="S90" s="127"/>
      <c r="T90" s="116" t="s">
        <v>27</v>
      </c>
      <c r="U90" s="107" t="s">
        <v>27</v>
      </c>
    </row>
    <row r="91" spans="1:21" ht="15.5" x14ac:dyDescent="0.35">
      <c r="A91" s="43" t="s">
        <v>97</v>
      </c>
      <c r="B91" s="102">
        <v>0.57949195338358195</v>
      </c>
      <c r="C91" s="102">
        <v>1.6705050089143401</v>
      </c>
      <c r="D91" s="104" t="s">
        <v>27</v>
      </c>
      <c r="E91" s="104" t="s">
        <v>27</v>
      </c>
      <c r="F91" s="104" t="s">
        <v>27</v>
      </c>
      <c r="G91" s="104"/>
      <c r="H91" s="104"/>
      <c r="I91" s="104"/>
      <c r="J91" s="104"/>
      <c r="K91" s="105"/>
      <c r="L91" s="103"/>
      <c r="M91" s="104"/>
      <c r="N91" s="104"/>
      <c r="O91" s="104"/>
      <c r="P91" s="104"/>
      <c r="Q91" s="104"/>
      <c r="R91" s="106"/>
      <c r="S91" s="127"/>
      <c r="T91" s="116"/>
      <c r="U91" s="107" t="s">
        <v>27</v>
      </c>
    </row>
    <row r="92" spans="1:21" ht="15.5" x14ac:dyDescent="0.35">
      <c r="A92" s="43" t="s">
        <v>98</v>
      </c>
      <c r="B92" s="102">
        <v>0.32125999107200776</v>
      </c>
      <c r="C92" s="102">
        <v>1.1681988492855999</v>
      </c>
      <c r="D92" s="104"/>
      <c r="E92" s="104"/>
      <c r="F92" s="104"/>
      <c r="G92" s="104"/>
      <c r="H92" s="104"/>
      <c r="I92" s="104"/>
      <c r="J92" s="104"/>
      <c r="K92" s="105"/>
      <c r="L92" s="103" t="s">
        <v>27</v>
      </c>
      <c r="M92" s="104" t="s">
        <v>27</v>
      </c>
      <c r="N92" s="104" t="s">
        <v>27</v>
      </c>
      <c r="O92" s="104"/>
      <c r="P92" s="104"/>
      <c r="Q92" s="104"/>
      <c r="R92" s="106"/>
      <c r="S92" s="127"/>
      <c r="T92" s="116"/>
      <c r="U92" s="107" t="s">
        <v>27</v>
      </c>
    </row>
    <row r="93" spans="1:21" ht="15.5" x14ac:dyDescent="0.35">
      <c r="A93" s="43" t="s">
        <v>99</v>
      </c>
      <c r="B93" s="102">
        <v>5.4210854250737149E-2</v>
      </c>
      <c r="C93" s="102">
        <v>1.55407190363102</v>
      </c>
      <c r="D93" s="104" t="s">
        <v>27</v>
      </c>
      <c r="E93" s="104" t="s">
        <v>27</v>
      </c>
      <c r="F93" s="104" t="s">
        <v>27</v>
      </c>
      <c r="G93" s="104"/>
      <c r="H93" s="104"/>
      <c r="I93" s="104"/>
      <c r="J93" s="104"/>
      <c r="K93" s="105"/>
      <c r="L93" s="103"/>
      <c r="M93" s="104"/>
      <c r="N93" s="104"/>
      <c r="O93" s="104"/>
      <c r="P93" s="104"/>
      <c r="Q93" s="104"/>
      <c r="R93" s="106"/>
      <c r="S93" s="127"/>
      <c r="T93" s="116"/>
      <c r="U93" s="107"/>
    </row>
    <row r="94" spans="1:21" ht="15.5" x14ac:dyDescent="0.35">
      <c r="A94" s="43" t="s">
        <v>100</v>
      </c>
      <c r="B94" s="102">
        <v>8.6694215319998311E-2</v>
      </c>
      <c r="C94" s="102">
        <v>1.4783572605553801</v>
      </c>
      <c r="D94" s="104"/>
      <c r="E94" s="104"/>
      <c r="F94" s="104"/>
      <c r="G94" s="104"/>
      <c r="H94" s="104"/>
      <c r="I94" s="104"/>
      <c r="J94" s="104"/>
      <c r="K94" s="105"/>
      <c r="L94" s="103" t="s">
        <v>27</v>
      </c>
      <c r="M94" s="104" t="s">
        <v>27</v>
      </c>
      <c r="N94" s="104" t="s">
        <v>27</v>
      </c>
      <c r="O94" s="104"/>
      <c r="P94" s="104"/>
      <c r="Q94" s="104"/>
      <c r="R94" s="106"/>
      <c r="S94" s="127"/>
      <c r="T94" s="116"/>
      <c r="U94" s="107"/>
    </row>
    <row r="95" spans="1:21" ht="15.5" x14ac:dyDescent="0.35">
      <c r="A95" s="43" t="s">
        <v>101</v>
      </c>
      <c r="B95" s="102">
        <v>0.16834347201377736</v>
      </c>
      <c r="C95" s="102">
        <v>1.75001218231239</v>
      </c>
      <c r="D95" s="104" t="s">
        <v>27</v>
      </c>
      <c r="E95" s="104" t="s">
        <v>27</v>
      </c>
      <c r="F95" s="104" t="s">
        <v>27</v>
      </c>
      <c r="G95" s="104"/>
      <c r="H95" s="104"/>
      <c r="I95" s="104"/>
      <c r="J95" s="104"/>
      <c r="K95" s="105"/>
      <c r="L95" s="103"/>
      <c r="M95" s="104"/>
      <c r="N95" s="104"/>
      <c r="O95" s="104"/>
      <c r="P95" s="104"/>
      <c r="Q95" s="104"/>
      <c r="R95" s="106"/>
      <c r="S95" s="127"/>
      <c r="T95" s="116" t="s">
        <v>27</v>
      </c>
      <c r="U95" s="107" t="s">
        <v>27</v>
      </c>
    </row>
    <row r="96" spans="1:21" ht="15.5" x14ac:dyDescent="0.35">
      <c r="A96" s="43" t="s">
        <v>102</v>
      </c>
      <c r="B96" s="102">
        <v>6.7067600746401196E-2</v>
      </c>
      <c r="C96" s="102">
        <v>1.6276905479430599</v>
      </c>
      <c r="D96" s="104" t="s">
        <v>27</v>
      </c>
      <c r="E96" s="104" t="s">
        <v>27</v>
      </c>
      <c r="F96" s="104" t="s">
        <v>27</v>
      </c>
      <c r="G96" s="104"/>
      <c r="H96" s="104"/>
      <c r="I96" s="104"/>
      <c r="J96" s="104"/>
      <c r="K96" s="105"/>
      <c r="L96" s="103"/>
      <c r="M96" s="104"/>
      <c r="N96" s="104"/>
      <c r="O96" s="104"/>
      <c r="P96" s="104"/>
      <c r="Q96" s="104"/>
      <c r="R96" s="106"/>
      <c r="S96" s="127"/>
      <c r="T96" s="116"/>
      <c r="U96" s="107"/>
    </row>
    <row r="97" spans="1:21" ht="15.5" x14ac:dyDescent="0.35">
      <c r="A97" s="43" t="s">
        <v>103</v>
      </c>
      <c r="B97" s="102">
        <v>7.7000511967071764E-2</v>
      </c>
      <c r="C97" s="102">
        <v>1.5125171179376999</v>
      </c>
      <c r="D97" s="104" t="s">
        <v>27</v>
      </c>
      <c r="E97" s="104" t="s">
        <v>27</v>
      </c>
      <c r="F97" s="104" t="s">
        <v>27</v>
      </c>
      <c r="G97" s="104"/>
      <c r="H97" s="104"/>
      <c r="I97" s="104"/>
      <c r="J97" s="104"/>
      <c r="K97" s="105"/>
      <c r="L97" s="103"/>
      <c r="M97" s="104"/>
      <c r="N97" s="104"/>
      <c r="O97" s="104"/>
      <c r="P97" s="104"/>
      <c r="Q97" s="104"/>
      <c r="R97" s="106"/>
      <c r="S97" s="127"/>
      <c r="T97" s="116"/>
      <c r="U97" s="107"/>
    </row>
    <row r="98" spans="1:21" ht="15.5" x14ac:dyDescent="0.35">
      <c r="A98" s="43" t="s">
        <v>104</v>
      </c>
      <c r="B98" s="102">
        <v>5.7204526839021448E-2</v>
      </c>
      <c r="C98" s="102">
        <v>1.5982183223139699</v>
      </c>
      <c r="D98" s="104"/>
      <c r="E98" s="104"/>
      <c r="F98" s="104"/>
      <c r="G98" s="104"/>
      <c r="H98" s="104"/>
      <c r="I98" s="104"/>
      <c r="J98" s="104"/>
      <c r="K98" s="105"/>
      <c r="L98" s="103" t="s">
        <v>27</v>
      </c>
      <c r="M98" s="104" t="s">
        <v>27</v>
      </c>
      <c r="N98" s="104" t="s">
        <v>27</v>
      </c>
      <c r="O98" s="104"/>
      <c r="P98" s="104"/>
      <c r="Q98" s="104"/>
      <c r="R98" s="106"/>
      <c r="S98" s="127"/>
      <c r="T98" s="116"/>
      <c r="U98" s="107"/>
    </row>
    <row r="99" spans="1:21" ht="15.5" x14ac:dyDescent="0.35">
      <c r="A99" s="43" t="s">
        <v>105</v>
      </c>
      <c r="B99" s="102">
        <v>2.8229988832609364E-2</v>
      </c>
      <c r="C99" s="102">
        <v>1.3659144496964899</v>
      </c>
      <c r="D99" s="104"/>
      <c r="E99" s="104"/>
      <c r="F99" s="104"/>
      <c r="G99" s="104"/>
      <c r="H99" s="104"/>
      <c r="I99" s="104"/>
      <c r="J99" s="104"/>
      <c r="K99" s="105"/>
      <c r="L99" s="103" t="s">
        <v>27</v>
      </c>
      <c r="M99" s="104" t="s">
        <v>27</v>
      </c>
      <c r="N99" s="104" t="s">
        <v>27</v>
      </c>
      <c r="O99" s="104"/>
      <c r="P99" s="104"/>
      <c r="Q99" s="104"/>
      <c r="R99" s="106"/>
      <c r="S99" s="127"/>
      <c r="T99" s="116"/>
      <c r="U99" s="107"/>
    </row>
    <row r="100" spans="1:21" ht="15.5" x14ac:dyDescent="0.35">
      <c r="A100" s="43" t="s">
        <v>106</v>
      </c>
      <c r="B100" s="102">
        <v>0.28481693693828092</v>
      </c>
      <c r="C100" s="102">
        <v>1.3594183851204</v>
      </c>
      <c r="D100" s="104"/>
      <c r="E100" s="104"/>
      <c r="F100" s="104"/>
      <c r="G100" s="104"/>
      <c r="H100" s="104"/>
      <c r="I100" s="104"/>
      <c r="J100" s="104"/>
      <c r="K100" s="105"/>
      <c r="L100" s="103" t="s">
        <v>27</v>
      </c>
      <c r="M100" s="104" t="s">
        <v>27</v>
      </c>
      <c r="N100" s="104"/>
      <c r="O100" s="104" t="s">
        <v>27</v>
      </c>
      <c r="P100" s="104"/>
      <c r="Q100" s="104"/>
      <c r="R100" s="106"/>
      <c r="S100" s="127"/>
      <c r="T100" s="116"/>
      <c r="U100" s="107" t="s">
        <v>27</v>
      </c>
    </row>
    <row r="101" spans="1:21" ht="15.5" x14ac:dyDescent="0.35">
      <c r="A101" s="43" t="s">
        <v>107</v>
      </c>
      <c r="B101" s="102">
        <v>5.8819939250391425E-2</v>
      </c>
      <c r="C101" s="102">
        <v>2.0640269421878101</v>
      </c>
      <c r="D101" s="104"/>
      <c r="E101" s="104"/>
      <c r="F101" s="104"/>
      <c r="G101" s="104"/>
      <c r="H101" s="104"/>
      <c r="I101" s="104"/>
      <c r="J101" s="104"/>
      <c r="K101" s="105"/>
      <c r="L101" s="103" t="s">
        <v>27</v>
      </c>
      <c r="M101" s="104" t="s">
        <v>27</v>
      </c>
      <c r="N101" s="104" t="s">
        <v>27</v>
      </c>
      <c r="O101" s="104"/>
      <c r="P101" s="104"/>
      <c r="Q101" s="104"/>
      <c r="R101" s="106"/>
      <c r="S101" s="127"/>
      <c r="T101" s="116"/>
      <c r="U101" s="107"/>
    </row>
    <row r="102" spans="1:21" ht="15.5" x14ac:dyDescent="0.35">
      <c r="A102" s="43" t="s">
        <v>295</v>
      </c>
      <c r="B102" s="102">
        <v>0.30680912607997302</v>
      </c>
      <c r="C102" s="102">
        <v>1.4173496397479999</v>
      </c>
      <c r="D102" s="104" t="s">
        <v>27</v>
      </c>
      <c r="E102" s="104" t="s">
        <v>27</v>
      </c>
      <c r="F102" s="104" t="s">
        <v>27</v>
      </c>
      <c r="G102" s="104"/>
      <c r="H102" s="104"/>
      <c r="I102" s="104"/>
      <c r="J102" s="104"/>
      <c r="K102" s="105"/>
      <c r="L102" s="103"/>
      <c r="M102" s="104"/>
      <c r="N102" s="104"/>
      <c r="O102" s="104"/>
      <c r="P102" s="104"/>
      <c r="Q102" s="104"/>
      <c r="R102" s="106"/>
      <c r="S102" s="127"/>
      <c r="T102" s="116"/>
      <c r="U102" s="107"/>
    </row>
    <row r="103" spans="1:21" ht="15.5" x14ac:dyDescent="0.35">
      <c r="A103" s="43" t="s">
        <v>108</v>
      </c>
      <c r="B103" s="102">
        <v>0.26338602601849753</v>
      </c>
      <c r="C103" s="102">
        <v>2.0718164951389899</v>
      </c>
      <c r="D103" s="104"/>
      <c r="E103" s="104"/>
      <c r="F103" s="104"/>
      <c r="G103" s="104"/>
      <c r="H103" s="104"/>
      <c r="I103" s="104"/>
      <c r="J103" s="104"/>
      <c r="K103" s="105"/>
      <c r="L103" s="103" t="s">
        <v>27</v>
      </c>
      <c r="M103" s="104" t="s">
        <v>27</v>
      </c>
      <c r="N103" s="104" t="s">
        <v>27</v>
      </c>
      <c r="O103" s="104"/>
      <c r="P103" s="104"/>
      <c r="Q103" s="104"/>
      <c r="R103" s="106"/>
      <c r="S103" s="127"/>
      <c r="T103" s="116"/>
      <c r="U103" s="107" t="s">
        <v>27</v>
      </c>
    </row>
    <row r="104" spans="1:21" ht="15.5" x14ac:dyDescent="0.35">
      <c r="A104" s="43" t="s">
        <v>109</v>
      </c>
      <c r="B104" s="102">
        <v>1.7883138380115851</v>
      </c>
      <c r="C104" s="102">
        <v>1.5477651413471301</v>
      </c>
      <c r="D104" s="104"/>
      <c r="E104" s="104"/>
      <c r="F104" s="104"/>
      <c r="G104" s="104"/>
      <c r="H104" s="104"/>
      <c r="I104" s="104"/>
      <c r="J104" s="104"/>
      <c r="K104" s="105"/>
      <c r="L104" s="103" t="s">
        <v>27</v>
      </c>
      <c r="M104" s="104" t="s">
        <v>27</v>
      </c>
      <c r="N104" s="104"/>
      <c r="O104" s="104" t="s">
        <v>27</v>
      </c>
      <c r="P104" s="104"/>
      <c r="Q104" s="104"/>
      <c r="R104" s="106"/>
      <c r="S104" s="127"/>
      <c r="T104" s="116"/>
      <c r="U104" s="107" t="s">
        <v>27</v>
      </c>
    </row>
    <row r="105" spans="1:21" ht="15.5" x14ac:dyDescent="0.35">
      <c r="A105" s="43" t="s">
        <v>296</v>
      </c>
      <c r="B105" s="102">
        <v>0.65208075032561563</v>
      </c>
      <c r="C105" s="102">
        <v>1.5094060218327399</v>
      </c>
      <c r="D105" s="104" t="s">
        <v>27</v>
      </c>
      <c r="E105" s="104" t="s">
        <v>27</v>
      </c>
      <c r="F105" s="104" t="s">
        <v>27</v>
      </c>
      <c r="G105" s="104"/>
      <c r="H105" s="104"/>
      <c r="I105" s="104"/>
      <c r="J105" s="104"/>
      <c r="K105" s="105"/>
      <c r="L105" s="103"/>
      <c r="M105" s="104"/>
      <c r="N105" s="104"/>
      <c r="O105" s="104"/>
      <c r="P105" s="104"/>
      <c r="Q105" s="104"/>
      <c r="R105" s="106"/>
      <c r="S105" s="127"/>
      <c r="T105" s="116"/>
      <c r="U105" s="107" t="s">
        <v>27</v>
      </c>
    </row>
    <row r="106" spans="1:21" ht="15.5" x14ac:dyDescent="0.35">
      <c r="A106" s="43" t="s">
        <v>110</v>
      </c>
      <c r="B106" s="102">
        <v>1.9118852928375129E-2</v>
      </c>
      <c r="C106" s="102">
        <v>1.4770925238174499</v>
      </c>
      <c r="D106" s="104" t="s">
        <v>27</v>
      </c>
      <c r="E106" s="104" t="s">
        <v>27</v>
      </c>
      <c r="F106" s="104" t="s">
        <v>27</v>
      </c>
      <c r="G106" s="104"/>
      <c r="H106" s="104"/>
      <c r="I106" s="104"/>
      <c r="J106" s="104"/>
      <c r="K106" s="105"/>
      <c r="L106" s="103"/>
      <c r="M106" s="104"/>
      <c r="N106" s="104"/>
      <c r="O106" s="104"/>
      <c r="P106" s="104"/>
      <c r="Q106" s="104"/>
      <c r="R106" s="106"/>
      <c r="S106" s="127"/>
      <c r="T106" s="116"/>
      <c r="U106" s="107"/>
    </row>
    <row r="107" spans="1:21" ht="15.5" x14ac:dyDescent="0.35">
      <c r="A107" s="43" t="s">
        <v>111</v>
      </c>
      <c r="B107" s="102">
        <v>0.25924479195627365</v>
      </c>
      <c r="C107" s="102">
        <v>1.55216397652079</v>
      </c>
      <c r="D107" s="104" t="s">
        <v>27</v>
      </c>
      <c r="E107" s="104" t="s">
        <v>27</v>
      </c>
      <c r="F107" s="104" t="s">
        <v>27</v>
      </c>
      <c r="G107" s="104"/>
      <c r="H107" s="104"/>
      <c r="I107" s="104"/>
      <c r="J107" s="104"/>
      <c r="K107" s="105"/>
      <c r="L107" s="103"/>
      <c r="M107" s="104"/>
      <c r="N107" s="104"/>
      <c r="O107" s="104"/>
      <c r="P107" s="104"/>
      <c r="Q107" s="104"/>
      <c r="R107" s="106"/>
      <c r="S107" s="127"/>
      <c r="T107" s="116"/>
      <c r="U107" s="107" t="s">
        <v>27</v>
      </c>
    </row>
    <row r="108" spans="1:21" ht="15.5" x14ac:dyDescent="0.35">
      <c r="A108" s="43" t="s">
        <v>112</v>
      </c>
      <c r="B108" s="102">
        <v>9.6676981571728701E-2</v>
      </c>
      <c r="C108" s="102">
        <v>1.5354401332433401</v>
      </c>
      <c r="D108" s="104" t="s">
        <v>27</v>
      </c>
      <c r="E108" s="104" t="s">
        <v>27</v>
      </c>
      <c r="F108" s="104" t="s">
        <v>27</v>
      </c>
      <c r="G108" s="104"/>
      <c r="H108" s="104"/>
      <c r="I108" s="104"/>
      <c r="J108" s="104"/>
      <c r="K108" s="105"/>
      <c r="L108" s="103"/>
      <c r="M108" s="104"/>
      <c r="N108" s="104"/>
      <c r="O108" s="104"/>
      <c r="P108" s="104"/>
      <c r="Q108" s="104"/>
      <c r="R108" s="106"/>
      <c r="S108" s="127"/>
      <c r="T108" s="116"/>
      <c r="U108" s="107"/>
    </row>
    <row r="109" spans="1:21" ht="15.5" x14ac:dyDescent="0.35">
      <c r="A109" s="43" t="s">
        <v>113</v>
      </c>
      <c r="B109" s="102">
        <v>0.20970060243627697</v>
      </c>
      <c r="C109" s="102">
        <v>1.5423492610968401</v>
      </c>
      <c r="D109" s="104" t="s">
        <v>27</v>
      </c>
      <c r="E109" s="104" t="s">
        <v>27</v>
      </c>
      <c r="F109" s="104" t="s">
        <v>27</v>
      </c>
      <c r="G109" s="104"/>
      <c r="H109" s="104"/>
      <c r="I109" s="104"/>
      <c r="J109" s="104"/>
      <c r="K109" s="105"/>
      <c r="L109" s="103"/>
      <c r="M109" s="104"/>
      <c r="N109" s="104"/>
      <c r="O109" s="104"/>
      <c r="P109" s="104"/>
      <c r="Q109" s="104"/>
      <c r="R109" s="106"/>
      <c r="S109" s="127"/>
      <c r="T109" s="116"/>
      <c r="U109" s="107" t="s">
        <v>27</v>
      </c>
    </row>
    <row r="110" spans="1:21" ht="15.5" x14ac:dyDescent="0.35">
      <c r="A110" s="43" t="s">
        <v>114</v>
      </c>
      <c r="B110" s="102">
        <v>1.2334630110109175</v>
      </c>
      <c r="C110" s="102">
        <v>1.5053831887707199</v>
      </c>
      <c r="D110" s="104" t="s">
        <v>27</v>
      </c>
      <c r="E110" s="104" t="s">
        <v>27</v>
      </c>
      <c r="F110" s="104" t="s">
        <v>27</v>
      </c>
      <c r="G110" s="104"/>
      <c r="H110" s="104"/>
      <c r="I110" s="104"/>
      <c r="J110" s="104"/>
      <c r="K110" s="105"/>
      <c r="L110" s="103"/>
      <c r="M110" s="104"/>
      <c r="N110" s="104"/>
      <c r="O110" s="104"/>
      <c r="P110" s="104"/>
      <c r="Q110" s="104"/>
      <c r="R110" s="106"/>
      <c r="S110" s="127"/>
      <c r="T110" s="116" t="s">
        <v>27</v>
      </c>
      <c r="U110" s="107" t="s">
        <v>27</v>
      </c>
    </row>
    <row r="111" spans="1:21" ht="15.5" x14ac:dyDescent="0.35">
      <c r="A111" s="43" t="s">
        <v>133</v>
      </c>
      <c r="B111" s="102">
        <v>0.16432162111805834</v>
      </c>
      <c r="C111" s="102">
        <v>1.5957336838401099</v>
      </c>
      <c r="D111" s="104" t="s">
        <v>27</v>
      </c>
      <c r="E111" s="104" t="s">
        <v>27</v>
      </c>
      <c r="F111" s="104" t="s">
        <v>27</v>
      </c>
      <c r="G111" s="104"/>
      <c r="H111" s="104"/>
      <c r="I111" s="104"/>
      <c r="J111" s="104"/>
      <c r="K111" s="105"/>
      <c r="L111" s="103"/>
      <c r="M111" s="104"/>
      <c r="N111" s="104"/>
      <c r="O111" s="104"/>
      <c r="P111" s="104"/>
      <c r="Q111" s="104"/>
      <c r="R111" s="106"/>
      <c r="S111" s="127"/>
      <c r="T111" s="116"/>
      <c r="U111" s="107"/>
    </row>
    <row r="112" spans="1:21" ht="15.5" x14ac:dyDescent="0.35">
      <c r="A112" s="43" t="s">
        <v>115</v>
      </c>
      <c r="B112" s="102">
        <v>0.15770507457851329</v>
      </c>
      <c r="C112" s="102">
        <v>1.3943424427153999</v>
      </c>
      <c r="D112" s="104" t="s">
        <v>27</v>
      </c>
      <c r="E112" s="104" t="s">
        <v>27</v>
      </c>
      <c r="F112" s="104" t="s">
        <v>27</v>
      </c>
      <c r="G112" s="104"/>
      <c r="H112" s="104"/>
      <c r="I112" s="104"/>
      <c r="J112" s="104"/>
      <c r="K112" s="105"/>
      <c r="L112" s="103"/>
      <c r="M112" s="104"/>
      <c r="N112" s="104"/>
      <c r="O112" s="104"/>
      <c r="P112" s="104"/>
      <c r="Q112" s="104"/>
      <c r="R112" s="106"/>
      <c r="S112" s="127"/>
      <c r="T112" s="116"/>
      <c r="U112" s="107" t="s">
        <v>27</v>
      </c>
    </row>
    <row r="113" spans="1:21" ht="15.5" x14ac:dyDescent="0.35">
      <c r="A113" s="43" t="s">
        <v>116</v>
      </c>
      <c r="B113" s="102">
        <v>3.8543590818542556E-2</v>
      </c>
      <c r="C113" s="102">
        <v>1.64815483642223</v>
      </c>
      <c r="D113" s="104"/>
      <c r="E113" s="104"/>
      <c r="F113" s="104"/>
      <c r="G113" s="104"/>
      <c r="H113" s="104"/>
      <c r="I113" s="104"/>
      <c r="J113" s="104"/>
      <c r="K113" s="105"/>
      <c r="L113" s="103" t="s">
        <v>27</v>
      </c>
      <c r="M113" s="104" t="s">
        <v>27</v>
      </c>
      <c r="N113" s="104" t="s">
        <v>27</v>
      </c>
      <c r="O113" s="104"/>
      <c r="P113" s="104"/>
      <c r="Q113" s="104"/>
      <c r="R113" s="106"/>
      <c r="S113" s="127"/>
      <c r="T113" s="116"/>
      <c r="U113" s="107"/>
    </row>
    <row r="114" spans="1:21" ht="15.5" x14ac:dyDescent="0.35">
      <c r="A114" s="43" t="s">
        <v>117</v>
      </c>
      <c r="B114" s="102">
        <v>2.2340680909370667E-2</v>
      </c>
      <c r="C114" s="102">
        <v>1.6354008291875801</v>
      </c>
      <c r="D114" s="104" t="s">
        <v>27</v>
      </c>
      <c r="E114" s="104" t="s">
        <v>27</v>
      </c>
      <c r="F114" s="104" t="s">
        <v>27</v>
      </c>
      <c r="G114" s="104"/>
      <c r="H114" s="104"/>
      <c r="I114" s="104"/>
      <c r="J114" s="104"/>
      <c r="K114" s="105"/>
      <c r="L114" s="103"/>
      <c r="M114" s="104"/>
      <c r="N114" s="104"/>
      <c r="O114" s="104"/>
      <c r="P114" s="104"/>
      <c r="Q114" s="104"/>
      <c r="R114" s="106"/>
      <c r="S114" s="127"/>
      <c r="T114" s="116" t="s">
        <v>27</v>
      </c>
      <c r="U114" s="107"/>
    </row>
    <row r="115" spans="1:21" ht="15.5" x14ac:dyDescent="0.35">
      <c r="A115" s="43" t="s">
        <v>118</v>
      </c>
      <c r="B115" s="102">
        <v>3.0237727584614134E-2</v>
      </c>
      <c r="C115" s="102">
        <v>1.3849027765566502</v>
      </c>
      <c r="D115" s="104" t="s">
        <v>27</v>
      </c>
      <c r="E115" s="104" t="s">
        <v>27</v>
      </c>
      <c r="F115" s="104" t="s">
        <v>27</v>
      </c>
      <c r="G115" s="104"/>
      <c r="H115" s="104"/>
      <c r="I115" s="104"/>
      <c r="J115" s="104"/>
      <c r="K115" s="105"/>
      <c r="L115" s="103"/>
      <c r="M115" s="104"/>
      <c r="N115" s="104"/>
      <c r="O115" s="104"/>
      <c r="P115" s="104"/>
      <c r="Q115" s="104"/>
      <c r="R115" s="106"/>
      <c r="S115" s="127"/>
      <c r="T115" s="116"/>
      <c r="U115" s="107"/>
    </row>
    <row r="116" spans="1:21" ht="15.5" x14ac:dyDescent="0.35">
      <c r="A116" s="43" t="s">
        <v>134</v>
      </c>
      <c r="B116" s="102">
        <v>0.29530596952829424</v>
      </c>
      <c r="C116" s="102">
        <v>1.6010856909021101</v>
      </c>
      <c r="D116" s="104" t="s">
        <v>27</v>
      </c>
      <c r="E116" s="104" t="s">
        <v>27</v>
      </c>
      <c r="F116" s="104" t="s">
        <v>27</v>
      </c>
      <c r="G116" s="104"/>
      <c r="H116" s="104"/>
      <c r="I116" s="104"/>
      <c r="J116" s="104"/>
      <c r="K116" s="105"/>
      <c r="L116" s="103"/>
      <c r="M116" s="104"/>
      <c r="N116" s="104"/>
      <c r="O116" s="104"/>
      <c r="P116" s="104"/>
      <c r="Q116" s="104"/>
      <c r="R116" s="106"/>
      <c r="S116" s="127"/>
      <c r="T116" s="116"/>
      <c r="U116" s="107"/>
    </row>
    <row r="117" spans="1:21" ht="15.5" x14ac:dyDescent="0.35">
      <c r="A117" s="43" t="s">
        <v>119</v>
      </c>
      <c r="B117" s="102">
        <v>2.3802954155671838E-2</v>
      </c>
      <c r="C117" s="102">
        <v>1.4348049310275701</v>
      </c>
      <c r="D117" s="104" t="s">
        <v>27</v>
      </c>
      <c r="E117" s="104" t="s">
        <v>27</v>
      </c>
      <c r="F117" s="104" t="s">
        <v>27</v>
      </c>
      <c r="G117" s="104"/>
      <c r="H117" s="104"/>
      <c r="I117" s="104"/>
      <c r="J117" s="104"/>
      <c r="K117" s="105"/>
      <c r="L117" s="103"/>
      <c r="M117" s="104"/>
      <c r="N117" s="104"/>
      <c r="O117" s="104"/>
      <c r="P117" s="104"/>
      <c r="Q117" s="104"/>
      <c r="R117" s="106"/>
      <c r="S117" s="127"/>
      <c r="T117" s="116"/>
      <c r="U117" s="107"/>
    </row>
    <row r="118" spans="1:21" ht="15.5" x14ac:dyDescent="0.35">
      <c r="A118" s="43" t="s">
        <v>120</v>
      </c>
      <c r="B118" s="102">
        <v>0.1449048696431898</v>
      </c>
      <c r="C118" s="102">
        <v>1.3171427697812501</v>
      </c>
      <c r="D118" s="104"/>
      <c r="E118" s="104"/>
      <c r="F118" s="104"/>
      <c r="G118" s="104"/>
      <c r="H118" s="104"/>
      <c r="I118" s="104"/>
      <c r="J118" s="104"/>
      <c r="K118" s="105"/>
      <c r="L118" s="103" t="s">
        <v>27</v>
      </c>
      <c r="M118" s="104" t="s">
        <v>27</v>
      </c>
      <c r="N118" s="104" t="s">
        <v>27</v>
      </c>
      <c r="O118" s="104"/>
      <c r="P118" s="104"/>
      <c r="Q118" s="104"/>
      <c r="R118" s="106"/>
      <c r="S118" s="127"/>
      <c r="T118" s="116"/>
      <c r="U118" s="107"/>
    </row>
    <row r="119" spans="1:21" ht="15.5" x14ac:dyDescent="0.35">
      <c r="A119" s="43" t="s">
        <v>121</v>
      </c>
      <c r="B119" s="102">
        <v>1.8671950222763087</v>
      </c>
      <c r="C119" s="102">
        <v>1.5563194907446398</v>
      </c>
      <c r="D119" s="104" t="s">
        <v>27</v>
      </c>
      <c r="E119" s="104" t="s">
        <v>27</v>
      </c>
      <c r="F119" s="104" t="s">
        <v>27</v>
      </c>
      <c r="G119" s="104"/>
      <c r="H119" s="104"/>
      <c r="I119" s="104"/>
      <c r="J119" s="104"/>
      <c r="K119" s="105"/>
      <c r="L119" s="103"/>
      <c r="M119" s="104"/>
      <c r="N119" s="104"/>
      <c r="O119" s="104"/>
      <c r="P119" s="104"/>
      <c r="Q119" s="104"/>
      <c r="R119" s="106"/>
      <c r="S119" s="127"/>
      <c r="T119" s="116" t="s">
        <v>27</v>
      </c>
      <c r="U119" s="107" t="s">
        <v>27</v>
      </c>
    </row>
    <row r="120" spans="1:21" ht="15.5" x14ac:dyDescent="0.35">
      <c r="A120" s="43" t="s">
        <v>122</v>
      </c>
      <c r="B120" s="102">
        <v>0.10367278094647928</v>
      </c>
      <c r="C120" s="102">
        <v>1.7016007218620002</v>
      </c>
      <c r="D120" s="104" t="s">
        <v>27</v>
      </c>
      <c r="E120" s="104" t="s">
        <v>27</v>
      </c>
      <c r="F120" s="104" t="s">
        <v>27</v>
      </c>
      <c r="G120" s="104"/>
      <c r="H120" s="104"/>
      <c r="I120" s="104"/>
      <c r="J120" s="104"/>
      <c r="K120" s="105"/>
      <c r="L120" s="103"/>
      <c r="M120" s="104"/>
      <c r="N120" s="104"/>
      <c r="O120" s="104"/>
      <c r="P120" s="104"/>
      <c r="Q120" s="104"/>
      <c r="R120" s="106"/>
      <c r="S120" s="127"/>
      <c r="T120" s="116"/>
      <c r="U120" s="107"/>
    </row>
    <row r="121" spans="1:21" ht="15.5" x14ac:dyDescent="0.35">
      <c r="A121" s="43" t="s">
        <v>123</v>
      </c>
      <c r="B121" s="102">
        <v>0.10934252137085529</v>
      </c>
      <c r="C121" s="102">
        <v>1.6144698329465601</v>
      </c>
      <c r="D121" s="104" t="s">
        <v>27</v>
      </c>
      <c r="E121" s="104" t="s">
        <v>27</v>
      </c>
      <c r="F121" s="104" t="s">
        <v>27</v>
      </c>
      <c r="G121" s="104"/>
      <c r="H121" s="104"/>
      <c r="I121" s="104"/>
      <c r="J121" s="104"/>
      <c r="K121" s="105"/>
      <c r="L121" s="103"/>
      <c r="M121" s="104"/>
      <c r="N121" s="104"/>
      <c r="O121" s="104"/>
      <c r="P121" s="104"/>
      <c r="Q121" s="104"/>
      <c r="R121" s="106"/>
      <c r="S121" s="127"/>
      <c r="T121" s="116" t="s">
        <v>27</v>
      </c>
      <c r="U121" s="107"/>
    </row>
    <row r="122" spans="1:21" ht="15.5" x14ac:dyDescent="0.35">
      <c r="A122" s="43" t="s">
        <v>124</v>
      </c>
      <c r="B122" s="102">
        <v>5.4845874408398748E-2</v>
      </c>
      <c r="C122" s="102">
        <v>1.25864411705919</v>
      </c>
      <c r="D122" s="104"/>
      <c r="E122" s="104"/>
      <c r="F122" s="104"/>
      <c r="G122" s="104"/>
      <c r="H122" s="104"/>
      <c r="I122" s="104"/>
      <c r="J122" s="104"/>
      <c r="K122" s="105"/>
      <c r="L122" s="103" t="s">
        <v>27</v>
      </c>
      <c r="M122" s="104" t="s">
        <v>27</v>
      </c>
      <c r="N122" s="104" t="s">
        <v>27</v>
      </c>
      <c r="O122" s="104"/>
      <c r="P122" s="104"/>
      <c r="Q122" s="104"/>
      <c r="R122" s="106"/>
      <c r="S122" s="127"/>
      <c r="T122" s="116"/>
      <c r="U122" s="107"/>
    </row>
    <row r="123" spans="1:21" ht="15.5" x14ac:dyDescent="0.35">
      <c r="A123" s="43" t="s">
        <v>125</v>
      </c>
      <c r="B123" s="102">
        <v>7.3187590720902085E-2</v>
      </c>
      <c r="C123" s="102">
        <v>1.5014046206910601</v>
      </c>
      <c r="D123" s="104" t="s">
        <v>27</v>
      </c>
      <c r="E123" s="104" t="s">
        <v>27</v>
      </c>
      <c r="F123" s="104" t="s">
        <v>27</v>
      </c>
      <c r="G123" s="104"/>
      <c r="H123" s="104"/>
      <c r="I123" s="104"/>
      <c r="J123" s="104"/>
      <c r="K123" s="105"/>
      <c r="L123" s="103"/>
      <c r="M123" s="104"/>
      <c r="N123" s="104"/>
      <c r="O123" s="104"/>
      <c r="P123" s="104"/>
      <c r="Q123" s="104"/>
      <c r="R123" s="106"/>
      <c r="S123" s="127"/>
      <c r="T123" s="116"/>
      <c r="U123" s="107"/>
    </row>
    <row r="124" spans="1:21" ht="15.5" x14ac:dyDescent="0.35">
      <c r="A124" s="43" t="s">
        <v>135</v>
      </c>
      <c r="B124" s="102">
        <v>0.27024351363554616</v>
      </c>
      <c r="C124" s="102">
        <v>1.28169833962876</v>
      </c>
      <c r="D124" s="104" t="s">
        <v>27</v>
      </c>
      <c r="E124" s="104" t="s">
        <v>27</v>
      </c>
      <c r="F124" s="104" t="s">
        <v>27</v>
      </c>
      <c r="G124" s="104"/>
      <c r="H124" s="104"/>
      <c r="I124" s="104"/>
      <c r="J124" s="104"/>
      <c r="K124" s="105"/>
      <c r="L124" s="103"/>
      <c r="M124" s="104"/>
      <c r="N124" s="104"/>
      <c r="O124" s="104"/>
      <c r="P124" s="104"/>
      <c r="Q124" s="104"/>
      <c r="R124" s="106"/>
      <c r="S124" s="127"/>
      <c r="T124" s="116"/>
      <c r="U124" s="107"/>
    </row>
    <row r="125" spans="1:21" ht="15.5" x14ac:dyDescent="0.35">
      <c r="A125" s="43" t="s">
        <v>126</v>
      </c>
      <c r="B125" s="102">
        <v>3.3591890829963486E-2</v>
      </c>
      <c r="C125" s="102">
        <v>1.3529948353107901</v>
      </c>
      <c r="D125" s="104"/>
      <c r="E125" s="104"/>
      <c r="F125" s="104"/>
      <c r="G125" s="104"/>
      <c r="H125" s="104"/>
      <c r="I125" s="104"/>
      <c r="J125" s="104"/>
      <c r="K125" s="105"/>
      <c r="L125" s="103" t="s">
        <v>27</v>
      </c>
      <c r="M125" s="104" t="s">
        <v>27</v>
      </c>
      <c r="N125" s="104"/>
      <c r="O125" s="104" t="s">
        <v>27</v>
      </c>
      <c r="P125" s="104"/>
      <c r="Q125" s="104"/>
      <c r="R125" s="106"/>
      <c r="S125" s="127"/>
      <c r="T125" s="116" t="s">
        <v>27</v>
      </c>
      <c r="U125" s="107"/>
    </row>
    <row r="126" spans="1:21" ht="15.5" x14ac:dyDescent="0.35">
      <c r="A126" s="43" t="s">
        <v>127</v>
      </c>
      <c r="B126" s="102">
        <v>0.1272598632854553</v>
      </c>
      <c r="C126" s="102">
        <v>1.5746725476580701</v>
      </c>
      <c r="D126" s="104" t="s">
        <v>27</v>
      </c>
      <c r="E126" s="104" t="s">
        <v>27</v>
      </c>
      <c r="F126" s="104" t="s">
        <v>27</v>
      </c>
      <c r="G126" s="104"/>
      <c r="H126" s="104"/>
      <c r="I126" s="104"/>
      <c r="J126" s="104"/>
      <c r="K126" s="105"/>
      <c r="L126" s="103"/>
      <c r="M126" s="104"/>
      <c r="N126" s="104"/>
      <c r="O126" s="104"/>
      <c r="P126" s="104"/>
      <c r="Q126" s="104"/>
      <c r="R126" s="106"/>
      <c r="S126" s="127"/>
      <c r="T126" s="116"/>
      <c r="U126" s="107" t="s">
        <v>27</v>
      </c>
    </row>
    <row r="127" spans="1:21" ht="15.5" x14ac:dyDescent="0.35">
      <c r="A127" s="43" t="s">
        <v>128</v>
      </c>
      <c r="B127" s="102">
        <v>0.11699603739656378</v>
      </c>
      <c r="C127" s="102">
        <v>1.83432687297909</v>
      </c>
      <c r="D127" s="104"/>
      <c r="E127" s="104"/>
      <c r="F127" s="104"/>
      <c r="G127" s="104"/>
      <c r="H127" s="104"/>
      <c r="I127" s="104"/>
      <c r="J127" s="104"/>
      <c r="K127" s="105"/>
      <c r="L127" s="103" t="s">
        <v>27</v>
      </c>
      <c r="M127" s="104" t="s">
        <v>27</v>
      </c>
      <c r="N127" s="104" t="s">
        <v>27</v>
      </c>
      <c r="O127" s="104"/>
      <c r="P127" s="104"/>
      <c r="Q127" s="104"/>
      <c r="R127" s="106"/>
      <c r="S127" s="127"/>
      <c r="T127" s="116"/>
      <c r="U127" s="107"/>
    </row>
    <row r="128" spans="1:21" ht="15.5" x14ac:dyDescent="0.35">
      <c r="A128" s="44" t="s">
        <v>323</v>
      </c>
      <c r="B128" s="108">
        <f>+SUM(B129:B158)</f>
        <v>4.4098208093312392</v>
      </c>
      <c r="C128" s="108">
        <v>1.22218004445575</v>
      </c>
      <c r="D128" s="145">
        <f>+SUMIF(D129:D158,"X",B129:$B$158)</f>
        <v>4.4098208093312392</v>
      </c>
      <c r="E128" s="109">
        <f>+SUMIF(E129:E158,"X",$B129:C$158)</f>
        <v>4.222711279923165</v>
      </c>
      <c r="F128" s="109">
        <f>+SUMIF(F129:F158,"X",$B129:D$158)</f>
        <v>0</v>
      </c>
      <c r="G128" s="109">
        <f>+SUMIF(G129:G158,"X",$B129:E$158)</f>
        <v>4.222711279923165</v>
      </c>
      <c r="H128" s="109">
        <f>+SUMIF(H129:H158,"X",$B129:F$158)</f>
        <v>0.18710952940807413</v>
      </c>
      <c r="I128" s="109">
        <f>+SUMIF(I129:I158,"X",$B129:G$158)</f>
        <v>0</v>
      </c>
      <c r="J128" s="109">
        <f>+SUMIF(J129:J158,"X",$B129:H$158)</f>
        <v>0</v>
      </c>
      <c r="K128" s="109">
        <f>+SUMIF(K129:K158,"X",$B129:I$158)</f>
        <v>0.18710952940807413</v>
      </c>
      <c r="L128" s="109">
        <f>+SUMIF(L129:L158,"X",$B129:J$158)</f>
        <v>0</v>
      </c>
      <c r="M128" s="109">
        <f>+SUMIF(M129:M158,"X",$B129:K$158)</f>
        <v>0</v>
      </c>
      <c r="N128" s="109">
        <f>+SUMIF(N129:N158,"X",$B129:L$158)</f>
        <v>0</v>
      </c>
      <c r="O128" s="109">
        <f>+SUMIF(O129:O158,"X",$B129:M$158)</f>
        <v>0</v>
      </c>
      <c r="P128" s="109">
        <f>+SUMIF(P129:P158,"X",$B129:N$158)</f>
        <v>0</v>
      </c>
      <c r="Q128" s="109">
        <f>+SUMIF(Q129:Q158,"X",$B129:O$158)</f>
        <v>0</v>
      </c>
      <c r="R128" s="113">
        <f>+SUMIF(R129:R158,"X",$B129:P$158)</f>
        <v>0</v>
      </c>
      <c r="S128" s="126"/>
      <c r="T128" s="109">
        <f>+SUMIF(T129:T158,"X",$B129:R$158)</f>
        <v>0</v>
      </c>
      <c r="U128" s="109">
        <f>+SUMIF(U129:U158,"X",$B129:S$158)</f>
        <v>4.3162992047335766</v>
      </c>
    </row>
    <row r="129" spans="1:21" ht="15.5" x14ac:dyDescent="0.35">
      <c r="A129" s="43" t="s">
        <v>136</v>
      </c>
      <c r="B129" s="102">
        <v>0.21727953175338185</v>
      </c>
      <c r="C129" s="102">
        <v>1.18840652773833</v>
      </c>
      <c r="D129" s="104" t="s">
        <v>27</v>
      </c>
      <c r="E129" s="104" t="s">
        <v>27</v>
      </c>
      <c r="F129" s="104"/>
      <c r="G129" s="104" t="s">
        <v>27</v>
      </c>
      <c r="H129" s="104"/>
      <c r="I129" s="104"/>
      <c r="J129" s="104"/>
      <c r="K129" s="105"/>
      <c r="L129" s="103"/>
      <c r="M129" s="104"/>
      <c r="N129" s="104"/>
      <c r="O129" s="104"/>
      <c r="P129" s="104"/>
      <c r="Q129" s="104"/>
      <c r="R129" s="106"/>
      <c r="S129" s="127"/>
      <c r="T129" s="116"/>
      <c r="U129" s="107" t="s">
        <v>27</v>
      </c>
    </row>
    <row r="130" spans="1:21" ht="15.5" x14ac:dyDescent="0.35">
      <c r="A130" s="43" t="s">
        <v>301</v>
      </c>
      <c r="B130" s="102">
        <v>0.10572873871481066</v>
      </c>
      <c r="C130" s="102">
        <v>1.1718622416373699</v>
      </c>
      <c r="D130" s="104" t="s">
        <v>27</v>
      </c>
      <c r="E130" s="104" t="s">
        <v>27</v>
      </c>
      <c r="F130" s="104"/>
      <c r="G130" s="104" t="s">
        <v>27</v>
      </c>
      <c r="H130" s="104"/>
      <c r="I130" s="104"/>
      <c r="J130" s="104"/>
      <c r="K130" s="105"/>
      <c r="L130" s="103"/>
      <c r="M130" s="104"/>
      <c r="N130" s="104"/>
      <c r="O130" s="104"/>
      <c r="P130" s="104"/>
      <c r="Q130" s="104"/>
      <c r="R130" s="106"/>
      <c r="S130" s="127"/>
      <c r="T130" s="116"/>
      <c r="U130" s="107" t="s">
        <v>27</v>
      </c>
    </row>
    <row r="131" spans="1:21" ht="15.5" x14ac:dyDescent="0.35">
      <c r="A131" s="43" t="s">
        <v>137</v>
      </c>
      <c r="B131" s="102">
        <v>1.2360891551799416E-2</v>
      </c>
      <c r="C131" s="102">
        <v>1.3172165036592802</v>
      </c>
      <c r="D131" s="104" t="s">
        <v>27</v>
      </c>
      <c r="E131" s="104" t="s">
        <v>27</v>
      </c>
      <c r="F131" s="104"/>
      <c r="G131" s="104" t="s">
        <v>27</v>
      </c>
      <c r="H131" s="104"/>
      <c r="I131" s="104"/>
      <c r="J131" s="104"/>
      <c r="K131" s="105"/>
      <c r="L131" s="103"/>
      <c r="M131" s="104"/>
      <c r="N131" s="104"/>
      <c r="O131" s="104"/>
      <c r="P131" s="104"/>
      <c r="Q131" s="104"/>
      <c r="R131" s="106"/>
      <c r="S131" s="127"/>
      <c r="T131" s="116"/>
      <c r="U131" s="107" t="s">
        <v>27</v>
      </c>
    </row>
    <row r="132" spans="1:21" ht="15.5" x14ac:dyDescent="0.35">
      <c r="A132" s="43" t="s">
        <v>138</v>
      </c>
      <c r="B132" s="102">
        <v>2.0031312627709092E-2</v>
      </c>
      <c r="C132" s="102">
        <v>1.1951716572742301</v>
      </c>
      <c r="D132" s="104" t="s">
        <v>27</v>
      </c>
      <c r="E132" s="104" t="s">
        <v>27</v>
      </c>
      <c r="F132" s="104"/>
      <c r="G132" s="104" t="s">
        <v>27</v>
      </c>
      <c r="H132" s="104"/>
      <c r="I132" s="104"/>
      <c r="J132" s="104"/>
      <c r="K132" s="105"/>
      <c r="L132" s="103"/>
      <c r="M132" s="104"/>
      <c r="N132" s="104"/>
      <c r="O132" s="104"/>
      <c r="P132" s="104"/>
      <c r="Q132" s="104"/>
      <c r="R132" s="106"/>
      <c r="S132" s="127"/>
      <c r="T132" s="116"/>
      <c r="U132" s="107" t="s">
        <v>27</v>
      </c>
    </row>
    <row r="133" spans="1:21" ht="15.5" x14ac:dyDescent="0.35">
      <c r="A133" s="43" t="s">
        <v>139</v>
      </c>
      <c r="B133" s="102">
        <v>2.6582884647527883E-2</v>
      </c>
      <c r="C133" s="102">
        <v>1.27313741438732</v>
      </c>
      <c r="D133" s="104" t="s">
        <v>27</v>
      </c>
      <c r="E133" s="104" t="s">
        <v>27</v>
      </c>
      <c r="F133" s="104"/>
      <c r="G133" s="104" t="s">
        <v>27</v>
      </c>
      <c r="H133" s="104"/>
      <c r="I133" s="104"/>
      <c r="J133" s="104"/>
      <c r="K133" s="105"/>
      <c r="L133" s="103"/>
      <c r="M133" s="104"/>
      <c r="N133" s="104"/>
      <c r="O133" s="104"/>
      <c r="P133" s="104"/>
      <c r="Q133" s="104"/>
      <c r="R133" s="106"/>
      <c r="S133" s="127"/>
      <c r="T133" s="116"/>
      <c r="U133" s="107" t="s">
        <v>27</v>
      </c>
    </row>
    <row r="134" spans="1:21" ht="15.5" x14ac:dyDescent="0.35">
      <c r="A134" s="43" t="s">
        <v>140</v>
      </c>
      <c r="B134" s="102">
        <v>0.28593299962839824</v>
      </c>
      <c r="C134" s="102">
        <v>1.26417738415736</v>
      </c>
      <c r="D134" s="104" t="s">
        <v>27</v>
      </c>
      <c r="E134" s="104" t="s">
        <v>27</v>
      </c>
      <c r="F134" s="104"/>
      <c r="G134" s="104" t="s">
        <v>27</v>
      </c>
      <c r="H134" s="104"/>
      <c r="I134" s="104"/>
      <c r="J134" s="104"/>
      <c r="K134" s="105"/>
      <c r="L134" s="103"/>
      <c r="M134" s="104"/>
      <c r="N134" s="104"/>
      <c r="O134" s="104"/>
      <c r="P134" s="104"/>
      <c r="Q134" s="104"/>
      <c r="R134" s="106"/>
      <c r="S134" s="127"/>
      <c r="T134" s="116"/>
      <c r="U134" s="107" t="s">
        <v>27</v>
      </c>
    </row>
    <row r="135" spans="1:21" ht="15.5" x14ac:dyDescent="0.35">
      <c r="A135" s="43" t="s">
        <v>141</v>
      </c>
      <c r="B135" s="102">
        <v>0.10156724413032912</v>
      </c>
      <c r="C135" s="102">
        <v>1.2425240615269</v>
      </c>
      <c r="D135" s="104" t="s">
        <v>27</v>
      </c>
      <c r="E135" s="104" t="s">
        <v>27</v>
      </c>
      <c r="F135" s="104"/>
      <c r="G135" s="104" t="s">
        <v>27</v>
      </c>
      <c r="H135" s="104"/>
      <c r="I135" s="104"/>
      <c r="J135" s="104"/>
      <c r="K135" s="105"/>
      <c r="L135" s="103"/>
      <c r="M135" s="104"/>
      <c r="N135" s="104"/>
      <c r="O135" s="104"/>
      <c r="P135" s="104"/>
      <c r="Q135" s="104"/>
      <c r="R135" s="106"/>
      <c r="S135" s="127"/>
      <c r="T135" s="116"/>
      <c r="U135" s="107" t="s">
        <v>27</v>
      </c>
    </row>
    <row r="136" spans="1:21" ht="15.5" x14ac:dyDescent="0.35">
      <c r="A136" s="43" t="s">
        <v>156</v>
      </c>
      <c r="B136" s="102">
        <v>4.7691748379997456E-2</v>
      </c>
      <c r="C136" s="102">
        <v>1.19135677936277</v>
      </c>
      <c r="D136" s="104" t="s">
        <v>27</v>
      </c>
      <c r="E136" s="104" t="s">
        <v>27</v>
      </c>
      <c r="F136" s="104"/>
      <c r="G136" s="104" t="s">
        <v>27</v>
      </c>
      <c r="H136" s="104"/>
      <c r="I136" s="104"/>
      <c r="J136" s="104"/>
      <c r="K136" s="105"/>
      <c r="L136" s="103"/>
      <c r="M136" s="104"/>
      <c r="N136" s="104"/>
      <c r="O136" s="104"/>
      <c r="P136" s="104"/>
      <c r="Q136" s="104"/>
      <c r="R136" s="106"/>
      <c r="S136" s="127"/>
      <c r="T136" s="116"/>
      <c r="U136" s="107" t="s">
        <v>27</v>
      </c>
    </row>
    <row r="137" spans="1:21" ht="15.5" x14ac:dyDescent="0.35">
      <c r="A137" s="43" t="s">
        <v>154</v>
      </c>
      <c r="B137" s="102">
        <v>2.4665998822728966E-2</v>
      </c>
      <c r="C137" s="102">
        <v>1.20423454055709</v>
      </c>
      <c r="D137" s="104" t="s">
        <v>27</v>
      </c>
      <c r="E137" s="104" t="s">
        <v>27</v>
      </c>
      <c r="F137" s="104"/>
      <c r="G137" s="104" t="s">
        <v>27</v>
      </c>
      <c r="H137" s="104"/>
      <c r="I137" s="104"/>
      <c r="J137" s="104"/>
      <c r="K137" s="105"/>
      <c r="L137" s="103"/>
      <c r="M137" s="104"/>
      <c r="N137" s="104"/>
      <c r="O137" s="104"/>
      <c r="P137" s="104"/>
      <c r="Q137" s="104"/>
      <c r="R137" s="106"/>
      <c r="S137" s="127"/>
      <c r="T137" s="116"/>
      <c r="U137" s="107" t="s">
        <v>27</v>
      </c>
    </row>
    <row r="138" spans="1:21" ht="15.5" x14ac:dyDescent="0.35">
      <c r="A138" s="43" t="s">
        <v>155</v>
      </c>
      <c r="B138" s="102">
        <v>4.0085547831706862E-2</v>
      </c>
      <c r="C138" s="102">
        <v>1.13588215130095</v>
      </c>
      <c r="D138" s="104" t="s">
        <v>27</v>
      </c>
      <c r="E138" s="104" t="s">
        <v>27</v>
      </c>
      <c r="F138" s="104"/>
      <c r="G138" s="104" t="s">
        <v>27</v>
      </c>
      <c r="H138" s="104"/>
      <c r="I138" s="104"/>
      <c r="J138" s="104"/>
      <c r="K138" s="105"/>
      <c r="L138" s="103"/>
      <c r="M138" s="104"/>
      <c r="N138" s="104"/>
      <c r="O138" s="104"/>
      <c r="P138" s="104"/>
      <c r="Q138" s="104"/>
      <c r="R138" s="106"/>
      <c r="S138" s="127"/>
      <c r="T138" s="116"/>
      <c r="U138" s="107" t="s">
        <v>27</v>
      </c>
    </row>
    <row r="139" spans="1:21" ht="15.5" x14ac:dyDescent="0.35">
      <c r="A139" s="43" t="s">
        <v>142</v>
      </c>
      <c r="B139" s="102">
        <v>0.36157941651536146</v>
      </c>
      <c r="C139" s="102">
        <v>1.2460049607444201</v>
      </c>
      <c r="D139" s="104" t="s">
        <v>27</v>
      </c>
      <c r="E139" s="104" t="s">
        <v>27</v>
      </c>
      <c r="F139" s="104"/>
      <c r="G139" s="104" t="s">
        <v>27</v>
      </c>
      <c r="H139" s="104"/>
      <c r="I139" s="104"/>
      <c r="J139" s="104"/>
      <c r="K139" s="105"/>
      <c r="L139" s="103"/>
      <c r="M139" s="104"/>
      <c r="N139" s="104"/>
      <c r="O139" s="104"/>
      <c r="P139" s="104"/>
      <c r="Q139" s="104"/>
      <c r="R139" s="106"/>
      <c r="S139" s="127"/>
      <c r="T139" s="116"/>
      <c r="U139" s="107" t="s">
        <v>27</v>
      </c>
    </row>
    <row r="140" spans="1:21" ht="15.5" x14ac:dyDescent="0.35">
      <c r="A140" s="43" t="s">
        <v>143</v>
      </c>
      <c r="B140" s="102">
        <v>0.28250192159083626</v>
      </c>
      <c r="C140" s="102">
        <v>1.13481301238939</v>
      </c>
      <c r="D140" s="104" t="s">
        <v>27</v>
      </c>
      <c r="E140" s="104" t="s">
        <v>27</v>
      </c>
      <c r="F140" s="104"/>
      <c r="G140" s="104" t="s">
        <v>27</v>
      </c>
      <c r="H140" s="104"/>
      <c r="I140" s="104"/>
      <c r="J140" s="104"/>
      <c r="K140" s="105"/>
      <c r="L140" s="103"/>
      <c r="M140" s="104"/>
      <c r="N140" s="104"/>
      <c r="O140" s="104"/>
      <c r="P140" s="104"/>
      <c r="Q140" s="104"/>
      <c r="R140" s="106"/>
      <c r="S140" s="127"/>
      <c r="T140" s="116"/>
      <c r="U140" s="107" t="s">
        <v>27</v>
      </c>
    </row>
    <row r="141" spans="1:21" ht="15.5" x14ac:dyDescent="0.35">
      <c r="A141" s="43" t="s">
        <v>144</v>
      </c>
      <c r="B141" s="102">
        <v>0.11667778082749745</v>
      </c>
      <c r="C141" s="102">
        <v>1.1452049910614099</v>
      </c>
      <c r="D141" s="104" t="s">
        <v>27</v>
      </c>
      <c r="E141" s="104" t="s">
        <v>27</v>
      </c>
      <c r="F141" s="104"/>
      <c r="G141" s="104" t="s">
        <v>27</v>
      </c>
      <c r="H141" s="104"/>
      <c r="I141" s="104"/>
      <c r="J141" s="104"/>
      <c r="K141" s="105"/>
      <c r="L141" s="103"/>
      <c r="M141" s="104"/>
      <c r="N141" s="104"/>
      <c r="O141" s="104"/>
      <c r="P141" s="104"/>
      <c r="Q141" s="104"/>
      <c r="R141" s="106"/>
      <c r="S141" s="127"/>
      <c r="T141" s="116"/>
      <c r="U141" s="107" t="s">
        <v>27</v>
      </c>
    </row>
    <row r="142" spans="1:21" ht="15.5" x14ac:dyDescent="0.35">
      <c r="A142" s="43" t="s">
        <v>315</v>
      </c>
      <c r="B142" s="102">
        <v>4.8995382871147825E-2</v>
      </c>
      <c r="C142" s="102">
        <v>1.24137663612428</v>
      </c>
      <c r="D142" s="104" t="s">
        <v>27</v>
      </c>
      <c r="E142" s="104" t="s">
        <v>27</v>
      </c>
      <c r="F142" s="104"/>
      <c r="G142" s="104" t="s">
        <v>27</v>
      </c>
      <c r="H142" s="104"/>
      <c r="I142" s="104"/>
      <c r="J142" s="104"/>
      <c r="K142" s="105"/>
      <c r="L142" s="103"/>
      <c r="M142" s="104"/>
      <c r="N142" s="104"/>
      <c r="O142" s="104"/>
      <c r="P142" s="104"/>
      <c r="Q142" s="104"/>
      <c r="R142" s="106"/>
      <c r="S142" s="127"/>
      <c r="T142" s="116"/>
      <c r="U142" s="107" t="s">
        <v>27</v>
      </c>
    </row>
    <row r="143" spans="1:21" ht="15.5" x14ac:dyDescent="0.35">
      <c r="A143" s="43" t="s">
        <v>145</v>
      </c>
      <c r="B143" s="102">
        <v>0.30390869806973025</v>
      </c>
      <c r="C143" s="102">
        <v>1.1022468098512699</v>
      </c>
      <c r="D143" s="104" t="s">
        <v>27</v>
      </c>
      <c r="E143" s="104" t="s">
        <v>27</v>
      </c>
      <c r="F143" s="104"/>
      <c r="G143" s="104" t="s">
        <v>27</v>
      </c>
      <c r="H143" s="104"/>
      <c r="I143" s="104"/>
      <c r="J143" s="104"/>
      <c r="K143" s="105"/>
      <c r="L143" s="103"/>
      <c r="M143" s="104"/>
      <c r="N143" s="104"/>
      <c r="O143" s="104"/>
      <c r="P143" s="104"/>
      <c r="Q143" s="104"/>
      <c r="R143" s="106"/>
      <c r="S143" s="127"/>
      <c r="T143" s="116"/>
      <c r="U143" s="107" t="s">
        <v>27</v>
      </c>
    </row>
    <row r="144" spans="1:21" ht="15.5" x14ac:dyDescent="0.35">
      <c r="A144" s="43" t="s">
        <v>146</v>
      </c>
      <c r="B144" s="102">
        <v>4.3988621253289326E-2</v>
      </c>
      <c r="C144" s="102">
        <v>1.3291114532817501</v>
      </c>
      <c r="D144" s="104" t="s">
        <v>27</v>
      </c>
      <c r="E144" s="104" t="s">
        <v>27</v>
      </c>
      <c r="F144" s="104"/>
      <c r="G144" s="104" t="s">
        <v>27</v>
      </c>
      <c r="H144" s="104"/>
      <c r="I144" s="104"/>
      <c r="J144" s="104"/>
      <c r="K144" s="105"/>
      <c r="L144" s="103"/>
      <c r="M144" s="104"/>
      <c r="N144" s="104"/>
      <c r="O144" s="104"/>
      <c r="P144" s="104"/>
      <c r="Q144" s="104"/>
      <c r="R144" s="106"/>
      <c r="S144" s="127"/>
      <c r="T144" s="116"/>
      <c r="U144" s="107" t="s">
        <v>27</v>
      </c>
    </row>
    <row r="145" spans="1:21" ht="15.5" x14ac:dyDescent="0.35">
      <c r="A145" s="43" t="s">
        <v>147</v>
      </c>
      <c r="B145" s="102">
        <v>9.0836154735389849E-2</v>
      </c>
      <c r="C145" s="102">
        <v>1.2762729641812101</v>
      </c>
      <c r="D145" s="104" t="s">
        <v>27</v>
      </c>
      <c r="E145" s="104" t="s">
        <v>27</v>
      </c>
      <c r="F145" s="104"/>
      <c r="G145" s="104" t="s">
        <v>27</v>
      </c>
      <c r="H145" s="104"/>
      <c r="I145" s="104"/>
      <c r="J145" s="104"/>
      <c r="K145" s="105"/>
      <c r="L145" s="103"/>
      <c r="M145" s="104"/>
      <c r="N145" s="104"/>
      <c r="O145" s="104"/>
      <c r="P145" s="104"/>
      <c r="Q145" s="104"/>
      <c r="R145" s="106"/>
      <c r="S145" s="127"/>
      <c r="T145" s="116"/>
      <c r="U145" s="107" t="s">
        <v>27</v>
      </c>
    </row>
    <row r="146" spans="1:21" ht="15.5" x14ac:dyDescent="0.35">
      <c r="A146" s="43" t="s">
        <v>148</v>
      </c>
      <c r="B146" s="102">
        <v>4.0109748098106364E-2</v>
      </c>
      <c r="C146" s="102">
        <v>1.2820826849075102</v>
      </c>
      <c r="D146" s="104" t="s">
        <v>27</v>
      </c>
      <c r="E146" s="104" t="s">
        <v>27</v>
      </c>
      <c r="F146" s="104"/>
      <c r="G146" s="104" t="s">
        <v>27</v>
      </c>
      <c r="H146" s="104"/>
      <c r="I146" s="104"/>
      <c r="J146" s="104"/>
      <c r="K146" s="105"/>
      <c r="L146" s="103"/>
      <c r="M146" s="104"/>
      <c r="N146" s="104"/>
      <c r="O146" s="104"/>
      <c r="P146" s="104"/>
      <c r="Q146" s="104"/>
      <c r="R146" s="106"/>
      <c r="S146" s="127"/>
      <c r="T146" s="116"/>
      <c r="U146" s="107" t="s">
        <v>27</v>
      </c>
    </row>
    <row r="147" spans="1:21" ht="15.5" x14ac:dyDescent="0.35">
      <c r="A147" s="43" t="s">
        <v>149</v>
      </c>
      <c r="B147" s="102">
        <v>0.17833265033294182</v>
      </c>
      <c r="C147" s="102">
        <v>1.2275548724054199</v>
      </c>
      <c r="D147" s="104" t="s">
        <v>27</v>
      </c>
      <c r="E147" s="104" t="s">
        <v>27</v>
      </c>
      <c r="F147" s="104"/>
      <c r="G147" s="104" t="s">
        <v>27</v>
      </c>
      <c r="H147" s="104"/>
      <c r="I147" s="104"/>
      <c r="J147" s="104"/>
      <c r="K147" s="105"/>
      <c r="L147" s="103"/>
      <c r="M147" s="104"/>
      <c r="N147" s="104"/>
      <c r="O147" s="104"/>
      <c r="P147" s="104"/>
      <c r="Q147" s="104"/>
      <c r="R147" s="106"/>
      <c r="S147" s="127"/>
      <c r="T147" s="116"/>
      <c r="U147" s="107" t="s">
        <v>27</v>
      </c>
    </row>
    <row r="148" spans="1:21" ht="15.5" x14ac:dyDescent="0.35">
      <c r="A148" s="43" t="s">
        <v>159</v>
      </c>
      <c r="B148" s="102">
        <v>7.6214700353585949E-2</v>
      </c>
      <c r="C148" s="102">
        <v>1.21506780302687</v>
      </c>
      <c r="D148" s="104" t="s">
        <v>27</v>
      </c>
      <c r="E148" s="104" t="s">
        <v>27</v>
      </c>
      <c r="F148" s="104"/>
      <c r="G148" s="104" t="s">
        <v>27</v>
      </c>
      <c r="H148" s="104"/>
      <c r="I148" s="104"/>
      <c r="J148" s="104"/>
      <c r="K148" s="105"/>
      <c r="L148" s="103"/>
      <c r="M148" s="104"/>
      <c r="N148" s="104"/>
      <c r="O148" s="104"/>
      <c r="P148" s="104"/>
      <c r="Q148" s="104"/>
      <c r="R148" s="106"/>
      <c r="S148" s="127"/>
      <c r="T148" s="116"/>
      <c r="U148" s="107" t="s">
        <v>27</v>
      </c>
    </row>
    <row r="149" spans="1:21" ht="15.5" x14ac:dyDescent="0.35">
      <c r="A149" s="43" t="s">
        <v>157</v>
      </c>
      <c r="B149" s="102">
        <v>0.12581725631536675</v>
      </c>
      <c r="C149" s="102">
        <v>1.3404899742233101</v>
      </c>
      <c r="D149" s="104" t="s">
        <v>27</v>
      </c>
      <c r="E149" s="104"/>
      <c r="F149" s="104"/>
      <c r="G149" s="104"/>
      <c r="H149" s="104" t="s">
        <v>27</v>
      </c>
      <c r="I149" s="104"/>
      <c r="J149" s="104"/>
      <c r="K149" s="105" t="s">
        <v>27</v>
      </c>
      <c r="L149" s="103"/>
      <c r="M149" s="104"/>
      <c r="N149" s="104"/>
      <c r="O149" s="104"/>
      <c r="P149" s="104"/>
      <c r="Q149" s="104"/>
      <c r="R149" s="106"/>
      <c r="S149" s="127"/>
      <c r="T149" s="116"/>
      <c r="U149" s="107" t="s">
        <v>27</v>
      </c>
    </row>
    <row r="150" spans="1:21" ht="15.5" x14ac:dyDescent="0.35">
      <c r="A150" s="43" t="s">
        <v>158</v>
      </c>
      <c r="B150" s="102">
        <v>6.1292273092707385E-2</v>
      </c>
      <c r="C150" s="102">
        <v>1.3683672687581401</v>
      </c>
      <c r="D150" s="104" t="s">
        <v>27</v>
      </c>
      <c r="E150" s="104"/>
      <c r="F150" s="104"/>
      <c r="G150" s="104"/>
      <c r="H150" s="104" t="s">
        <v>27</v>
      </c>
      <c r="I150" s="104"/>
      <c r="J150" s="104"/>
      <c r="K150" s="105" t="s">
        <v>27</v>
      </c>
      <c r="L150" s="103"/>
      <c r="M150" s="104"/>
      <c r="N150" s="104"/>
      <c r="O150" s="104"/>
      <c r="P150" s="104"/>
      <c r="Q150" s="104"/>
      <c r="R150" s="106"/>
      <c r="S150" s="127"/>
      <c r="T150" s="116"/>
      <c r="U150" s="107"/>
    </row>
    <row r="151" spans="1:21" ht="15.5" x14ac:dyDescent="0.35">
      <c r="A151" s="43" t="s">
        <v>150</v>
      </c>
      <c r="B151" s="102">
        <v>3.2229331504955251E-2</v>
      </c>
      <c r="C151" s="102">
        <v>1.1227506147196</v>
      </c>
      <c r="D151" s="104" t="s">
        <v>27</v>
      </c>
      <c r="E151" s="104" t="s">
        <v>27</v>
      </c>
      <c r="F151" s="104"/>
      <c r="G151" s="104" t="s">
        <v>27</v>
      </c>
      <c r="H151" s="104"/>
      <c r="I151" s="104"/>
      <c r="J151" s="104"/>
      <c r="K151" s="105"/>
      <c r="L151" s="103"/>
      <c r="M151" s="104"/>
      <c r="N151" s="104"/>
      <c r="O151" s="104"/>
      <c r="P151" s="104"/>
      <c r="Q151" s="104"/>
      <c r="R151" s="106"/>
      <c r="S151" s="127"/>
      <c r="T151" s="116"/>
      <c r="U151" s="107"/>
    </row>
    <row r="152" spans="1:21" ht="15.5" x14ac:dyDescent="0.35">
      <c r="A152" s="43" t="s">
        <v>151</v>
      </c>
      <c r="B152" s="102">
        <v>0.19088601185463416</v>
      </c>
      <c r="C152" s="102">
        <v>1.3075467385830799</v>
      </c>
      <c r="D152" s="104" t="s">
        <v>27</v>
      </c>
      <c r="E152" s="104" t="s">
        <v>27</v>
      </c>
      <c r="F152" s="104"/>
      <c r="G152" s="104" t="s">
        <v>27</v>
      </c>
      <c r="H152" s="104"/>
      <c r="I152" s="104"/>
      <c r="J152" s="104"/>
      <c r="K152" s="105"/>
      <c r="L152" s="103"/>
      <c r="M152" s="104"/>
      <c r="N152" s="104"/>
      <c r="O152" s="104"/>
      <c r="P152" s="104"/>
      <c r="Q152" s="104"/>
      <c r="R152" s="106"/>
      <c r="S152" s="127"/>
      <c r="T152" s="116"/>
      <c r="U152" s="107" t="s">
        <v>27</v>
      </c>
    </row>
    <row r="153" spans="1:21" ht="15.5" x14ac:dyDescent="0.35">
      <c r="A153" s="43" t="s">
        <v>152</v>
      </c>
      <c r="B153" s="102">
        <v>0.13188871830615848</v>
      </c>
      <c r="C153" s="102">
        <v>1.19791026239773</v>
      </c>
      <c r="D153" s="104" t="s">
        <v>27</v>
      </c>
      <c r="E153" s="104" t="s">
        <v>27</v>
      </c>
      <c r="F153" s="104"/>
      <c r="G153" s="104" t="s">
        <v>27</v>
      </c>
      <c r="H153" s="104"/>
      <c r="I153" s="104"/>
      <c r="J153" s="104"/>
      <c r="K153" s="105"/>
      <c r="L153" s="103"/>
      <c r="M153" s="104"/>
      <c r="N153" s="104"/>
      <c r="O153" s="104"/>
      <c r="P153" s="104"/>
      <c r="Q153" s="104"/>
      <c r="R153" s="106"/>
      <c r="S153" s="127"/>
      <c r="T153" s="116"/>
      <c r="U153" s="107" t="s">
        <v>27</v>
      </c>
    </row>
    <row r="154" spans="1:21" ht="15.5" x14ac:dyDescent="0.35">
      <c r="A154" s="43" t="s">
        <v>153</v>
      </c>
      <c r="B154" s="102">
        <v>0.22868039567491241</v>
      </c>
      <c r="C154" s="102">
        <v>1.1871885424800099</v>
      </c>
      <c r="D154" s="104" t="s">
        <v>27</v>
      </c>
      <c r="E154" s="104" t="s">
        <v>27</v>
      </c>
      <c r="F154" s="104"/>
      <c r="G154" s="104" t="s">
        <v>27</v>
      </c>
      <c r="H154" s="104"/>
      <c r="I154" s="104"/>
      <c r="J154" s="104"/>
      <c r="K154" s="105"/>
      <c r="L154" s="103"/>
      <c r="M154" s="104"/>
      <c r="N154" s="104"/>
      <c r="O154" s="104"/>
      <c r="P154" s="104"/>
      <c r="Q154" s="104"/>
      <c r="R154" s="106"/>
      <c r="S154" s="127"/>
      <c r="T154" s="116"/>
      <c r="U154" s="107" t="s">
        <v>27</v>
      </c>
    </row>
    <row r="155" spans="1:21" ht="15.5" x14ac:dyDescent="0.35">
      <c r="A155" s="43" t="s">
        <v>160</v>
      </c>
      <c r="B155" s="102">
        <v>0.18210426806609106</v>
      </c>
      <c r="C155" s="102">
        <v>1.2574690357607299</v>
      </c>
      <c r="D155" s="104" t="s">
        <v>27</v>
      </c>
      <c r="E155" s="104" t="s">
        <v>27</v>
      </c>
      <c r="F155" s="104"/>
      <c r="G155" s="104" t="s">
        <v>27</v>
      </c>
      <c r="H155" s="104"/>
      <c r="I155" s="104"/>
      <c r="J155" s="104"/>
      <c r="K155" s="105"/>
      <c r="L155" s="103"/>
      <c r="M155" s="104"/>
      <c r="N155" s="104"/>
      <c r="O155" s="104"/>
      <c r="P155" s="104"/>
      <c r="Q155" s="104"/>
      <c r="R155" s="106"/>
      <c r="S155" s="127"/>
      <c r="T155" s="116"/>
      <c r="U155" s="107" t="s">
        <v>27</v>
      </c>
    </row>
    <row r="156" spans="1:21" ht="15.5" x14ac:dyDescent="0.35">
      <c r="A156" s="43" t="s">
        <v>161</v>
      </c>
      <c r="B156" s="102">
        <v>0.18535466021404828</v>
      </c>
      <c r="C156" s="102">
        <v>1.23107663698492</v>
      </c>
      <c r="D156" s="104" t="s">
        <v>27</v>
      </c>
      <c r="E156" s="104" t="s">
        <v>27</v>
      </c>
      <c r="F156" s="104"/>
      <c r="G156" s="104" t="s">
        <v>27</v>
      </c>
      <c r="H156" s="104"/>
      <c r="I156" s="104"/>
      <c r="J156" s="104"/>
      <c r="K156" s="105"/>
      <c r="L156" s="103"/>
      <c r="M156" s="104"/>
      <c r="N156" s="104"/>
      <c r="O156" s="104"/>
      <c r="P156" s="104"/>
      <c r="Q156" s="104"/>
      <c r="R156" s="106"/>
      <c r="S156" s="127"/>
      <c r="T156" s="116"/>
      <c r="U156" s="107" t="s">
        <v>27</v>
      </c>
    </row>
    <row r="157" spans="1:21" ht="15.5" x14ac:dyDescent="0.35">
      <c r="A157" s="43" t="s">
        <v>162</v>
      </c>
      <c r="B157" s="102">
        <v>0.15786616670242451</v>
      </c>
      <c r="C157" s="102">
        <v>1.2295134577185201</v>
      </c>
      <c r="D157" s="104" t="s">
        <v>27</v>
      </c>
      <c r="E157" s="104" t="s">
        <v>27</v>
      </c>
      <c r="F157" s="104"/>
      <c r="G157" s="104" t="s">
        <v>27</v>
      </c>
      <c r="H157" s="104"/>
      <c r="I157" s="104"/>
      <c r="J157" s="104"/>
      <c r="K157" s="105"/>
      <c r="L157" s="103"/>
      <c r="M157" s="104"/>
      <c r="N157" s="104"/>
      <c r="O157" s="104"/>
      <c r="P157" s="104"/>
      <c r="Q157" s="104"/>
      <c r="R157" s="106"/>
      <c r="S157" s="127"/>
      <c r="T157" s="116"/>
      <c r="U157" s="107" t="s">
        <v>27</v>
      </c>
    </row>
    <row r="158" spans="1:21" ht="15.5" x14ac:dyDescent="0.35">
      <c r="A158" s="43" t="s">
        <v>163</v>
      </c>
      <c r="B158" s="102">
        <v>0.68862975486366507</v>
      </c>
      <c r="C158" s="102">
        <v>1.22466836231205</v>
      </c>
      <c r="D158" s="104" t="s">
        <v>27</v>
      </c>
      <c r="E158" s="104" t="s">
        <v>27</v>
      </c>
      <c r="F158" s="104"/>
      <c r="G158" s="104" t="s">
        <v>27</v>
      </c>
      <c r="H158" s="104"/>
      <c r="I158" s="104"/>
      <c r="J158" s="104"/>
      <c r="K158" s="105"/>
      <c r="L158" s="103"/>
      <c r="M158" s="104"/>
      <c r="N158" s="104"/>
      <c r="O158" s="104"/>
      <c r="P158" s="104"/>
      <c r="Q158" s="104"/>
      <c r="R158" s="106"/>
      <c r="S158" s="127"/>
      <c r="T158" s="116"/>
      <c r="U158" s="107" t="s">
        <v>27</v>
      </c>
    </row>
    <row r="159" spans="1:21" ht="15.5" x14ac:dyDescent="0.35">
      <c r="A159" s="44" t="s">
        <v>18</v>
      </c>
      <c r="B159" s="108">
        <f>+SUM(B160:B171)</f>
        <v>23.785505788083391</v>
      </c>
      <c r="C159" s="108">
        <v>1.17204933291762</v>
      </c>
      <c r="D159" s="145">
        <f>+SUMIF(D160:D171,"X",$B$160:$B$171)</f>
        <v>20.249670762409238</v>
      </c>
      <c r="E159" s="109">
        <f t="shared" ref="E159:U159" si="1">+SUMIF(E160:E171,"X",$B$160:$B$171)</f>
        <v>0.2646862301997629</v>
      </c>
      <c r="F159" s="109">
        <f t="shared" si="1"/>
        <v>0</v>
      </c>
      <c r="G159" s="109">
        <f t="shared" si="1"/>
        <v>0.2646862301997629</v>
      </c>
      <c r="H159" s="109">
        <f>+SUMIF(H160:H171,"X",$B$160:$B$171)</f>
        <v>19.984984532209474</v>
      </c>
      <c r="I159" s="109">
        <f t="shared" si="1"/>
        <v>0</v>
      </c>
      <c r="J159" s="109">
        <f t="shared" si="1"/>
        <v>18.054989723963121</v>
      </c>
      <c r="K159" s="109">
        <f t="shared" si="1"/>
        <v>1.9299948082463538</v>
      </c>
      <c r="L159" s="109">
        <f t="shared" si="1"/>
        <v>3.5358350256741522</v>
      </c>
      <c r="M159" s="109">
        <f t="shared" si="1"/>
        <v>0</v>
      </c>
      <c r="N159" s="109">
        <f t="shared" si="1"/>
        <v>0</v>
      </c>
      <c r="O159" s="109">
        <f t="shared" si="1"/>
        <v>0</v>
      </c>
      <c r="P159" s="109">
        <f t="shared" si="1"/>
        <v>3.5358350256741522</v>
      </c>
      <c r="Q159" s="109">
        <f t="shared" si="1"/>
        <v>2.7159858773898815</v>
      </c>
      <c r="R159" s="113">
        <f t="shared" si="1"/>
        <v>0.81984914828427058</v>
      </c>
      <c r="S159" s="126"/>
      <c r="T159" s="109">
        <f t="shared" si="1"/>
        <v>4.6459806856362356</v>
      </c>
      <c r="U159" s="109">
        <f t="shared" si="1"/>
        <v>5.6393259851111122</v>
      </c>
    </row>
    <row r="160" spans="1:21" ht="15.5" x14ac:dyDescent="0.35">
      <c r="A160" s="43" t="s">
        <v>164</v>
      </c>
      <c r="B160" s="102">
        <v>0.81984914828427058</v>
      </c>
      <c r="C160" s="102">
        <v>1.43314651067397</v>
      </c>
      <c r="D160" s="104"/>
      <c r="E160" s="104"/>
      <c r="F160" s="104"/>
      <c r="G160" s="104"/>
      <c r="H160" s="104"/>
      <c r="I160" s="104"/>
      <c r="J160" s="104"/>
      <c r="K160" s="105"/>
      <c r="L160" s="103" t="s">
        <v>27</v>
      </c>
      <c r="M160" s="104"/>
      <c r="N160" s="104"/>
      <c r="O160" s="104"/>
      <c r="P160" s="104" t="s">
        <v>27</v>
      </c>
      <c r="Q160" s="104"/>
      <c r="R160" s="106" t="s">
        <v>27</v>
      </c>
      <c r="S160" s="127"/>
      <c r="T160" s="116"/>
      <c r="U160" s="107" t="s">
        <v>27</v>
      </c>
    </row>
    <row r="161" spans="1:21" ht="15.5" x14ac:dyDescent="0.35">
      <c r="A161" s="43" t="s">
        <v>165</v>
      </c>
      <c r="B161" s="102">
        <v>1.1234973895284266</v>
      </c>
      <c r="C161" s="102">
        <v>1.2718646633627599</v>
      </c>
      <c r="D161" s="104"/>
      <c r="E161" s="104"/>
      <c r="F161" s="104"/>
      <c r="G161" s="104"/>
      <c r="H161" s="104"/>
      <c r="I161" s="104"/>
      <c r="J161" s="104"/>
      <c r="K161" s="105"/>
      <c r="L161" s="103" t="s">
        <v>27</v>
      </c>
      <c r="M161" s="104"/>
      <c r="N161" s="104"/>
      <c r="O161" s="104"/>
      <c r="P161" s="104" t="s">
        <v>27</v>
      </c>
      <c r="Q161" s="104" t="s">
        <v>27</v>
      </c>
      <c r="R161" s="106"/>
      <c r="S161" s="127"/>
      <c r="T161" s="116" t="s">
        <v>27</v>
      </c>
      <c r="U161" s="107" t="s">
        <v>27</v>
      </c>
    </row>
    <row r="162" spans="1:21" ht="15.5" x14ac:dyDescent="0.35">
      <c r="A162" s="43" t="s">
        <v>166</v>
      </c>
      <c r="B162" s="102">
        <v>1.4660707927276975</v>
      </c>
      <c r="C162" s="102">
        <v>1.0220345978730601</v>
      </c>
      <c r="D162" s="104"/>
      <c r="E162" s="104"/>
      <c r="F162" s="104"/>
      <c r="G162" s="104"/>
      <c r="H162" s="104"/>
      <c r="I162" s="104"/>
      <c r="J162" s="104"/>
      <c r="K162" s="105"/>
      <c r="L162" s="103" t="s">
        <v>27</v>
      </c>
      <c r="M162" s="104"/>
      <c r="N162" s="104"/>
      <c r="O162" s="104"/>
      <c r="P162" s="104" t="s">
        <v>27</v>
      </c>
      <c r="Q162" s="104" t="s">
        <v>27</v>
      </c>
      <c r="R162" s="106"/>
      <c r="S162" s="127"/>
      <c r="T162" s="116" t="s">
        <v>27</v>
      </c>
      <c r="U162" s="107" t="s">
        <v>27</v>
      </c>
    </row>
    <row r="163" spans="1:21" ht="15.5" x14ac:dyDescent="0.35">
      <c r="A163" s="43" t="s">
        <v>167</v>
      </c>
      <c r="B163" s="102">
        <v>0.12641769513375767</v>
      </c>
      <c r="C163" s="102">
        <v>0.970554739360452</v>
      </c>
      <c r="D163" s="104"/>
      <c r="E163" s="104"/>
      <c r="F163" s="104"/>
      <c r="G163" s="104"/>
      <c r="H163" s="104"/>
      <c r="I163" s="104"/>
      <c r="J163" s="104"/>
      <c r="K163" s="105"/>
      <c r="L163" s="103" t="s">
        <v>27</v>
      </c>
      <c r="M163" s="104"/>
      <c r="N163" s="104"/>
      <c r="O163" s="104"/>
      <c r="P163" s="104" t="s">
        <v>27</v>
      </c>
      <c r="Q163" s="104" t="s">
        <v>27</v>
      </c>
      <c r="R163" s="106"/>
      <c r="S163" s="127"/>
      <c r="T163" s="116" t="s">
        <v>27</v>
      </c>
      <c r="U163" s="107"/>
    </row>
    <row r="164" spans="1:21" ht="15.5" x14ac:dyDescent="0.35">
      <c r="A164" s="43" t="s">
        <v>168</v>
      </c>
      <c r="B164" s="102">
        <v>0.29991384632436308</v>
      </c>
      <c r="C164" s="102">
        <v>1.3382631897317099</v>
      </c>
      <c r="D164" s="104" t="s">
        <v>27</v>
      </c>
      <c r="E164" s="104"/>
      <c r="F164" s="104"/>
      <c r="G164" s="104"/>
      <c r="H164" s="104" t="s">
        <v>27</v>
      </c>
      <c r="I164" s="104"/>
      <c r="J164" s="104" t="s">
        <v>27</v>
      </c>
      <c r="K164" s="105"/>
      <c r="L164" s="103"/>
      <c r="M164" s="104"/>
      <c r="N164" s="104"/>
      <c r="O164" s="104"/>
      <c r="P164" s="104"/>
      <c r="Q164" s="104"/>
      <c r="R164" s="106"/>
      <c r="S164" s="127"/>
      <c r="T164" s="116"/>
      <c r="U164" s="107" t="s">
        <v>27</v>
      </c>
    </row>
    <row r="165" spans="1:21" ht="15.5" x14ac:dyDescent="0.35">
      <c r="A165" s="43" t="s">
        <v>169</v>
      </c>
      <c r="B165" s="102">
        <v>0.2646862301997629</v>
      </c>
      <c r="C165" s="102">
        <v>1.4031816676742901</v>
      </c>
      <c r="D165" s="104" t="s">
        <v>27</v>
      </c>
      <c r="E165" s="104" t="s">
        <v>27</v>
      </c>
      <c r="F165" s="104"/>
      <c r="G165" s="104" t="s">
        <v>27</v>
      </c>
      <c r="H165" s="104"/>
      <c r="I165" s="104"/>
      <c r="J165" s="104"/>
      <c r="K165" s="105"/>
      <c r="L165" s="103"/>
      <c r="M165" s="104"/>
      <c r="N165" s="104"/>
      <c r="O165" s="104"/>
      <c r="P165" s="104"/>
      <c r="Q165" s="104"/>
      <c r="R165" s="106"/>
      <c r="S165" s="127"/>
      <c r="T165" s="116"/>
      <c r="U165" s="107"/>
    </row>
    <row r="166" spans="1:21" ht="15.5" x14ac:dyDescent="0.35">
      <c r="A166" s="43" t="s">
        <v>170</v>
      </c>
      <c r="B166" s="102">
        <v>2.7888940432166449</v>
      </c>
      <c r="C166" s="102">
        <v>1.1920034361609499</v>
      </c>
      <c r="D166" s="104" t="s">
        <v>27</v>
      </c>
      <c r="E166" s="104"/>
      <c r="F166" s="104"/>
      <c r="G166" s="104"/>
      <c r="H166" s="104" t="s">
        <v>27</v>
      </c>
      <c r="I166" s="104"/>
      <c r="J166" s="104" t="s">
        <v>27</v>
      </c>
      <c r="K166" s="105"/>
      <c r="L166" s="103"/>
      <c r="M166" s="104"/>
      <c r="N166" s="104"/>
      <c r="O166" s="104"/>
      <c r="P166" s="104"/>
      <c r="Q166" s="104"/>
      <c r="R166" s="106"/>
      <c r="S166" s="127"/>
      <c r="T166" s="116"/>
      <c r="U166" s="107"/>
    </row>
    <row r="167" spans="1:21" ht="15.5" x14ac:dyDescent="0.35">
      <c r="A167" s="43" t="s">
        <v>260</v>
      </c>
      <c r="B167" s="102">
        <v>1.896445721557144</v>
      </c>
      <c r="C167" s="102">
        <v>0.89114043740658</v>
      </c>
      <c r="D167" s="104" t="s">
        <v>27</v>
      </c>
      <c r="E167" s="104"/>
      <c r="F167" s="104"/>
      <c r="G167" s="104"/>
      <c r="H167" s="104" t="s">
        <v>27</v>
      </c>
      <c r="I167" s="104"/>
      <c r="J167" s="104"/>
      <c r="K167" s="105" t="s">
        <v>27</v>
      </c>
      <c r="L167" s="103"/>
      <c r="M167" s="104"/>
      <c r="N167" s="104"/>
      <c r="O167" s="104"/>
      <c r="P167" s="104"/>
      <c r="Q167" s="104"/>
      <c r="R167" s="106"/>
      <c r="S167" s="127"/>
      <c r="T167" s="116" t="s">
        <v>27</v>
      </c>
      <c r="U167" s="107" t="s">
        <v>27</v>
      </c>
    </row>
    <row r="168" spans="1:21" ht="15.5" x14ac:dyDescent="0.35">
      <c r="A168" s="43" t="s">
        <v>204</v>
      </c>
      <c r="B168" s="102">
        <v>0.97467322859398275</v>
      </c>
      <c r="C168" s="102">
        <v>1.3125822258290798</v>
      </c>
      <c r="D168" s="104" t="s">
        <v>27</v>
      </c>
      <c r="E168" s="104"/>
      <c r="F168" s="104"/>
      <c r="G168" s="104"/>
      <c r="H168" s="104" t="s">
        <v>27</v>
      </c>
      <c r="I168" s="104"/>
      <c r="J168" s="104" t="s">
        <v>27</v>
      </c>
      <c r="K168" s="105"/>
      <c r="L168" s="103"/>
      <c r="M168" s="104"/>
      <c r="N168" s="104"/>
      <c r="O168" s="104"/>
      <c r="P168" s="104"/>
      <c r="Q168" s="104"/>
      <c r="R168" s="106"/>
      <c r="S168" s="127"/>
      <c r="T168" s="116"/>
      <c r="U168" s="107"/>
    </row>
    <row r="169" spans="1:21" ht="15.5" x14ac:dyDescent="0.35">
      <c r="A169" s="43" t="s">
        <v>262</v>
      </c>
      <c r="B169" s="102">
        <v>3.3549086689209869E-2</v>
      </c>
      <c r="C169" s="102">
        <v>1.00600447242266</v>
      </c>
      <c r="D169" s="104" t="s">
        <v>27</v>
      </c>
      <c r="E169" s="104"/>
      <c r="F169" s="104"/>
      <c r="G169" s="104"/>
      <c r="H169" s="104" t="s">
        <v>27</v>
      </c>
      <c r="I169" s="104"/>
      <c r="J169" s="104"/>
      <c r="K169" s="105" t="s">
        <v>27</v>
      </c>
      <c r="L169" s="103"/>
      <c r="M169" s="104"/>
      <c r="N169" s="104"/>
      <c r="O169" s="104"/>
      <c r="P169" s="104"/>
      <c r="Q169" s="104"/>
      <c r="R169" s="106"/>
      <c r="S169" s="127"/>
      <c r="T169" s="116" t="s">
        <v>27</v>
      </c>
      <c r="U169" s="107" t="s">
        <v>27</v>
      </c>
    </row>
    <row r="170" spans="1:21" ht="15.5" x14ac:dyDescent="0.35">
      <c r="A170" s="43" t="s">
        <v>171</v>
      </c>
      <c r="B170" s="102">
        <v>0.21730919231882007</v>
      </c>
      <c r="C170" s="102">
        <v>1.3382631897317099</v>
      </c>
      <c r="D170" s="110" t="s">
        <v>27</v>
      </c>
      <c r="E170" s="110"/>
      <c r="F170" s="110"/>
      <c r="G170" s="110"/>
      <c r="H170" s="110" t="s">
        <v>27</v>
      </c>
      <c r="I170" s="110"/>
      <c r="J170" s="110" t="s">
        <v>27</v>
      </c>
      <c r="K170" s="105"/>
      <c r="L170" s="103"/>
      <c r="M170" s="104"/>
      <c r="N170" s="104"/>
      <c r="O170" s="104"/>
      <c r="P170" s="104"/>
      <c r="Q170" s="104"/>
      <c r="R170" s="106"/>
      <c r="S170" s="127"/>
      <c r="T170" s="116"/>
      <c r="U170" s="107"/>
    </row>
    <row r="171" spans="1:21" ht="15.5" x14ac:dyDescent="0.35">
      <c r="A171" s="43" t="s">
        <v>172</v>
      </c>
      <c r="B171" s="102">
        <v>13.77419941350931</v>
      </c>
      <c r="C171" s="102">
        <v>1.17809256799012</v>
      </c>
      <c r="D171" s="110" t="s">
        <v>27</v>
      </c>
      <c r="E171" s="110"/>
      <c r="F171" s="110"/>
      <c r="G171" s="110"/>
      <c r="H171" s="110" t="s">
        <v>27</v>
      </c>
      <c r="I171" s="110"/>
      <c r="J171" s="110" t="s">
        <v>27</v>
      </c>
      <c r="K171" s="105"/>
      <c r="L171" s="103"/>
      <c r="M171" s="104"/>
      <c r="N171" s="104"/>
      <c r="O171" s="104"/>
      <c r="P171" s="104"/>
      <c r="Q171" s="104"/>
      <c r="R171" s="106"/>
      <c r="S171" s="127"/>
      <c r="T171" s="116"/>
      <c r="U171" s="107"/>
    </row>
    <row r="172" spans="1:21" ht="15.5" x14ac:dyDescent="0.35">
      <c r="A172" s="44" t="s">
        <v>324</v>
      </c>
      <c r="B172" s="108">
        <f>+SUM(B173:B212)</f>
        <v>4.9642020659667354</v>
      </c>
      <c r="C172" s="108">
        <v>1.21109882720285</v>
      </c>
      <c r="D172" s="145">
        <f>+SUMIF(D173:D212,"X",$B$173:$B$212)</f>
        <v>4.9642020659667354</v>
      </c>
      <c r="E172" s="109">
        <f t="shared" ref="E172:U172" si="2">+SUMIF(E173:E212,"X",$B$173:$B$212)</f>
        <v>4.9642020659667354</v>
      </c>
      <c r="F172" s="109">
        <f t="shared" si="2"/>
        <v>0</v>
      </c>
      <c r="G172" s="109">
        <f t="shared" si="2"/>
        <v>4.9642020659667354</v>
      </c>
      <c r="H172" s="109">
        <f t="shared" si="2"/>
        <v>0</v>
      </c>
      <c r="I172" s="109">
        <f t="shared" si="2"/>
        <v>0</v>
      </c>
      <c r="J172" s="109">
        <f t="shared" si="2"/>
        <v>0</v>
      </c>
      <c r="K172" s="109">
        <f t="shared" si="2"/>
        <v>0</v>
      </c>
      <c r="L172" s="109">
        <f t="shared" si="2"/>
        <v>0</v>
      </c>
      <c r="M172" s="109">
        <f t="shared" si="2"/>
        <v>0</v>
      </c>
      <c r="N172" s="109">
        <f t="shared" si="2"/>
        <v>0</v>
      </c>
      <c r="O172" s="109">
        <f t="shared" si="2"/>
        <v>0</v>
      </c>
      <c r="P172" s="109">
        <f t="shared" si="2"/>
        <v>0</v>
      </c>
      <c r="Q172" s="109">
        <f t="shared" si="2"/>
        <v>0</v>
      </c>
      <c r="R172" s="113">
        <f t="shared" si="2"/>
        <v>0</v>
      </c>
      <c r="S172" s="126"/>
      <c r="T172" s="109">
        <f t="shared" si="2"/>
        <v>2.8395550149473485</v>
      </c>
      <c r="U172" s="109">
        <f t="shared" si="2"/>
        <v>4.7504596186324033</v>
      </c>
    </row>
    <row r="173" spans="1:21" ht="15.5" x14ac:dyDescent="0.35">
      <c r="A173" s="43" t="s">
        <v>173</v>
      </c>
      <c r="B173" s="102">
        <v>4.8545309479498491E-2</v>
      </c>
      <c r="C173" s="102">
        <v>1.1440185028838099</v>
      </c>
      <c r="D173" s="104" t="s">
        <v>27</v>
      </c>
      <c r="E173" s="104" t="s">
        <v>27</v>
      </c>
      <c r="F173" s="104"/>
      <c r="G173" s="104" t="s">
        <v>27</v>
      </c>
      <c r="H173" s="104"/>
      <c r="I173" s="104"/>
      <c r="J173" s="104"/>
      <c r="K173" s="105"/>
      <c r="L173" s="103"/>
      <c r="M173" s="104"/>
      <c r="N173" s="104"/>
      <c r="O173" s="104"/>
      <c r="P173" s="104"/>
      <c r="Q173" s="104"/>
      <c r="R173" s="106"/>
      <c r="S173" s="127"/>
      <c r="T173" s="116"/>
      <c r="U173" s="107" t="s">
        <v>27</v>
      </c>
    </row>
    <row r="174" spans="1:21" ht="15.5" x14ac:dyDescent="0.35">
      <c r="A174" s="43" t="s">
        <v>299</v>
      </c>
      <c r="B174" s="102">
        <v>2.1297343302449968E-2</v>
      </c>
      <c r="C174" s="102">
        <v>1.1587281691717299</v>
      </c>
      <c r="D174" s="104" t="s">
        <v>27</v>
      </c>
      <c r="E174" s="104" t="s">
        <v>27</v>
      </c>
      <c r="F174" s="104"/>
      <c r="G174" s="104" t="s">
        <v>27</v>
      </c>
      <c r="H174" s="104"/>
      <c r="I174" s="104"/>
      <c r="J174" s="104"/>
      <c r="K174" s="105"/>
      <c r="L174" s="103"/>
      <c r="M174" s="104"/>
      <c r="N174" s="104"/>
      <c r="O174" s="104"/>
      <c r="P174" s="104"/>
      <c r="Q174" s="104"/>
      <c r="R174" s="106"/>
      <c r="S174" s="127"/>
      <c r="T174" s="116"/>
      <c r="U174" s="107"/>
    </row>
    <row r="175" spans="1:21" ht="15.5" x14ac:dyDescent="0.35">
      <c r="A175" s="43" t="s">
        <v>174</v>
      </c>
      <c r="B175" s="102">
        <v>5.0145829585861931E-2</v>
      </c>
      <c r="C175" s="102">
        <v>1.4228592880486901</v>
      </c>
      <c r="D175" s="104" t="s">
        <v>27</v>
      </c>
      <c r="E175" s="104" t="s">
        <v>27</v>
      </c>
      <c r="F175" s="104"/>
      <c r="G175" s="104" t="s">
        <v>27</v>
      </c>
      <c r="H175" s="104"/>
      <c r="I175" s="104"/>
      <c r="J175" s="104"/>
      <c r="K175" s="105"/>
      <c r="L175" s="103"/>
      <c r="M175" s="104"/>
      <c r="N175" s="104"/>
      <c r="O175" s="104"/>
      <c r="P175" s="104"/>
      <c r="Q175" s="104"/>
      <c r="R175" s="106"/>
      <c r="S175" s="127"/>
      <c r="T175" s="116"/>
      <c r="U175" s="107" t="s">
        <v>27</v>
      </c>
    </row>
    <row r="176" spans="1:21" ht="15.5" x14ac:dyDescent="0.35">
      <c r="A176" s="43" t="s">
        <v>175</v>
      </c>
      <c r="B176" s="102">
        <v>1.0398005208394781E-2</v>
      </c>
      <c r="C176" s="102">
        <v>1.3013043396589501</v>
      </c>
      <c r="D176" s="104" t="s">
        <v>27</v>
      </c>
      <c r="E176" s="104" t="s">
        <v>27</v>
      </c>
      <c r="F176" s="104"/>
      <c r="G176" s="104" t="s">
        <v>27</v>
      </c>
      <c r="H176" s="104"/>
      <c r="I176" s="104"/>
      <c r="J176" s="104"/>
      <c r="K176" s="105"/>
      <c r="L176" s="103"/>
      <c r="M176" s="104"/>
      <c r="N176" s="104"/>
      <c r="O176" s="104"/>
      <c r="P176" s="104"/>
      <c r="Q176" s="104"/>
      <c r="R176" s="106"/>
      <c r="S176" s="127"/>
      <c r="T176" s="116"/>
      <c r="U176" s="107" t="s">
        <v>27</v>
      </c>
    </row>
    <row r="177" spans="1:21" ht="15.5" x14ac:dyDescent="0.35">
      <c r="A177" s="43" t="s">
        <v>176</v>
      </c>
      <c r="B177" s="102">
        <v>4.0477484099399004E-2</v>
      </c>
      <c r="C177" s="102">
        <v>1.13222355985703</v>
      </c>
      <c r="D177" s="104" t="s">
        <v>27</v>
      </c>
      <c r="E177" s="104" t="s">
        <v>27</v>
      </c>
      <c r="F177" s="104"/>
      <c r="G177" s="104" t="s">
        <v>27</v>
      </c>
      <c r="H177" s="104"/>
      <c r="I177" s="104"/>
      <c r="J177" s="104"/>
      <c r="K177" s="105"/>
      <c r="L177" s="103"/>
      <c r="M177" s="104"/>
      <c r="N177" s="104"/>
      <c r="O177" s="104"/>
      <c r="P177" s="104"/>
      <c r="Q177" s="104"/>
      <c r="R177" s="106"/>
      <c r="S177" s="127"/>
      <c r="T177" s="116"/>
      <c r="U177" s="107" t="s">
        <v>27</v>
      </c>
    </row>
    <row r="178" spans="1:21" ht="15.5" x14ac:dyDescent="0.35">
      <c r="A178" s="43" t="s">
        <v>177</v>
      </c>
      <c r="B178" s="102">
        <v>5.5060586722947967E-2</v>
      </c>
      <c r="C178" s="102">
        <v>1.2696368641951299</v>
      </c>
      <c r="D178" s="104" t="s">
        <v>27</v>
      </c>
      <c r="E178" s="104" t="s">
        <v>27</v>
      </c>
      <c r="F178" s="104"/>
      <c r="G178" s="104" t="s">
        <v>27</v>
      </c>
      <c r="H178" s="104"/>
      <c r="I178" s="104"/>
      <c r="J178" s="104"/>
      <c r="K178" s="105"/>
      <c r="L178" s="103"/>
      <c r="M178" s="104"/>
      <c r="N178" s="104"/>
      <c r="O178" s="104"/>
      <c r="P178" s="104"/>
      <c r="Q178" s="104"/>
      <c r="R178" s="106"/>
      <c r="S178" s="127"/>
      <c r="T178" s="116"/>
      <c r="U178" s="107" t="s">
        <v>27</v>
      </c>
    </row>
    <row r="179" spans="1:21" ht="15.5" x14ac:dyDescent="0.35">
      <c r="A179" s="43" t="s">
        <v>178</v>
      </c>
      <c r="B179" s="102">
        <v>0.28535544268693314</v>
      </c>
      <c r="C179" s="102">
        <v>1.5088126283744401</v>
      </c>
      <c r="D179" s="104" t="s">
        <v>27</v>
      </c>
      <c r="E179" s="104" t="s">
        <v>27</v>
      </c>
      <c r="F179" s="104"/>
      <c r="G179" s="104" t="s">
        <v>27</v>
      </c>
      <c r="H179" s="104"/>
      <c r="I179" s="104"/>
      <c r="J179" s="104"/>
      <c r="K179" s="105"/>
      <c r="L179" s="103"/>
      <c r="M179" s="104"/>
      <c r="N179" s="104"/>
      <c r="O179" s="104"/>
      <c r="P179" s="104"/>
      <c r="Q179" s="104"/>
      <c r="R179" s="106"/>
      <c r="S179" s="127"/>
      <c r="T179" s="116" t="s">
        <v>27</v>
      </c>
      <c r="U179" s="107" t="s">
        <v>27</v>
      </c>
    </row>
    <row r="180" spans="1:21" ht="15.5" x14ac:dyDescent="0.35">
      <c r="A180" s="43" t="s">
        <v>179</v>
      </c>
      <c r="B180" s="102">
        <v>5.8920534774896755E-2</v>
      </c>
      <c r="C180" s="102">
        <v>1.2140312217607601</v>
      </c>
      <c r="D180" s="104" t="s">
        <v>27</v>
      </c>
      <c r="E180" s="104" t="s">
        <v>27</v>
      </c>
      <c r="F180" s="104"/>
      <c r="G180" s="104" t="s">
        <v>27</v>
      </c>
      <c r="H180" s="104"/>
      <c r="I180" s="104"/>
      <c r="J180" s="104"/>
      <c r="K180" s="105"/>
      <c r="L180" s="103"/>
      <c r="M180" s="104"/>
      <c r="N180" s="104"/>
      <c r="O180" s="104"/>
      <c r="P180" s="104"/>
      <c r="Q180" s="104"/>
      <c r="R180" s="106"/>
      <c r="S180" s="127"/>
      <c r="T180" s="116"/>
      <c r="U180" s="107" t="s">
        <v>27</v>
      </c>
    </row>
    <row r="181" spans="1:21" ht="15.5" x14ac:dyDescent="0.35">
      <c r="A181" s="43" t="s">
        <v>180</v>
      </c>
      <c r="B181" s="102">
        <v>3.9464787785615213E-2</v>
      </c>
      <c r="C181" s="102">
        <v>1.4847762082852001</v>
      </c>
      <c r="D181" s="104" t="s">
        <v>27</v>
      </c>
      <c r="E181" s="104" t="s">
        <v>27</v>
      </c>
      <c r="F181" s="104"/>
      <c r="G181" s="104" t="s">
        <v>27</v>
      </c>
      <c r="H181" s="104"/>
      <c r="I181" s="104"/>
      <c r="J181" s="104"/>
      <c r="K181" s="105"/>
      <c r="L181" s="103"/>
      <c r="M181" s="104"/>
      <c r="N181" s="104"/>
      <c r="O181" s="104"/>
      <c r="P181" s="104"/>
      <c r="Q181" s="104"/>
      <c r="R181" s="106"/>
      <c r="S181" s="127"/>
      <c r="T181" s="116" t="s">
        <v>27</v>
      </c>
      <c r="U181" s="107" t="s">
        <v>27</v>
      </c>
    </row>
    <row r="182" spans="1:21" ht="15.5" x14ac:dyDescent="0.35">
      <c r="A182" s="43" t="s">
        <v>181</v>
      </c>
      <c r="B182" s="102">
        <v>7.4976183761138362E-2</v>
      </c>
      <c r="C182" s="102">
        <v>1.18885726947408</v>
      </c>
      <c r="D182" s="104" t="s">
        <v>27</v>
      </c>
      <c r="E182" s="104" t="s">
        <v>27</v>
      </c>
      <c r="F182" s="104"/>
      <c r="G182" s="104" t="s">
        <v>27</v>
      </c>
      <c r="H182" s="104"/>
      <c r="I182" s="104"/>
      <c r="J182" s="104"/>
      <c r="K182" s="105"/>
      <c r="L182" s="103"/>
      <c r="M182" s="104"/>
      <c r="N182" s="104"/>
      <c r="O182" s="104"/>
      <c r="P182" s="104"/>
      <c r="Q182" s="104"/>
      <c r="R182" s="106"/>
      <c r="S182" s="127"/>
      <c r="T182" s="116"/>
      <c r="U182" s="107" t="s">
        <v>27</v>
      </c>
    </row>
    <row r="183" spans="1:21" ht="15.5" x14ac:dyDescent="0.35">
      <c r="A183" s="43" t="s">
        <v>182</v>
      </c>
      <c r="B183" s="102">
        <v>0.16327587679255565</v>
      </c>
      <c r="C183" s="102">
        <v>1.1839540811729601</v>
      </c>
      <c r="D183" s="104" t="s">
        <v>27</v>
      </c>
      <c r="E183" s="104" t="s">
        <v>27</v>
      </c>
      <c r="F183" s="104"/>
      <c r="G183" s="104" t="s">
        <v>27</v>
      </c>
      <c r="H183" s="104"/>
      <c r="I183" s="104"/>
      <c r="J183" s="104"/>
      <c r="K183" s="105"/>
      <c r="L183" s="103"/>
      <c r="M183" s="104"/>
      <c r="N183" s="104"/>
      <c r="O183" s="104"/>
      <c r="P183" s="104"/>
      <c r="Q183" s="104"/>
      <c r="R183" s="106"/>
      <c r="S183" s="127"/>
      <c r="T183" s="116"/>
      <c r="U183" s="107" t="s">
        <v>27</v>
      </c>
    </row>
    <row r="184" spans="1:21" ht="15.5" x14ac:dyDescent="0.35">
      <c r="A184" s="43" t="s">
        <v>183</v>
      </c>
      <c r="B184" s="102">
        <v>4.1710139358923183E-2</v>
      </c>
      <c r="C184" s="102">
        <v>1.1917175813996099</v>
      </c>
      <c r="D184" s="104" t="s">
        <v>27</v>
      </c>
      <c r="E184" s="104" t="s">
        <v>27</v>
      </c>
      <c r="F184" s="104"/>
      <c r="G184" s="104" t="s">
        <v>27</v>
      </c>
      <c r="H184" s="104"/>
      <c r="I184" s="104"/>
      <c r="J184" s="104"/>
      <c r="K184" s="105"/>
      <c r="L184" s="103"/>
      <c r="M184" s="104"/>
      <c r="N184" s="104"/>
      <c r="O184" s="104"/>
      <c r="P184" s="104"/>
      <c r="Q184" s="104"/>
      <c r="R184" s="106"/>
      <c r="S184" s="127"/>
      <c r="T184" s="116"/>
      <c r="U184" s="107" t="s">
        <v>27</v>
      </c>
    </row>
    <row r="185" spans="1:21" ht="15.5" x14ac:dyDescent="0.35">
      <c r="A185" s="43" t="s">
        <v>255</v>
      </c>
      <c r="B185" s="102">
        <v>0.1505176417363461</v>
      </c>
      <c r="C185" s="102">
        <v>0.70015008190022998</v>
      </c>
      <c r="D185" s="104" t="s">
        <v>27</v>
      </c>
      <c r="E185" s="104" t="s">
        <v>27</v>
      </c>
      <c r="F185" s="104"/>
      <c r="G185" s="104" t="s">
        <v>27</v>
      </c>
      <c r="H185" s="104"/>
      <c r="I185" s="104"/>
      <c r="J185" s="104"/>
      <c r="K185" s="105"/>
      <c r="L185" s="103"/>
      <c r="M185" s="104"/>
      <c r="N185" s="104"/>
      <c r="O185" s="104"/>
      <c r="P185" s="104"/>
      <c r="Q185" s="104"/>
      <c r="R185" s="106"/>
      <c r="S185" s="127"/>
      <c r="T185" s="116"/>
      <c r="U185" s="107" t="s">
        <v>27</v>
      </c>
    </row>
    <row r="186" spans="1:21" ht="15.5" x14ac:dyDescent="0.35">
      <c r="A186" s="43" t="s">
        <v>184</v>
      </c>
      <c r="B186" s="102">
        <v>0.10167225154682377</v>
      </c>
      <c r="C186" s="102">
        <v>1.44560150368565</v>
      </c>
      <c r="D186" s="104" t="s">
        <v>27</v>
      </c>
      <c r="E186" s="104" t="s">
        <v>27</v>
      </c>
      <c r="F186" s="104"/>
      <c r="G186" s="104" t="s">
        <v>27</v>
      </c>
      <c r="H186" s="104"/>
      <c r="I186" s="104"/>
      <c r="J186" s="104"/>
      <c r="K186" s="105"/>
      <c r="L186" s="103"/>
      <c r="M186" s="104"/>
      <c r="N186" s="104"/>
      <c r="O186" s="104"/>
      <c r="P186" s="104"/>
      <c r="Q186" s="104"/>
      <c r="R186" s="106"/>
      <c r="S186" s="127"/>
      <c r="T186" s="116"/>
      <c r="U186" s="107"/>
    </row>
    <row r="187" spans="1:21" ht="15.5" x14ac:dyDescent="0.35">
      <c r="A187" s="43" t="s">
        <v>185</v>
      </c>
      <c r="B187" s="102">
        <v>0.9387398756589761</v>
      </c>
      <c r="C187" s="102">
        <v>1.4576258506951398</v>
      </c>
      <c r="D187" s="104" t="s">
        <v>27</v>
      </c>
      <c r="E187" s="104" t="s">
        <v>27</v>
      </c>
      <c r="F187" s="104"/>
      <c r="G187" s="104" t="s">
        <v>27</v>
      </c>
      <c r="H187" s="104"/>
      <c r="I187" s="104"/>
      <c r="J187" s="104"/>
      <c r="K187" s="105"/>
      <c r="L187" s="103"/>
      <c r="M187" s="104"/>
      <c r="N187" s="104"/>
      <c r="O187" s="104"/>
      <c r="P187" s="104"/>
      <c r="Q187" s="104"/>
      <c r="R187" s="106"/>
      <c r="S187" s="127"/>
      <c r="T187" s="116" t="s">
        <v>27</v>
      </c>
      <c r="U187" s="107" t="s">
        <v>27</v>
      </c>
    </row>
    <row r="188" spans="1:21" ht="15.5" x14ac:dyDescent="0.35">
      <c r="A188" s="43" t="s">
        <v>256</v>
      </c>
      <c r="B188" s="102">
        <v>0.33845783046519728</v>
      </c>
      <c r="C188" s="102">
        <v>0.94219198725618003</v>
      </c>
      <c r="D188" s="104" t="s">
        <v>27</v>
      </c>
      <c r="E188" s="104" t="s">
        <v>27</v>
      </c>
      <c r="F188" s="104"/>
      <c r="G188" s="104" t="s">
        <v>27</v>
      </c>
      <c r="H188" s="104"/>
      <c r="I188" s="104"/>
      <c r="J188" s="104"/>
      <c r="K188" s="105"/>
      <c r="L188" s="103"/>
      <c r="M188" s="104"/>
      <c r="N188" s="104"/>
      <c r="O188" s="104"/>
      <c r="P188" s="104"/>
      <c r="Q188" s="104"/>
      <c r="R188" s="106"/>
      <c r="S188" s="127"/>
      <c r="T188" s="116"/>
      <c r="U188" s="107" t="s">
        <v>27</v>
      </c>
    </row>
    <row r="189" spans="1:21" ht="15.5" x14ac:dyDescent="0.35">
      <c r="A189" s="43" t="s">
        <v>186</v>
      </c>
      <c r="B189" s="102">
        <v>0.18463649686601225</v>
      </c>
      <c r="C189" s="102">
        <v>1.4437114331248699</v>
      </c>
      <c r="D189" s="104" t="s">
        <v>27</v>
      </c>
      <c r="E189" s="104" t="s">
        <v>27</v>
      </c>
      <c r="F189" s="104"/>
      <c r="G189" s="104" t="s">
        <v>27</v>
      </c>
      <c r="H189" s="104"/>
      <c r="I189" s="104"/>
      <c r="J189" s="104"/>
      <c r="K189" s="105"/>
      <c r="L189" s="103"/>
      <c r="M189" s="104"/>
      <c r="N189" s="104"/>
      <c r="O189" s="104"/>
      <c r="P189" s="104"/>
      <c r="Q189" s="104"/>
      <c r="R189" s="106"/>
      <c r="S189" s="127"/>
      <c r="T189" s="116"/>
      <c r="U189" s="107" t="s">
        <v>27</v>
      </c>
    </row>
    <row r="190" spans="1:21" ht="15.5" x14ac:dyDescent="0.35">
      <c r="A190" s="43" t="s">
        <v>187</v>
      </c>
      <c r="B190" s="102">
        <v>7.5370944244879043E-2</v>
      </c>
      <c r="C190" s="102">
        <v>1.19125631136684</v>
      </c>
      <c r="D190" s="104" t="s">
        <v>27</v>
      </c>
      <c r="E190" s="104" t="s">
        <v>27</v>
      </c>
      <c r="F190" s="104"/>
      <c r="G190" s="104" t="s">
        <v>27</v>
      </c>
      <c r="H190" s="104"/>
      <c r="I190" s="104"/>
      <c r="J190" s="104"/>
      <c r="K190" s="105"/>
      <c r="L190" s="103"/>
      <c r="M190" s="104"/>
      <c r="N190" s="104"/>
      <c r="O190" s="104"/>
      <c r="P190" s="104"/>
      <c r="Q190" s="104"/>
      <c r="R190" s="106"/>
      <c r="S190" s="127"/>
      <c r="T190" s="116" t="s">
        <v>27</v>
      </c>
      <c r="U190" s="107" t="s">
        <v>27</v>
      </c>
    </row>
    <row r="191" spans="1:21" ht="15.5" x14ac:dyDescent="0.35">
      <c r="A191" s="43" t="s">
        <v>188</v>
      </c>
      <c r="B191" s="102">
        <v>7.9875789023430344E-2</v>
      </c>
      <c r="C191" s="102">
        <v>1.1208879914249801</v>
      </c>
      <c r="D191" s="104" t="s">
        <v>27</v>
      </c>
      <c r="E191" s="104" t="s">
        <v>27</v>
      </c>
      <c r="F191" s="104"/>
      <c r="G191" s="104" t="s">
        <v>27</v>
      </c>
      <c r="H191" s="104"/>
      <c r="I191" s="104"/>
      <c r="J191" s="104"/>
      <c r="K191" s="105"/>
      <c r="L191" s="103"/>
      <c r="M191" s="104"/>
      <c r="N191" s="104"/>
      <c r="O191" s="104"/>
      <c r="P191" s="104"/>
      <c r="Q191" s="104"/>
      <c r="R191" s="106"/>
      <c r="S191" s="127"/>
      <c r="T191" s="116" t="s">
        <v>27</v>
      </c>
      <c r="U191" s="107" t="s">
        <v>27</v>
      </c>
    </row>
    <row r="192" spans="1:21" ht="15.5" x14ac:dyDescent="0.35">
      <c r="A192" s="43" t="s">
        <v>189</v>
      </c>
      <c r="B192" s="102">
        <v>1.9412036322561759E-2</v>
      </c>
      <c r="C192" s="102">
        <v>1.3885092392473799</v>
      </c>
      <c r="D192" s="104" t="s">
        <v>27</v>
      </c>
      <c r="E192" s="104" t="s">
        <v>27</v>
      </c>
      <c r="F192" s="104"/>
      <c r="G192" s="104" t="s">
        <v>27</v>
      </c>
      <c r="H192" s="104"/>
      <c r="I192" s="104"/>
      <c r="J192" s="104"/>
      <c r="K192" s="105"/>
      <c r="L192" s="103"/>
      <c r="M192" s="104"/>
      <c r="N192" s="104"/>
      <c r="O192" s="104"/>
      <c r="P192" s="104"/>
      <c r="Q192" s="104"/>
      <c r="R192" s="106"/>
      <c r="S192" s="127"/>
      <c r="T192" s="116"/>
      <c r="U192" s="107" t="s">
        <v>27</v>
      </c>
    </row>
    <row r="193" spans="1:21" ht="15.5" x14ac:dyDescent="0.35">
      <c r="A193" s="43" t="s">
        <v>190</v>
      </c>
      <c r="B193" s="102">
        <v>2.5433132437535821E-2</v>
      </c>
      <c r="C193" s="102">
        <v>1.1602059902340001</v>
      </c>
      <c r="D193" s="104" t="s">
        <v>27</v>
      </c>
      <c r="E193" s="104" t="s">
        <v>27</v>
      </c>
      <c r="F193" s="104"/>
      <c r="G193" s="104" t="s">
        <v>27</v>
      </c>
      <c r="H193" s="104"/>
      <c r="I193" s="104"/>
      <c r="J193" s="104"/>
      <c r="K193" s="105"/>
      <c r="L193" s="103"/>
      <c r="M193" s="104"/>
      <c r="N193" s="104"/>
      <c r="O193" s="104"/>
      <c r="P193" s="104"/>
      <c r="Q193" s="104"/>
      <c r="R193" s="106"/>
      <c r="S193" s="127"/>
      <c r="T193" s="116"/>
      <c r="U193" s="107" t="s">
        <v>27</v>
      </c>
    </row>
    <row r="194" spans="1:21" ht="15.5" x14ac:dyDescent="0.35">
      <c r="A194" s="43" t="s">
        <v>191</v>
      </c>
      <c r="B194" s="102">
        <v>0.19071751895716552</v>
      </c>
      <c r="C194" s="102">
        <v>1.59380847291212</v>
      </c>
      <c r="D194" s="104" t="s">
        <v>27</v>
      </c>
      <c r="E194" s="104" t="s">
        <v>27</v>
      </c>
      <c r="F194" s="104"/>
      <c r="G194" s="104" t="s">
        <v>27</v>
      </c>
      <c r="H194" s="104"/>
      <c r="I194" s="104"/>
      <c r="J194" s="104"/>
      <c r="K194" s="105"/>
      <c r="L194" s="103"/>
      <c r="M194" s="104"/>
      <c r="N194" s="104"/>
      <c r="O194" s="104"/>
      <c r="P194" s="104"/>
      <c r="Q194" s="104"/>
      <c r="R194" s="106"/>
      <c r="S194" s="127"/>
      <c r="T194" s="116" t="s">
        <v>27</v>
      </c>
      <c r="U194" s="107" t="s">
        <v>27</v>
      </c>
    </row>
    <row r="195" spans="1:21" ht="15.5" x14ac:dyDescent="0.35">
      <c r="A195" s="43" t="s">
        <v>192</v>
      </c>
      <c r="B195" s="102">
        <v>0.13998887763895013</v>
      </c>
      <c r="C195" s="102">
        <v>1.10543878979998</v>
      </c>
      <c r="D195" s="104" t="s">
        <v>27</v>
      </c>
      <c r="E195" s="104" t="s">
        <v>27</v>
      </c>
      <c r="F195" s="104"/>
      <c r="G195" s="104" t="s">
        <v>27</v>
      </c>
      <c r="H195" s="104"/>
      <c r="I195" s="104"/>
      <c r="J195" s="104"/>
      <c r="K195" s="105"/>
      <c r="L195" s="103"/>
      <c r="M195" s="104"/>
      <c r="N195" s="104"/>
      <c r="O195" s="104"/>
      <c r="P195" s="104"/>
      <c r="Q195" s="104"/>
      <c r="R195" s="106"/>
      <c r="S195" s="127"/>
      <c r="T195" s="116"/>
      <c r="U195" s="107" t="s">
        <v>27</v>
      </c>
    </row>
    <row r="196" spans="1:21" ht="15.5" x14ac:dyDescent="0.35">
      <c r="A196" s="43" t="s">
        <v>193</v>
      </c>
      <c r="B196" s="102">
        <v>3.333815998754959E-2</v>
      </c>
      <c r="C196" s="102">
        <v>1.2301937646560399</v>
      </c>
      <c r="D196" s="104" t="s">
        <v>27</v>
      </c>
      <c r="E196" s="104" t="s">
        <v>27</v>
      </c>
      <c r="F196" s="104"/>
      <c r="G196" s="104" t="s">
        <v>27</v>
      </c>
      <c r="H196" s="104"/>
      <c r="I196" s="104"/>
      <c r="J196" s="104"/>
      <c r="K196" s="105"/>
      <c r="L196" s="103"/>
      <c r="M196" s="104"/>
      <c r="N196" s="104"/>
      <c r="O196" s="104"/>
      <c r="P196" s="104"/>
      <c r="Q196" s="104"/>
      <c r="R196" s="106"/>
      <c r="S196" s="127"/>
      <c r="T196" s="116" t="s">
        <v>27</v>
      </c>
      <c r="U196" s="107" t="s">
        <v>27</v>
      </c>
    </row>
    <row r="197" spans="1:21" ht="15.5" x14ac:dyDescent="0.35">
      <c r="A197" s="43" t="s">
        <v>194</v>
      </c>
      <c r="B197" s="102">
        <v>5.2987472877240309E-2</v>
      </c>
      <c r="C197" s="102">
        <v>1.3492259603163002</v>
      </c>
      <c r="D197" s="104" t="s">
        <v>27</v>
      </c>
      <c r="E197" s="104" t="s">
        <v>27</v>
      </c>
      <c r="F197" s="104"/>
      <c r="G197" s="104" t="s">
        <v>27</v>
      </c>
      <c r="H197" s="104"/>
      <c r="I197" s="104"/>
      <c r="J197" s="104"/>
      <c r="K197" s="105"/>
      <c r="L197" s="103"/>
      <c r="M197" s="104"/>
      <c r="N197" s="104"/>
      <c r="O197" s="104"/>
      <c r="P197" s="104"/>
      <c r="Q197" s="104"/>
      <c r="R197" s="106"/>
      <c r="S197" s="127"/>
      <c r="T197" s="116"/>
      <c r="U197" s="107" t="s">
        <v>27</v>
      </c>
    </row>
    <row r="198" spans="1:21" ht="15.5" x14ac:dyDescent="0.35">
      <c r="A198" s="43" t="s">
        <v>195</v>
      </c>
      <c r="B198" s="102">
        <v>4.6887702058252559E-2</v>
      </c>
      <c r="C198" s="102">
        <v>1.2134032914824899</v>
      </c>
      <c r="D198" s="104" t="s">
        <v>27</v>
      </c>
      <c r="E198" s="104" t="s">
        <v>27</v>
      </c>
      <c r="F198" s="104"/>
      <c r="G198" s="104" t="s">
        <v>27</v>
      </c>
      <c r="H198" s="104"/>
      <c r="I198" s="104"/>
      <c r="J198" s="104"/>
      <c r="K198" s="105"/>
      <c r="L198" s="103"/>
      <c r="M198" s="104"/>
      <c r="N198" s="104"/>
      <c r="O198" s="104"/>
      <c r="P198" s="104"/>
      <c r="Q198" s="104"/>
      <c r="R198" s="106"/>
      <c r="S198" s="127"/>
      <c r="T198" s="116"/>
      <c r="U198" s="107" t="s">
        <v>27</v>
      </c>
    </row>
    <row r="199" spans="1:21" ht="15.5" x14ac:dyDescent="0.35">
      <c r="A199" s="43" t="s">
        <v>196</v>
      </c>
      <c r="B199" s="102">
        <v>3.043141306615927E-2</v>
      </c>
      <c r="C199" s="102">
        <v>1.2929835236173699</v>
      </c>
      <c r="D199" s="104" t="s">
        <v>27</v>
      </c>
      <c r="E199" s="104" t="s">
        <v>27</v>
      </c>
      <c r="F199" s="104"/>
      <c r="G199" s="104" t="s">
        <v>27</v>
      </c>
      <c r="H199" s="104"/>
      <c r="I199" s="104"/>
      <c r="J199" s="104"/>
      <c r="K199" s="105"/>
      <c r="L199" s="103"/>
      <c r="M199" s="104"/>
      <c r="N199" s="104"/>
      <c r="O199" s="104"/>
      <c r="P199" s="104"/>
      <c r="Q199" s="104"/>
      <c r="R199" s="106"/>
      <c r="S199" s="127"/>
      <c r="T199" s="116"/>
      <c r="U199" s="107"/>
    </row>
    <row r="200" spans="1:21" ht="15.5" x14ac:dyDescent="0.35">
      <c r="A200" s="43" t="s">
        <v>197</v>
      </c>
      <c r="B200" s="102">
        <v>2.9693979242776475E-2</v>
      </c>
      <c r="C200" s="102">
        <v>1.4761287156766201</v>
      </c>
      <c r="D200" s="104" t="s">
        <v>27</v>
      </c>
      <c r="E200" s="104" t="s">
        <v>27</v>
      </c>
      <c r="F200" s="104"/>
      <c r="G200" s="104" t="s">
        <v>27</v>
      </c>
      <c r="H200" s="104"/>
      <c r="I200" s="104"/>
      <c r="J200" s="104"/>
      <c r="K200" s="105"/>
      <c r="L200" s="103"/>
      <c r="M200" s="104"/>
      <c r="N200" s="104"/>
      <c r="O200" s="104"/>
      <c r="P200" s="104"/>
      <c r="Q200" s="104"/>
      <c r="R200" s="106"/>
      <c r="S200" s="127"/>
      <c r="T200" s="116" t="s">
        <v>27</v>
      </c>
      <c r="U200" s="107" t="s">
        <v>27</v>
      </c>
    </row>
    <row r="201" spans="1:21" ht="15.5" x14ac:dyDescent="0.35">
      <c r="A201" s="43" t="s">
        <v>198</v>
      </c>
      <c r="B201" s="102">
        <v>0.11308103320707129</v>
      </c>
      <c r="C201" s="102">
        <v>1.5152965348501399</v>
      </c>
      <c r="D201" s="104" t="s">
        <v>27</v>
      </c>
      <c r="E201" s="104" t="s">
        <v>27</v>
      </c>
      <c r="F201" s="104"/>
      <c r="G201" s="104" t="s">
        <v>27</v>
      </c>
      <c r="H201" s="104"/>
      <c r="I201" s="104"/>
      <c r="J201" s="104"/>
      <c r="K201" s="105"/>
      <c r="L201" s="103"/>
      <c r="M201" s="104"/>
      <c r="N201" s="104"/>
      <c r="O201" s="104"/>
      <c r="P201" s="104"/>
      <c r="Q201" s="104"/>
      <c r="R201" s="106"/>
      <c r="S201" s="127"/>
      <c r="T201" s="116"/>
      <c r="U201" s="107" t="s">
        <v>27</v>
      </c>
    </row>
    <row r="202" spans="1:21" ht="15.5" x14ac:dyDescent="0.35">
      <c r="A202" s="43" t="s">
        <v>199</v>
      </c>
      <c r="B202" s="102">
        <v>1.1853340798802289E-2</v>
      </c>
      <c r="C202" s="102">
        <v>1.16643075197826</v>
      </c>
      <c r="D202" s="104" t="s">
        <v>27</v>
      </c>
      <c r="E202" s="104" t="s">
        <v>27</v>
      </c>
      <c r="F202" s="104"/>
      <c r="G202" s="104" t="s">
        <v>27</v>
      </c>
      <c r="H202" s="104"/>
      <c r="I202" s="104"/>
      <c r="J202" s="104"/>
      <c r="K202" s="105"/>
      <c r="L202" s="103"/>
      <c r="M202" s="104"/>
      <c r="N202" s="104"/>
      <c r="O202" s="104"/>
      <c r="P202" s="104"/>
      <c r="Q202" s="104"/>
      <c r="R202" s="106"/>
      <c r="S202" s="127"/>
      <c r="T202" s="116" t="s">
        <v>27</v>
      </c>
      <c r="U202" s="107" t="s">
        <v>27</v>
      </c>
    </row>
    <row r="203" spans="1:21" ht="15.5" x14ac:dyDescent="0.35">
      <c r="A203" s="43" t="s">
        <v>200</v>
      </c>
      <c r="B203" s="102">
        <v>7.8802434885240025E-2</v>
      </c>
      <c r="C203" s="102">
        <v>1.25734142245076</v>
      </c>
      <c r="D203" s="104" t="s">
        <v>27</v>
      </c>
      <c r="E203" s="104" t="s">
        <v>27</v>
      </c>
      <c r="F203" s="104"/>
      <c r="G203" s="104" t="s">
        <v>27</v>
      </c>
      <c r="H203" s="104"/>
      <c r="I203" s="104"/>
      <c r="J203" s="104"/>
      <c r="K203" s="105"/>
      <c r="L203" s="103"/>
      <c r="M203" s="104"/>
      <c r="N203" s="104"/>
      <c r="O203" s="104"/>
      <c r="P203" s="104"/>
      <c r="Q203" s="104"/>
      <c r="R203" s="106"/>
      <c r="S203" s="127"/>
      <c r="T203" s="116"/>
      <c r="U203" s="107" t="s">
        <v>27</v>
      </c>
    </row>
    <row r="204" spans="1:21" ht="15.5" x14ac:dyDescent="0.35">
      <c r="A204" s="43" t="s">
        <v>201</v>
      </c>
      <c r="B204" s="102">
        <v>0.14703415947089701</v>
      </c>
      <c r="C204" s="102">
        <v>1.1727602122685099</v>
      </c>
      <c r="D204" s="104" t="s">
        <v>27</v>
      </c>
      <c r="E204" s="104" t="s">
        <v>27</v>
      </c>
      <c r="F204" s="104"/>
      <c r="G204" s="104" t="s">
        <v>27</v>
      </c>
      <c r="H204" s="104"/>
      <c r="I204" s="104"/>
      <c r="J204" s="104"/>
      <c r="K204" s="105"/>
      <c r="L204" s="103"/>
      <c r="M204" s="104"/>
      <c r="N204" s="104"/>
      <c r="O204" s="104"/>
      <c r="P204" s="104"/>
      <c r="Q204" s="104"/>
      <c r="R204" s="106"/>
      <c r="S204" s="127"/>
      <c r="T204" s="116" t="s">
        <v>27</v>
      </c>
      <c r="U204" s="107" t="s">
        <v>27</v>
      </c>
    </row>
    <row r="205" spans="1:21" ht="15.5" x14ac:dyDescent="0.35">
      <c r="A205" s="43" t="s">
        <v>258</v>
      </c>
      <c r="B205" s="102">
        <v>5.673111728917888E-2</v>
      </c>
      <c r="C205" s="102">
        <v>1.05788399883999</v>
      </c>
      <c r="D205" s="104" t="s">
        <v>27</v>
      </c>
      <c r="E205" s="104" t="s">
        <v>27</v>
      </c>
      <c r="F205" s="104"/>
      <c r="G205" s="104" t="s">
        <v>27</v>
      </c>
      <c r="H205" s="104"/>
      <c r="I205" s="104"/>
      <c r="J205" s="104"/>
      <c r="K205" s="105"/>
      <c r="L205" s="103"/>
      <c r="M205" s="104"/>
      <c r="N205" s="104"/>
      <c r="O205" s="104"/>
      <c r="P205" s="104"/>
      <c r="Q205" s="104"/>
      <c r="R205" s="106"/>
      <c r="S205" s="127"/>
      <c r="T205" s="116" t="s">
        <v>27</v>
      </c>
      <c r="U205" s="107" t="s">
        <v>27</v>
      </c>
    </row>
    <row r="206" spans="1:21" ht="15.5" x14ac:dyDescent="0.35">
      <c r="A206" s="43" t="s">
        <v>202</v>
      </c>
      <c r="B206" s="102">
        <v>3.4674336993450738E-2</v>
      </c>
      <c r="C206" s="102">
        <v>1.1674365644646401</v>
      </c>
      <c r="D206" s="104" t="s">
        <v>27</v>
      </c>
      <c r="E206" s="104" t="s">
        <v>27</v>
      </c>
      <c r="F206" s="104"/>
      <c r="G206" s="104" t="s">
        <v>27</v>
      </c>
      <c r="H206" s="104"/>
      <c r="I206" s="104"/>
      <c r="J206" s="104"/>
      <c r="K206" s="105"/>
      <c r="L206" s="103"/>
      <c r="M206" s="104"/>
      <c r="N206" s="104"/>
      <c r="O206" s="104"/>
      <c r="P206" s="104"/>
      <c r="Q206" s="104"/>
      <c r="R206" s="106"/>
      <c r="S206" s="127"/>
      <c r="T206" s="116"/>
      <c r="U206" s="107" t="s">
        <v>27</v>
      </c>
    </row>
    <row r="207" spans="1:21" ht="15.5" x14ac:dyDescent="0.35">
      <c r="A207" s="43" t="s">
        <v>203</v>
      </c>
      <c r="B207" s="102">
        <v>6.0341439418900196E-2</v>
      </c>
      <c r="C207" s="102">
        <v>1.2480886253849</v>
      </c>
      <c r="D207" s="104" t="s">
        <v>27</v>
      </c>
      <c r="E207" s="104" t="s">
        <v>27</v>
      </c>
      <c r="F207" s="104"/>
      <c r="G207" s="104" t="s">
        <v>27</v>
      </c>
      <c r="H207" s="104"/>
      <c r="I207" s="104"/>
      <c r="J207" s="104"/>
      <c r="K207" s="105"/>
      <c r="L207" s="103"/>
      <c r="M207" s="104"/>
      <c r="N207" s="104"/>
      <c r="O207" s="104"/>
      <c r="P207" s="104"/>
      <c r="Q207" s="104"/>
      <c r="R207" s="106"/>
      <c r="S207" s="127"/>
      <c r="T207" s="116"/>
      <c r="U207" s="107"/>
    </row>
    <row r="208" spans="1:21" ht="15.5" x14ac:dyDescent="0.35">
      <c r="A208" s="43" t="s">
        <v>206</v>
      </c>
      <c r="B208" s="102">
        <v>0.75204713382557531</v>
      </c>
      <c r="C208" s="102">
        <v>1.52351019404161</v>
      </c>
      <c r="D208" s="104" t="s">
        <v>27</v>
      </c>
      <c r="E208" s="104" t="s">
        <v>27</v>
      </c>
      <c r="F208" s="104"/>
      <c r="G208" s="104" t="s">
        <v>27</v>
      </c>
      <c r="H208" s="104"/>
      <c r="I208" s="104"/>
      <c r="J208" s="104"/>
      <c r="K208" s="105"/>
      <c r="L208" s="103"/>
      <c r="M208" s="104"/>
      <c r="N208" s="104"/>
      <c r="O208" s="104"/>
      <c r="P208" s="104"/>
      <c r="Q208" s="104"/>
      <c r="R208" s="106"/>
      <c r="S208" s="127"/>
      <c r="T208" s="116" t="s">
        <v>27</v>
      </c>
      <c r="U208" s="107" t="s">
        <v>27</v>
      </c>
    </row>
    <row r="209" spans="1:21" ht="15.5" x14ac:dyDescent="0.35">
      <c r="A209" s="43" t="s">
        <v>264</v>
      </c>
      <c r="B209" s="102">
        <v>0.19933276597556987</v>
      </c>
      <c r="C209" s="102">
        <v>0.87334345969492699</v>
      </c>
      <c r="D209" s="104" t="s">
        <v>27</v>
      </c>
      <c r="E209" s="104" t="s">
        <v>27</v>
      </c>
      <c r="F209" s="104"/>
      <c r="G209" s="104" t="s">
        <v>27</v>
      </c>
      <c r="H209" s="104"/>
      <c r="I209" s="104"/>
      <c r="J209" s="104"/>
      <c r="K209" s="105"/>
      <c r="L209" s="103"/>
      <c r="M209" s="104"/>
      <c r="N209" s="104"/>
      <c r="O209" s="104"/>
      <c r="P209" s="104"/>
      <c r="Q209" s="104"/>
      <c r="R209" s="106"/>
      <c r="S209" s="127"/>
      <c r="T209" s="116" t="s">
        <v>27</v>
      </c>
      <c r="U209" s="107" t="s">
        <v>27</v>
      </c>
    </row>
    <row r="210" spans="1:21" ht="15.5" x14ac:dyDescent="0.35">
      <c r="A210" s="43" t="s">
        <v>207</v>
      </c>
      <c r="B210" s="102">
        <v>5.8661824007459812E-2</v>
      </c>
      <c r="C210" s="102">
        <v>1.2332699874611999</v>
      </c>
      <c r="D210" s="104" t="s">
        <v>27</v>
      </c>
      <c r="E210" s="104" t="s">
        <v>27</v>
      </c>
      <c r="F210" s="104"/>
      <c r="G210" s="104" t="s">
        <v>27</v>
      </c>
      <c r="H210" s="104"/>
      <c r="I210" s="104"/>
      <c r="J210" s="104"/>
      <c r="K210" s="105"/>
      <c r="L210" s="103"/>
      <c r="M210" s="104"/>
      <c r="N210" s="104"/>
      <c r="O210" s="104"/>
      <c r="P210" s="104"/>
      <c r="Q210" s="104"/>
      <c r="R210" s="106"/>
      <c r="S210" s="127"/>
      <c r="T210" s="116"/>
      <c r="U210" s="107" t="s">
        <v>27</v>
      </c>
    </row>
    <row r="211" spans="1:21" ht="15.5" x14ac:dyDescent="0.35">
      <c r="A211" s="43" t="s">
        <v>208</v>
      </c>
      <c r="B211" s="102">
        <v>4.2868365312972986E-2</v>
      </c>
      <c r="C211" s="102">
        <v>1.4052858941286102</v>
      </c>
      <c r="D211" s="104" t="s">
        <v>27</v>
      </c>
      <c r="E211" s="104" t="s">
        <v>27</v>
      </c>
      <c r="F211" s="104"/>
      <c r="G211" s="104" t="s">
        <v>27</v>
      </c>
      <c r="H211" s="104"/>
      <c r="I211" s="104"/>
      <c r="J211" s="104"/>
      <c r="K211" s="105"/>
      <c r="L211" s="103"/>
      <c r="M211" s="104"/>
      <c r="N211" s="104"/>
      <c r="O211" s="104"/>
      <c r="P211" s="104"/>
      <c r="Q211" s="104"/>
      <c r="R211" s="106"/>
      <c r="S211" s="127"/>
      <c r="T211" s="116"/>
      <c r="U211" s="107" t="s">
        <v>27</v>
      </c>
    </row>
    <row r="212" spans="1:21" ht="15.5" x14ac:dyDescent="0.35">
      <c r="A212" s="43" t="s">
        <v>209</v>
      </c>
      <c r="B212" s="102">
        <v>8.0985469093146481E-2</v>
      </c>
      <c r="C212" s="102">
        <v>1.4371780854255101</v>
      </c>
      <c r="D212" s="104" t="s">
        <v>27</v>
      </c>
      <c r="E212" s="104" t="s">
        <v>27</v>
      </c>
      <c r="F212" s="104"/>
      <c r="G212" s="104" t="s">
        <v>27</v>
      </c>
      <c r="H212" s="104"/>
      <c r="I212" s="104"/>
      <c r="J212" s="104"/>
      <c r="K212" s="105"/>
      <c r="L212" s="103"/>
      <c r="M212" s="104"/>
      <c r="N212" s="104"/>
      <c r="O212" s="104"/>
      <c r="P212" s="104"/>
      <c r="Q212" s="104"/>
      <c r="R212" s="106"/>
      <c r="S212" s="127"/>
      <c r="T212" s="116"/>
      <c r="U212" s="107" t="s">
        <v>27</v>
      </c>
    </row>
    <row r="213" spans="1:21" ht="15.5" x14ac:dyDescent="0.35">
      <c r="A213" s="44" t="s">
        <v>325</v>
      </c>
      <c r="B213" s="108">
        <f>+SUM(B214:B250)</f>
        <v>9.4984374517109966</v>
      </c>
      <c r="C213" s="108">
        <v>1.38833661108026</v>
      </c>
      <c r="D213" s="145">
        <f>+SUMIF(D214:D250,"X",$B$214:$B$250)</f>
        <v>9.4984374517109966</v>
      </c>
      <c r="E213" s="109">
        <f t="shared" ref="E213:U213" si="3">+SUMIF(E214:E250,"X",$B$214:$B$250)</f>
        <v>6.3268294103279237</v>
      </c>
      <c r="F213" s="109">
        <f t="shared" si="3"/>
        <v>0</v>
      </c>
      <c r="G213" s="109">
        <f t="shared" si="3"/>
        <v>6.3268294103279237</v>
      </c>
      <c r="H213" s="109">
        <f t="shared" si="3"/>
        <v>3.1716080413830743</v>
      </c>
      <c r="I213" s="109">
        <f t="shared" si="3"/>
        <v>0</v>
      </c>
      <c r="J213" s="109">
        <f t="shared" si="3"/>
        <v>0</v>
      </c>
      <c r="K213" s="109">
        <f t="shared" si="3"/>
        <v>3.1716080413830743</v>
      </c>
      <c r="L213" s="109">
        <f t="shared" si="3"/>
        <v>0</v>
      </c>
      <c r="M213" s="109">
        <f t="shared" si="3"/>
        <v>0</v>
      </c>
      <c r="N213" s="109">
        <f t="shared" si="3"/>
        <v>0</v>
      </c>
      <c r="O213" s="109">
        <f t="shared" si="3"/>
        <v>0</v>
      </c>
      <c r="P213" s="109">
        <f t="shared" si="3"/>
        <v>0</v>
      </c>
      <c r="Q213" s="109">
        <f t="shared" si="3"/>
        <v>0</v>
      </c>
      <c r="R213" s="113">
        <f t="shared" si="3"/>
        <v>0</v>
      </c>
      <c r="S213" s="126"/>
      <c r="T213" s="109">
        <f t="shared" si="3"/>
        <v>4.1864027776385804</v>
      </c>
      <c r="U213" s="109">
        <f t="shared" si="3"/>
        <v>8.6934516494996164</v>
      </c>
    </row>
    <row r="214" spans="1:21" ht="15.5" x14ac:dyDescent="0.35">
      <c r="A214" s="43" t="s">
        <v>210</v>
      </c>
      <c r="B214" s="102">
        <v>0.13098345328306302</v>
      </c>
      <c r="C214" s="102">
        <v>1.4202751857586799</v>
      </c>
      <c r="D214" s="104" t="s">
        <v>27</v>
      </c>
      <c r="E214" s="104" t="s">
        <v>27</v>
      </c>
      <c r="F214" s="104"/>
      <c r="G214" s="104" t="s">
        <v>27</v>
      </c>
      <c r="H214" s="104"/>
      <c r="I214" s="104"/>
      <c r="J214" s="104"/>
      <c r="K214" s="105"/>
      <c r="L214" s="103"/>
      <c r="M214" s="104"/>
      <c r="N214" s="104"/>
      <c r="O214" s="104"/>
      <c r="P214" s="104"/>
      <c r="Q214" s="104"/>
      <c r="R214" s="106"/>
      <c r="S214" s="127"/>
      <c r="T214" s="116" t="s">
        <v>27</v>
      </c>
      <c r="U214" s="107" t="s">
        <v>27</v>
      </c>
    </row>
    <row r="215" spans="1:21" ht="15.5" x14ac:dyDescent="0.35">
      <c r="A215" s="43" t="s">
        <v>211</v>
      </c>
      <c r="B215" s="102">
        <v>0.28196010168500579</v>
      </c>
      <c r="C215" s="102">
        <v>1.1738633497892099</v>
      </c>
      <c r="D215" s="104" t="s">
        <v>27</v>
      </c>
      <c r="E215" s="104"/>
      <c r="F215" s="104"/>
      <c r="G215" s="104"/>
      <c r="H215" s="104" t="s">
        <v>27</v>
      </c>
      <c r="I215" s="104"/>
      <c r="J215" s="104"/>
      <c r="K215" s="105" t="s">
        <v>27</v>
      </c>
      <c r="L215" s="103"/>
      <c r="M215" s="104"/>
      <c r="N215" s="104"/>
      <c r="O215" s="104"/>
      <c r="P215" s="104"/>
      <c r="Q215" s="104"/>
      <c r="R215" s="106"/>
      <c r="S215" s="127"/>
      <c r="T215" s="116"/>
      <c r="U215" s="107" t="s">
        <v>27</v>
      </c>
    </row>
    <row r="216" spans="1:21" ht="15.5" x14ac:dyDescent="0.35">
      <c r="A216" s="43" t="s">
        <v>212</v>
      </c>
      <c r="B216" s="102">
        <v>0.14901009567617868</v>
      </c>
      <c r="C216" s="102">
        <v>1.4266122517492599</v>
      </c>
      <c r="D216" s="104" t="s">
        <v>27</v>
      </c>
      <c r="E216" s="104" t="s">
        <v>27</v>
      </c>
      <c r="F216" s="104"/>
      <c r="G216" s="104" t="s">
        <v>27</v>
      </c>
      <c r="H216" s="104"/>
      <c r="I216" s="104"/>
      <c r="J216" s="104"/>
      <c r="K216" s="105"/>
      <c r="L216" s="103"/>
      <c r="M216" s="104"/>
      <c r="N216" s="104"/>
      <c r="O216" s="104"/>
      <c r="P216" s="104"/>
      <c r="Q216" s="104"/>
      <c r="R216" s="106"/>
      <c r="S216" s="127"/>
      <c r="T216" s="116" t="s">
        <v>27</v>
      </c>
      <c r="U216" s="107" t="s">
        <v>27</v>
      </c>
    </row>
    <row r="217" spans="1:21" ht="15.5" x14ac:dyDescent="0.35">
      <c r="A217" s="43" t="s">
        <v>213</v>
      </c>
      <c r="B217" s="102">
        <v>7.7080270687275632E-2</v>
      </c>
      <c r="C217" s="102">
        <v>1.4826604961312901</v>
      </c>
      <c r="D217" s="104" t="s">
        <v>27</v>
      </c>
      <c r="E217" s="104" t="s">
        <v>27</v>
      </c>
      <c r="F217" s="104"/>
      <c r="G217" s="104" t="s">
        <v>27</v>
      </c>
      <c r="H217" s="104"/>
      <c r="I217" s="104"/>
      <c r="J217" s="104"/>
      <c r="K217" s="105"/>
      <c r="L217" s="103"/>
      <c r="M217" s="104"/>
      <c r="N217" s="104"/>
      <c r="O217" s="104"/>
      <c r="P217" s="104"/>
      <c r="Q217" s="104"/>
      <c r="R217" s="106"/>
      <c r="S217" s="127"/>
      <c r="T217" s="116" t="s">
        <v>27</v>
      </c>
      <c r="U217" s="107" t="s">
        <v>27</v>
      </c>
    </row>
    <row r="218" spans="1:21" ht="15.5" x14ac:dyDescent="0.35">
      <c r="A218" s="43" t="s">
        <v>214</v>
      </c>
      <c r="B218" s="102">
        <v>5.2899012588062989E-2</v>
      </c>
      <c r="C218" s="102">
        <v>1.38717242041607</v>
      </c>
      <c r="D218" s="104" t="s">
        <v>27</v>
      </c>
      <c r="E218" s="104" t="s">
        <v>27</v>
      </c>
      <c r="F218" s="104"/>
      <c r="G218" s="104" t="s">
        <v>27</v>
      </c>
      <c r="H218" s="104"/>
      <c r="I218" s="104"/>
      <c r="J218" s="104"/>
      <c r="K218" s="105"/>
      <c r="L218" s="103"/>
      <c r="M218" s="104"/>
      <c r="N218" s="104"/>
      <c r="O218" s="104"/>
      <c r="P218" s="104"/>
      <c r="Q218" s="104"/>
      <c r="R218" s="106"/>
      <c r="S218" s="127"/>
      <c r="T218" s="116" t="s">
        <v>27</v>
      </c>
      <c r="U218" s="107" t="s">
        <v>27</v>
      </c>
    </row>
    <row r="219" spans="1:21" ht="15.5" x14ac:dyDescent="0.35">
      <c r="A219" s="43" t="s">
        <v>300</v>
      </c>
      <c r="B219" s="102">
        <v>0.1457010908839016</v>
      </c>
      <c r="C219" s="102">
        <v>1.40779029798285</v>
      </c>
      <c r="D219" s="104" t="s">
        <v>27</v>
      </c>
      <c r="E219" s="104" t="s">
        <v>27</v>
      </c>
      <c r="F219" s="104"/>
      <c r="G219" s="104" t="s">
        <v>27</v>
      </c>
      <c r="H219" s="104"/>
      <c r="I219" s="104"/>
      <c r="J219" s="104"/>
      <c r="K219" s="105"/>
      <c r="L219" s="103"/>
      <c r="M219" s="104"/>
      <c r="N219" s="104"/>
      <c r="O219" s="104"/>
      <c r="P219" s="104"/>
      <c r="Q219" s="104"/>
      <c r="R219" s="106"/>
      <c r="S219" s="127"/>
      <c r="T219" s="116"/>
      <c r="U219" s="107"/>
    </row>
    <row r="220" spans="1:21" ht="15.5" x14ac:dyDescent="0.35">
      <c r="A220" s="43" t="s">
        <v>215</v>
      </c>
      <c r="B220" s="102">
        <v>0.10482703726224275</v>
      </c>
      <c r="C220" s="102">
        <v>1.2999274262818099</v>
      </c>
      <c r="D220" s="104" t="s">
        <v>27</v>
      </c>
      <c r="E220" s="104"/>
      <c r="F220" s="104"/>
      <c r="G220" s="104"/>
      <c r="H220" s="104" t="s">
        <v>27</v>
      </c>
      <c r="I220" s="104"/>
      <c r="J220" s="104"/>
      <c r="K220" s="105" t="s">
        <v>27</v>
      </c>
      <c r="L220" s="103"/>
      <c r="M220" s="104"/>
      <c r="N220" s="104"/>
      <c r="O220" s="104"/>
      <c r="P220" s="104"/>
      <c r="Q220" s="104"/>
      <c r="R220" s="106"/>
      <c r="S220" s="127"/>
      <c r="T220" s="116"/>
      <c r="U220" s="107" t="s">
        <v>27</v>
      </c>
    </row>
    <row r="221" spans="1:21" ht="15.5" x14ac:dyDescent="0.35">
      <c r="A221" s="43" t="s">
        <v>216</v>
      </c>
      <c r="B221" s="102">
        <v>0.12163693787180344</v>
      </c>
      <c r="C221" s="102">
        <v>1.31271236874941</v>
      </c>
      <c r="D221" s="104" t="s">
        <v>27</v>
      </c>
      <c r="E221" s="104" t="s">
        <v>27</v>
      </c>
      <c r="F221" s="104"/>
      <c r="G221" s="104" t="s">
        <v>27</v>
      </c>
      <c r="H221" s="104"/>
      <c r="I221" s="104"/>
      <c r="J221" s="104"/>
      <c r="K221" s="105"/>
      <c r="L221" s="103"/>
      <c r="M221" s="104"/>
      <c r="N221" s="104"/>
      <c r="O221" s="104"/>
      <c r="P221" s="104"/>
      <c r="Q221" s="104"/>
      <c r="R221" s="106"/>
      <c r="S221" s="127"/>
      <c r="T221" s="116" t="s">
        <v>27</v>
      </c>
      <c r="U221" s="107" t="s">
        <v>27</v>
      </c>
    </row>
    <row r="222" spans="1:21" ht="15.5" x14ac:dyDescent="0.35">
      <c r="A222" s="43" t="s">
        <v>217</v>
      </c>
      <c r="B222" s="102">
        <v>0.59701264874270799</v>
      </c>
      <c r="C222" s="102">
        <v>1.3236554919164301</v>
      </c>
      <c r="D222" s="104" t="s">
        <v>27</v>
      </c>
      <c r="E222" s="104"/>
      <c r="F222" s="104"/>
      <c r="G222" s="104"/>
      <c r="H222" s="104" t="s">
        <v>27</v>
      </c>
      <c r="I222" s="104"/>
      <c r="J222" s="104"/>
      <c r="K222" s="105" t="s">
        <v>27</v>
      </c>
      <c r="L222" s="103"/>
      <c r="M222" s="104"/>
      <c r="N222" s="104"/>
      <c r="O222" s="104"/>
      <c r="P222" s="104"/>
      <c r="Q222" s="104"/>
      <c r="R222" s="106"/>
      <c r="S222" s="127"/>
      <c r="T222" s="116"/>
      <c r="U222" s="107" t="s">
        <v>27</v>
      </c>
    </row>
    <row r="223" spans="1:21" ht="15.5" x14ac:dyDescent="0.35">
      <c r="A223" s="43" t="s">
        <v>218</v>
      </c>
      <c r="B223" s="102">
        <v>0.20899977869429198</v>
      </c>
      <c r="C223" s="102">
        <v>1.3430970180833199</v>
      </c>
      <c r="D223" s="104" t="s">
        <v>27</v>
      </c>
      <c r="E223" s="104"/>
      <c r="F223" s="104"/>
      <c r="G223" s="104"/>
      <c r="H223" s="104" t="s">
        <v>27</v>
      </c>
      <c r="I223" s="104"/>
      <c r="J223" s="104"/>
      <c r="K223" s="105" t="s">
        <v>27</v>
      </c>
      <c r="L223" s="103"/>
      <c r="M223" s="104"/>
      <c r="N223" s="104"/>
      <c r="O223" s="104"/>
      <c r="P223" s="104"/>
      <c r="Q223" s="104"/>
      <c r="R223" s="106"/>
      <c r="S223" s="127"/>
      <c r="T223" s="116"/>
      <c r="U223" s="107" t="s">
        <v>27</v>
      </c>
    </row>
    <row r="224" spans="1:21" ht="15.5" x14ac:dyDescent="0.35">
      <c r="A224" s="43" t="s">
        <v>302</v>
      </c>
      <c r="B224" s="102">
        <v>0.46290141922876038</v>
      </c>
      <c r="C224" s="102">
        <v>1.47581584825157</v>
      </c>
      <c r="D224" s="104" t="s">
        <v>27</v>
      </c>
      <c r="E224" s="104"/>
      <c r="F224" s="104"/>
      <c r="G224" s="104"/>
      <c r="H224" s="104" t="s">
        <v>27</v>
      </c>
      <c r="I224" s="104"/>
      <c r="J224" s="104"/>
      <c r="K224" s="105" t="s">
        <v>27</v>
      </c>
      <c r="L224" s="103"/>
      <c r="M224" s="104"/>
      <c r="N224" s="104"/>
      <c r="O224" s="104"/>
      <c r="P224" s="104"/>
      <c r="Q224" s="104"/>
      <c r="R224" s="106"/>
      <c r="S224" s="127"/>
      <c r="T224" s="116"/>
      <c r="U224" s="107" t="s">
        <v>27</v>
      </c>
    </row>
    <row r="225" spans="1:21" ht="15.5" x14ac:dyDescent="0.35">
      <c r="A225" s="43" t="s">
        <v>303</v>
      </c>
      <c r="B225" s="102">
        <v>0.4389617788535719</v>
      </c>
      <c r="C225" s="102">
        <v>1.4317122095028099</v>
      </c>
      <c r="D225" s="104" t="s">
        <v>27</v>
      </c>
      <c r="E225" s="104" t="s">
        <v>27</v>
      </c>
      <c r="F225" s="104"/>
      <c r="G225" s="104" t="s">
        <v>27</v>
      </c>
      <c r="H225" s="104"/>
      <c r="I225" s="104"/>
      <c r="J225" s="104"/>
      <c r="K225" s="105"/>
      <c r="L225" s="103"/>
      <c r="M225" s="104"/>
      <c r="N225" s="104"/>
      <c r="O225" s="104"/>
      <c r="P225" s="104"/>
      <c r="Q225" s="104"/>
      <c r="R225" s="106"/>
      <c r="S225" s="127"/>
      <c r="T225" s="116" t="s">
        <v>27</v>
      </c>
      <c r="U225" s="107" t="s">
        <v>27</v>
      </c>
    </row>
    <row r="226" spans="1:21" ht="15.5" x14ac:dyDescent="0.35">
      <c r="A226" s="43" t="s">
        <v>304</v>
      </c>
      <c r="B226" s="102">
        <v>0.33876075565623692</v>
      </c>
      <c r="C226" s="102">
        <v>1.5526829239014199</v>
      </c>
      <c r="D226" s="104" t="s">
        <v>27</v>
      </c>
      <c r="E226" s="104" t="s">
        <v>27</v>
      </c>
      <c r="F226" s="104"/>
      <c r="G226" s="104" t="s">
        <v>27</v>
      </c>
      <c r="H226" s="104"/>
      <c r="I226" s="104"/>
      <c r="J226" s="104"/>
      <c r="K226" s="105"/>
      <c r="L226" s="103"/>
      <c r="M226" s="104"/>
      <c r="N226" s="104"/>
      <c r="O226" s="104"/>
      <c r="P226" s="104"/>
      <c r="Q226" s="104"/>
      <c r="R226" s="106"/>
      <c r="S226" s="127"/>
      <c r="T226" s="116" t="s">
        <v>27</v>
      </c>
      <c r="U226" s="107" t="s">
        <v>27</v>
      </c>
    </row>
    <row r="227" spans="1:21" ht="15.5" x14ac:dyDescent="0.35">
      <c r="A227" s="43" t="s">
        <v>219</v>
      </c>
      <c r="B227" s="102">
        <v>1.5916683825213284E-2</v>
      </c>
      <c r="C227" s="102">
        <v>1.3840753850835901</v>
      </c>
      <c r="D227" s="104" t="s">
        <v>27</v>
      </c>
      <c r="E227" s="104" t="s">
        <v>27</v>
      </c>
      <c r="F227" s="104"/>
      <c r="G227" s="104" t="s">
        <v>27</v>
      </c>
      <c r="H227" s="104"/>
      <c r="I227" s="104"/>
      <c r="J227" s="104"/>
      <c r="K227" s="105"/>
      <c r="L227" s="103"/>
      <c r="M227" s="104"/>
      <c r="N227" s="104"/>
      <c r="O227" s="104"/>
      <c r="P227" s="104"/>
      <c r="Q227" s="104"/>
      <c r="R227" s="106"/>
      <c r="S227" s="127"/>
      <c r="T227" s="116" t="s">
        <v>27</v>
      </c>
      <c r="U227" s="107" t="s">
        <v>27</v>
      </c>
    </row>
    <row r="228" spans="1:21" ht="15.5" x14ac:dyDescent="0.35">
      <c r="A228" s="43" t="s">
        <v>305</v>
      </c>
      <c r="B228" s="102">
        <v>0.44654206851426265</v>
      </c>
      <c r="C228" s="102">
        <v>1.5137420593523501</v>
      </c>
      <c r="D228" s="104" t="s">
        <v>27</v>
      </c>
      <c r="E228" s="104" t="s">
        <v>27</v>
      </c>
      <c r="F228" s="104"/>
      <c r="G228" s="104" t="s">
        <v>27</v>
      </c>
      <c r="H228" s="104"/>
      <c r="I228" s="104"/>
      <c r="J228" s="104"/>
      <c r="K228" s="105"/>
      <c r="L228" s="103"/>
      <c r="M228" s="104"/>
      <c r="N228" s="104"/>
      <c r="O228" s="104"/>
      <c r="P228" s="104"/>
      <c r="Q228" s="104"/>
      <c r="R228" s="106"/>
      <c r="S228" s="127"/>
      <c r="T228" s="116" t="s">
        <v>27</v>
      </c>
      <c r="U228" s="107" t="s">
        <v>27</v>
      </c>
    </row>
    <row r="229" spans="1:21" ht="15.5" x14ac:dyDescent="0.35">
      <c r="A229" s="43" t="s">
        <v>220</v>
      </c>
      <c r="B229" s="102">
        <v>3.8494714127955451E-2</v>
      </c>
      <c r="C229" s="102">
        <v>1.4421252516956999</v>
      </c>
      <c r="D229" s="104" t="s">
        <v>27</v>
      </c>
      <c r="E229" s="104" t="s">
        <v>27</v>
      </c>
      <c r="F229" s="104"/>
      <c r="G229" s="104" t="s">
        <v>27</v>
      </c>
      <c r="H229" s="104"/>
      <c r="I229" s="104"/>
      <c r="J229" s="104"/>
      <c r="K229" s="105"/>
      <c r="L229" s="103"/>
      <c r="M229" s="104"/>
      <c r="N229" s="104"/>
      <c r="O229" s="104"/>
      <c r="P229" s="104"/>
      <c r="Q229" s="104"/>
      <c r="R229" s="106"/>
      <c r="S229" s="127"/>
      <c r="T229" s="116" t="s">
        <v>27</v>
      </c>
      <c r="U229" s="107" t="s">
        <v>27</v>
      </c>
    </row>
    <row r="230" spans="1:21" ht="15.5" x14ac:dyDescent="0.35">
      <c r="A230" s="43" t="s">
        <v>221</v>
      </c>
      <c r="B230" s="102">
        <v>7.0688538255517658E-2</v>
      </c>
      <c r="C230" s="102">
        <v>1.29600658944493</v>
      </c>
      <c r="D230" s="104" t="s">
        <v>27</v>
      </c>
      <c r="E230" s="104" t="s">
        <v>27</v>
      </c>
      <c r="F230" s="104"/>
      <c r="G230" s="104" t="s">
        <v>27</v>
      </c>
      <c r="H230" s="104"/>
      <c r="I230" s="104"/>
      <c r="J230" s="104"/>
      <c r="K230" s="105"/>
      <c r="L230" s="103"/>
      <c r="M230" s="104"/>
      <c r="N230" s="104"/>
      <c r="O230" s="104"/>
      <c r="P230" s="104"/>
      <c r="Q230" s="104"/>
      <c r="R230" s="106"/>
      <c r="S230" s="127"/>
      <c r="T230" s="116" t="s">
        <v>27</v>
      </c>
      <c r="U230" s="107" t="s">
        <v>27</v>
      </c>
    </row>
    <row r="231" spans="1:21" ht="15.5" x14ac:dyDescent="0.35">
      <c r="A231" s="43" t="s">
        <v>222</v>
      </c>
      <c r="B231" s="102">
        <v>0.70841709471738867</v>
      </c>
      <c r="C231" s="102">
        <v>1.3799929601849101</v>
      </c>
      <c r="D231" s="104" t="s">
        <v>27</v>
      </c>
      <c r="E231" s="104"/>
      <c r="F231" s="104"/>
      <c r="G231" s="104"/>
      <c r="H231" s="104" t="s">
        <v>27</v>
      </c>
      <c r="I231" s="104"/>
      <c r="J231" s="104"/>
      <c r="K231" s="105" t="s">
        <v>27</v>
      </c>
      <c r="L231" s="103"/>
      <c r="M231" s="104"/>
      <c r="N231" s="104"/>
      <c r="O231" s="104"/>
      <c r="P231" s="104"/>
      <c r="Q231" s="104"/>
      <c r="R231" s="106"/>
      <c r="S231" s="127"/>
      <c r="T231" s="116"/>
      <c r="U231" s="107" t="s">
        <v>27</v>
      </c>
    </row>
    <row r="232" spans="1:21" ht="15.5" x14ac:dyDescent="0.35">
      <c r="A232" s="43" t="s">
        <v>223</v>
      </c>
      <c r="B232" s="102">
        <v>0.10150719890680687</v>
      </c>
      <c r="C232" s="102">
        <v>1.33139228007051</v>
      </c>
      <c r="D232" s="104" t="s">
        <v>27</v>
      </c>
      <c r="E232" s="104"/>
      <c r="F232" s="104"/>
      <c r="G232" s="104"/>
      <c r="H232" s="104" t="s">
        <v>27</v>
      </c>
      <c r="I232" s="104"/>
      <c r="J232" s="104"/>
      <c r="K232" s="105" t="s">
        <v>27</v>
      </c>
      <c r="L232" s="103"/>
      <c r="M232" s="104"/>
      <c r="N232" s="104"/>
      <c r="O232" s="104"/>
      <c r="P232" s="104"/>
      <c r="Q232" s="104"/>
      <c r="R232" s="106"/>
      <c r="S232" s="127"/>
      <c r="T232" s="116"/>
      <c r="U232" s="107" t="s">
        <v>27</v>
      </c>
    </row>
    <row r="233" spans="1:21" ht="15.5" x14ac:dyDescent="0.35">
      <c r="A233" s="43" t="s">
        <v>308</v>
      </c>
      <c r="B233" s="102">
        <v>0.37296383221001339</v>
      </c>
      <c r="C233" s="102">
        <v>1.5372982325321101</v>
      </c>
      <c r="D233" s="104" t="s">
        <v>27</v>
      </c>
      <c r="E233" s="104" t="s">
        <v>27</v>
      </c>
      <c r="F233" s="104"/>
      <c r="G233" s="104" t="s">
        <v>27</v>
      </c>
      <c r="H233" s="104"/>
      <c r="I233" s="104"/>
      <c r="J233" s="104"/>
      <c r="K233" s="105"/>
      <c r="L233" s="103"/>
      <c r="M233" s="104"/>
      <c r="N233" s="104"/>
      <c r="O233" s="104"/>
      <c r="P233" s="104"/>
      <c r="Q233" s="104"/>
      <c r="R233" s="106"/>
      <c r="S233" s="127"/>
      <c r="T233" s="116" t="s">
        <v>27</v>
      </c>
      <c r="U233" s="107" t="s">
        <v>27</v>
      </c>
    </row>
    <row r="234" spans="1:21" ht="15.5" x14ac:dyDescent="0.35">
      <c r="A234" s="43" t="s">
        <v>224</v>
      </c>
      <c r="B234" s="102">
        <v>0.18211979546321544</v>
      </c>
      <c r="C234" s="102">
        <v>1.27373211981304</v>
      </c>
      <c r="D234" s="104" t="s">
        <v>27</v>
      </c>
      <c r="E234" s="104" t="s">
        <v>27</v>
      </c>
      <c r="F234" s="104"/>
      <c r="G234" s="104" t="s">
        <v>27</v>
      </c>
      <c r="H234" s="104"/>
      <c r="I234" s="104"/>
      <c r="J234" s="104"/>
      <c r="K234" s="105"/>
      <c r="L234" s="103"/>
      <c r="M234" s="104"/>
      <c r="N234" s="104"/>
      <c r="O234" s="104"/>
      <c r="P234" s="104"/>
      <c r="Q234" s="104"/>
      <c r="R234" s="106"/>
      <c r="S234" s="127"/>
      <c r="T234" s="116"/>
      <c r="U234" s="107" t="s">
        <v>27</v>
      </c>
    </row>
    <row r="235" spans="1:21" ht="15.5" x14ac:dyDescent="0.35">
      <c r="A235" s="43" t="s">
        <v>309</v>
      </c>
      <c r="B235" s="102">
        <v>0.39889903885264094</v>
      </c>
      <c r="C235" s="102">
        <v>1.3219398457755001</v>
      </c>
      <c r="D235" s="104" t="s">
        <v>27</v>
      </c>
      <c r="E235" s="104" t="s">
        <v>27</v>
      </c>
      <c r="F235" s="104"/>
      <c r="G235" s="104" t="s">
        <v>27</v>
      </c>
      <c r="H235" s="104"/>
      <c r="I235" s="104"/>
      <c r="J235" s="104"/>
      <c r="K235" s="105"/>
      <c r="L235" s="103"/>
      <c r="M235" s="104"/>
      <c r="N235" s="104"/>
      <c r="O235" s="104"/>
      <c r="P235" s="104"/>
      <c r="Q235" s="104"/>
      <c r="R235" s="106"/>
      <c r="S235" s="127"/>
      <c r="T235" s="116"/>
      <c r="U235" s="107"/>
    </row>
    <row r="236" spans="1:21" ht="15.5" x14ac:dyDescent="0.35">
      <c r="A236" s="43" t="s">
        <v>225</v>
      </c>
      <c r="B236" s="102">
        <v>0.1448499787959677</v>
      </c>
      <c r="C236" s="102">
        <v>1.4920544303525098</v>
      </c>
      <c r="D236" s="104" t="s">
        <v>27</v>
      </c>
      <c r="E236" s="104" t="s">
        <v>27</v>
      </c>
      <c r="F236" s="104"/>
      <c r="G236" s="104" t="s">
        <v>27</v>
      </c>
      <c r="H236" s="104"/>
      <c r="I236" s="104"/>
      <c r="J236" s="104"/>
      <c r="K236" s="105"/>
      <c r="L236" s="103"/>
      <c r="M236" s="104"/>
      <c r="N236" s="104"/>
      <c r="O236" s="104"/>
      <c r="P236" s="104"/>
      <c r="Q236" s="104"/>
      <c r="R236" s="106"/>
      <c r="S236" s="127"/>
      <c r="T236" s="116" t="s">
        <v>27</v>
      </c>
      <c r="U236" s="107" t="s">
        <v>27</v>
      </c>
    </row>
    <row r="237" spans="1:21" ht="15.5" x14ac:dyDescent="0.35">
      <c r="A237" s="43" t="s">
        <v>226</v>
      </c>
      <c r="B237" s="102">
        <v>2.5963969828026248E-2</v>
      </c>
      <c r="C237" s="102">
        <v>1.3622759361455601</v>
      </c>
      <c r="D237" s="104" t="s">
        <v>27</v>
      </c>
      <c r="E237" s="104" t="s">
        <v>27</v>
      </c>
      <c r="F237" s="104"/>
      <c r="G237" s="104" t="s">
        <v>27</v>
      </c>
      <c r="H237" s="104"/>
      <c r="I237" s="104"/>
      <c r="J237" s="104"/>
      <c r="K237" s="105"/>
      <c r="L237" s="103"/>
      <c r="M237" s="104"/>
      <c r="N237" s="104"/>
      <c r="O237" s="104"/>
      <c r="P237" s="104"/>
      <c r="Q237" s="104"/>
      <c r="R237" s="106"/>
      <c r="S237" s="127"/>
      <c r="T237" s="116" t="s">
        <v>27</v>
      </c>
      <c r="U237" s="107" t="s">
        <v>27</v>
      </c>
    </row>
    <row r="238" spans="1:21" ht="15.5" x14ac:dyDescent="0.35">
      <c r="A238" s="43" t="s">
        <v>227</v>
      </c>
      <c r="B238" s="102">
        <v>0.16074619927913508</v>
      </c>
      <c r="C238" s="102">
        <v>1.5233409985318098</v>
      </c>
      <c r="D238" s="104" t="s">
        <v>27</v>
      </c>
      <c r="E238" s="104" t="s">
        <v>27</v>
      </c>
      <c r="F238" s="104"/>
      <c r="G238" s="104" t="s">
        <v>27</v>
      </c>
      <c r="H238" s="104"/>
      <c r="I238" s="104"/>
      <c r="J238" s="104"/>
      <c r="K238" s="105"/>
      <c r="L238" s="103"/>
      <c r="M238" s="104"/>
      <c r="N238" s="104"/>
      <c r="O238" s="104"/>
      <c r="P238" s="104"/>
      <c r="Q238" s="104"/>
      <c r="R238" s="106"/>
      <c r="S238" s="127"/>
      <c r="T238" s="116" t="s">
        <v>27</v>
      </c>
      <c r="U238" s="107" t="s">
        <v>27</v>
      </c>
    </row>
    <row r="239" spans="1:21" ht="15.5" x14ac:dyDescent="0.35">
      <c r="A239" s="43" t="s">
        <v>228</v>
      </c>
      <c r="B239" s="102">
        <v>4.0005951682172074E-2</v>
      </c>
      <c r="C239" s="102">
        <v>1.3273035489893998</v>
      </c>
      <c r="D239" s="104" t="s">
        <v>27</v>
      </c>
      <c r="E239" s="104" t="s">
        <v>27</v>
      </c>
      <c r="F239" s="104"/>
      <c r="G239" s="104" t="s">
        <v>27</v>
      </c>
      <c r="H239" s="104"/>
      <c r="I239" s="104"/>
      <c r="J239" s="104"/>
      <c r="K239" s="105"/>
      <c r="L239" s="103"/>
      <c r="M239" s="104"/>
      <c r="N239" s="104"/>
      <c r="O239" s="104"/>
      <c r="P239" s="104"/>
      <c r="Q239" s="104"/>
      <c r="R239" s="106"/>
      <c r="S239" s="127"/>
      <c r="T239" s="116" t="s">
        <v>27</v>
      </c>
      <c r="U239" s="107" t="s">
        <v>27</v>
      </c>
    </row>
    <row r="240" spans="1:21" ht="15.5" x14ac:dyDescent="0.35">
      <c r="A240" s="43" t="s">
        <v>310</v>
      </c>
      <c r="B240" s="102">
        <v>0.18117954930933192</v>
      </c>
      <c r="C240" s="102">
        <v>1.3554479950698299</v>
      </c>
      <c r="D240" s="104" t="s">
        <v>27</v>
      </c>
      <c r="E240" s="104" t="s">
        <v>27</v>
      </c>
      <c r="F240" s="104"/>
      <c r="G240" s="104" t="s">
        <v>27</v>
      </c>
      <c r="H240" s="104"/>
      <c r="I240" s="104"/>
      <c r="J240" s="104"/>
      <c r="K240" s="105"/>
      <c r="L240" s="103"/>
      <c r="M240" s="104"/>
      <c r="N240" s="104"/>
      <c r="O240" s="104"/>
      <c r="P240" s="104"/>
      <c r="Q240" s="104"/>
      <c r="R240" s="106"/>
      <c r="S240" s="127"/>
      <c r="T240" s="116" t="s">
        <v>27</v>
      </c>
      <c r="U240" s="107" t="s">
        <v>27</v>
      </c>
    </row>
    <row r="241" spans="1:21" ht="15.5" x14ac:dyDescent="0.35">
      <c r="A241" s="43" t="s">
        <v>229</v>
      </c>
      <c r="B241" s="102">
        <v>0.12615430154411911</v>
      </c>
      <c r="C241" s="102">
        <v>1.3811242089192799</v>
      </c>
      <c r="D241" s="104" t="s">
        <v>27</v>
      </c>
      <c r="E241" s="104" t="s">
        <v>27</v>
      </c>
      <c r="F241" s="104"/>
      <c r="G241" s="104" t="s">
        <v>27</v>
      </c>
      <c r="H241" s="104"/>
      <c r="I241" s="104"/>
      <c r="J241" s="104"/>
      <c r="K241" s="105"/>
      <c r="L241" s="103"/>
      <c r="M241" s="104"/>
      <c r="N241" s="104"/>
      <c r="O241" s="104"/>
      <c r="P241" s="104"/>
      <c r="Q241" s="104"/>
      <c r="R241" s="106"/>
      <c r="S241" s="127"/>
      <c r="T241" s="116" t="s">
        <v>27</v>
      </c>
      <c r="U241" s="107" t="s">
        <v>27</v>
      </c>
    </row>
    <row r="242" spans="1:21" ht="15.5" x14ac:dyDescent="0.35">
      <c r="A242" s="43" t="s">
        <v>230</v>
      </c>
      <c r="B242" s="102">
        <v>0.44559708967103295</v>
      </c>
      <c r="C242" s="102">
        <v>1.3064484706880299</v>
      </c>
      <c r="D242" s="104" t="s">
        <v>27</v>
      </c>
      <c r="E242" s="104"/>
      <c r="F242" s="104"/>
      <c r="G242" s="104"/>
      <c r="H242" s="104" t="s">
        <v>27</v>
      </c>
      <c r="I242" s="104"/>
      <c r="J242" s="104"/>
      <c r="K242" s="105" t="s">
        <v>27</v>
      </c>
      <c r="L242" s="103"/>
      <c r="M242" s="104"/>
      <c r="N242" s="104"/>
      <c r="O242" s="104"/>
      <c r="P242" s="104"/>
      <c r="Q242" s="104"/>
      <c r="R242" s="106"/>
      <c r="S242" s="127"/>
      <c r="T242" s="116"/>
      <c r="U242" s="107" t="s">
        <v>27</v>
      </c>
    </row>
    <row r="243" spans="1:21" ht="15.5" x14ac:dyDescent="0.35">
      <c r="A243" s="43" t="s">
        <v>311</v>
      </c>
      <c r="B243" s="102">
        <v>0.12636540398680518</v>
      </c>
      <c r="C243" s="102">
        <v>1.4043448874396101</v>
      </c>
      <c r="D243" s="104" t="s">
        <v>27</v>
      </c>
      <c r="E243" s="104" t="s">
        <v>27</v>
      </c>
      <c r="F243" s="104"/>
      <c r="G243" s="104" t="s">
        <v>27</v>
      </c>
      <c r="H243" s="104"/>
      <c r="I243" s="104"/>
      <c r="J243" s="104"/>
      <c r="K243" s="105"/>
      <c r="L243" s="103"/>
      <c r="M243" s="104"/>
      <c r="N243" s="104"/>
      <c r="O243" s="104"/>
      <c r="P243" s="104"/>
      <c r="Q243" s="104"/>
      <c r="R243" s="106"/>
      <c r="S243" s="127"/>
      <c r="T243" s="116"/>
      <c r="U243" s="107" t="s">
        <v>27</v>
      </c>
    </row>
    <row r="244" spans="1:21" ht="15.5" x14ac:dyDescent="0.35">
      <c r="A244" s="43" t="s">
        <v>231</v>
      </c>
      <c r="B244" s="102">
        <v>0.34406527684111976</v>
      </c>
      <c r="C244" s="102">
        <v>1.3644362657826301</v>
      </c>
      <c r="D244" s="104" t="s">
        <v>27</v>
      </c>
      <c r="E244" s="104" t="s">
        <v>27</v>
      </c>
      <c r="F244" s="104"/>
      <c r="G244" s="104" t="s">
        <v>27</v>
      </c>
      <c r="H244" s="104"/>
      <c r="I244" s="104"/>
      <c r="J244" s="104"/>
      <c r="K244" s="105"/>
      <c r="L244" s="103"/>
      <c r="M244" s="104"/>
      <c r="N244" s="104"/>
      <c r="O244" s="104"/>
      <c r="P244" s="104"/>
      <c r="Q244" s="104"/>
      <c r="R244" s="106"/>
      <c r="S244" s="127"/>
      <c r="T244" s="116" t="s">
        <v>27</v>
      </c>
      <c r="U244" s="107" t="s">
        <v>27</v>
      </c>
    </row>
    <row r="245" spans="1:21" ht="15.5" x14ac:dyDescent="0.35">
      <c r="A245" s="43" t="s">
        <v>312</v>
      </c>
      <c r="B245" s="102">
        <v>0.38475040897921475</v>
      </c>
      <c r="C245" s="102">
        <v>1.4078869822017699</v>
      </c>
      <c r="D245" s="104" t="s">
        <v>27</v>
      </c>
      <c r="E245" s="104" t="s">
        <v>27</v>
      </c>
      <c r="F245" s="104"/>
      <c r="G245" s="104" t="s">
        <v>27</v>
      </c>
      <c r="H245" s="104"/>
      <c r="I245" s="104"/>
      <c r="J245" s="104"/>
      <c r="K245" s="105"/>
      <c r="L245" s="103"/>
      <c r="M245" s="104"/>
      <c r="N245" s="104"/>
      <c r="O245" s="104"/>
      <c r="P245" s="104"/>
      <c r="Q245" s="104"/>
      <c r="R245" s="106"/>
      <c r="S245" s="127"/>
      <c r="T245" s="116"/>
      <c r="U245" s="107" t="s">
        <v>27</v>
      </c>
    </row>
    <row r="246" spans="1:21" ht="15.5" x14ac:dyDescent="0.35">
      <c r="A246" s="43" t="s">
        <v>313</v>
      </c>
      <c r="B246" s="102">
        <v>0.74661585797322094</v>
      </c>
      <c r="C246" s="102">
        <v>1.4276497863761</v>
      </c>
      <c r="D246" s="104" t="s">
        <v>27</v>
      </c>
      <c r="E246" s="104" t="s">
        <v>27</v>
      </c>
      <c r="F246" s="104"/>
      <c r="G246" s="104" t="s">
        <v>27</v>
      </c>
      <c r="H246" s="104"/>
      <c r="I246" s="104"/>
      <c r="J246" s="104"/>
      <c r="K246" s="105"/>
      <c r="L246" s="103"/>
      <c r="M246" s="104"/>
      <c r="N246" s="104"/>
      <c r="O246" s="104"/>
      <c r="P246" s="104"/>
      <c r="Q246" s="104"/>
      <c r="R246" s="106"/>
      <c r="S246" s="127"/>
      <c r="T246" s="116" t="s">
        <v>27</v>
      </c>
      <c r="U246" s="107" t="s">
        <v>27</v>
      </c>
    </row>
    <row r="247" spans="1:21" ht="15.5" x14ac:dyDescent="0.35">
      <c r="A247" s="43" t="s">
        <v>314</v>
      </c>
      <c r="B247" s="102">
        <v>0.67688399000154442</v>
      </c>
      <c r="C247" s="102">
        <v>1.4993104480142601</v>
      </c>
      <c r="D247" s="104" t="s">
        <v>27</v>
      </c>
      <c r="E247" s="104" t="s">
        <v>27</v>
      </c>
      <c r="F247" s="104"/>
      <c r="G247" s="104" t="s">
        <v>27</v>
      </c>
      <c r="H247" s="104"/>
      <c r="I247" s="104"/>
      <c r="J247" s="104"/>
      <c r="K247" s="105"/>
      <c r="L247" s="103"/>
      <c r="M247" s="104"/>
      <c r="N247" s="104"/>
      <c r="O247" s="104"/>
      <c r="P247" s="104"/>
      <c r="Q247" s="104"/>
      <c r="R247" s="106"/>
      <c r="S247" s="127"/>
      <c r="T247" s="116"/>
      <c r="U247" s="107" t="s">
        <v>27</v>
      </c>
    </row>
    <row r="248" spans="1:21" ht="15.5" x14ac:dyDescent="0.35">
      <c r="A248" s="43" t="s">
        <v>316</v>
      </c>
      <c r="B248" s="102">
        <v>0.26038567247483713</v>
      </c>
      <c r="C248" s="102">
        <v>1.3188888466477702</v>
      </c>
      <c r="D248" s="104" t="s">
        <v>27</v>
      </c>
      <c r="E248" s="104"/>
      <c r="F248" s="104"/>
      <c r="G248" s="104"/>
      <c r="H248" s="104" t="s">
        <v>27</v>
      </c>
      <c r="I248" s="104"/>
      <c r="J248" s="104"/>
      <c r="K248" s="105" t="s">
        <v>27</v>
      </c>
      <c r="L248" s="103"/>
      <c r="M248" s="104"/>
      <c r="N248" s="104"/>
      <c r="O248" s="104"/>
      <c r="P248" s="104"/>
      <c r="Q248" s="104"/>
      <c r="R248" s="106"/>
      <c r="S248" s="127"/>
      <c r="T248" s="116"/>
      <c r="U248" s="107"/>
    </row>
    <row r="249" spans="1:21" ht="15.5" x14ac:dyDescent="0.35">
      <c r="A249" s="43" t="s">
        <v>205</v>
      </c>
      <c r="B249" s="102">
        <v>0.16288355083633232</v>
      </c>
      <c r="C249" s="102">
        <v>1.40001613973409</v>
      </c>
      <c r="D249" s="104" t="s">
        <v>27</v>
      </c>
      <c r="E249" s="104" t="s">
        <v>27</v>
      </c>
      <c r="F249" s="104"/>
      <c r="G249" s="104" t="s">
        <v>27</v>
      </c>
      <c r="H249" s="104"/>
      <c r="I249" s="104"/>
      <c r="J249" s="104"/>
      <c r="K249" s="105"/>
      <c r="L249" s="103"/>
      <c r="M249" s="104"/>
      <c r="N249" s="104"/>
      <c r="O249" s="104"/>
      <c r="P249" s="104"/>
      <c r="Q249" s="104"/>
      <c r="R249" s="106"/>
      <c r="S249" s="127"/>
      <c r="T249" s="116" t="s">
        <v>27</v>
      </c>
      <c r="U249" s="107" t="s">
        <v>27</v>
      </c>
    </row>
    <row r="250" spans="1:21" ht="15.5" x14ac:dyDescent="0.35">
      <c r="A250" s="43" t="s">
        <v>319</v>
      </c>
      <c r="B250" s="102">
        <v>0.2257069045220215</v>
      </c>
      <c r="C250" s="102">
        <v>1.2412828942360798</v>
      </c>
      <c r="D250" s="104" t="s">
        <v>27</v>
      </c>
      <c r="E250" s="104" t="s">
        <v>27</v>
      </c>
      <c r="F250" s="104"/>
      <c r="G250" s="104" t="s">
        <v>27</v>
      </c>
      <c r="H250" s="104"/>
      <c r="I250" s="104"/>
      <c r="J250" s="104"/>
      <c r="K250" s="105"/>
      <c r="L250" s="103"/>
      <c r="M250" s="104"/>
      <c r="N250" s="104"/>
      <c r="O250" s="104"/>
      <c r="P250" s="104"/>
      <c r="Q250" s="104"/>
      <c r="R250" s="106"/>
      <c r="S250" s="127"/>
      <c r="T250" s="116"/>
      <c r="U250" s="107" t="s">
        <v>27</v>
      </c>
    </row>
    <row r="251" spans="1:21" ht="15.5" x14ac:dyDescent="0.35">
      <c r="A251" s="44" t="s">
        <v>232</v>
      </c>
      <c r="B251" s="108">
        <f>+SUM(B252:B274)</f>
        <v>13.72270324940788</v>
      </c>
      <c r="C251" s="108">
        <v>1.3081922544726001</v>
      </c>
      <c r="D251" s="145">
        <f>+SUMIF(D252:D274,"X",$B$252:$B$274)</f>
        <v>4.7393417344825055</v>
      </c>
      <c r="E251" s="109">
        <f t="shared" ref="E251:U251" si="4">+SUMIF(E252:E274,"X",$B$252:$B$274)</f>
        <v>3.2450811247907585</v>
      </c>
      <c r="F251" s="109">
        <f t="shared" si="4"/>
        <v>0</v>
      </c>
      <c r="G251" s="109">
        <f t="shared" si="4"/>
        <v>3.2450811247907585</v>
      </c>
      <c r="H251" s="109">
        <f t="shared" si="4"/>
        <v>1.4942606096917472</v>
      </c>
      <c r="I251" s="109">
        <f t="shared" si="4"/>
        <v>0</v>
      </c>
      <c r="J251" s="109">
        <f t="shared" si="4"/>
        <v>0</v>
      </c>
      <c r="K251" s="109">
        <f t="shared" si="4"/>
        <v>1.4942606096917472</v>
      </c>
      <c r="L251" s="109">
        <f t="shared" si="4"/>
        <v>8.9833615149253738</v>
      </c>
      <c r="M251" s="109">
        <f t="shared" si="4"/>
        <v>0</v>
      </c>
      <c r="N251" s="109">
        <f t="shared" si="4"/>
        <v>0</v>
      </c>
      <c r="O251" s="109">
        <f t="shared" si="4"/>
        <v>0</v>
      </c>
      <c r="P251" s="109">
        <f t="shared" si="4"/>
        <v>8.9833615149253738</v>
      </c>
      <c r="Q251" s="109">
        <f t="shared" si="4"/>
        <v>5.3298149552854834</v>
      </c>
      <c r="R251" s="113">
        <f t="shared" si="4"/>
        <v>3.6535465596398908</v>
      </c>
      <c r="S251" s="126"/>
      <c r="T251" s="109">
        <f t="shared" si="4"/>
        <v>9.60369823076819</v>
      </c>
      <c r="U251" s="109">
        <f t="shared" si="4"/>
        <v>8.3047407259568562</v>
      </c>
    </row>
    <row r="252" spans="1:21" ht="15.5" x14ac:dyDescent="0.35">
      <c r="A252" s="43" t="s">
        <v>233</v>
      </c>
      <c r="B252" s="102">
        <v>8.9451571408161179E-2</v>
      </c>
      <c r="C252" s="102">
        <v>1.6819588205399898</v>
      </c>
      <c r="D252" s="104" t="s">
        <v>27</v>
      </c>
      <c r="E252" s="104" t="s">
        <v>27</v>
      </c>
      <c r="F252" s="104"/>
      <c r="G252" s="104" t="s">
        <v>27</v>
      </c>
      <c r="H252" s="104"/>
      <c r="I252" s="104"/>
      <c r="J252" s="104"/>
      <c r="K252" s="105"/>
      <c r="L252" s="103"/>
      <c r="M252" s="104"/>
      <c r="N252" s="104"/>
      <c r="O252" s="104"/>
      <c r="P252" s="104"/>
      <c r="Q252" s="104"/>
      <c r="R252" s="106"/>
      <c r="S252" s="127"/>
      <c r="T252" s="116" t="s">
        <v>27</v>
      </c>
      <c r="U252" s="107"/>
    </row>
    <row r="253" spans="1:21" ht="15.5" x14ac:dyDescent="0.35">
      <c r="A253" s="43" t="s">
        <v>234</v>
      </c>
      <c r="B253" s="102">
        <v>3.826159187670105E-2</v>
      </c>
      <c r="C253" s="102">
        <v>1.54048873973105</v>
      </c>
      <c r="D253" s="104" t="s">
        <v>27</v>
      </c>
      <c r="E253" s="104" t="s">
        <v>27</v>
      </c>
      <c r="F253" s="104"/>
      <c r="G253" s="104" t="s">
        <v>27</v>
      </c>
      <c r="H253" s="104"/>
      <c r="I253" s="104"/>
      <c r="J253" s="104"/>
      <c r="K253" s="105"/>
      <c r="L253" s="103"/>
      <c r="M253" s="104"/>
      <c r="N253" s="104"/>
      <c r="O253" s="104"/>
      <c r="P253" s="104"/>
      <c r="Q253" s="104"/>
      <c r="R253" s="106"/>
      <c r="S253" s="127"/>
      <c r="T253" s="116"/>
      <c r="U253" s="107" t="s">
        <v>27</v>
      </c>
    </row>
    <row r="254" spans="1:21" ht="15.5" x14ac:dyDescent="0.35">
      <c r="A254" s="43" t="s">
        <v>235</v>
      </c>
      <c r="B254" s="102">
        <v>0.46898617319731262</v>
      </c>
      <c r="C254" s="102">
        <v>1.3688953945500502</v>
      </c>
      <c r="D254" s="104" t="s">
        <v>27</v>
      </c>
      <c r="E254" s="104"/>
      <c r="F254" s="104"/>
      <c r="G254" s="104"/>
      <c r="H254" s="104" t="s">
        <v>27</v>
      </c>
      <c r="I254" s="104"/>
      <c r="J254" s="104"/>
      <c r="K254" s="105" t="s">
        <v>27</v>
      </c>
      <c r="L254" s="103"/>
      <c r="M254" s="104"/>
      <c r="N254" s="104"/>
      <c r="O254" s="104"/>
      <c r="P254" s="104"/>
      <c r="Q254" s="104"/>
      <c r="R254" s="106"/>
      <c r="S254" s="127"/>
      <c r="T254" s="116" t="s">
        <v>27</v>
      </c>
      <c r="U254" s="107" t="s">
        <v>27</v>
      </c>
    </row>
    <row r="255" spans="1:21" ht="15.5" x14ac:dyDescent="0.35">
      <c r="A255" s="43" t="s">
        <v>236</v>
      </c>
      <c r="B255" s="102">
        <v>0.75855510834330397</v>
      </c>
      <c r="C255" s="102">
        <v>1.1932194008090999</v>
      </c>
      <c r="D255" s="104"/>
      <c r="E255" s="104"/>
      <c r="F255" s="104"/>
      <c r="G255" s="104"/>
      <c r="H255" s="104"/>
      <c r="I255" s="104"/>
      <c r="J255" s="104"/>
      <c r="K255" s="105"/>
      <c r="L255" s="103" t="s">
        <v>27</v>
      </c>
      <c r="M255" s="104"/>
      <c r="N255" s="104"/>
      <c r="O255" s="104"/>
      <c r="P255" s="104" t="s">
        <v>27</v>
      </c>
      <c r="Q255" s="104"/>
      <c r="R255" s="106" t="s">
        <v>27</v>
      </c>
      <c r="S255" s="127"/>
      <c r="T255" s="116" t="s">
        <v>27</v>
      </c>
      <c r="U255" s="107" t="s">
        <v>27</v>
      </c>
    </row>
    <row r="256" spans="1:21" ht="15.5" x14ac:dyDescent="0.35">
      <c r="A256" s="43" t="s">
        <v>237</v>
      </c>
      <c r="B256" s="102">
        <v>2.558958041308153</v>
      </c>
      <c r="C256" s="102">
        <v>1.3942308928882401</v>
      </c>
      <c r="D256" s="104" t="s">
        <v>27</v>
      </c>
      <c r="E256" s="104" t="s">
        <v>27</v>
      </c>
      <c r="F256" s="104"/>
      <c r="G256" s="104" t="s">
        <v>27</v>
      </c>
      <c r="H256" s="104"/>
      <c r="I256" s="104"/>
      <c r="J256" s="104"/>
      <c r="K256" s="105"/>
      <c r="L256" s="103"/>
      <c r="M256" s="104"/>
      <c r="N256" s="104"/>
      <c r="O256" s="104"/>
      <c r="P256" s="104"/>
      <c r="Q256" s="104"/>
      <c r="R256" s="106"/>
      <c r="S256" s="127"/>
      <c r="T256" s="116"/>
      <c r="U256" s="107"/>
    </row>
    <row r="257" spans="1:21" ht="15.5" x14ac:dyDescent="0.35">
      <c r="A257" s="43" t="s">
        <v>238</v>
      </c>
      <c r="B257" s="102">
        <v>2.4470274159362405E-2</v>
      </c>
      <c r="C257" s="102">
        <v>1.2614959914397099</v>
      </c>
      <c r="D257" s="104" t="s">
        <v>27</v>
      </c>
      <c r="E257" s="104" t="s">
        <v>27</v>
      </c>
      <c r="F257" s="104"/>
      <c r="G257" s="104" t="s">
        <v>27</v>
      </c>
      <c r="H257" s="104"/>
      <c r="I257" s="104"/>
      <c r="J257" s="104"/>
      <c r="K257" s="105"/>
      <c r="L257" s="103"/>
      <c r="M257" s="104"/>
      <c r="N257" s="104"/>
      <c r="O257" s="104"/>
      <c r="P257" s="104"/>
      <c r="Q257" s="104"/>
      <c r="R257" s="106"/>
      <c r="S257" s="127"/>
      <c r="T257" s="116" t="s">
        <v>27</v>
      </c>
      <c r="U257" s="107" t="s">
        <v>27</v>
      </c>
    </row>
    <row r="258" spans="1:21" ht="15.5" x14ac:dyDescent="0.35">
      <c r="A258" s="43" t="s">
        <v>239</v>
      </c>
      <c r="B258" s="102">
        <v>1.5995372692440277</v>
      </c>
      <c r="C258" s="102">
        <v>1.2242292391926599</v>
      </c>
      <c r="D258" s="104"/>
      <c r="E258" s="104"/>
      <c r="F258" s="104"/>
      <c r="G258" s="104"/>
      <c r="H258" s="104"/>
      <c r="I258" s="104"/>
      <c r="J258" s="104"/>
      <c r="K258" s="105"/>
      <c r="L258" s="103" t="s">
        <v>27</v>
      </c>
      <c r="M258" s="104"/>
      <c r="N258" s="104"/>
      <c r="O258" s="104"/>
      <c r="P258" s="104" t="s">
        <v>27</v>
      </c>
      <c r="Q258" s="104"/>
      <c r="R258" s="106" t="s">
        <v>27</v>
      </c>
      <c r="S258" s="127"/>
      <c r="T258" s="116" t="s">
        <v>27</v>
      </c>
      <c r="U258" s="107" t="s">
        <v>27</v>
      </c>
    </row>
    <row r="259" spans="1:21" ht="15.5" x14ac:dyDescent="0.35">
      <c r="A259" s="43" t="s">
        <v>240</v>
      </c>
      <c r="B259" s="102">
        <v>5.8328381942488565E-2</v>
      </c>
      <c r="C259" s="102">
        <v>1.2989327672308399</v>
      </c>
      <c r="D259" s="104"/>
      <c r="E259" s="104"/>
      <c r="F259" s="104"/>
      <c r="G259" s="104"/>
      <c r="H259" s="104"/>
      <c r="I259" s="104"/>
      <c r="J259" s="104"/>
      <c r="K259" s="105"/>
      <c r="L259" s="103" t="s">
        <v>27</v>
      </c>
      <c r="M259" s="104"/>
      <c r="N259" s="104"/>
      <c r="O259" s="104"/>
      <c r="P259" s="104" t="s">
        <v>27</v>
      </c>
      <c r="Q259" s="104"/>
      <c r="R259" s="106" t="s">
        <v>27</v>
      </c>
      <c r="S259" s="127"/>
      <c r="T259" s="116"/>
      <c r="U259" s="107"/>
    </row>
    <row r="260" spans="1:21" ht="15.5" x14ac:dyDescent="0.35">
      <c r="A260" s="43" t="s">
        <v>241</v>
      </c>
      <c r="B260" s="102">
        <v>3.3059872739621771E-2</v>
      </c>
      <c r="C260" s="102">
        <v>1.33447024673782</v>
      </c>
      <c r="D260" s="104"/>
      <c r="E260" s="104"/>
      <c r="F260" s="104"/>
      <c r="G260" s="104"/>
      <c r="H260" s="104"/>
      <c r="I260" s="104"/>
      <c r="J260" s="104"/>
      <c r="K260" s="105"/>
      <c r="L260" s="103" t="s">
        <v>27</v>
      </c>
      <c r="M260" s="104"/>
      <c r="N260" s="104"/>
      <c r="O260" s="104"/>
      <c r="P260" s="104" t="s">
        <v>27</v>
      </c>
      <c r="Q260" s="104"/>
      <c r="R260" s="106" t="s">
        <v>27</v>
      </c>
      <c r="S260" s="127"/>
      <c r="T260" s="116"/>
      <c r="U260" s="107"/>
    </row>
    <row r="261" spans="1:21" ht="15.5" x14ac:dyDescent="0.35">
      <c r="A261" s="43" t="s">
        <v>242</v>
      </c>
      <c r="B261" s="102">
        <v>0.50534253974060395</v>
      </c>
      <c r="C261" s="102">
        <v>1.2546083774021901</v>
      </c>
      <c r="D261" s="104"/>
      <c r="E261" s="104"/>
      <c r="F261" s="104"/>
      <c r="G261" s="104"/>
      <c r="H261" s="104"/>
      <c r="I261" s="104"/>
      <c r="J261" s="104"/>
      <c r="K261" s="105"/>
      <c r="L261" s="103" t="s">
        <v>27</v>
      </c>
      <c r="M261" s="104"/>
      <c r="N261" s="104"/>
      <c r="O261" s="104"/>
      <c r="P261" s="104" t="s">
        <v>27</v>
      </c>
      <c r="Q261" s="104" t="s">
        <v>27</v>
      </c>
      <c r="R261" s="106"/>
      <c r="S261" s="127"/>
      <c r="T261" s="116" t="s">
        <v>27</v>
      </c>
      <c r="U261" s="107"/>
    </row>
    <row r="262" spans="1:21" ht="15.5" x14ac:dyDescent="0.35">
      <c r="A262" s="43" t="s">
        <v>243</v>
      </c>
      <c r="B262" s="102">
        <v>4.8244724155448795</v>
      </c>
      <c r="C262" s="102">
        <v>1.2669680674450601</v>
      </c>
      <c r="D262" s="104"/>
      <c r="E262" s="104"/>
      <c r="F262" s="104"/>
      <c r="G262" s="104"/>
      <c r="H262" s="104"/>
      <c r="I262" s="104"/>
      <c r="J262" s="104"/>
      <c r="K262" s="105"/>
      <c r="L262" s="103" t="s">
        <v>27</v>
      </c>
      <c r="M262" s="104"/>
      <c r="N262" s="104"/>
      <c r="O262" s="104"/>
      <c r="P262" s="104" t="s">
        <v>27</v>
      </c>
      <c r="Q262" s="104" t="s">
        <v>27</v>
      </c>
      <c r="R262" s="106"/>
      <c r="S262" s="127"/>
      <c r="T262" s="116" t="s">
        <v>27</v>
      </c>
      <c r="U262" s="107" t="s">
        <v>27</v>
      </c>
    </row>
    <row r="263" spans="1:21" ht="15.5" x14ac:dyDescent="0.35">
      <c r="A263" s="43" t="s">
        <v>244</v>
      </c>
      <c r="B263" s="102">
        <v>7.1123495767143399E-2</v>
      </c>
      <c r="C263" s="102">
        <v>1.44848246511741</v>
      </c>
      <c r="D263" s="104" t="s">
        <v>27</v>
      </c>
      <c r="E263" s="104"/>
      <c r="F263" s="104"/>
      <c r="G263" s="104"/>
      <c r="H263" s="104" t="s">
        <v>27</v>
      </c>
      <c r="I263" s="104"/>
      <c r="J263" s="104"/>
      <c r="K263" s="105" t="s">
        <v>27</v>
      </c>
      <c r="L263" s="103"/>
      <c r="M263" s="104"/>
      <c r="N263" s="104"/>
      <c r="O263" s="104"/>
      <c r="P263" s="104"/>
      <c r="Q263" s="104"/>
      <c r="R263" s="106"/>
      <c r="S263" s="127"/>
      <c r="T263" s="116"/>
      <c r="U263" s="107"/>
    </row>
    <row r="264" spans="1:21" ht="15.5" x14ac:dyDescent="0.35">
      <c r="A264" s="43" t="s">
        <v>245</v>
      </c>
      <c r="B264" s="102">
        <v>0.28942721560572804</v>
      </c>
      <c r="C264" s="102">
        <v>1.4761536577359002</v>
      </c>
      <c r="D264" s="104" t="s">
        <v>27</v>
      </c>
      <c r="E264" s="104"/>
      <c r="F264" s="104"/>
      <c r="G264" s="104"/>
      <c r="H264" s="104" t="s">
        <v>27</v>
      </c>
      <c r="I264" s="104"/>
      <c r="J264" s="104"/>
      <c r="K264" s="105" t="s">
        <v>27</v>
      </c>
      <c r="L264" s="103"/>
      <c r="M264" s="104"/>
      <c r="N264" s="104"/>
      <c r="O264" s="104"/>
      <c r="P264" s="104"/>
      <c r="Q264" s="104"/>
      <c r="R264" s="106"/>
      <c r="S264" s="127"/>
      <c r="T264" s="116"/>
      <c r="U264" s="107" t="s">
        <v>27</v>
      </c>
    </row>
    <row r="265" spans="1:21" ht="15.5" x14ac:dyDescent="0.35">
      <c r="A265" s="43" t="s">
        <v>246</v>
      </c>
      <c r="B265" s="102">
        <v>8.6678412903076971E-2</v>
      </c>
      <c r="C265" s="102">
        <v>1.0743705581776499</v>
      </c>
      <c r="D265" s="104"/>
      <c r="E265" s="104"/>
      <c r="F265" s="104"/>
      <c r="G265" s="104"/>
      <c r="H265" s="104"/>
      <c r="I265" s="104"/>
      <c r="J265" s="104"/>
      <c r="K265" s="105"/>
      <c r="L265" s="103" t="s">
        <v>27</v>
      </c>
      <c r="M265" s="104"/>
      <c r="N265" s="104"/>
      <c r="O265" s="104"/>
      <c r="P265" s="104" t="s">
        <v>27</v>
      </c>
      <c r="Q265" s="104"/>
      <c r="R265" s="106" t="s">
        <v>27</v>
      </c>
      <c r="S265" s="127"/>
      <c r="T265" s="116" t="s">
        <v>27</v>
      </c>
      <c r="U265" s="107" t="s">
        <v>27</v>
      </c>
    </row>
    <row r="266" spans="1:21" ht="15.5" x14ac:dyDescent="0.35">
      <c r="A266" s="43" t="s">
        <v>247</v>
      </c>
      <c r="B266" s="102">
        <v>0.27184032982359974</v>
      </c>
      <c r="C266" s="102">
        <v>1.16856396772822</v>
      </c>
      <c r="D266" s="104" t="s">
        <v>27</v>
      </c>
      <c r="E266" s="104" t="s">
        <v>27</v>
      </c>
      <c r="F266" s="104"/>
      <c r="G266" s="104" t="s">
        <v>27</v>
      </c>
      <c r="H266" s="104"/>
      <c r="I266" s="104"/>
      <c r="J266" s="104"/>
      <c r="K266" s="105"/>
      <c r="L266" s="103"/>
      <c r="M266" s="104"/>
      <c r="N266" s="104"/>
      <c r="O266" s="104"/>
      <c r="P266" s="104"/>
      <c r="Q266" s="104"/>
      <c r="R266" s="106"/>
      <c r="S266" s="127"/>
      <c r="T266" s="116" t="s">
        <v>27</v>
      </c>
      <c r="U266" s="107"/>
    </row>
    <row r="267" spans="1:21" ht="15.5" x14ac:dyDescent="0.35">
      <c r="A267" s="43" t="s">
        <v>248</v>
      </c>
      <c r="B267" s="102">
        <v>0.21435226508246502</v>
      </c>
      <c r="C267" s="102">
        <v>1.4018262157788499</v>
      </c>
      <c r="D267" s="104" t="s">
        <v>27</v>
      </c>
      <c r="E267" s="104" t="s">
        <v>27</v>
      </c>
      <c r="F267" s="104"/>
      <c r="G267" s="104" t="s">
        <v>27</v>
      </c>
      <c r="H267" s="104"/>
      <c r="I267" s="104"/>
      <c r="J267" s="104"/>
      <c r="K267" s="105"/>
      <c r="L267" s="103"/>
      <c r="M267" s="104"/>
      <c r="N267" s="104"/>
      <c r="O267" s="104"/>
      <c r="P267" s="104"/>
      <c r="Q267" s="104"/>
      <c r="R267" s="106"/>
      <c r="S267" s="127"/>
      <c r="T267" s="116"/>
      <c r="U267" s="107" t="s">
        <v>27</v>
      </c>
    </row>
    <row r="268" spans="1:21" ht="15.5" x14ac:dyDescent="0.35">
      <c r="A268" s="43" t="s">
        <v>249</v>
      </c>
      <c r="B268" s="102">
        <v>4.7747051132316261E-2</v>
      </c>
      <c r="C268" s="102">
        <v>1.3806608280642101</v>
      </c>
      <c r="D268" s="104" t="s">
        <v>27</v>
      </c>
      <c r="E268" s="104" t="s">
        <v>27</v>
      </c>
      <c r="F268" s="104"/>
      <c r="G268" s="104" t="s">
        <v>27</v>
      </c>
      <c r="H268" s="104"/>
      <c r="I268" s="104"/>
      <c r="J268" s="104"/>
      <c r="K268" s="105"/>
      <c r="L268" s="103"/>
      <c r="M268" s="104"/>
      <c r="N268" s="104"/>
      <c r="O268" s="104"/>
      <c r="P268" s="104"/>
      <c r="Q268" s="104"/>
      <c r="R268" s="106"/>
      <c r="S268" s="127"/>
      <c r="T268" s="116"/>
      <c r="U268" s="107"/>
    </row>
    <row r="269" spans="1:21" ht="15.5" x14ac:dyDescent="0.35">
      <c r="A269" s="43" t="s">
        <v>250</v>
      </c>
      <c r="B269" s="102">
        <v>0.1176418740697877</v>
      </c>
      <c r="C269" s="102">
        <v>1.38164725962306</v>
      </c>
      <c r="D269" s="104" t="s">
        <v>27</v>
      </c>
      <c r="E269" s="104"/>
      <c r="F269" s="104"/>
      <c r="G269" s="104"/>
      <c r="H269" s="104" t="s">
        <v>27</v>
      </c>
      <c r="I269" s="104"/>
      <c r="J269" s="104"/>
      <c r="K269" s="105" t="s">
        <v>27</v>
      </c>
      <c r="L269" s="103"/>
      <c r="M269" s="104"/>
      <c r="N269" s="104"/>
      <c r="O269" s="104"/>
      <c r="P269" s="104"/>
      <c r="Q269" s="104"/>
      <c r="R269" s="106"/>
      <c r="S269" s="127"/>
      <c r="T269" s="116"/>
      <c r="U269" s="107"/>
    </row>
    <row r="270" spans="1:21" ht="15.5" x14ac:dyDescent="0.35">
      <c r="A270" s="43" t="s">
        <v>298</v>
      </c>
      <c r="B270" s="102">
        <v>0.23782666981265235</v>
      </c>
      <c r="C270" s="102">
        <v>1.6925317857022799</v>
      </c>
      <c r="D270" s="104" t="s">
        <v>27</v>
      </c>
      <c r="E270" s="104"/>
      <c r="F270" s="104"/>
      <c r="G270" s="104"/>
      <c r="H270" s="104" t="s">
        <v>27</v>
      </c>
      <c r="I270" s="104"/>
      <c r="J270" s="104"/>
      <c r="K270" s="105" t="s">
        <v>27</v>
      </c>
      <c r="L270" s="103"/>
      <c r="M270" s="104"/>
      <c r="N270" s="104"/>
      <c r="O270" s="104"/>
      <c r="P270" s="104"/>
      <c r="Q270" s="104"/>
      <c r="R270" s="106"/>
      <c r="S270" s="127"/>
      <c r="T270" s="116"/>
      <c r="U270" s="107"/>
    </row>
    <row r="271" spans="1:21" ht="15.5" x14ac:dyDescent="0.35">
      <c r="A271" s="43" t="s">
        <v>251</v>
      </c>
      <c r="B271" s="102">
        <v>0.97436413640386144</v>
      </c>
      <c r="C271" s="102">
        <v>1.23157666192818</v>
      </c>
      <c r="D271" s="104"/>
      <c r="E271" s="104"/>
      <c r="F271" s="104"/>
      <c r="G271" s="104"/>
      <c r="H271" s="104"/>
      <c r="I271" s="104"/>
      <c r="J271" s="104"/>
      <c r="K271" s="105"/>
      <c r="L271" s="103" t="s">
        <v>27</v>
      </c>
      <c r="M271" s="104"/>
      <c r="N271" s="104"/>
      <c r="O271" s="104"/>
      <c r="P271" s="104" t="s">
        <v>27</v>
      </c>
      <c r="Q271" s="104"/>
      <c r="R271" s="106" t="s">
        <v>27</v>
      </c>
      <c r="S271" s="127"/>
      <c r="T271" s="116" t="s">
        <v>27</v>
      </c>
      <c r="U271" s="107"/>
    </row>
    <row r="272" spans="1:21" ht="15.5" x14ac:dyDescent="0.35">
      <c r="A272" s="43" t="s">
        <v>252</v>
      </c>
      <c r="B272" s="102">
        <v>0.14302337806351006</v>
      </c>
      <c r="C272" s="102">
        <v>1.41248898785558</v>
      </c>
      <c r="D272" s="104"/>
      <c r="E272" s="104"/>
      <c r="F272" s="104"/>
      <c r="G272" s="104"/>
      <c r="H272" s="104"/>
      <c r="I272" s="104"/>
      <c r="J272" s="104"/>
      <c r="K272" s="105"/>
      <c r="L272" s="103" t="s">
        <v>27</v>
      </c>
      <c r="M272" s="104"/>
      <c r="N272" s="104"/>
      <c r="O272" s="104"/>
      <c r="P272" s="104" t="s">
        <v>27</v>
      </c>
      <c r="Q272" s="104"/>
      <c r="R272" s="106" t="s">
        <v>27</v>
      </c>
      <c r="S272" s="127"/>
      <c r="T272" s="116"/>
      <c r="U272" s="107"/>
    </row>
    <row r="273" spans="1:21" ht="15.5" x14ac:dyDescent="0.35">
      <c r="A273" s="43" t="s">
        <v>253</v>
      </c>
      <c r="B273" s="102">
        <v>0.27762115313187352</v>
      </c>
      <c r="C273" s="102">
        <v>1.5875775756702502</v>
      </c>
      <c r="D273" s="104" t="s">
        <v>27</v>
      </c>
      <c r="E273" s="104"/>
      <c r="F273" s="104"/>
      <c r="G273" s="104"/>
      <c r="H273" s="104" t="s">
        <v>27</v>
      </c>
      <c r="I273" s="104"/>
      <c r="J273" s="104"/>
      <c r="K273" s="105" t="s">
        <v>27</v>
      </c>
      <c r="L273" s="103"/>
      <c r="M273" s="104"/>
      <c r="N273" s="104"/>
      <c r="O273" s="104"/>
      <c r="P273" s="104"/>
      <c r="Q273" s="104"/>
      <c r="R273" s="106"/>
      <c r="S273" s="127"/>
      <c r="T273" s="116"/>
      <c r="U273" s="107"/>
    </row>
    <row r="274" spans="1:21" ht="15.5" x14ac:dyDescent="0.35">
      <c r="A274" s="43" t="s">
        <v>254</v>
      </c>
      <c r="B274" s="102">
        <v>3.1634028107249516E-2</v>
      </c>
      <c r="C274" s="102">
        <v>1.3312704031096101</v>
      </c>
      <c r="D274" s="104" t="s">
        <v>27</v>
      </c>
      <c r="E274" s="104"/>
      <c r="F274" s="104"/>
      <c r="G274" s="104"/>
      <c r="H274" s="104" t="s">
        <v>27</v>
      </c>
      <c r="I274" s="104"/>
      <c r="J274" s="104"/>
      <c r="K274" s="105" t="s">
        <v>27</v>
      </c>
      <c r="L274" s="103"/>
      <c r="M274" s="104"/>
      <c r="N274" s="104"/>
      <c r="O274" s="104"/>
      <c r="P274" s="104"/>
      <c r="Q274" s="104"/>
      <c r="R274" s="106"/>
      <c r="S274" s="127"/>
      <c r="T274" s="116"/>
      <c r="U274" s="107"/>
    </row>
    <row r="275" spans="1:21" ht="15.5" x14ac:dyDescent="0.35">
      <c r="A275" s="44" t="s">
        <v>326</v>
      </c>
      <c r="B275" s="108">
        <f>+SUM(B276:B306)</f>
        <v>7.286530543275429</v>
      </c>
      <c r="C275" s="108">
        <v>1.2326784686296</v>
      </c>
      <c r="D275" s="145">
        <f>+SUMIF(D276:D306,"X",$B$276:$B$306)</f>
        <v>7.286530543275429</v>
      </c>
      <c r="E275" s="109">
        <f t="shared" ref="E275:U275" si="5">+SUMIF(E276:E306,"X",$B$276:$B$306)</f>
        <v>1.2954912018253963</v>
      </c>
      <c r="F275" s="109">
        <f t="shared" si="5"/>
        <v>0</v>
      </c>
      <c r="G275" s="109">
        <f t="shared" si="5"/>
        <v>1.2954912018253963</v>
      </c>
      <c r="H275" s="109">
        <f t="shared" si="5"/>
        <v>5.9910393414500316</v>
      </c>
      <c r="I275" s="109">
        <f t="shared" si="5"/>
        <v>2.520684628947075</v>
      </c>
      <c r="J275" s="109">
        <f t="shared" si="5"/>
        <v>0</v>
      </c>
      <c r="K275" s="109">
        <f t="shared" si="5"/>
        <v>3.4703547125029561</v>
      </c>
      <c r="L275" s="109">
        <f t="shared" si="5"/>
        <v>0</v>
      </c>
      <c r="M275" s="109">
        <f t="shared" si="5"/>
        <v>0</v>
      </c>
      <c r="N275" s="109">
        <f t="shared" si="5"/>
        <v>0</v>
      </c>
      <c r="O275" s="109">
        <f t="shared" si="5"/>
        <v>0</v>
      </c>
      <c r="P275" s="109">
        <f t="shared" si="5"/>
        <v>0</v>
      </c>
      <c r="Q275" s="109">
        <f t="shared" si="5"/>
        <v>0</v>
      </c>
      <c r="R275" s="113">
        <f t="shared" si="5"/>
        <v>0</v>
      </c>
      <c r="S275" s="126"/>
      <c r="T275" s="109">
        <f t="shared" si="5"/>
        <v>0.59776951531970302</v>
      </c>
      <c r="U275" s="109">
        <f t="shared" si="5"/>
        <v>3.7367333954428088</v>
      </c>
    </row>
    <row r="276" spans="1:21" ht="15.5" x14ac:dyDescent="0.35">
      <c r="A276" s="43" t="s">
        <v>265</v>
      </c>
      <c r="B276" s="102">
        <v>0.36865930097255872</v>
      </c>
      <c r="C276" s="102">
        <v>1.3617633611477</v>
      </c>
      <c r="D276" s="104" t="s">
        <v>27</v>
      </c>
      <c r="E276" s="104" t="s">
        <v>27</v>
      </c>
      <c r="F276" s="104"/>
      <c r="G276" s="104" t="s">
        <v>27</v>
      </c>
      <c r="H276" s="104"/>
      <c r="I276" s="104"/>
      <c r="J276" s="104"/>
      <c r="K276" s="105"/>
      <c r="L276" s="103"/>
      <c r="M276" s="104"/>
      <c r="N276" s="104"/>
      <c r="O276" s="104"/>
      <c r="P276" s="104"/>
      <c r="Q276" s="104"/>
      <c r="R276" s="106"/>
      <c r="S276" s="127"/>
      <c r="T276" s="116"/>
      <c r="U276" s="107"/>
    </row>
    <row r="277" spans="1:21" ht="15.5" x14ac:dyDescent="0.35">
      <c r="A277" s="43" t="s">
        <v>266</v>
      </c>
      <c r="B277" s="102">
        <v>1.695551251086214E-2</v>
      </c>
      <c r="C277" s="102">
        <v>1.2109898366629901</v>
      </c>
      <c r="D277" s="104" t="s">
        <v>27</v>
      </c>
      <c r="E277" s="104" t="s">
        <v>27</v>
      </c>
      <c r="F277" s="104"/>
      <c r="G277" s="104" t="s">
        <v>27</v>
      </c>
      <c r="H277" s="104"/>
      <c r="I277" s="104"/>
      <c r="J277" s="104"/>
      <c r="K277" s="105"/>
      <c r="L277" s="103"/>
      <c r="M277" s="104"/>
      <c r="N277" s="104"/>
      <c r="O277" s="104"/>
      <c r="P277" s="104"/>
      <c r="Q277" s="104"/>
      <c r="R277" s="106"/>
      <c r="S277" s="127"/>
      <c r="T277" s="116"/>
      <c r="U277" s="107"/>
    </row>
    <row r="278" spans="1:21" ht="15.5" x14ac:dyDescent="0.35">
      <c r="A278" s="43" t="s">
        <v>283</v>
      </c>
      <c r="B278" s="102">
        <v>2.8655169645883376E-2</v>
      </c>
      <c r="C278" s="102">
        <v>1.2011021543614699</v>
      </c>
      <c r="D278" s="104" t="s">
        <v>27</v>
      </c>
      <c r="E278" s="104"/>
      <c r="F278" s="104"/>
      <c r="G278" s="104"/>
      <c r="H278" s="104" t="s">
        <v>27</v>
      </c>
      <c r="I278" s="104" t="s">
        <v>27</v>
      </c>
      <c r="J278" s="104"/>
      <c r="K278" s="105"/>
      <c r="L278" s="103"/>
      <c r="M278" s="104"/>
      <c r="N278" s="104"/>
      <c r="O278" s="104"/>
      <c r="P278" s="104"/>
      <c r="Q278" s="104"/>
      <c r="R278" s="106"/>
      <c r="S278" s="127"/>
      <c r="T278" s="116"/>
      <c r="U278" s="107" t="s">
        <v>27</v>
      </c>
    </row>
    <row r="279" spans="1:21" ht="15.5" x14ac:dyDescent="0.35">
      <c r="A279" s="43" t="s">
        <v>267</v>
      </c>
      <c r="B279" s="102">
        <v>0.1491402240731568</v>
      </c>
      <c r="C279" s="102">
        <v>1.43268903298548</v>
      </c>
      <c r="D279" s="104" t="s">
        <v>27</v>
      </c>
      <c r="E279" s="104"/>
      <c r="F279" s="104"/>
      <c r="G279" s="104"/>
      <c r="H279" s="104" t="s">
        <v>27</v>
      </c>
      <c r="I279" s="104"/>
      <c r="J279" s="104"/>
      <c r="K279" s="105" t="s">
        <v>27</v>
      </c>
      <c r="L279" s="103"/>
      <c r="M279" s="104"/>
      <c r="N279" s="104"/>
      <c r="O279" s="104"/>
      <c r="P279" s="104"/>
      <c r="Q279" s="104"/>
      <c r="R279" s="106"/>
      <c r="S279" s="127"/>
      <c r="T279" s="116" t="s">
        <v>27</v>
      </c>
      <c r="U279" s="107"/>
    </row>
    <row r="280" spans="1:21" ht="15.5" x14ac:dyDescent="0.35">
      <c r="A280" s="43" t="s">
        <v>268</v>
      </c>
      <c r="B280" s="102">
        <v>0.10135205655181241</v>
      </c>
      <c r="C280" s="102">
        <v>1.22650038781452</v>
      </c>
      <c r="D280" s="104" t="s">
        <v>27</v>
      </c>
      <c r="E280" s="104"/>
      <c r="F280" s="104"/>
      <c r="G280" s="104"/>
      <c r="H280" s="104" t="s">
        <v>27</v>
      </c>
      <c r="I280" s="104"/>
      <c r="J280" s="104"/>
      <c r="K280" s="105" t="s">
        <v>27</v>
      </c>
      <c r="L280" s="103"/>
      <c r="M280" s="104"/>
      <c r="N280" s="104"/>
      <c r="O280" s="104"/>
      <c r="P280" s="104"/>
      <c r="Q280" s="104"/>
      <c r="R280" s="106"/>
      <c r="S280" s="127"/>
      <c r="T280" s="116"/>
      <c r="U280" s="107"/>
    </row>
    <row r="281" spans="1:21" ht="15.5" x14ac:dyDescent="0.35">
      <c r="A281" s="43" t="s">
        <v>269</v>
      </c>
      <c r="B281" s="102">
        <v>5.2183100732168426E-2</v>
      </c>
      <c r="C281" s="102">
        <v>0.99958211205400205</v>
      </c>
      <c r="D281" s="104" t="s">
        <v>27</v>
      </c>
      <c r="E281" s="104" t="s">
        <v>27</v>
      </c>
      <c r="F281" s="104"/>
      <c r="G281" s="104" t="s">
        <v>27</v>
      </c>
      <c r="H281" s="104"/>
      <c r="I281" s="104"/>
      <c r="J281" s="104"/>
      <c r="K281" s="105"/>
      <c r="L281" s="103"/>
      <c r="M281" s="104"/>
      <c r="N281" s="104"/>
      <c r="O281" s="104"/>
      <c r="P281" s="104"/>
      <c r="Q281" s="104"/>
      <c r="R281" s="106"/>
      <c r="S281" s="127"/>
      <c r="T281" s="116"/>
      <c r="U281" s="107"/>
    </row>
    <row r="282" spans="1:21" ht="15.5" x14ac:dyDescent="0.35">
      <c r="A282" s="43" t="s">
        <v>284</v>
      </c>
      <c r="B282" s="102">
        <v>0.13535048772964245</v>
      </c>
      <c r="C282" s="102">
        <v>1.2137950602107599</v>
      </c>
      <c r="D282" s="104" t="s">
        <v>27</v>
      </c>
      <c r="E282" s="104"/>
      <c r="F282" s="104"/>
      <c r="G282" s="104"/>
      <c r="H282" s="104" t="s">
        <v>27</v>
      </c>
      <c r="I282" s="104" t="s">
        <v>27</v>
      </c>
      <c r="J282" s="104"/>
      <c r="K282" s="105"/>
      <c r="L282" s="103"/>
      <c r="M282" s="104"/>
      <c r="N282" s="104"/>
      <c r="O282" s="104"/>
      <c r="P282" s="104"/>
      <c r="Q282" s="104"/>
      <c r="R282" s="106"/>
      <c r="S282" s="127"/>
      <c r="T282" s="116"/>
      <c r="U282" s="107" t="s">
        <v>27</v>
      </c>
    </row>
    <row r="283" spans="1:21" ht="15.5" x14ac:dyDescent="0.35">
      <c r="A283" s="43" t="s">
        <v>307</v>
      </c>
      <c r="B283" s="102">
        <v>3.3476651627346539E-2</v>
      </c>
      <c r="C283" s="102">
        <v>1.25891079906378</v>
      </c>
      <c r="D283" s="104" t="s">
        <v>27</v>
      </c>
      <c r="E283" s="104"/>
      <c r="F283" s="104"/>
      <c r="G283" s="104"/>
      <c r="H283" s="104" t="s">
        <v>27</v>
      </c>
      <c r="I283" s="104" t="s">
        <v>27</v>
      </c>
      <c r="J283" s="104"/>
      <c r="K283" s="105"/>
      <c r="L283" s="103"/>
      <c r="M283" s="104"/>
      <c r="N283" s="104"/>
      <c r="O283" s="104"/>
      <c r="P283" s="104"/>
      <c r="Q283" s="104"/>
      <c r="R283" s="106"/>
      <c r="S283" s="127"/>
      <c r="T283" s="116"/>
      <c r="U283" s="107" t="s">
        <v>27</v>
      </c>
    </row>
    <row r="284" spans="1:21" ht="15.5" x14ac:dyDescent="0.35">
      <c r="A284" s="43" t="s">
        <v>292</v>
      </c>
      <c r="B284" s="102">
        <v>0.17383621950587219</v>
      </c>
      <c r="C284" s="102">
        <v>1.2401257285828999</v>
      </c>
      <c r="D284" s="104" t="s">
        <v>27</v>
      </c>
      <c r="E284" s="104"/>
      <c r="F284" s="104"/>
      <c r="G284" s="104"/>
      <c r="H284" s="104" t="s">
        <v>27</v>
      </c>
      <c r="I284" s="104"/>
      <c r="J284" s="104"/>
      <c r="K284" s="105" t="s">
        <v>27</v>
      </c>
      <c r="L284" s="103"/>
      <c r="M284" s="104"/>
      <c r="N284" s="104"/>
      <c r="O284" s="104"/>
      <c r="P284" s="104"/>
      <c r="Q284" s="104"/>
      <c r="R284" s="106"/>
      <c r="S284" s="127"/>
      <c r="T284" s="116"/>
      <c r="U284" s="107"/>
    </row>
    <row r="285" spans="1:21" ht="15.5" x14ac:dyDescent="0.35">
      <c r="A285" s="43" t="s">
        <v>270</v>
      </c>
      <c r="B285" s="102">
        <v>1.4898340384270663E-2</v>
      </c>
      <c r="C285" s="102">
        <v>1.30076307308276</v>
      </c>
      <c r="D285" s="104" t="s">
        <v>27</v>
      </c>
      <c r="E285" s="104" t="s">
        <v>27</v>
      </c>
      <c r="F285" s="104"/>
      <c r="G285" s="104" t="s">
        <v>27</v>
      </c>
      <c r="H285" s="104"/>
      <c r="I285" s="104"/>
      <c r="J285" s="104"/>
      <c r="K285" s="105"/>
      <c r="L285" s="103"/>
      <c r="M285" s="104"/>
      <c r="N285" s="104"/>
      <c r="O285" s="104"/>
      <c r="P285" s="104"/>
      <c r="Q285" s="104"/>
      <c r="R285" s="106"/>
      <c r="S285" s="127"/>
      <c r="T285" s="116"/>
      <c r="U285" s="107"/>
    </row>
    <row r="286" spans="1:21" ht="15.5" x14ac:dyDescent="0.35">
      <c r="A286" s="43" t="s">
        <v>271</v>
      </c>
      <c r="B286" s="102">
        <v>0.14794727879088085</v>
      </c>
      <c r="C286" s="102">
        <v>1.2676496114856</v>
      </c>
      <c r="D286" s="104" t="s">
        <v>27</v>
      </c>
      <c r="E286" s="104" t="s">
        <v>27</v>
      </c>
      <c r="F286" s="104"/>
      <c r="G286" s="104" t="s">
        <v>27</v>
      </c>
      <c r="H286" s="104"/>
      <c r="I286" s="104"/>
      <c r="J286" s="104"/>
      <c r="K286" s="105"/>
      <c r="L286" s="103"/>
      <c r="M286" s="104"/>
      <c r="N286" s="104"/>
      <c r="O286" s="104"/>
      <c r="P286" s="104"/>
      <c r="Q286" s="104"/>
      <c r="R286" s="106"/>
      <c r="S286" s="127"/>
      <c r="T286" s="116"/>
      <c r="U286" s="107"/>
    </row>
    <row r="287" spans="1:21" ht="15.5" x14ac:dyDescent="0.35">
      <c r="A287" s="43" t="s">
        <v>272</v>
      </c>
      <c r="B287" s="102">
        <v>0.1545866466758993</v>
      </c>
      <c r="C287" s="102">
        <v>1.2771448129818601</v>
      </c>
      <c r="D287" s="104" t="s">
        <v>27</v>
      </c>
      <c r="E287" s="104" t="s">
        <v>27</v>
      </c>
      <c r="F287" s="104"/>
      <c r="G287" s="104" t="s">
        <v>27</v>
      </c>
      <c r="H287" s="104"/>
      <c r="I287" s="104"/>
      <c r="J287" s="104"/>
      <c r="K287" s="105"/>
      <c r="L287" s="103"/>
      <c r="M287" s="104"/>
      <c r="N287" s="104"/>
      <c r="O287" s="104"/>
      <c r="P287" s="104"/>
      <c r="Q287" s="104"/>
      <c r="R287" s="106"/>
      <c r="S287" s="127"/>
      <c r="T287" s="116"/>
      <c r="U287" s="107" t="s">
        <v>27</v>
      </c>
    </row>
    <row r="288" spans="1:21" ht="15.5" x14ac:dyDescent="0.35">
      <c r="A288" s="43" t="s">
        <v>273</v>
      </c>
      <c r="B288" s="102">
        <v>0.44862929124654621</v>
      </c>
      <c r="C288" s="102">
        <v>1.3320221586959802</v>
      </c>
      <c r="D288" s="104" t="s">
        <v>27</v>
      </c>
      <c r="E288" s="104" t="s">
        <v>27</v>
      </c>
      <c r="F288" s="104"/>
      <c r="G288" s="104" t="s">
        <v>27</v>
      </c>
      <c r="H288" s="104"/>
      <c r="I288" s="104"/>
      <c r="J288" s="104"/>
      <c r="K288" s="105"/>
      <c r="L288" s="103"/>
      <c r="M288" s="104"/>
      <c r="N288" s="104"/>
      <c r="O288" s="104"/>
      <c r="P288" s="104"/>
      <c r="Q288" s="104"/>
      <c r="R288" s="106"/>
      <c r="S288" s="127"/>
      <c r="T288" s="116" t="s">
        <v>27</v>
      </c>
      <c r="U288" s="107" t="s">
        <v>27</v>
      </c>
    </row>
    <row r="289" spans="1:21" ht="15.5" x14ac:dyDescent="0.35">
      <c r="A289" s="43" t="s">
        <v>274</v>
      </c>
      <c r="B289" s="102">
        <v>1.4694552976518286E-2</v>
      </c>
      <c r="C289" s="102">
        <v>1.1876937394820299</v>
      </c>
      <c r="D289" s="104" t="s">
        <v>27</v>
      </c>
      <c r="E289" s="104" t="s">
        <v>27</v>
      </c>
      <c r="F289" s="104"/>
      <c r="G289" s="104" t="s">
        <v>27</v>
      </c>
      <c r="H289" s="104"/>
      <c r="I289" s="104"/>
      <c r="J289" s="104"/>
      <c r="K289" s="105"/>
      <c r="L289" s="103"/>
      <c r="M289" s="104"/>
      <c r="N289" s="104"/>
      <c r="O289" s="104"/>
      <c r="P289" s="104"/>
      <c r="Q289" s="104"/>
      <c r="R289" s="106"/>
      <c r="S289" s="127"/>
      <c r="T289" s="116"/>
      <c r="U289" s="107" t="s">
        <v>27</v>
      </c>
    </row>
    <row r="290" spans="1:21" ht="15.5" x14ac:dyDescent="0.35">
      <c r="A290" s="43" t="s">
        <v>275</v>
      </c>
      <c r="B290" s="102">
        <v>2.8071030285874737E-2</v>
      </c>
      <c r="C290" s="102">
        <v>1.1124324664971399</v>
      </c>
      <c r="D290" s="104" t="s">
        <v>27</v>
      </c>
      <c r="E290" s="104"/>
      <c r="F290" s="104"/>
      <c r="G290" s="104"/>
      <c r="H290" s="104" t="s">
        <v>27</v>
      </c>
      <c r="I290" s="104"/>
      <c r="J290" s="104"/>
      <c r="K290" s="105" t="s">
        <v>27</v>
      </c>
      <c r="L290" s="103"/>
      <c r="M290" s="104"/>
      <c r="N290" s="104"/>
      <c r="O290" s="104"/>
      <c r="P290" s="104"/>
      <c r="Q290" s="104"/>
      <c r="R290" s="106"/>
      <c r="S290" s="127"/>
      <c r="T290" s="116"/>
      <c r="U290" s="107"/>
    </row>
    <row r="291" spans="1:21" ht="15.5" x14ac:dyDescent="0.35">
      <c r="A291" s="43" t="s">
        <v>276</v>
      </c>
      <c r="B291" s="102">
        <v>4.1471266297397759E-2</v>
      </c>
      <c r="C291" s="102">
        <v>1.3412714112051298</v>
      </c>
      <c r="D291" s="104" t="s">
        <v>27</v>
      </c>
      <c r="E291" s="104" t="s">
        <v>27</v>
      </c>
      <c r="F291" s="104"/>
      <c r="G291" s="104" t="s">
        <v>27</v>
      </c>
      <c r="H291" s="104"/>
      <c r="I291" s="104"/>
      <c r="J291" s="104"/>
      <c r="K291" s="105"/>
      <c r="L291" s="103"/>
      <c r="M291" s="104"/>
      <c r="N291" s="104"/>
      <c r="O291" s="104"/>
      <c r="P291" s="104"/>
      <c r="Q291" s="104"/>
      <c r="R291" s="106"/>
      <c r="S291" s="127"/>
      <c r="T291" s="116"/>
      <c r="U291" s="107" t="s">
        <v>27</v>
      </c>
    </row>
    <row r="292" spans="1:21" ht="15.5" x14ac:dyDescent="0.35">
      <c r="A292" s="43" t="s">
        <v>257</v>
      </c>
      <c r="B292" s="102">
        <v>1.2346691613632983</v>
      </c>
      <c r="C292" s="102">
        <v>0.8400175311320569</v>
      </c>
      <c r="D292" s="104" t="s">
        <v>27</v>
      </c>
      <c r="E292" s="104"/>
      <c r="F292" s="104"/>
      <c r="G292" s="104"/>
      <c r="H292" s="104" t="s">
        <v>27</v>
      </c>
      <c r="I292" s="104"/>
      <c r="J292" s="104"/>
      <c r="K292" s="105" t="s">
        <v>27</v>
      </c>
      <c r="L292" s="103"/>
      <c r="M292" s="104"/>
      <c r="N292" s="104"/>
      <c r="O292" s="104"/>
      <c r="P292" s="104"/>
      <c r="Q292" s="104"/>
      <c r="R292" s="106"/>
      <c r="S292" s="127"/>
      <c r="T292" s="116"/>
      <c r="U292" s="107" t="s">
        <v>27</v>
      </c>
    </row>
    <row r="293" spans="1:21" ht="15.5" x14ac:dyDescent="0.35">
      <c r="A293" s="43" t="s">
        <v>277</v>
      </c>
      <c r="B293" s="102">
        <v>0.6930532081156725</v>
      </c>
      <c r="C293" s="102">
        <v>1.1124324664971399</v>
      </c>
      <c r="D293" s="104" t="s">
        <v>27</v>
      </c>
      <c r="E293" s="104"/>
      <c r="F293" s="104"/>
      <c r="G293" s="104"/>
      <c r="H293" s="104" t="s">
        <v>27</v>
      </c>
      <c r="I293" s="104"/>
      <c r="J293" s="104"/>
      <c r="K293" s="105" t="s">
        <v>27</v>
      </c>
      <c r="L293" s="103"/>
      <c r="M293" s="104"/>
      <c r="N293" s="104"/>
      <c r="O293" s="104"/>
      <c r="P293" s="104"/>
      <c r="Q293" s="104"/>
      <c r="R293" s="106"/>
      <c r="S293" s="127"/>
      <c r="T293" s="116"/>
      <c r="U293" s="107"/>
    </row>
    <row r="294" spans="1:21" ht="15.5" x14ac:dyDescent="0.35">
      <c r="A294" s="43" t="s">
        <v>278</v>
      </c>
      <c r="B294" s="102">
        <v>1.6820488049513124E-2</v>
      </c>
      <c r="C294" s="102">
        <v>1.2238808793654998</v>
      </c>
      <c r="D294" s="104" t="s">
        <v>27</v>
      </c>
      <c r="E294" s="104" t="s">
        <v>27</v>
      </c>
      <c r="F294" s="104"/>
      <c r="G294" s="104" t="s">
        <v>27</v>
      </c>
      <c r="H294" s="104"/>
      <c r="I294" s="104"/>
      <c r="J294" s="104"/>
      <c r="K294" s="105"/>
      <c r="L294" s="103"/>
      <c r="M294" s="104"/>
      <c r="N294" s="104"/>
      <c r="O294" s="104"/>
      <c r="P294" s="104"/>
      <c r="Q294" s="104"/>
      <c r="R294" s="106"/>
      <c r="S294" s="127"/>
      <c r="T294" s="116"/>
      <c r="U294" s="107" t="s">
        <v>27</v>
      </c>
    </row>
    <row r="295" spans="1:21" ht="15.5" x14ac:dyDescent="0.35">
      <c r="A295" s="43" t="s">
        <v>279</v>
      </c>
      <c r="B295" s="102">
        <v>1.8645423188781034E-2</v>
      </c>
      <c r="C295" s="102">
        <v>1.5788222726843699</v>
      </c>
      <c r="D295" s="104" t="s">
        <v>27</v>
      </c>
      <c r="E295" s="104" t="s">
        <v>27</v>
      </c>
      <c r="F295" s="104"/>
      <c r="G295" s="104" t="s">
        <v>27</v>
      </c>
      <c r="H295" s="104"/>
      <c r="I295" s="104"/>
      <c r="J295" s="104"/>
      <c r="K295" s="105"/>
      <c r="L295" s="103"/>
      <c r="M295" s="104"/>
      <c r="N295" s="104"/>
      <c r="O295" s="104"/>
      <c r="P295" s="104"/>
      <c r="Q295" s="104"/>
      <c r="R295" s="106"/>
      <c r="S295" s="127"/>
      <c r="T295" s="116"/>
      <c r="U295" s="107"/>
    </row>
    <row r="296" spans="1:21" ht="15.5" x14ac:dyDescent="0.35">
      <c r="A296" s="43" t="s">
        <v>285</v>
      </c>
      <c r="B296" s="102">
        <v>0.15494777141135457</v>
      </c>
      <c r="C296" s="102">
        <v>1.3134927458819001</v>
      </c>
      <c r="D296" s="104" t="s">
        <v>27</v>
      </c>
      <c r="E296" s="104"/>
      <c r="F296" s="104"/>
      <c r="G296" s="104"/>
      <c r="H296" s="104" t="s">
        <v>27</v>
      </c>
      <c r="I296" s="104" t="s">
        <v>27</v>
      </c>
      <c r="J296" s="104"/>
      <c r="K296" s="105"/>
      <c r="L296" s="103"/>
      <c r="M296" s="104"/>
      <c r="N296" s="104"/>
      <c r="O296" s="104"/>
      <c r="P296" s="104"/>
      <c r="Q296" s="104"/>
      <c r="R296" s="106"/>
      <c r="S296" s="127"/>
      <c r="T296" s="116"/>
      <c r="U296" s="107" t="s">
        <v>27</v>
      </c>
    </row>
    <row r="297" spans="1:21" ht="15.5" x14ac:dyDescent="0.35">
      <c r="A297" s="43" t="s">
        <v>286</v>
      </c>
      <c r="B297" s="102">
        <v>0.4025711358201981</v>
      </c>
      <c r="C297" s="102">
        <v>1.2768116960720999</v>
      </c>
      <c r="D297" s="104" t="s">
        <v>27</v>
      </c>
      <c r="E297" s="104"/>
      <c r="F297" s="104"/>
      <c r="G297" s="104"/>
      <c r="H297" s="104" t="s">
        <v>27</v>
      </c>
      <c r="I297" s="104" t="s">
        <v>27</v>
      </c>
      <c r="J297" s="104"/>
      <c r="K297" s="105"/>
      <c r="L297" s="103"/>
      <c r="M297" s="104"/>
      <c r="N297" s="104"/>
      <c r="O297" s="104"/>
      <c r="P297" s="104"/>
      <c r="Q297" s="104"/>
      <c r="R297" s="106"/>
      <c r="S297" s="127"/>
      <c r="T297" s="116"/>
      <c r="U297" s="107" t="s">
        <v>27</v>
      </c>
    </row>
    <row r="298" spans="1:21" ht="15.5" x14ac:dyDescent="0.35">
      <c r="A298" s="43" t="s">
        <v>287</v>
      </c>
      <c r="B298" s="102">
        <v>0.43893307595615527</v>
      </c>
      <c r="C298" s="102">
        <v>1.2977952266699402</v>
      </c>
      <c r="D298" s="104" t="s">
        <v>27</v>
      </c>
      <c r="E298" s="104"/>
      <c r="F298" s="104"/>
      <c r="G298" s="104"/>
      <c r="H298" s="104" t="s">
        <v>27</v>
      </c>
      <c r="I298" s="104" t="s">
        <v>27</v>
      </c>
      <c r="J298" s="104"/>
      <c r="K298" s="105"/>
      <c r="L298" s="103"/>
      <c r="M298" s="104"/>
      <c r="N298" s="104"/>
      <c r="O298" s="104"/>
      <c r="P298" s="104"/>
      <c r="Q298" s="104"/>
      <c r="R298" s="106"/>
      <c r="S298" s="127"/>
      <c r="T298" s="116"/>
      <c r="U298" s="107" t="s">
        <v>27</v>
      </c>
    </row>
    <row r="299" spans="1:21" ht="15.5" x14ac:dyDescent="0.35">
      <c r="A299" s="43" t="s">
        <v>288</v>
      </c>
      <c r="B299" s="102">
        <v>0.19335935187420197</v>
      </c>
      <c r="C299" s="102">
        <v>1.26156558509595</v>
      </c>
      <c r="D299" s="104" t="s">
        <v>27</v>
      </c>
      <c r="E299" s="104"/>
      <c r="F299" s="104"/>
      <c r="G299" s="104"/>
      <c r="H299" s="104" t="s">
        <v>27</v>
      </c>
      <c r="I299" s="104" t="s">
        <v>27</v>
      </c>
      <c r="J299" s="104"/>
      <c r="K299" s="105"/>
      <c r="L299" s="103"/>
      <c r="M299" s="104"/>
      <c r="N299" s="104"/>
      <c r="O299" s="104"/>
      <c r="P299" s="104"/>
      <c r="Q299" s="104"/>
      <c r="R299" s="106"/>
      <c r="S299" s="127"/>
      <c r="T299" s="116"/>
      <c r="U299" s="107" t="s">
        <v>27</v>
      </c>
    </row>
    <row r="300" spans="1:21" ht="15.5" x14ac:dyDescent="0.35">
      <c r="A300" s="43" t="s">
        <v>259</v>
      </c>
      <c r="B300" s="102">
        <v>0.43856834476885315</v>
      </c>
      <c r="C300" s="102">
        <v>1.2340039579729301</v>
      </c>
      <c r="D300" s="104" t="s">
        <v>27</v>
      </c>
      <c r="E300" s="104"/>
      <c r="F300" s="104"/>
      <c r="G300" s="104"/>
      <c r="H300" s="104" t="s">
        <v>27</v>
      </c>
      <c r="I300" s="104"/>
      <c r="J300" s="104"/>
      <c r="K300" s="105" t="s">
        <v>27</v>
      </c>
      <c r="L300" s="103"/>
      <c r="M300" s="104"/>
      <c r="N300" s="104"/>
      <c r="O300" s="104"/>
      <c r="P300" s="104"/>
      <c r="Q300" s="104"/>
      <c r="R300" s="106"/>
      <c r="S300" s="127"/>
      <c r="T300" s="116"/>
      <c r="U300" s="107" t="s">
        <v>27</v>
      </c>
    </row>
    <row r="301" spans="1:21" ht="15.5" x14ac:dyDescent="0.35">
      <c r="A301" s="43" t="s">
        <v>261</v>
      </c>
      <c r="B301" s="102">
        <v>0.2856864218631352</v>
      </c>
      <c r="C301" s="102">
        <v>1.1565956484144799</v>
      </c>
      <c r="D301" s="104" t="s">
        <v>27</v>
      </c>
      <c r="E301" s="104"/>
      <c r="F301" s="104"/>
      <c r="G301" s="104"/>
      <c r="H301" s="104" t="s">
        <v>27</v>
      </c>
      <c r="I301" s="104"/>
      <c r="J301" s="104"/>
      <c r="K301" s="105" t="s">
        <v>27</v>
      </c>
      <c r="L301" s="103"/>
      <c r="M301" s="104"/>
      <c r="N301" s="104"/>
      <c r="O301" s="104"/>
      <c r="P301" s="104"/>
      <c r="Q301" s="104"/>
      <c r="R301" s="106"/>
      <c r="S301" s="127"/>
      <c r="T301" s="116"/>
      <c r="U301" s="107"/>
    </row>
    <row r="302" spans="1:21" ht="15.5" x14ac:dyDescent="0.35">
      <c r="A302" s="43" t="s">
        <v>280</v>
      </c>
      <c r="B302" s="102">
        <v>4.9677702579075257E-2</v>
      </c>
      <c r="C302" s="102">
        <v>1.3884702309042101</v>
      </c>
      <c r="D302" s="104" t="s">
        <v>27</v>
      </c>
      <c r="E302" s="104"/>
      <c r="F302" s="104"/>
      <c r="G302" s="104"/>
      <c r="H302" s="104" t="s">
        <v>27</v>
      </c>
      <c r="I302" s="104"/>
      <c r="J302" s="104"/>
      <c r="K302" s="105" t="s">
        <v>27</v>
      </c>
      <c r="L302" s="103"/>
      <c r="M302" s="104"/>
      <c r="N302" s="104"/>
      <c r="O302" s="104"/>
      <c r="P302" s="104"/>
      <c r="Q302" s="104"/>
      <c r="R302" s="106"/>
      <c r="S302" s="127"/>
      <c r="T302" s="116"/>
      <c r="U302" s="107"/>
    </row>
    <row r="303" spans="1:21" ht="15.5" x14ac:dyDescent="0.35">
      <c r="A303" s="43" t="s">
        <v>281</v>
      </c>
      <c r="B303" s="102">
        <v>2.1692226446344796E-2</v>
      </c>
      <c r="C303" s="102">
        <v>1.1124324664971399</v>
      </c>
      <c r="D303" s="104" t="s">
        <v>27</v>
      </c>
      <c r="E303" s="104"/>
      <c r="F303" s="104"/>
      <c r="G303" s="104"/>
      <c r="H303" s="104" t="s">
        <v>27</v>
      </c>
      <c r="I303" s="104"/>
      <c r="J303" s="104"/>
      <c r="K303" s="105" t="s">
        <v>27</v>
      </c>
      <c r="L303" s="103"/>
      <c r="M303" s="104"/>
      <c r="N303" s="104"/>
      <c r="O303" s="104"/>
      <c r="P303" s="104"/>
      <c r="Q303" s="104"/>
      <c r="R303" s="106"/>
      <c r="S303" s="127"/>
      <c r="T303" s="116"/>
      <c r="U303" s="107"/>
    </row>
    <row r="304" spans="1:21" ht="15.5" x14ac:dyDescent="0.35">
      <c r="A304" s="43" t="s">
        <v>282</v>
      </c>
      <c r="B304" s="102">
        <v>0.19106196600940206</v>
      </c>
      <c r="C304" s="102">
        <v>1.2983950341152299</v>
      </c>
      <c r="D304" s="104" t="s">
        <v>27</v>
      </c>
      <c r="E304" s="104"/>
      <c r="F304" s="104"/>
      <c r="G304" s="104"/>
      <c r="H304" s="104" t="s">
        <v>27</v>
      </c>
      <c r="I304" s="104"/>
      <c r="J304" s="104"/>
      <c r="K304" s="105" t="s">
        <v>27</v>
      </c>
      <c r="L304" s="103"/>
      <c r="M304" s="104"/>
      <c r="N304" s="104"/>
      <c r="O304" s="104"/>
      <c r="P304" s="104"/>
      <c r="Q304" s="104"/>
      <c r="R304" s="106"/>
      <c r="S304" s="127"/>
      <c r="T304" s="116"/>
      <c r="U304" s="107"/>
    </row>
    <row r="305" spans="1:21" ht="15.5" x14ac:dyDescent="0.35">
      <c r="A305" s="43" t="s">
        <v>263</v>
      </c>
      <c r="B305" s="102">
        <v>0.10354615094045909</v>
      </c>
      <c r="C305" s="102">
        <v>1.1124324664971399</v>
      </c>
      <c r="D305" s="104" t="s">
        <v>27</v>
      </c>
      <c r="E305" s="104"/>
      <c r="F305" s="104"/>
      <c r="G305" s="104"/>
      <c r="H305" s="104" t="s">
        <v>27</v>
      </c>
      <c r="I305" s="104"/>
      <c r="J305" s="104"/>
      <c r="K305" s="105" t="s">
        <v>27</v>
      </c>
      <c r="L305" s="103"/>
      <c r="M305" s="104"/>
      <c r="N305" s="104"/>
      <c r="O305" s="104"/>
      <c r="P305" s="104"/>
      <c r="Q305" s="104"/>
      <c r="R305" s="106"/>
      <c r="S305" s="127"/>
      <c r="T305" s="116"/>
      <c r="U305" s="107"/>
    </row>
    <row r="306" spans="1:21" ht="15.5" x14ac:dyDescent="0.35">
      <c r="A306" s="43" t="s">
        <v>289</v>
      </c>
      <c r="B306" s="102">
        <v>1.133390984882293</v>
      </c>
      <c r="C306" s="102">
        <v>1.27945032161079</v>
      </c>
      <c r="D306" s="104" t="s">
        <v>27</v>
      </c>
      <c r="E306" s="104"/>
      <c r="F306" s="104"/>
      <c r="G306" s="104"/>
      <c r="H306" s="104" t="s">
        <v>27</v>
      </c>
      <c r="I306" s="104" t="s">
        <v>27</v>
      </c>
      <c r="J306" s="104"/>
      <c r="K306" s="105"/>
      <c r="L306" s="103"/>
      <c r="M306" s="104"/>
      <c r="N306" s="104"/>
      <c r="O306" s="104"/>
      <c r="P306" s="104"/>
      <c r="Q306" s="104"/>
      <c r="R306" s="106"/>
      <c r="S306" s="127"/>
      <c r="T306" s="116"/>
      <c r="U306" s="107"/>
    </row>
    <row r="307" spans="1:21" ht="15.5" x14ac:dyDescent="0.35">
      <c r="A307" s="44" t="s">
        <v>19</v>
      </c>
      <c r="B307" s="108">
        <f>+SUM(B308:B312)</f>
        <v>8.4603261972446742</v>
      </c>
      <c r="C307" s="108">
        <v>1.51045880241566</v>
      </c>
      <c r="D307" s="145">
        <f>+SUMIF(D308:D312,"X",B308:$B$312)</f>
        <v>8.3787442137629267</v>
      </c>
      <c r="E307" s="109">
        <f>+SUMIF(E308:E312,"X",$B308:C$312)</f>
        <v>0</v>
      </c>
      <c r="F307" s="109">
        <f>+SUMIF(F308:F312,"X",$B308:D$312)</f>
        <v>0</v>
      </c>
      <c r="G307" s="109">
        <f>+SUMIF(G308:G312,"X",$B308:E$312)</f>
        <v>0</v>
      </c>
      <c r="H307" s="109">
        <f>+SUMIF(H308:H312,"X",$B308:F$312)</f>
        <v>8.3787442137629267</v>
      </c>
      <c r="I307" s="109">
        <f>+SUMIF(I308:I312,"X",$B308:G$312)</f>
        <v>0</v>
      </c>
      <c r="J307" s="109">
        <f>+SUMIF(J308:J312,"X",$B308:H$312)</f>
        <v>0</v>
      </c>
      <c r="K307" s="109">
        <f>+SUMIF(K308:K312,"X",$B308:I$312)</f>
        <v>8.3787442137629267</v>
      </c>
      <c r="L307" s="109">
        <f>+SUMIF(L308:L312,"X",$B308:J$312)</f>
        <v>8.158198348174743E-2</v>
      </c>
      <c r="M307" s="109">
        <f>+SUMIF(M308:M312,"X",$B308:K$312)</f>
        <v>0</v>
      </c>
      <c r="N307" s="109">
        <f>+SUMIF(N308:N312,"X",$B308:L$312)</f>
        <v>0</v>
      </c>
      <c r="O307" s="109">
        <f>+SUMIF(O308:O312,"X",$B308:M$312)</f>
        <v>0</v>
      </c>
      <c r="P307" s="109">
        <f>+SUMIF(P308:P312,"X",$B308:N$312)</f>
        <v>8.158198348174743E-2</v>
      </c>
      <c r="Q307" s="109">
        <f>+SUMIF(Q308:Q312,"X",$B308:O$312)</f>
        <v>0</v>
      </c>
      <c r="R307" s="113">
        <f>+SUMIF(R308:R312,"X",$B308:P$312)</f>
        <v>8.158198348174743E-2</v>
      </c>
      <c r="S307" s="126"/>
      <c r="T307" s="109">
        <f>+SUMIF(T308:T312,"X",$B308:R$312)</f>
        <v>0</v>
      </c>
      <c r="U307" s="109">
        <f>+SUMIF(U308:U312,"X",$B308:S$312)</f>
        <v>5.3334389979141914</v>
      </c>
    </row>
    <row r="308" spans="1:21" ht="15.5" x14ac:dyDescent="0.35">
      <c r="A308" s="43" t="s">
        <v>306</v>
      </c>
      <c r="B308" s="102">
        <v>8.158198348174743E-2</v>
      </c>
      <c r="C308" s="102">
        <v>1.36759975145924</v>
      </c>
      <c r="D308" s="104"/>
      <c r="E308" s="104"/>
      <c r="F308" s="104"/>
      <c r="G308" s="104"/>
      <c r="H308" s="104"/>
      <c r="I308" s="104"/>
      <c r="J308" s="104"/>
      <c r="K308" s="105"/>
      <c r="L308" s="103" t="s">
        <v>27</v>
      </c>
      <c r="M308" s="104"/>
      <c r="N308" s="104"/>
      <c r="O308" s="104"/>
      <c r="P308" s="104" t="s">
        <v>27</v>
      </c>
      <c r="Q308" s="104"/>
      <c r="R308" s="106" t="s">
        <v>27</v>
      </c>
      <c r="S308" s="127"/>
      <c r="T308" s="116"/>
      <c r="U308" s="107"/>
    </row>
    <row r="309" spans="1:21" ht="15.5" x14ac:dyDescent="0.35">
      <c r="A309" s="43" t="s">
        <v>293</v>
      </c>
      <c r="B309" s="102">
        <v>5.0479009601544309</v>
      </c>
      <c r="C309" s="102">
        <v>1.5569799239350801</v>
      </c>
      <c r="D309" s="104" t="s">
        <v>27</v>
      </c>
      <c r="E309" s="104"/>
      <c r="F309" s="104"/>
      <c r="G309" s="104"/>
      <c r="H309" s="104" t="s">
        <v>27</v>
      </c>
      <c r="I309" s="104"/>
      <c r="J309" s="104"/>
      <c r="K309" s="105" t="s">
        <v>27</v>
      </c>
      <c r="L309" s="103"/>
      <c r="M309" s="104"/>
      <c r="N309" s="104"/>
      <c r="O309" s="104"/>
      <c r="P309" s="104"/>
      <c r="Q309" s="104"/>
      <c r="R309" s="106"/>
      <c r="S309" s="127"/>
      <c r="T309" s="116"/>
      <c r="U309" s="107" t="s">
        <v>27</v>
      </c>
    </row>
    <row r="310" spans="1:21" ht="15.5" x14ac:dyDescent="0.35">
      <c r="A310" s="43" t="s">
        <v>297</v>
      </c>
      <c r="B310" s="102">
        <v>2.8005936096993413</v>
      </c>
      <c r="C310" s="102">
        <v>1.4668804514552201</v>
      </c>
      <c r="D310" s="104" t="s">
        <v>27</v>
      </c>
      <c r="E310" s="104"/>
      <c r="F310" s="104"/>
      <c r="G310" s="104"/>
      <c r="H310" s="104" t="s">
        <v>27</v>
      </c>
      <c r="I310" s="104"/>
      <c r="J310" s="104"/>
      <c r="K310" s="105" t="s">
        <v>27</v>
      </c>
      <c r="L310" s="103"/>
      <c r="M310" s="104"/>
      <c r="N310" s="104"/>
      <c r="O310" s="104"/>
      <c r="P310" s="104"/>
      <c r="Q310" s="104"/>
      <c r="R310" s="106"/>
      <c r="S310" s="127"/>
      <c r="T310" s="116"/>
      <c r="U310" s="107"/>
    </row>
    <row r="311" spans="1:21" ht="15.5" x14ac:dyDescent="0.35">
      <c r="A311" s="43" t="s">
        <v>317</v>
      </c>
      <c r="B311" s="102">
        <v>0.28553803775976089</v>
      </c>
      <c r="C311" s="102">
        <v>1.3014973303413502</v>
      </c>
      <c r="D311" s="104" t="s">
        <v>27</v>
      </c>
      <c r="E311" s="104"/>
      <c r="F311" s="104"/>
      <c r="G311" s="104"/>
      <c r="H311" s="104" t="s">
        <v>27</v>
      </c>
      <c r="I311" s="104"/>
      <c r="J311" s="104"/>
      <c r="K311" s="105" t="s">
        <v>27</v>
      </c>
      <c r="L311" s="103"/>
      <c r="M311" s="104"/>
      <c r="N311" s="104"/>
      <c r="O311" s="104"/>
      <c r="P311" s="104"/>
      <c r="Q311" s="104"/>
      <c r="R311" s="106"/>
      <c r="S311" s="127"/>
      <c r="T311" s="116"/>
      <c r="U311" s="107" t="s">
        <v>27</v>
      </c>
    </row>
    <row r="312" spans="1:21" ht="15.5" x14ac:dyDescent="0.35">
      <c r="A312" s="43" t="s">
        <v>318</v>
      </c>
      <c r="B312" s="102">
        <v>0.24471160614939474</v>
      </c>
      <c r="C312" s="102">
        <v>1.3952223420561101</v>
      </c>
      <c r="D312" s="104" t="s">
        <v>27</v>
      </c>
      <c r="E312" s="104"/>
      <c r="F312" s="104"/>
      <c r="G312" s="104"/>
      <c r="H312" s="104" t="s">
        <v>27</v>
      </c>
      <c r="I312" s="104"/>
      <c r="J312" s="104"/>
      <c r="K312" s="105" t="s">
        <v>27</v>
      </c>
      <c r="L312" s="103"/>
      <c r="M312" s="104"/>
      <c r="N312" s="104"/>
      <c r="O312" s="104"/>
      <c r="P312" s="104"/>
      <c r="Q312" s="104"/>
      <c r="R312" s="106"/>
      <c r="S312" s="127"/>
      <c r="T312" s="116"/>
      <c r="U312" s="107"/>
    </row>
    <row r="313" spans="1:21" ht="16" thickBot="1" x14ac:dyDescent="0.4">
      <c r="A313" s="27" t="s">
        <v>16</v>
      </c>
      <c r="B313" s="70">
        <f>+B13+B128+B159+B172+B213+B251+B275+B307</f>
        <v>99.999999999999986</v>
      </c>
      <c r="C313" s="72"/>
      <c r="D313" s="70">
        <f t="shared" ref="D313:R313" si="6">SUMIF(D14:D312,"=X",$B$14:$B$312)</f>
        <v>76.741538251126045</v>
      </c>
      <c r="E313" s="70">
        <f t="shared" si="6"/>
        <v>37.533791983220645</v>
      </c>
      <c r="F313" s="70">
        <f t="shared" si="6"/>
        <v>17.214790670186922</v>
      </c>
      <c r="G313" s="70">
        <f t="shared" si="6"/>
        <v>20.319001313033741</v>
      </c>
      <c r="H313" s="70">
        <f t="shared" si="6"/>
        <v>39.207746267905335</v>
      </c>
      <c r="I313" s="70">
        <f t="shared" si="6"/>
        <v>2.520684628947075</v>
      </c>
      <c r="J313" s="70">
        <f t="shared" si="6"/>
        <v>18.054989723963121</v>
      </c>
      <c r="K313" s="71">
        <f t="shared" si="6"/>
        <v>18.632071914995134</v>
      </c>
      <c r="L313" s="69">
        <f t="shared" si="6"/>
        <v>23.258461748873991</v>
      </c>
      <c r="M313" s="70">
        <f t="shared" si="6"/>
        <v>10.657683224792722</v>
      </c>
      <c r="N313" s="70">
        <f t="shared" si="6"/>
        <v>4.7788933447153124</v>
      </c>
      <c r="O313" s="70">
        <f t="shared" si="6"/>
        <v>5.8787898800774032</v>
      </c>
      <c r="P313" s="70">
        <f t="shared" si="6"/>
        <v>12.600778524081274</v>
      </c>
      <c r="Q313" s="70">
        <f t="shared" si="6"/>
        <v>8.0458008326753649</v>
      </c>
      <c r="R313" s="72">
        <f t="shared" si="6"/>
        <v>4.5549776914059086</v>
      </c>
      <c r="S313" s="125"/>
      <c r="T313" s="92">
        <f>+SUMIF(T14:T312,"=X",B14:B312)</f>
        <v>33.342198150273397</v>
      </c>
      <c r="U313" s="73">
        <f>+SUMIF(U14:U312,"=X",B14:B312)</f>
        <v>61.06558217338678</v>
      </c>
    </row>
    <row r="314" spans="1:21" ht="15" thickTop="1" x14ac:dyDescent="0.35">
      <c r="T314" s="48"/>
      <c r="U314" s="48"/>
    </row>
    <row r="315" spans="1:21" x14ac:dyDescent="0.35">
      <c r="A315" s="45" t="s">
        <v>320</v>
      </c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</row>
    <row r="316" spans="1:21" x14ac:dyDescent="0.35">
      <c r="A316" s="47" t="s">
        <v>321</v>
      </c>
      <c r="N316" s="46"/>
      <c r="T316" s="48"/>
      <c r="U316" s="48"/>
    </row>
    <row r="317" spans="1:21" ht="6" customHeight="1" x14ac:dyDescent="0.35">
      <c r="A317" s="47"/>
      <c r="N317" s="46"/>
      <c r="T317" s="48"/>
      <c r="U317" s="48"/>
    </row>
    <row r="318" spans="1:21" ht="16.899999999999999" customHeight="1" x14ac:dyDescent="0.35">
      <c r="A318" s="170" t="s">
        <v>331</v>
      </c>
      <c r="B318" s="170"/>
      <c r="C318" s="170"/>
      <c r="D318" s="170"/>
      <c r="E318" s="170"/>
      <c r="F318" s="170"/>
      <c r="N318" s="46"/>
      <c r="T318" s="48"/>
      <c r="U318" s="48"/>
    </row>
    <row r="319" spans="1:21" x14ac:dyDescent="0.35">
      <c r="A319" s="170"/>
      <c r="B319" s="170"/>
      <c r="C319" s="170"/>
      <c r="D319" s="170"/>
      <c r="E319" s="170"/>
      <c r="F319" s="170"/>
      <c r="N319" s="46"/>
      <c r="T319" s="48"/>
      <c r="U319" s="48"/>
    </row>
    <row r="320" spans="1:21" x14ac:dyDescent="0.35">
      <c r="A320" s="170"/>
      <c r="B320" s="170"/>
      <c r="C320" s="170"/>
      <c r="D320" s="170"/>
      <c r="E320" s="170"/>
      <c r="F320" s="170"/>
      <c r="N320" s="46"/>
      <c r="T320" s="48"/>
      <c r="U320" s="48"/>
    </row>
    <row r="321" spans="1:21" x14ac:dyDescent="0.35">
      <c r="A321" s="170"/>
      <c r="B321" s="170"/>
      <c r="C321" s="170"/>
      <c r="D321" s="170"/>
      <c r="E321" s="170"/>
      <c r="F321" s="170"/>
      <c r="N321" s="46"/>
      <c r="T321" s="48"/>
      <c r="U321" s="48"/>
    </row>
    <row r="322" spans="1:21" x14ac:dyDescent="0.35">
      <c r="N322" s="46"/>
    </row>
    <row r="323" spans="1:21" x14ac:dyDescent="0.35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</sheetData>
  <mergeCells count="19">
    <mergeCell ref="M9:O9"/>
    <mergeCell ref="P9:R9"/>
    <mergeCell ref="A2:T2"/>
    <mergeCell ref="A3:T3"/>
    <mergeCell ref="B4:U4"/>
    <mergeCell ref="A5:T5"/>
    <mergeCell ref="A6:T6"/>
    <mergeCell ref="A8:A10"/>
    <mergeCell ref="B8:B10"/>
    <mergeCell ref="D8:K8"/>
    <mergeCell ref="L8:R8"/>
    <mergeCell ref="T8:T10"/>
    <mergeCell ref="U8:U10"/>
    <mergeCell ref="A318:F321"/>
    <mergeCell ref="D9:D10"/>
    <mergeCell ref="E9:G9"/>
    <mergeCell ref="H9:K9"/>
    <mergeCell ref="L9:L10"/>
    <mergeCell ref="C8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CCD-3196-4D05-81B7-16FA9B976A2F}">
  <dimension ref="A1:B9"/>
  <sheetViews>
    <sheetView tabSelected="1" workbookViewId="0">
      <selection activeCell="A2" sqref="A2"/>
    </sheetView>
  </sheetViews>
  <sheetFormatPr baseColWidth="10" defaultRowHeight="14.5" x14ac:dyDescent="0.35"/>
  <cols>
    <col min="1" max="1" width="37.08984375" bestFit="1" customWidth="1"/>
  </cols>
  <sheetData>
    <row r="1" spans="1:2" x14ac:dyDescent="0.35">
      <c r="A1" t="s">
        <v>348</v>
      </c>
      <c r="B1" t="s">
        <v>349</v>
      </c>
    </row>
    <row r="2" spans="1:2" x14ac:dyDescent="0.35">
      <c r="A2" t="s">
        <v>14</v>
      </c>
      <c r="B2">
        <v>27.872473894979642</v>
      </c>
    </row>
    <row r="3" spans="1:2" x14ac:dyDescent="0.35">
      <c r="A3" t="s">
        <v>323</v>
      </c>
      <c r="B3">
        <v>4.4098208093312392</v>
      </c>
    </row>
    <row r="4" spans="1:2" x14ac:dyDescent="0.35">
      <c r="A4" t="s">
        <v>18</v>
      </c>
      <c r="B4">
        <v>23.785505788083391</v>
      </c>
    </row>
    <row r="5" spans="1:2" x14ac:dyDescent="0.35">
      <c r="A5" t="s">
        <v>324</v>
      </c>
      <c r="B5">
        <v>4.9642020659667354</v>
      </c>
    </row>
    <row r="6" spans="1:2" x14ac:dyDescent="0.35">
      <c r="A6" t="s">
        <v>325</v>
      </c>
      <c r="B6">
        <v>9.4984374517109966</v>
      </c>
    </row>
    <row r="7" spans="1:2" x14ac:dyDescent="0.35">
      <c r="A7" t="s">
        <v>232</v>
      </c>
      <c r="B7">
        <v>13.72270324940788</v>
      </c>
    </row>
    <row r="8" spans="1:2" x14ac:dyDescent="0.35">
      <c r="A8" t="s">
        <v>326</v>
      </c>
      <c r="B8">
        <v>7.286530543275429</v>
      </c>
    </row>
    <row r="9" spans="1:2" x14ac:dyDescent="0.35">
      <c r="A9" t="s">
        <v>19</v>
      </c>
      <c r="B9">
        <v>8.4603261972446742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CCIF</vt:lpstr>
      <vt:lpstr>Objeto de gasto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COVARRUBIAS NATIVIDAD BLANCA EDITH</dc:creator>
  <cp:keywords/>
  <dc:description/>
  <cp:lastModifiedBy>Juan Alvaro Diaz Raimond Kedilhac</cp:lastModifiedBy>
  <cp:revision/>
  <dcterms:created xsi:type="dcterms:W3CDTF">2024-07-23T20:41:38Z</dcterms:created>
  <dcterms:modified xsi:type="dcterms:W3CDTF">2024-11-08T04:20:30Z</dcterms:modified>
  <cp:category/>
  <cp:contentStatus/>
</cp:coreProperties>
</file>