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01953baf6c2ab2/Documentos/R/R_projects/economia_no_quarto/APP/posts/Modelos-em-Painel/"/>
    </mc:Choice>
  </mc:AlternateContent>
  <xr:revisionPtr revIDLastSave="0" documentId="8_{1BA212E4-8BEB-47CE-921B-9D22F67E4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  <sheet name="betwee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2" l="1"/>
  <c r="AF2" i="2" a="1"/>
  <c r="AF2" i="2" s="1"/>
  <c r="AC11" i="2" a="1"/>
  <c r="AC11" i="2" s="1"/>
  <c r="AA11" i="2"/>
  <c r="Z11" i="2"/>
  <c r="Y11" i="2"/>
  <c r="X11" i="2"/>
  <c r="W11" i="2"/>
  <c r="T11" i="2"/>
  <c r="Q11" i="2"/>
  <c r="O11" i="2"/>
  <c r="U11" i="2" s="1"/>
  <c r="N11" i="2"/>
  <c r="M11" i="2"/>
  <c r="S11" i="2" s="1"/>
  <c r="L11" i="2"/>
  <c r="R11" i="2" s="1"/>
  <c r="K11" i="2"/>
  <c r="H11" i="2"/>
  <c r="AC2" i="2" a="1"/>
  <c r="AC2" i="2" s="1"/>
  <c r="S8" i="2"/>
  <c r="T8" i="2"/>
  <c r="U8" i="2"/>
  <c r="Q8" i="2"/>
  <c r="N2" i="2"/>
  <c r="O5" i="2"/>
  <c r="N5" i="2"/>
  <c r="M5" i="2"/>
  <c r="L5" i="2"/>
  <c r="K5" i="2"/>
  <c r="O2" i="2"/>
  <c r="U2" i="2" s="1"/>
  <c r="M2" i="2"/>
  <c r="L2" i="2"/>
  <c r="K2" i="2"/>
  <c r="H5" i="2"/>
  <c r="H2" i="2"/>
  <c r="S2" i="2" l="1"/>
  <c r="Q2" i="2"/>
  <c r="U5" i="2"/>
  <c r="R2" i="2"/>
  <c r="T2" i="2"/>
  <c r="Q5" i="2"/>
  <c r="R5" i="2"/>
  <c r="S5" i="2"/>
  <c r="T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<sst xmlns="http://schemas.openxmlformats.org/spreadsheetml/2006/main" count="62" uniqueCount="52">
  <si>
    <t>ID</t>
  </si>
  <si>
    <t>t</t>
  </si>
  <si>
    <t>y</t>
  </si>
  <si>
    <t>x1</t>
  </si>
  <si>
    <t>x2</t>
  </si>
  <si>
    <t>cons</t>
  </si>
  <si>
    <t>x1_id_1</t>
  </si>
  <si>
    <t>x1_id_2</t>
  </si>
  <si>
    <t>x1_id_3</t>
  </si>
  <si>
    <t>x1_id_4</t>
  </si>
  <si>
    <t>x1_id_5</t>
  </si>
  <si>
    <t>x2_id_1</t>
  </si>
  <si>
    <t>x2_id_2</t>
  </si>
  <si>
    <t>x2_id_3</t>
  </si>
  <si>
    <t>x2_id_4</t>
  </si>
  <si>
    <t>x2_id_5</t>
  </si>
  <si>
    <t>cons_id_1</t>
  </si>
  <si>
    <t>cons_id_5</t>
  </si>
  <si>
    <t>cons_id_4</t>
  </si>
  <si>
    <t>cons_id_3</t>
  </si>
  <si>
    <t>cons_id_2</t>
  </si>
  <si>
    <t>x1_id_1-x1_barbar</t>
  </si>
  <si>
    <t>x1_barbar</t>
  </si>
  <si>
    <t>x2_barbar</t>
  </si>
  <si>
    <t>x1_id_2-x1_barbar</t>
  </si>
  <si>
    <t>x1_id_3-x1_barbar</t>
  </si>
  <si>
    <t>x1_id_4-x1_barbar</t>
  </si>
  <si>
    <t>x1_id_5-x1_barbar</t>
  </si>
  <si>
    <t>x2_id_1-x2_barbar</t>
  </si>
  <si>
    <t>cons_barbar</t>
  </si>
  <si>
    <t>cons_id_1-cons_barbar</t>
  </si>
  <si>
    <t>cons_id_2-cons_barbar</t>
  </si>
  <si>
    <t>cons_id_3-cons_barbar</t>
  </si>
  <si>
    <t>cons_id_4-cons_barbar</t>
  </si>
  <si>
    <t>cons_id_5-cons_barbar</t>
  </si>
  <si>
    <t>x_til'</t>
  </si>
  <si>
    <t>y_barbar</t>
  </si>
  <si>
    <t>y_id_1</t>
  </si>
  <si>
    <t>y_id_5</t>
  </si>
  <si>
    <t>y_id_4</t>
  </si>
  <si>
    <t>y_id_3</t>
  </si>
  <si>
    <t>y_id_2</t>
  </si>
  <si>
    <t>y_id_1-y_barbar</t>
  </si>
  <si>
    <t>y_id_2-y_barbar</t>
  </si>
  <si>
    <t>y_id_3-y_barbar</t>
  </si>
  <si>
    <t>y_id_4-y_barbar</t>
  </si>
  <si>
    <t>y_id_5-y_barbar</t>
  </si>
  <si>
    <t>x_til'*x_til = Sxx^e</t>
  </si>
  <si>
    <t>y_til'</t>
  </si>
  <si>
    <t>x_til'*y_til = Sxy^e</t>
  </si>
  <si>
    <t>be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</si>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</sst>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</row>
    <row r="3" spans="1:6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</row>
    <row r="4" spans="1:6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</row>
    <row r="5" spans="1:6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</row>
    <row r="6" spans="1:6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</row>
    <row r="7" spans="1:6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</row>
    <row r="8" spans="1:6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</row>
    <row r="9" spans="1:6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</row>
    <row r="10" spans="1:6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</row>
    <row r="11" spans="1:6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</row>
    <row r="12" spans="1:6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</row>
    <row r="13" spans="1:6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</row>
    <row r="14" spans="1:6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</row>
    <row r="15" spans="1:6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</row>
    <row r="16" spans="1:6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</row>
    <row r="17" spans="4:4" x14ac:dyDescent="0.25">
      <c r="D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"/>
  <sheetViews>
    <sheetView workbookViewId="0">
      <selection sqref="A1:F16"/>
    </sheetView>
  </sheetViews>
  <sheetFormatPr defaultRowHeight="15" x14ac:dyDescent="0.25"/>
  <cols>
    <col min="8" max="8" width="11.7109375" customWidth="1"/>
    <col min="9" max="9" width="13" customWidth="1"/>
    <col min="17" max="17" width="18.28515625" customWidth="1"/>
    <col min="18" max="18" width="17.42578125" customWidth="1"/>
    <col min="19" max="20" width="17.42578125" bestFit="1" customWidth="1"/>
    <col min="21" max="21" width="20.28515625" customWidth="1"/>
    <col min="32" max="32" width="18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H1" s="3" t="s">
        <v>22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Q1" s="2" t="s">
        <v>21</v>
      </c>
      <c r="R1" s="2" t="s">
        <v>24</v>
      </c>
      <c r="S1" s="2" t="s">
        <v>25</v>
      </c>
      <c r="T1" s="2" t="s">
        <v>26</v>
      </c>
      <c r="U1" s="2" t="s">
        <v>27</v>
      </c>
      <c r="W1" s="2" t="s">
        <v>35</v>
      </c>
      <c r="X1" s="2"/>
      <c r="Y1" s="2"/>
      <c r="Z1" s="2"/>
      <c r="AA1" s="2"/>
      <c r="AC1" s="4" t="s">
        <v>47</v>
      </c>
      <c r="AF1" s="4" t="s">
        <v>50</v>
      </c>
      <c r="AH1" t="s">
        <v>51</v>
      </c>
    </row>
    <row r="2" spans="1:34" x14ac:dyDescent="0.25">
      <c r="A2">
        <v>1</v>
      </c>
      <c r="B2">
        <v>1</v>
      </c>
      <c r="C2">
        <v>-3</v>
      </c>
      <c r="D2">
        <v>1</v>
      </c>
      <c r="E2">
        <v>1</v>
      </c>
      <c r="F2">
        <v>13</v>
      </c>
      <c r="H2">
        <f>AVERAGE(E2:E16)</f>
        <v>3.9333333333333331</v>
      </c>
      <c r="K2">
        <f>AVERAGE(E2:E4)</f>
        <v>6.333333333333333</v>
      </c>
      <c r="L2">
        <f>AVERAGE(E5:E7)</f>
        <v>5.333333333333333</v>
      </c>
      <c r="M2">
        <f>AVERAGE(E8:E10)</f>
        <v>5.666666666666667</v>
      </c>
      <c r="N2">
        <f>AVERAGE(E11:E13)</f>
        <v>1.6666666666666667</v>
      </c>
      <c r="O2">
        <f>AVERAGE(E14:E16)</f>
        <v>0.66666666666666663</v>
      </c>
      <c r="Q2">
        <f>K2-$H$2</f>
        <v>2.4</v>
      </c>
      <c r="R2">
        <f>L2-$H$2</f>
        <v>1.4</v>
      </c>
      <c r="S2">
        <f>M2-$H$2</f>
        <v>1.7333333333333338</v>
      </c>
      <c r="T2">
        <f>N2-$H$2</f>
        <v>-2.2666666666666666</v>
      </c>
      <c r="U2">
        <f>O2-$H$2</f>
        <v>-3.2666666666666666</v>
      </c>
      <c r="W2">
        <v>2.4</v>
      </c>
      <c r="X2">
        <v>1.4</v>
      </c>
      <c r="Y2">
        <v>1.7333333333333338</v>
      </c>
      <c r="Z2">
        <v>-2.2666666666666666</v>
      </c>
      <c r="AA2">
        <v>-3.2666666666666666</v>
      </c>
      <c r="AC2" cm="1">
        <f t="array" ref="AC2:AD3">MMULT(W2:AA3,TRANSPOSE(W2:AA3))</f>
        <v>26.533333333333331</v>
      </c>
      <c r="AD2">
        <v>19.111111111111111</v>
      </c>
      <c r="AF2" cm="1">
        <f t="array" ref="AF2:AF3">MMULT(MINVERSE(_xlfn.ANCHORARRAY(AC2)),_xlfn.ANCHORARRAY(AC11))</f>
        <v>1.6694842471635862</v>
      </c>
      <c r="AH2">
        <f>H11-AF2*H2-AF3*H5</f>
        <v>1.9217029034639692</v>
      </c>
    </row>
    <row r="3" spans="1:34" x14ac:dyDescent="0.25">
      <c r="A3">
        <v>1</v>
      </c>
      <c r="B3">
        <v>2</v>
      </c>
      <c r="C3">
        <v>12</v>
      </c>
      <c r="D3">
        <v>1</v>
      </c>
      <c r="E3">
        <v>9</v>
      </c>
      <c r="F3">
        <v>8</v>
      </c>
      <c r="W3">
        <v>2.0000000000000009</v>
      </c>
      <c r="X3">
        <v>2.666666666666667</v>
      </c>
      <c r="Y3">
        <v>-0.33333333333333304</v>
      </c>
      <c r="Z3">
        <v>-2.9999999999999996</v>
      </c>
      <c r="AA3">
        <v>-1.333333333333333</v>
      </c>
      <c r="AC3">
        <v>19.111111111111111</v>
      </c>
      <c r="AD3">
        <v>22</v>
      </c>
      <c r="AF3">
        <v>-0.68763278036432762</v>
      </c>
    </row>
    <row r="4" spans="1:34" x14ac:dyDescent="0.25">
      <c r="A4">
        <v>1</v>
      </c>
      <c r="B4">
        <v>3</v>
      </c>
      <c r="C4">
        <v>16</v>
      </c>
      <c r="D4">
        <v>1</v>
      </c>
      <c r="E4">
        <v>9</v>
      </c>
      <c r="F4">
        <v>4</v>
      </c>
      <c r="H4" s="4" t="s">
        <v>23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</row>
    <row r="5" spans="1:34" x14ac:dyDescent="0.25">
      <c r="A5">
        <v>2</v>
      </c>
      <c r="B5">
        <v>1</v>
      </c>
      <c r="C5">
        <v>3</v>
      </c>
      <c r="D5">
        <v>1</v>
      </c>
      <c r="E5">
        <v>0</v>
      </c>
      <c r="F5">
        <v>1</v>
      </c>
      <c r="H5">
        <f>AVERAGE(F2:F16)</f>
        <v>6.333333333333333</v>
      </c>
      <c r="K5">
        <f>AVERAGE(F2:F4)</f>
        <v>8.3333333333333339</v>
      </c>
      <c r="L5">
        <f>AVERAGE(F5:F7)</f>
        <v>9</v>
      </c>
      <c r="M5">
        <f>AVERAGE(F8:F10)</f>
        <v>6</v>
      </c>
      <c r="N5">
        <f>AVERAGE(F11:F13)</f>
        <v>3.3333333333333335</v>
      </c>
      <c r="O5">
        <f>AVERAGE(F14:F16)</f>
        <v>5</v>
      </c>
      <c r="Q5">
        <f>K5-$H$5</f>
        <v>2.0000000000000009</v>
      </c>
      <c r="R5">
        <f>L5-$H$5</f>
        <v>2.666666666666667</v>
      </c>
      <c r="S5">
        <f>M5-$H$5</f>
        <v>-0.33333333333333304</v>
      </c>
      <c r="T5">
        <f>N5-$H$5</f>
        <v>-2.9999999999999996</v>
      </c>
      <c r="U5">
        <f>O5-$H$5</f>
        <v>-1.333333333333333</v>
      </c>
    </row>
    <row r="6" spans="1:34" x14ac:dyDescent="0.25">
      <c r="A6">
        <v>2</v>
      </c>
      <c r="B6">
        <v>2</v>
      </c>
      <c r="C6">
        <v>4</v>
      </c>
      <c r="D6">
        <v>1</v>
      </c>
      <c r="E6">
        <v>9</v>
      </c>
      <c r="F6">
        <v>17</v>
      </c>
    </row>
    <row r="7" spans="1:34" x14ac:dyDescent="0.25">
      <c r="A7">
        <v>2</v>
      </c>
      <c r="B7">
        <v>3</v>
      </c>
      <c r="C7">
        <v>4</v>
      </c>
      <c r="D7">
        <v>1</v>
      </c>
      <c r="E7">
        <v>7</v>
      </c>
      <c r="F7">
        <v>9</v>
      </c>
      <c r="H7" s="4" t="s">
        <v>29</v>
      </c>
      <c r="K7" s="4" t="s">
        <v>16</v>
      </c>
      <c r="L7" s="4" t="s">
        <v>20</v>
      </c>
      <c r="M7" s="4" t="s">
        <v>19</v>
      </c>
      <c r="N7" s="4" t="s">
        <v>18</v>
      </c>
      <c r="O7" s="4" t="s">
        <v>17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</row>
    <row r="8" spans="1:34" x14ac:dyDescent="0.25">
      <c r="A8">
        <v>3</v>
      </c>
      <c r="B8">
        <v>1</v>
      </c>
      <c r="C8">
        <v>3</v>
      </c>
      <c r="D8">
        <v>1</v>
      </c>
      <c r="E8">
        <v>4</v>
      </c>
      <c r="F8">
        <v>12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f>K8-$H$8</f>
        <v>0</v>
      </c>
      <c r="S8">
        <f>M8-$H$8</f>
        <v>0</v>
      </c>
      <c r="T8">
        <f>N8-$H$8</f>
        <v>0</v>
      </c>
      <c r="U8">
        <f>O8-$H$8</f>
        <v>0</v>
      </c>
    </row>
    <row r="9" spans="1:34" x14ac:dyDescent="0.25">
      <c r="A9">
        <v>3</v>
      </c>
      <c r="B9">
        <v>2</v>
      </c>
      <c r="C9">
        <v>9</v>
      </c>
      <c r="D9">
        <v>1</v>
      </c>
      <c r="E9">
        <v>7</v>
      </c>
      <c r="F9">
        <v>5</v>
      </c>
    </row>
    <row r="10" spans="1:34" x14ac:dyDescent="0.25">
      <c r="A10">
        <v>3</v>
      </c>
      <c r="B10">
        <v>3</v>
      </c>
      <c r="C10">
        <v>7</v>
      </c>
      <c r="D10">
        <v>1</v>
      </c>
      <c r="E10">
        <v>6</v>
      </c>
      <c r="F10">
        <v>1</v>
      </c>
      <c r="H10" s="4" t="s">
        <v>36</v>
      </c>
      <c r="K10" s="4" t="s">
        <v>37</v>
      </c>
      <c r="L10" s="4" t="s">
        <v>41</v>
      </c>
      <c r="M10" s="4" t="s">
        <v>40</v>
      </c>
      <c r="N10" s="4" t="s">
        <v>39</v>
      </c>
      <c r="O10" s="4" t="s">
        <v>38</v>
      </c>
      <c r="Q10" s="4" t="s">
        <v>42</v>
      </c>
      <c r="R10" s="4" t="s">
        <v>43</v>
      </c>
      <c r="S10" s="4" t="s">
        <v>44</v>
      </c>
      <c r="T10" s="4" t="s">
        <v>45</v>
      </c>
      <c r="U10" s="4" t="s">
        <v>46</v>
      </c>
      <c r="W10" s="4" t="s">
        <v>48</v>
      </c>
      <c r="AC10" s="4" t="s">
        <v>49</v>
      </c>
    </row>
    <row r="11" spans="1:34" x14ac:dyDescent="0.25">
      <c r="A11">
        <v>4</v>
      </c>
      <c r="B11">
        <v>1</v>
      </c>
      <c r="C11">
        <v>15</v>
      </c>
      <c r="D11">
        <v>1</v>
      </c>
      <c r="E11">
        <v>9</v>
      </c>
      <c r="F11">
        <v>4</v>
      </c>
      <c r="H11">
        <f>AVERAGE(C2:C16)</f>
        <v>4.1333333333333337</v>
      </c>
      <c r="K11">
        <f>AVERAGE(C2:C4)</f>
        <v>8.3333333333333339</v>
      </c>
      <c r="L11">
        <f>AVERAGE(C5:C7)</f>
        <v>3.6666666666666665</v>
      </c>
      <c r="M11">
        <f>AVERAGE(C8:C10)</f>
        <v>6.333333333333333</v>
      </c>
      <c r="N11">
        <f>AVERAGE(C11:C13)</f>
        <v>2.6666666666666665</v>
      </c>
      <c r="O11">
        <f>AVERAGE(C14:C16)</f>
        <v>-0.33333333333333331</v>
      </c>
      <c r="Q11">
        <f>K11-$H$11</f>
        <v>4.2</v>
      </c>
      <c r="R11">
        <f>L11-$H$11</f>
        <v>-0.46666666666666723</v>
      </c>
      <c r="S11">
        <f>M11-$H$11</f>
        <v>2.1999999999999993</v>
      </c>
      <c r="T11">
        <f>N11-$H$11</f>
        <v>-1.4666666666666672</v>
      </c>
      <c r="U11">
        <f>O11-$H$11</f>
        <v>-4.4666666666666668</v>
      </c>
      <c r="W11">
        <f>Q11-$H$11</f>
        <v>6.666666666666643E-2</v>
      </c>
      <c r="X11">
        <f>R11-$H$11</f>
        <v>-4.6000000000000014</v>
      </c>
      <c r="Y11">
        <f>S11-$H$11</f>
        <v>-1.9333333333333345</v>
      </c>
      <c r="Z11">
        <f>T11-$H$11</f>
        <v>-5.6000000000000014</v>
      </c>
      <c r="AA11">
        <f>U11-$H$11</f>
        <v>-8.6000000000000014</v>
      </c>
      <c r="AC11" cm="1">
        <f t="array" ref="AC11:AC12">MMULT(W2:AA3,TRANSPOSE(W11:AA11))</f>
        <v>31.155555555555559</v>
      </c>
    </row>
    <row r="12" spans="1:34" x14ac:dyDescent="0.25">
      <c r="A12">
        <v>4</v>
      </c>
      <c r="B12">
        <v>2</v>
      </c>
      <c r="C12">
        <v>-2</v>
      </c>
      <c r="D12">
        <v>1</v>
      </c>
      <c r="E12">
        <v>0</v>
      </c>
      <c r="F12">
        <v>2</v>
      </c>
      <c r="AC12">
        <v>16.777777777777771</v>
      </c>
    </row>
    <row r="13" spans="1:34" x14ac:dyDescent="0.25">
      <c r="A13">
        <v>4</v>
      </c>
      <c r="B13">
        <v>3</v>
      </c>
      <c r="C13">
        <v>-5</v>
      </c>
      <c r="D13">
        <v>1</v>
      </c>
      <c r="E13">
        <v>-4</v>
      </c>
      <c r="F13">
        <v>4</v>
      </c>
    </row>
    <row r="14" spans="1:34" x14ac:dyDescent="0.25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</row>
    <row r="15" spans="1:34" x14ac:dyDescent="0.25">
      <c r="A15">
        <v>5</v>
      </c>
      <c r="B15">
        <v>2</v>
      </c>
      <c r="C15">
        <v>-6</v>
      </c>
      <c r="D15">
        <v>1</v>
      </c>
      <c r="E15">
        <v>-1</v>
      </c>
      <c r="F15">
        <v>11</v>
      </c>
    </row>
    <row r="16" spans="1:34" x14ac:dyDescent="0.25">
      <c r="A16">
        <v>5</v>
      </c>
      <c r="B16">
        <v>3</v>
      </c>
      <c r="C16">
        <v>5</v>
      </c>
      <c r="D16">
        <v>1</v>
      </c>
      <c r="E16">
        <v>2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 Lopes</cp:lastModifiedBy>
  <dcterms:created xsi:type="dcterms:W3CDTF">2025-08-25T16:18:34Z</dcterms:created>
  <dcterms:modified xsi:type="dcterms:W3CDTF">2025-09-01T02:17:05Z</dcterms:modified>
</cp:coreProperties>
</file>