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070" windowHeight="8040"/>
  </bookViews>
  <sheets>
    <sheet name="Phase ins" sheetId="14" r:id="rId1"/>
    <sheet name="CBO Calendar year projections" sheetId="15" r:id="rId2"/>
  </sheets>
  <definedNames>
    <definedName name="_xlnm.Print_Area" localSheetId="1">'CBO Calendar year projections'!$A$5:$Q$140</definedName>
    <definedName name="_xlnm.Print_Area" localSheetId="0">'Phase ins'!#REF!</definedName>
  </definedNames>
  <calcPr calcId="145621" iterate="1"/>
</workbook>
</file>

<file path=xl/calcChain.xml><?xml version="1.0" encoding="utf-8"?>
<calcChain xmlns="http://schemas.openxmlformats.org/spreadsheetml/2006/main">
  <c r="P20" i="14" l="1"/>
  <c r="Q20" i="14"/>
  <c r="R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I29" i="14"/>
  <c r="J29" i="14"/>
  <c r="K29" i="14"/>
  <c r="L29" i="14"/>
  <c r="I20" i="14"/>
  <c r="J20" i="14"/>
  <c r="K20" i="14"/>
  <c r="I21" i="14"/>
  <c r="J21" i="14"/>
  <c r="K21" i="14"/>
  <c r="L21" i="14"/>
  <c r="I22" i="14"/>
  <c r="J22" i="14"/>
  <c r="K22" i="14"/>
  <c r="L22" i="14"/>
  <c r="I23" i="14"/>
  <c r="J23" i="14"/>
  <c r="K23" i="14"/>
  <c r="L23" i="14"/>
  <c r="I24" i="14"/>
  <c r="J24" i="14"/>
  <c r="K24" i="14"/>
  <c r="L24" i="14"/>
  <c r="I25" i="14"/>
  <c r="J25" i="14"/>
  <c r="K25" i="14"/>
  <c r="L25" i="14"/>
  <c r="I26" i="14"/>
  <c r="J26" i="14"/>
  <c r="K26" i="14"/>
  <c r="L26" i="14"/>
  <c r="I27" i="14"/>
  <c r="J27" i="14"/>
  <c r="K27" i="14"/>
  <c r="L27" i="14"/>
  <c r="J28" i="14"/>
  <c r="K28" i="14"/>
  <c r="L28" i="14"/>
  <c r="I28" i="14"/>
  <c r="E6" i="14"/>
  <c r="E7" i="14" s="1"/>
  <c r="E8" i="14" s="1"/>
  <c r="E9" i="14" s="1"/>
  <c r="E10" i="14" s="1"/>
  <c r="E11" i="14" s="1"/>
  <c r="E12" i="14" s="1"/>
  <c r="E5" i="14"/>
  <c r="D7" i="14"/>
  <c r="D8" i="14"/>
  <c r="D9" i="14" s="1"/>
  <c r="D10" i="14" s="1"/>
  <c r="D11" i="14" s="1"/>
  <c r="D12" i="14" s="1"/>
  <c r="D6" i="14"/>
  <c r="D5" i="14"/>
  <c r="C25" i="14"/>
  <c r="C26" i="14" s="1"/>
  <c r="F20" i="14"/>
  <c r="E19" i="14"/>
  <c r="D19" i="14"/>
  <c r="C19" i="14"/>
  <c r="O13" i="14"/>
  <c r="O12" i="14"/>
  <c r="O11" i="14"/>
  <c r="O10" i="14"/>
  <c r="O9" i="14"/>
  <c r="O8" i="14"/>
  <c r="O7" i="14"/>
  <c r="O6" i="14"/>
  <c r="F6" i="14"/>
  <c r="F21" i="14" s="1"/>
  <c r="Q5" i="14"/>
  <c r="O5" i="14"/>
  <c r="J5" i="14"/>
  <c r="E20" i="14"/>
  <c r="D20" i="14"/>
  <c r="C5" i="14"/>
  <c r="P5" i="14" s="1"/>
  <c r="K6" i="14" l="1"/>
  <c r="D22" i="14"/>
  <c r="J6" i="14"/>
  <c r="Q6" i="14"/>
  <c r="F26" i="14"/>
  <c r="C27" i="14"/>
  <c r="J7" i="14"/>
  <c r="C20" i="14"/>
  <c r="K5" i="14"/>
  <c r="R5" i="14"/>
  <c r="L6" i="14"/>
  <c r="R6" i="14"/>
  <c r="Q7" i="14"/>
  <c r="D21" i="14"/>
  <c r="C6" i="14"/>
  <c r="S6" i="14"/>
  <c r="F7" i="14"/>
  <c r="E21" i="14"/>
  <c r="I5" i="14"/>
  <c r="Q8" i="14" l="1"/>
  <c r="D23" i="14"/>
  <c r="J8" i="14"/>
  <c r="C7" i="14"/>
  <c r="P6" i="14"/>
  <c r="C21" i="14"/>
  <c r="I6" i="14"/>
  <c r="E22" i="14"/>
  <c r="R7" i="14"/>
  <c r="K7" i="14"/>
  <c r="F27" i="14"/>
  <c r="C28" i="14"/>
  <c r="F22" i="14"/>
  <c r="F8" i="14"/>
  <c r="S7" i="14"/>
  <c r="L7" i="14"/>
  <c r="I7" i="14" l="1"/>
  <c r="C22" i="14"/>
  <c r="P7" i="14"/>
  <c r="C8" i="14"/>
  <c r="F23" i="14"/>
  <c r="L8" i="14"/>
  <c r="F9" i="14"/>
  <c r="S8" i="14"/>
  <c r="F28" i="14"/>
  <c r="E28" i="14"/>
  <c r="D28" i="14"/>
  <c r="C29" i="14"/>
  <c r="R8" i="14"/>
  <c r="E23" i="14"/>
  <c r="K8" i="14"/>
  <c r="Q9" i="14"/>
  <c r="J9" i="14"/>
  <c r="D24" i="14"/>
  <c r="F24" i="14" l="1"/>
  <c r="F10" i="14"/>
  <c r="L9" i="14"/>
  <c r="S9" i="14"/>
  <c r="Q10" i="14"/>
  <c r="J10" i="14"/>
  <c r="D25" i="14"/>
  <c r="K9" i="14"/>
  <c r="E24" i="14"/>
  <c r="R9" i="14"/>
  <c r="F29" i="14"/>
  <c r="E29" i="14"/>
  <c r="D29" i="14"/>
  <c r="I8" i="14"/>
  <c r="C9" i="14"/>
  <c r="P8" i="14"/>
  <c r="C23" i="14"/>
  <c r="F25" i="14" l="1"/>
  <c r="S10" i="14"/>
  <c r="L10" i="14"/>
  <c r="Q11" i="14"/>
  <c r="J11" i="14"/>
  <c r="D26" i="14"/>
  <c r="P10" i="14"/>
  <c r="P9" i="14"/>
  <c r="I10" i="14"/>
  <c r="I9" i="14"/>
  <c r="C24" i="14"/>
  <c r="K10" i="14"/>
  <c r="E25" i="14"/>
  <c r="R10" i="14"/>
  <c r="J12" i="14" l="1"/>
  <c r="Q12" i="14"/>
  <c r="D27" i="14"/>
  <c r="E26" i="14"/>
  <c r="K11" i="14"/>
  <c r="R11" i="14"/>
  <c r="R12" i="14" l="1"/>
  <c r="K12" i="14"/>
  <c r="E27" i="14"/>
</calcChain>
</file>

<file path=xl/sharedStrings.xml><?xml version="1.0" encoding="utf-8"?>
<sst xmlns="http://schemas.openxmlformats.org/spreadsheetml/2006/main" count="249" uniqueCount="100">
  <si>
    <t>Minimum wage</t>
  </si>
  <si>
    <t>Tipped Minimum</t>
  </si>
  <si>
    <t>Youth Wage</t>
  </si>
  <si>
    <t>14(C )</t>
  </si>
  <si>
    <t>Standard MW &amp; index moving forward</t>
  </si>
  <si>
    <t>Index to median wages</t>
  </si>
  <si>
    <t>Varies</t>
  </si>
  <si>
    <t>Annual increase (level)</t>
  </si>
  <si>
    <t>Annual increase (percent)</t>
  </si>
  <si>
    <t>CBO's August 2018 10-year Projection of the     CPI-U</t>
  </si>
  <si>
    <t>Subminimum wage</t>
  </si>
  <si>
    <t>Projections in gray, assuming median wages simply grow at the rate of inflation (so typically a lower bound)</t>
  </si>
  <si>
    <t>CPI-U (Projected)</t>
  </si>
  <si>
    <t>1.98 (projected)</t>
  </si>
  <si>
    <t>1.83 (projected)</t>
  </si>
  <si>
    <t>14% (projected)</t>
  </si>
  <si>
    <t>13% (projected)</t>
  </si>
  <si>
    <t>CCAdj = capital consumption adjustment; FHFA = Federal Housing Finance Agency; IVA = inventory valuation adjustment; MMBtu = 1 million British thermal units.</t>
  </si>
  <si>
    <t>Actual values reflect data released as of early July 2018. Forecast values are shaded.</t>
  </si>
  <si>
    <t>Source: Congressional Budget Office.</t>
  </si>
  <si>
    <t>Percentage change, annual rate</t>
  </si>
  <si>
    <t>Billions of 2009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</si>
  <si>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</si>
  <si>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</si>
  <si>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</si>
  <si>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</si>
  <si>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</si>
  <si>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</si>
  <si>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</si>
  <si>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</si>
  <si>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</si>
  <si>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</si>
  <si>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</si>
  <si>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</si>
  <si>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</si>
  <si>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</si>
  <si>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</si>
  <si>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</si>
  <si>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</si>
  <si>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</si>
  <si>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</si>
  <si>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</si>
  <si>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</si>
  <si>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</si>
  <si>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</si>
  <si>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</si>
  <si>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</si>
  <si>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</si>
  <si>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</si>
  <si>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</si>
  <si>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</si>
  <si>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</si>
  <si>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</si>
  <si>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</si>
  <si>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</si>
  <si>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</si>
  <si>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</si>
  <si>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</si>
  <si>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</si>
  <si>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2009=100</t>
  </si>
  <si>
    <t>Labor Productivity Index (Nonfarm Business Sector)</t>
  </si>
  <si>
    <t>Employment, Total Nonfarm (Establishment Survey)</t>
  </si>
  <si>
    <t>Employment, Civilian, 16 Years or Older (Household Survey)</t>
  </si>
  <si>
    <t>Potential Labor Force Participation Rate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</si>
  <si>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</si>
  <si>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</si>
  <si>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</si>
  <si>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</si>
  <si>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</si>
  <si>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</si>
  <si>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</si>
  <si>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</si>
  <si>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</si>
  <si>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</si>
  <si>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</si>
  <si>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</si>
  <si>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</si>
  <si>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</si>
  <si>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</si>
  <si>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</si>
  <si>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</si>
  <si>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</si>
  <si>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</si>
  <si>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</si>
  <si>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</si>
  <si>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</si>
  <si>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</si>
  <si>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</si>
  <si>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</si>
  <si>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</si>
  <si>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Real GNP</t>
  </si>
  <si>
    <t>Real GDP</t>
  </si>
  <si>
    <t>Potential GDP</t>
  </si>
  <si>
    <t>Gross National Product (GNP)</t>
  </si>
  <si>
    <t>Gross Domestic Product (GDP)</t>
  </si>
  <si>
    <t>Output</t>
  </si>
  <si>
    <t>Units</t>
  </si>
  <si>
    <t>August 2018 Baseline Forecast—Data Release (Calendar Year)</t>
  </si>
  <si>
    <t>www.cbo.gov/publication/54318</t>
  </si>
  <si>
    <r>
      <t xml:space="preserve">This file presents data that supplement CBO's August 2018 report </t>
    </r>
    <r>
      <rPr>
        <i/>
        <sz val="11"/>
        <rFont val="Arial"/>
        <family val="2"/>
      </rPr>
      <t>An Update to the Economic Outlook: 2018 to 2028.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</si>
</sst>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%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11"/>
      <color theme="3"/>
      <name val="Arial"/>
      <family val="2"/>
    </font>
    <font>
      <sz val="10"/>
      <name val="Arial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95">
    <xf numFmtId="0" fontId="0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6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</cellStyleXfs>
  <cellXfs count="70">
    <xf numFmtId="0" fontId="0" fillId="0" borderId="0" xfId="0"/>
    <xf numFmtId="0" fontId="9" fillId="0" borderId="0" xfId="3" applyFont="1" applyFill="1" applyBorder="1"/>
    <xf numFmtId="0" fontId="8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9" fillId="0" borderId="7" xfId="3" applyFont="1" applyFill="1" applyBorder="1" applyAlignment="1">
      <alignment horizontal="center" wrapText="1"/>
    </xf>
    <xf numFmtId="0" fontId="9" fillId="0" borderId="8" xfId="3" quotePrefix="1" applyFont="1" applyFill="1" applyBorder="1" applyAlignment="1">
      <alignment horizontal="center" wrapText="1"/>
    </xf>
    <xf numFmtId="0" fontId="9" fillId="0" borderId="0" xfId="3" applyFont="1" applyFill="1" applyBorder="1" applyAlignment="1">
      <alignment wrapText="1"/>
    </xf>
    <xf numFmtId="0" fontId="9" fillId="0" borderId="13" xfId="3" applyFont="1" applyFill="1" applyBorder="1" applyAlignment="1">
      <alignment horizontal="center" wrapText="1"/>
    </xf>
    <xf numFmtId="0" fontId="9" fillId="0" borderId="14" xfId="3" quotePrefix="1" applyFont="1" applyFill="1" applyBorder="1" applyAlignment="1">
      <alignment horizontal="center" wrapText="1"/>
    </xf>
    <xf numFmtId="0" fontId="9" fillId="0" borderId="1" xfId="3" applyNumberFormat="1" applyFont="1" applyFill="1" applyBorder="1" applyAlignment="1">
      <alignment horizontal="right"/>
    </xf>
    <xf numFmtId="0" fontId="8" fillId="0" borderId="2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2" fontId="8" fillId="0" borderId="2" xfId="3" applyNumberFormat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 wrapText="1"/>
    </xf>
    <xf numFmtId="0" fontId="8" fillId="0" borderId="2" xfId="3" applyFont="1" applyFill="1" applyBorder="1" applyAlignment="1">
      <alignment horizontal="center" wrapText="1"/>
    </xf>
    <xf numFmtId="0" fontId="9" fillId="0" borderId="1" xfId="3" applyNumberFormat="1" applyFont="1" applyFill="1" applyBorder="1" applyAlignment="1">
      <alignment horizontal="right" wrapText="1"/>
    </xf>
    <xf numFmtId="0" fontId="8" fillId="0" borderId="0" xfId="3" applyFont="1" applyFill="1" applyBorder="1" applyAlignment="1">
      <alignment wrapText="1"/>
    </xf>
    <xf numFmtId="0" fontId="9" fillId="0" borderId="3" xfId="3" applyNumberFormat="1" applyFont="1" applyFill="1" applyBorder="1" applyAlignment="1">
      <alignment horizontal="right"/>
    </xf>
    <xf numFmtId="0" fontId="8" fillId="0" borderId="4" xfId="3" applyFont="1" applyFill="1" applyBorder="1" applyAlignment="1">
      <alignment horizontal="center"/>
    </xf>
    <xf numFmtId="0" fontId="8" fillId="0" borderId="4" xfId="3" applyFont="1" applyFill="1" applyBorder="1" applyAlignment="1">
      <alignment horizontal="center" wrapText="1"/>
    </xf>
    <xf numFmtId="0" fontId="8" fillId="0" borderId="5" xfId="3" applyFont="1" applyFill="1" applyBorder="1" applyAlignment="1">
      <alignment horizontal="center"/>
    </xf>
    <xf numFmtId="0" fontId="8" fillId="0" borderId="1" xfId="3" applyFont="1" applyFill="1" applyBorder="1"/>
    <xf numFmtId="0" fontId="8" fillId="0" borderId="15" xfId="3" applyFont="1" applyFill="1" applyBorder="1" applyAlignment="1">
      <alignment horizontal="center"/>
    </xf>
    <xf numFmtId="0" fontId="9" fillId="0" borderId="12" xfId="3" applyFont="1" applyFill="1" applyBorder="1" applyAlignment="1">
      <alignment wrapText="1"/>
    </xf>
    <xf numFmtId="0" fontId="9" fillId="0" borderId="6" xfId="3" applyFont="1" applyFill="1" applyBorder="1" applyAlignment="1">
      <alignment wrapText="1"/>
    </xf>
    <xf numFmtId="9" fontId="8" fillId="0" borderId="0" xfId="194" applyNumberFormat="1" applyFont="1" applyFill="1" applyBorder="1" applyAlignment="1">
      <alignment horizontal="center"/>
    </xf>
    <xf numFmtId="9" fontId="8" fillId="0" borderId="2" xfId="194" applyNumberFormat="1" applyFont="1" applyFill="1" applyBorder="1" applyAlignment="1">
      <alignment horizontal="center"/>
    </xf>
    <xf numFmtId="164" fontId="8" fillId="0" borderId="0" xfId="7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2" fontId="8" fillId="2" borderId="0" xfId="3" applyNumberFormat="1" applyFont="1" applyFill="1" applyBorder="1" applyAlignment="1">
      <alignment horizontal="center" wrapText="1"/>
    </xf>
    <xf numFmtId="2" fontId="8" fillId="2" borderId="4" xfId="3" applyNumberFormat="1" applyFont="1" applyFill="1" applyBorder="1" applyAlignment="1">
      <alignment horizontal="center" wrapText="1"/>
    </xf>
    <xf numFmtId="2" fontId="8" fillId="2" borderId="2" xfId="3" applyNumberFormat="1" applyFont="1" applyFill="1" applyBorder="1" applyAlignment="1">
      <alignment horizontal="center" wrapText="1"/>
    </xf>
    <xf numFmtId="2" fontId="8" fillId="2" borderId="5" xfId="3" applyNumberFormat="1" applyFont="1" applyFill="1" applyBorder="1" applyAlignment="1">
      <alignment horizontal="center" wrapText="1"/>
    </xf>
    <xf numFmtId="9" fontId="8" fillId="0" borderId="0" xfId="194" applyFont="1" applyFill="1" applyBorder="1" applyAlignment="1">
      <alignment horizontal="center"/>
    </xf>
    <xf numFmtId="0" fontId="8" fillId="0" borderId="2" xfId="3" applyFont="1" applyFill="1" applyBorder="1"/>
    <xf numFmtId="0" fontId="9" fillId="0" borderId="13" xfId="3" applyFont="1" applyFill="1" applyBorder="1" applyAlignment="1">
      <alignment wrapText="1"/>
    </xf>
    <xf numFmtId="165" fontId="8" fillId="0" borderId="0" xfId="194" applyNumberFormat="1" applyFont="1" applyFill="1" applyBorder="1" applyAlignment="1">
      <alignment horizontal="right"/>
    </xf>
    <xf numFmtId="165" fontId="8" fillId="0" borderId="4" xfId="194" applyNumberFormat="1" applyFont="1" applyFill="1" applyBorder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0" fillId="0" borderId="0" xfId="0" applyBorder="1" applyAlignment="1"/>
    <xf numFmtId="164" fontId="8" fillId="0" borderId="0" xfId="7" applyNumberFormat="1" applyFont="1" applyFill="1"/>
    <xf numFmtId="164" fontId="8" fillId="0" borderId="0" xfId="7" applyNumberFormat="1" applyFont="1" applyFill="1" applyBorder="1"/>
    <xf numFmtId="164" fontId="8" fillId="0" borderId="16" xfId="7" applyNumberFormat="1" applyFont="1" applyFill="1" applyBorder="1"/>
    <xf numFmtId="0" fontId="8" fillId="0" borderId="16" xfId="0" applyFont="1" applyBorder="1"/>
    <xf numFmtId="0" fontId="15" fillId="0" borderId="16" xfId="0" applyFont="1" applyBorder="1"/>
    <xf numFmtId="0" fontId="0" fillId="0" borderId="0" xfId="0" applyAlignment="1"/>
    <xf numFmtId="0" fontId="8" fillId="0" borderId="0" xfId="0" applyFont="1" applyAlignment="1"/>
    <xf numFmtId="0" fontId="15" fillId="0" borderId="0" xfId="0" applyFont="1"/>
    <xf numFmtId="0" fontId="8" fillId="0" borderId="0" xfId="0" applyFont="1" applyFill="1" applyBorder="1"/>
    <xf numFmtId="164" fontId="8" fillId="3" borderId="16" xfId="7" applyNumberFormat="1" applyFont="1" applyFill="1" applyBorder="1"/>
    <xf numFmtId="0" fontId="8" fillId="0" borderId="16" xfId="0" applyFont="1" applyFill="1" applyBorder="1"/>
    <xf numFmtId="1" fontId="8" fillId="3" borderId="0" xfId="7" applyNumberFormat="1" applyFont="1" applyFill="1"/>
    <xf numFmtId="1" fontId="8" fillId="0" borderId="0" xfId="7" applyNumberFormat="1" applyFont="1" applyFill="1"/>
    <xf numFmtId="0" fontId="8" fillId="0" borderId="0" xfId="0" applyFont="1" applyFill="1"/>
    <xf numFmtId="164" fontId="8" fillId="3" borderId="0" xfId="7" applyNumberFormat="1" applyFont="1" applyFill="1"/>
    <xf numFmtId="0" fontId="9" fillId="0" borderId="0" xfId="0" applyFont="1" applyFill="1"/>
    <xf numFmtId="0" fontId="16" fillId="0" borderId="0" xfId="0" applyFont="1" applyFill="1"/>
    <xf numFmtId="0" fontId="9" fillId="0" borderId="0" xfId="0" applyFont="1"/>
    <xf numFmtId="0" fontId="8" fillId="0" borderId="16" xfId="0" applyNumberFormat="1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4" borderId="0" xfId="0" applyFont="1" applyFill="1"/>
    <xf numFmtId="164" fontId="8" fillId="4" borderId="0" xfId="7" applyNumberFormat="1" applyFont="1" applyFill="1"/>
    <xf numFmtId="0" fontId="9" fillId="0" borderId="9" xfId="3" applyFont="1" applyFill="1" applyBorder="1" applyAlignment="1">
      <alignment horizontal="center"/>
    </xf>
    <xf numFmtId="0" fontId="9" fillId="0" borderId="10" xfId="3" applyFont="1" applyFill="1" applyBorder="1" applyAlignment="1">
      <alignment horizontal="center"/>
    </xf>
    <xf numFmtId="0" fontId="9" fillId="0" borderId="11" xfId="3" applyFont="1" applyFill="1" applyBorder="1" applyAlignment="1">
      <alignment horizontal="center"/>
    </xf>
    <xf numFmtId="0" fontId="9" fillId="0" borderId="4" xfId="3" applyFont="1" applyFill="1" applyBorder="1" applyAlignment="1">
      <alignment horizontal="left" wrapText="1"/>
    </xf>
    <xf numFmtId="0" fontId="9" fillId="0" borderId="16" xfId="0" applyFont="1" applyBorder="1" applyAlignment="1">
      <alignment horizontal="left"/>
    </xf>
    <xf numFmtId="0" fontId="8" fillId="0" borderId="0" xfId="0" applyFont="1" applyBorder="1" applyAlignment="1"/>
    <xf numFmtId="0" fontId="13" fillId="0" borderId="0" xfId="193" applyAlignment="1" applyProtection="1">
      <alignment horizontal="left"/>
    </xf>
  </cellXfs>
  <cellStyles count="195">
    <cellStyle name="Comma 2" xfId="12"/>
    <cellStyle name="Comma 2 2" xfId="13"/>
    <cellStyle name="Comma 3" xfId="14"/>
    <cellStyle name="Hyperlink 2" xfId="15"/>
    <cellStyle name="Hyperlink 3" xfId="18"/>
    <cellStyle name="Hyperlink 4" xfId="50"/>
    <cellStyle name="Hyperlink 6" xfId="193"/>
    <cellStyle name="Normal" xfId="0" builtinId="0"/>
    <cellStyle name="Normal 10" xfId="187"/>
    <cellStyle name="Normal 11" xfId="191"/>
    <cellStyle name="Normal 2" xfId="1"/>
    <cellStyle name="Normal 2 10" xfId="98"/>
    <cellStyle name="Normal 2 11" xfId="99"/>
    <cellStyle name="Normal 2 2" xfId="3"/>
    <cellStyle name="Normal 2 2 2" xfId="19"/>
    <cellStyle name="Normal 2 2 2 2" xfId="100"/>
    <cellStyle name="Normal 2 2 2 3" xfId="101"/>
    <cellStyle name="Normal 2 2 3" xfId="20"/>
    <cellStyle name="Normal 2 2 3 2" xfId="102"/>
    <cellStyle name="Normal 2 2 4" xfId="51"/>
    <cellStyle name="Normal 2 2 4 2" xfId="103"/>
    <cellStyle name="Normal 2 2 5" xfId="52"/>
    <cellStyle name="Normal 2 2 5 2" xfId="104"/>
    <cellStyle name="Normal 2 2 6" xfId="53"/>
    <cellStyle name="Normal 2 2 7" xfId="105"/>
    <cellStyle name="Normal 2 2 8" xfId="106"/>
    <cellStyle name="Normal 2 3" xfId="5"/>
    <cellStyle name="Normal 2 3 2" xfId="7"/>
    <cellStyle name="Normal 2 3 2 2" xfId="107"/>
    <cellStyle name="Normal 2 3 2 3" xfId="108"/>
    <cellStyle name="Normal 2 3 3" xfId="21"/>
    <cellStyle name="Normal 2 3 4" xfId="54"/>
    <cellStyle name="Normal 2 3 5" xfId="109"/>
    <cellStyle name="Normal 2 4" xfId="22"/>
    <cellStyle name="Normal 2 4 2" xfId="110"/>
    <cellStyle name="Normal 2 5" xfId="23"/>
    <cellStyle name="Normal 2 5 2" xfId="111"/>
    <cellStyle name="Normal 2 6" xfId="24"/>
    <cellStyle name="Normal 2 6 2" xfId="112"/>
    <cellStyle name="Normal 2 7" xfId="55"/>
    <cellStyle name="Normal 2 7 2" xfId="113"/>
    <cellStyle name="Normal 2 8" xfId="56"/>
    <cellStyle name="Normal 2 8 2" xfId="114"/>
    <cellStyle name="Normal 2 9" xfId="57"/>
    <cellStyle name="Normal 3" xfId="2"/>
    <cellStyle name="Normal 3 2" xfId="10"/>
    <cellStyle name="Normal 3 2 2" xfId="25"/>
    <cellStyle name="Normal 3 2 2 2" xfId="96"/>
    <cellStyle name="Normal 3 2 3" xfId="95"/>
    <cellStyle name="Normal 3 2 4" xfId="93"/>
    <cellStyle name="Normal 3 3" xfId="26"/>
    <cellStyle name="Normal 3 3 2" xfId="115"/>
    <cellStyle name="Normal 3 3 3" xfId="116"/>
    <cellStyle name="Normal 3 4" xfId="27"/>
    <cellStyle name="Normal 3 4 2" xfId="117"/>
    <cellStyle name="Normal 3 5" xfId="58"/>
    <cellStyle name="Normal 3 5 2" xfId="118"/>
    <cellStyle name="Normal 3 6" xfId="59"/>
    <cellStyle name="Normal 3 6 2" xfId="119"/>
    <cellStyle name="Normal 3 7" xfId="60"/>
    <cellStyle name="Normal 3 8" xfId="120"/>
    <cellStyle name="Normal 3 9" xfId="121"/>
    <cellStyle name="Normal 4" xfId="4"/>
    <cellStyle name="Normal 4 10" xfId="188"/>
    <cellStyle name="Normal 4 10 2" xfId="192"/>
    <cellStyle name="Normal 4 11" xfId="8"/>
    <cellStyle name="Normal 4 2" xfId="6"/>
    <cellStyle name="Normal 4 2 2" xfId="61"/>
    <cellStyle name="Normal 4 2 2 2" xfId="122"/>
    <cellStyle name="Normal 4 2 3" xfId="97"/>
    <cellStyle name="Normal 4 2 4" xfId="123"/>
    <cellStyle name="Normal 4 2 5" xfId="190"/>
    <cellStyle name="Normal 4 2 6" xfId="9"/>
    <cellStyle name="Normal 4 3" xfId="28"/>
    <cellStyle name="Normal 4 3 2" xfId="94"/>
    <cellStyle name="Normal 4 3 3" xfId="124"/>
    <cellStyle name="Normal 4 3 4" xfId="189"/>
    <cellStyle name="Normal 4 4" xfId="29"/>
    <cellStyle name="Normal 4 4 2" xfId="125"/>
    <cellStyle name="Normal 4 5" xfId="62"/>
    <cellStyle name="Normal 4 5 2" xfId="126"/>
    <cellStyle name="Normal 4 6" xfId="63"/>
    <cellStyle name="Normal 4 6 2" xfId="127"/>
    <cellStyle name="Normal 4 7" xfId="64"/>
    <cellStyle name="Normal 4 8" xfId="92"/>
    <cellStyle name="Normal 4 9" xfId="128"/>
    <cellStyle name="Normal 5" xfId="11"/>
    <cellStyle name="Normal 5 2" xfId="30"/>
    <cellStyle name="Normal 5 2 2" xfId="65"/>
    <cellStyle name="Normal 5 2 2 2" xfId="129"/>
    <cellStyle name="Normal 5 2 3" xfId="130"/>
    <cellStyle name="Normal 5 2 4" xfId="131"/>
    <cellStyle name="Normal 5 3" xfId="31"/>
    <cellStyle name="Normal 5 3 2" xfId="132"/>
    <cellStyle name="Normal 5 3 3" xfId="133"/>
    <cellStyle name="Normal 5 4" xfId="32"/>
    <cellStyle name="Normal 5 4 2" xfId="134"/>
    <cellStyle name="Normal 5 5" xfId="66"/>
    <cellStyle name="Normal 5 5 2" xfId="135"/>
    <cellStyle name="Normal 5 6" xfId="67"/>
    <cellStyle name="Normal 5 6 2" xfId="136"/>
    <cellStyle name="Normal 5 7" xfId="68"/>
    <cellStyle name="Normal 5 8" xfId="137"/>
    <cellStyle name="Normal 5 9" xfId="138"/>
    <cellStyle name="Normal 6" xfId="33"/>
    <cellStyle name="Normal 7" xfId="34"/>
    <cellStyle name="Normal 7 2" xfId="35"/>
    <cellStyle name="Normal 7 2 2" xfId="139"/>
    <cellStyle name="Normal 7 2 3" xfId="140"/>
    <cellStyle name="Normal 7 3" xfId="36"/>
    <cellStyle name="Normal 7 3 2" xfId="141"/>
    <cellStyle name="Normal 7 4" xfId="69"/>
    <cellStyle name="Normal 7 4 2" xfId="142"/>
    <cellStyle name="Normal 7 5" xfId="70"/>
    <cellStyle name="Normal 7 5 2" xfId="143"/>
    <cellStyle name="Normal 7 6" xfId="71"/>
    <cellStyle name="Normal 7 7" xfId="144"/>
    <cellStyle name="Normal 7 8" xfId="145"/>
    <cellStyle name="Normal 8" xfId="16"/>
    <cellStyle name="Normal 8 2" xfId="72"/>
    <cellStyle name="Normal 8 2 2" xfId="146"/>
    <cellStyle name="Normal 8 3" xfId="73"/>
    <cellStyle name="Normal 8 3 2" xfId="147"/>
    <cellStyle name="Normal 8 4" xfId="74"/>
    <cellStyle name="Normal 8 4 2" xfId="148"/>
    <cellStyle name="Normal 8 5" xfId="149"/>
    <cellStyle name="Normal 9" xfId="91"/>
    <cellStyle name="Percent" xfId="194" builtinId="5"/>
    <cellStyle name="Percent 2" xfId="17"/>
    <cellStyle name="Percent 2 2" xfId="37"/>
    <cellStyle name="Percent 2 2 2" xfId="75"/>
    <cellStyle name="Percent 2 2 2 2" xfId="150"/>
    <cellStyle name="Percent 2 2 3" xfId="151"/>
    <cellStyle name="Percent 2 2 4" xfId="152"/>
    <cellStyle name="Percent 2 3" xfId="38"/>
    <cellStyle name="Percent 2 3 2" xfId="153"/>
    <cellStyle name="Percent 2 3 3" xfId="154"/>
    <cellStyle name="Percent 2 4" xfId="39"/>
    <cellStyle name="Percent 2 4 2" xfId="155"/>
    <cellStyle name="Percent 2 5" xfId="76"/>
    <cellStyle name="Percent 2 5 2" xfId="156"/>
    <cellStyle name="Percent 2 6" xfId="77"/>
    <cellStyle name="Percent 2 6 2" xfId="157"/>
    <cellStyle name="Percent 2 7" xfId="78"/>
    <cellStyle name="Percent 2 8" xfId="158"/>
    <cellStyle name="Percent 2 9" xfId="159"/>
    <cellStyle name="Percent 3" xfId="40"/>
    <cellStyle name="Percent 3 2" xfId="41"/>
    <cellStyle name="Percent 3 2 2" xfId="79"/>
    <cellStyle name="Percent 3 2 2 2" xfId="160"/>
    <cellStyle name="Percent 3 2 3" xfId="161"/>
    <cellStyle name="Percent 3 2 4" xfId="162"/>
    <cellStyle name="Percent 3 3" xfId="42"/>
    <cellStyle name="Percent 3 3 2" xfId="163"/>
    <cellStyle name="Percent 3 3 3" xfId="164"/>
    <cellStyle name="Percent 3 4" xfId="43"/>
    <cellStyle name="Percent 3 4 2" xfId="165"/>
    <cellStyle name="Percent 3 5" xfId="80"/>
    <cellStyle name="Percent 3 5 2" xfId="166"/>
    <cellStyle name="Percent 3 6" xfId="81"/>
    <cellStyle name="Percent 3 6 2" xfId="167"/>
    <cellStyle name="Percent 3 7" xfId="82"/>
    <cellStyle name="Percent 3 8" xfId="168"/>
    <cellStyle name="Percent 3 9" xfId="169"/>
    <cellStyle name="Percent 4" xfId="44"/>
    <cellStyle name="Percent 4 2" xfId="45"/>
    <cellStyle name="Percent 4 2 2" xfId="83"/>
    <cellStyle name="Percent 4 2 2 2" xfId="170"/>
    <cellStyle name="Percent 4 2 3" xfId="171"/>
    <cellStyle name="Percent 4 2 4" xfId="172"/>
    <cellStyle name="Percent 4 3" xfId="46"/>
    <cellStyle name="Percent 4 3 2" xfId="173"/>
    <cellStyle name="Percent 4 3 3" xfId="174"/>
    <cellStyle name="Percent 4 4" xfId="47"/>
    <cellStyle name="Percent 4 4 2" xfId="175"/>
    <cellStyle name="Percent 4 5" xfId="84"/>
    <cellStyle name="Percent 4 5 2" xfId="176"/>
    <cellStyle name="Percent 4 6" xfId="85"/>
    <cellStyle name="Percent 4 6 2" xfId="177"/>
    <cellStyle name="Percent 4 7" xfId="86"/>
    <cellStyle name="Percent 4 8" xfId="178"/>
    <cellStyle name="Percent 4 9" xfId="179"/>
    <cellStyle name="Percent 5" xfId="48"/>
    <cellStyle name="Percent 5 2" xfId="49"/>
    <cellStyle name="Percent 5 2 2" xfId="180"/>
    <cellStyle name="Percent 5 2 3" xfId="181"/>
    <cellStyle name="Percent 5 3" xfId="87"/>
    <cellStyle name="Percent 5 3 2" xfId="182"/>
    <cellStyle name="Percent 5 4" xfId="88"/>
    <cellStyle name="Percent 5 4 2" xfId="183"/>
    <cellStyle name="Percent 5 5" xfId="89"/>
    <cellStyle name="Percent 5 5 2" xfId="184"/>
    <cellStyle name="Percent 5 6" xfId="90"/>
    <cellStyle name="Percent 5 7" xfId="185"/>
    <cellStyle name="Percent 5 8" xfId="1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43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"/>
  <sheetViews>
    <sheetView tabSelected="1" workbookViewId="0">
      <selection activeCell="J17" sqref="J17"/>
    </sheetView>
  </sheetViews>
  <sheetFormatPr defaultColWidth="9.140625" defaultRowHeight="15" customHeight="1" x14ac:dyDescent="0.25"/>
  <cols>
    <col min="1" max="1" width="11.28515625" style="3" customWidth="1"/>
    <col min="2" max="2" width="6.85546875" style="1" customWidth="1"/>
    <col min="3" max="6" width="21.140625" style="2" customWidth="1"/>
    <col min="7" max="7" width="2.85546875" style="3" customWidth="1"/>
    <col min="8" max="8" width="9.140625" style="3"/>
    <col min="9" max="12" width="16" style="2" customWidth="1"/>
    <col min="13" max="13" width="2.85546875" style="3" customWidth="1"/>
    <col min="14" max="14" width="9.140625" style="3"/>
    <col min="15" max="15" width="12.28515625" style="3" customWidth="1"/>
    <col min="16" max="19" width="16" style="2" customWidth="1"/>
    <col min="20" max="16384" width="9.140625" style="3"/>
  </cols>
  <sheetData>
    <row r="1" spans="2:19" ht="15" customHeight="1" thickBot="1" x14ac:dyDescent="0.3"/>
    <row r="2" spans="2:19" ht="15" customHeight="1" thickBot="1" x14ac:dyDescent="0.3">
      <c r="H2" s="63" t="s">
        <v>7</v>
      </c>
      <c r="I2" s="64"/>
      <c r="J2" s="64"/>
      <c r="K2" s="64"/>
      <c r="L2" s="65"/>
      <c r="N2" s="63" t="s">
        <v>8</v>
      </c>
      <c r="O2" s="64"/>
      <c r="P2" s="64"/>
      <c r="Q2" s="64"/>
      <c r="R2" s="64"/>
      <c r="S2" s="65"/>
    </row>
    <row r="3" spans="2:19" s="6" customFormat="1" ht="36" customHeight="1" thickBot="1" x14ac:dyDescent="0.3">
      <c r="B3" s="24"/>
      <c r="C3" s="4" t="s">
        <v>0</v>
      </c>
      <c r="D3" s="4" t="s">
        <v>1</v>
      </c>
      <c r="E3" s="4" t="s">
        <v>2</v>
      </c>
      <c r="F3" s="5" t="s">
        <v>3</v>
      </c>
      <c r="H3" s="23"/>
      <c r="I3" s="7" t="s">
        <v>0</v>
      </c>
      <c r="J3" s="7" t="s">
        <v>1</v>
      </c>
      <c r="K3" s="7" t="s">
        <v>2</v>
      </c>
      <c r="L3" s="8" t="s">
        <v>3</v>
      </c>
      <c r="N3" s="23"/>
      <c r="O3" s="35" t="s">
        <v>12</v>
      </c>
      <c r="P3" s="7" t="s">
        <v>0</v>
      </c>
      <c r="Q3" s="7" t="s">
        <v>1</v>
      </c>
      <c r="R3" s="7" t="s">
        <v>2</v>
      </c>
      <c r="S3" s="8" t="s">
        <v>3</v>
      </c>
    </row>
    <row r="4" spans="2:19" ht="14.25" customHeight="1" thickTop="1" x14ac:dyDescent="0.25">
      <c r="B4" s="9">
        <v>2018</v>
      </c>
      <c r="C4" s="2">
        <v>7.25</v>
      </c>
      <c r="D4" s="2">
        <v>2.13</v>
      </c>
      <c r="E4" s="2">
        <v>4.25</v>
      </c>
      <c r="F4" s="12" t="s">
        <v>10</v>
      </c>
      <c r="H4" s="21"/>
      <c r="I4" s="22"/>
      <c r="L4" s="10"/>
      <c r="N4" s="21"/>
      <c r="P4" s="22"/>
      <c r="S4" s="10"/>
    </row>
    <row r="5" spans="2:19" ht="14.25" customHeight="1" x14ac:dyDescent="0.25">
      <c r="B5" s="9">
        <v>2019</v>
      </c>
      <c r="C5" s="11">
        <f>C4+1.3</f>
        <v>8.5500000000000007</v>
      </c>
      <c r="D5" s="11">
        <f>D4+1.47</f>
        <v>3.5999999999999996</v>
      </c>
      <c r="E5" s="11">
        <f>E4+1.25</f>
        <v>5.5</v>
      </c>
      <c r="F5" s="10">
        <v>4.25</v>
      </c>
      <c r="H5" s="9">
        <v>2019</v>
      </c>
      <c r="I5" s="11">
        <f>C5-C4</f>
        <v>1.3000000000000007</v>
      </c>
      <c r="J5" s="11">
        <f t="shared" ref="J5:L12" si="0">D5-D4</f>
        <v>1.4699999999999998</v>
      </c>
      <c r="K5" s="11">
        <f t="shared" si="0"/>
        <v>1.25</v>
      </c>
      <c r="L5" s="12" t="s">
        <v>6</v>
      </c>
      <c r="N5" s="9">
        <v>2019</v>
      </c>
      <c r="O5" s="36">
        <f>A20/A19 -1</f>
        <v>2.2357303120474903E-2</v>
      </c>
      <c r="P5" s="25">
        <f>C5/C4 -1</f>
        <v>0.17931034482758634</v>
      </c>
      <c r="Q5" s="25">
        <f t="shared" ref="Q5:S12" si="1">D5/D4 -1</f>
        <v>0.6901408450704225</v>
      </c>
      <c r="R5" s="25">
        <f t="shared" si="1"/>
        <v>0.29411764705882359</v>
      </c>
      <c r="S5" s="26" t="s">
        <v>6</v>
      </c>
    </row>
    <row r="6" spans="2:19" ht="14.25" customHeight="1" x14ac:dyDescent="0.25">
      <c r="B6" s="9">
        <v>2020</v>
      </c>
      <c r="C6" s="11">
        <f t="shared" ref="C6:C9" si="2">C5+1.3</f>
        <v>9.8500000000000014</v>
      </c>
      <c r="D6" s="11">
        <f>D5+1.5</f>
        <v>5.0999999999999996</v>
      </c>
      <c r="E6" s="11">
        <f t="shared" ref="E6:E12" si="3">E5+1.25</f>
        <v>6.75</v>
      </c>
      <c r="F6" s="12">
        <f>F5+2.15</f>
        <v>6.4</v>
      </c>
      <c r="H6" s="9">
        <v>2020</v>
      </c>
      <c r="I6" s="11">
        <f t="shared" ref="I6:I10" si="4">C6-C5</f>
        <v>1.3000000000000007</v>
      </c>
      <c r="J6" s="11">
        <f t="shared" si="0"/>
        <v>1.5</v>
      </c>
      <c r="K6" s="11">
        <f t="shared" si="0"/>
        <v>1.25</v>
      </c>
      <c r="L6" s="12">
        <f t="shared" si="0"/>
        <v>2.1500000000000004</v>
      </c>
      <c r="N6" s="9">
        <v>2020</v>
      </c>
      <c r="O6" s="36">
        <f t="shared" ref="O6:O13" si="5">A21/A20 -1</f>
        <v>2.4985213547503493E-2</v>
      </c>
      <c r="P6" s="25">
        <f t="shared" ref="P6:P10" si="6">C6/C5 -1</f>
        <v>0.1520467836257311</v>
      </c>
      <c r="Q6" s="25">
        <f t="shared" si="1"/>
        <v>0.41666666666666674</v>
      </c>
      <c r="R6" s="25">
        <f t="shared" si="1"/>
        <v>0.22727272727272729</v>
      </c>
      <c r="S6" s="26">
        <f t="shared" si="1"/>
        <v>0.50588235294117645</v>
      </c>
    </row>
    <row r="7" spans="2:19" ht="14.25" customHeight="1" x14ac:dyDescent="0.25">
      <c r="B7" s="9">
        <v>2021</v>
      </c>
      <c r="C7" s="11">
        <f t="shared" si="2"/>
        <v>11.150000000000002</v>
      </c>
      <c r="D7" s="11">
        <f t="shared" ref="D7:D12" si="7">D6+1.5</f>
        <v>6.6</v>
      </c>
      <c r="E7" s="11">
        <f t="shared" si="3"/>
        <v>8</v>
      </c>
      <c r="F7" s="12">
        <f t="shared" ref="F7:F10" si="8">F6+2.15</f>
        <v>8.5500000000000007</v>
      </c>
      <c r="H7" s="9">
        <v>2021</v>
      </c>
      <c r="I7" s="11">
        <f t="shared" si="4"/>
        <v>1.3000000000000007</v>
      </c>
      <c r="J7" s="11">
        <f t="shared" si="0"/>
        <v>1.5</v>
      </c>
      <c r="K7" s="11">
        <f t="shared" si="0"/>
        <v>1.25</v>
      </c>
      <c r="L7" s="12">
        <f t="shared" si="0"/>
        <v>2.1500000000000004</v>
      </c>
      <c r="N7" s="9">
        <v>2021</v>
      </c>
      <c r="O7" s="36">
        <f t="shared" si="5"/>
        <v>2.5173396909036194E-2</v>
      </c>
      <c r="P7" s="25">
        <f t="shared" si="6"/>
        <v>0.13197969543147203</v>
      </c>
      <c r="Q7" s="25">
        <f t="shared" si="1"/>
        <v>0.29411764705882359</v>
      </c>
      <c r="R7" s="25">
        <f t="shared" si="1"/>
        <v>0.18518518518518512</v>
      </c>
      <c r="S7" s="26">
        <f t="shared" si="1"/>
        <v>0.3359375</v>
      </c>
    </row>
    <row r="8" spans="2:19" ht="14.25" customHeight="1" x14ac:dyDescent="0.25">
      <c r="B8" s="9">
        <v>2022</v>
      </c>
      <c r="C8" s="11">
        <f t="shared" si="2"/>
        <v>12.450000000000003</v>
      </c>
      <c r="D8" s="11">
        <f t="shared" si="7"/>
        <v>8.1</v>
      </c>
      <c r="E8" s="11">
        <f t="shared" si="3"/>
        <v>9.25</v>
      </c>
      <c r="F8" s="12">
        <f t="shared" si="8"/>
        <v>10.700000000000001</v>
      </c>
      <c r="H8" s="9">
        <v>2022</v>
      </c>
      <c r="I8" s="11">
        <f t="shared" si="4"/>
        <v>1.3000000000000007</v>
      </c>
      <c r="J8" s="11">
        <f t="shared" si="0"/>
        <v>1.5</v>
      </c>
      <c r="K8" s="11">
        <f t="shared" si="0"/>
        <v>1.25</v>
      </c>
      <c r="L8" s="12">
        <f t="shared" si="0"/>
        <v>2.1500000000000004</v>
      </c>
      <c r="N8" s="9">
        <v>2022</v>
      </c>
      <c r="O8" s="36">
        <f t="shared" si="5"/>
        <v>2.4758928174668071E-2</v>
      </c>
      <c r="P8" s="25">
        <f t="shared" si="6"/>
        <v>0.11659192825112119</v>
      </c>
      <c r="Q8" s="25">
        <f t="shared" si="1"/>
        <v>0.22727272727272729</v>
      </c>
      <c r="R8" s="25">
        <f t="shared" si="1"/>
        <v>0.15625</v>
      </c>
      <c r="S8" s="26">
        <f t="shared" si="1"/>
        <v>0.25146198830409361</v>
      </c>
    </row>
    <row r="9" spans="2:19" ht="14.25" customHeight="1" x14ac:dyDescent="0.25">
      <c r="B9" s="9">
        <v>2023</v>
      </c>
      <c r="C9" s="11">
        <f t="shared" si="2"/>
        <v>13.750000000000004</v>
      </c>
      <c r="D9" s="11">
        <f t="shared" si="7"/>
        <v>9.6</v>
      </c>
      <c r="E9" s="11">
        <f t="shared" si="3"/>
        <v>10.5</v>
      </c>
      <c r="F9" s="12">
        <f t="shared" si="8"/>
        <v>12.850000000000001</v>
      </c>
      <c r="H9" s="9">
        <v>2023</v>
      </c>
      <c r="I9" s="11">
        <f t="shared" si="4"/>
        <v>1.3000000000000007</v>
      </c>
      <c r="J9" s="11">
        <f t="shared" si="0"/>
        <v>1.5</v>
      </c>
      <c r="K9" s="11">
        <f t="shared" si="0"/>
        <v>1.25</v>
      </c>
      <c r="L9" s="12">
        <f t="shared" si="0"/>
        <v>2.1500000000000004</v>
      </c>
      <c r="N9" s="9">
        <v>2023</v>
      </c>
      <c r="O9" s="36">
        <f t="shared" si="5"/>
        <v>2.4366711234777627E-2</v>
      </c>
      <c r="P9" s="25">
        <f t="shared" si="6"/>
        <v>0.10441767068273089</v>
      </c>
      <c r="Q9" s="25">
        <f t="shared" si="1"/>
        <v>0.18518518518518512</v>
      </c>
      <c r="R9" s="25">
        <f t="shared" si="1"/>
        <v>0.13513513513513509</v>
      </c>
      <c r="S9" s="26">
        <f t="shared" si="1"/>
        <v>0.2009345794392523</v>
      </c>
    </row>
    <row r="10" spans="2:19" ht="14.25" customHeight="1" x14ac:dyDescent="0.25">
      <c r="B10" s="9">
        <v>2024</v>
      </c>
      <c r="C10" s="11">
        <v>15</v>
      </c>
      <c r="D10" s="11">
        <f t="shared" si="7"/>
        <v>11.1</v>
      </c>
      <c r="E10" s="11">
        <f t="shared" si="3"/>
        <v>11.75</v>
      </c>
      <c r="F10" s="12">
        <f t="shared" si="8"/>
        <v>15.000000000000002</v>
      </c>
      <c r="H10" s="9">
        <v>2024</v>
      </c>
      <c r="I10" s="11">
        <f t="shared" si="4"/>
        <v>1.2499999999999964</v>
      </c>
      <c r="J10" s="11">
        <f t="shared" si="0"/>
        <v>1.5</v>
      </c>
      <c r="K10" s="11">
        <f t="shared" si="0"/>
        <v>1.25</v>
      </c>
      <c r="L10" s="12">
        <f t="shared" si="0"/>
        <v>2.1500000000000004</v>
      </c>
      <c r="N10" s="9">
        <v>2024</v>
      </c>
      <c r="O10" s="36">
        <f t="shared" si="5"/>
        <v>2.392467712974411E-2</v>
      </c>
      <c r="P10" s="25">
        <f t="shared" si="6"/>
        <v>9.0909090909090606E-2</v>
      </c>
      <c r="Q10" s="25">
        <f t="shared" si="1"/>
        <v>0.15625</v>
      </c>
      <c r="R10" s="25">
        <f t="shared" si="1"/>
        <v>0.11904761904761907</v>
      </c>
      <c r="S10" s="26">
        <f t="shared" si="1"/>
        <v>0.16731517509727634</v>
      </c>
    </row>
    <row r="11" spans="2:19" ht="31.5" customHeight="1" x14ac:dyDescent="0.25">
      <c r="B11" s="9">
        <v>2025</v>
      </c>
      <c r="C11" s="13" t="s">
        <v>5</v>
      </c>
      <c r="D11" s="11">
        <f t="shared" si="7"/>
        <v>12.6</v>
      </c>
      <c r="E11" s="11">
        <f t="shared" si="3"/>
        <v>13</v>
      </c>
      <c r="F11" s="14" t="s">
        <v>4</v>
      </c>
      <c r="H11" s="9">
        <v>2025</v>
      </c>
      <c r="I11" s="11"/>
      <c r="J11" s="11">
        <f t="shared" si="0"/>
        <v>1.5</v>
      </c>
      <c r="K11" s="11">
        <f t="shared" si="0"/>
        <v>1.25</v>
      </c>
      <c r="L11" s="12"/>
      <c r="N11" s="9">
        <v>2025</v>
      </c>
      <c r="O11" s="36">
        <f t="shared" si="5"/>
        <v>2.3582711753458163E-2</v>
      </c>
      <c r="P11" s="11"/>
      <c r="Q11" s="25">
        <f t="shared" si="1"/>
        <v>0.13513513513513509</v>
      </c>
      <c r="R11" s="25">
        <f t="shared" si="1"/>
        <v>0.1063829787234043</v>
      </c>
      <c r="S11" s="12"/>
    </row>
    <row r="12" spans="2:19" s="16" customFormat="1" ht="14.25" customHeight="1" x14ac:dyDescent="0.25">
      <c r="B12" s="15">
        <v>2026</v>
      </c>
      <c r="C12" s="13"/>
      <c r="D12" s="11">
        <f t="shared" si="7"/>
        <v>14.1</v>
      </c>
      <c r="E12" s="11">
        <f t="shared" si="3"/>
        <v>14.25</v>
      </c>
      <c r="F12" s="14"/>
      <c r="H12" s="15">
        <v>2026</v>
      </c>
      <c r="I12" s="13"/>
      <c r="J12" s="11">
        <f t="shared" si="0"/>
        <v>1.5</v>
      </c>
      <c r="K12" s="11">
        <f t="shared" si="0"/>
        <v>1.25</v>
      </c>
      <c r="L12" s="12"/>
      <c r="N12" s="15">
        <v>2026</v>
      </c>
      <c r="O12" s="36">
        <f t="shared" si="5"/>
        <v>2.35476270615953E-2</v>
      </c>
      <c r="P12" s="13"/>
      <c r="Q12" s="25">
        <f t="shared" si="1"/>
        <v>0.11904761904761907</v>
      </c>
      <c r="R12" s="25">
        <f t="shared" si="1"/>
        <v>9.6153846153846256E-2</v>
      </c>
      <c r="S12" s="12"/>
    </row>
    <row r="13" spans="2:19" ht="31.5" customHeight="1" thickBot="1" x14ac:dyDescent="0.3">
      <c r="B13" s="17">
        <v>2027</v>
      </c>
      <c r="C13" s="18"/>
      <c r="D13" s="19" t="s">
        <v>4</v>
      </c>
      <c r="E13" s="19" t="s">
        <v>4</v>
      </c>
      <c r="F13" s="20"/>
      <c r="H13" s="17">
        <v>2027</v>
      </c>
      <c r="I13" s="18"/>
      <c r="J13" s="18" t="s">
        <v>13</v>
      </c>
      <c r="K13" s="18" t="s">
        <v>14</v>
      </c>
      <c r="L13" s="20"/>
      <c r="N13" s="17">
        <v>2027</v>
      </c>
      <c r="O13" s="37">
        <f t="shared" si="5"/>
        <v>2.3512311901504823E-2</v>
      </c>
      <c r="P13" s="18"/>
      <c r="Q13" s="18" t="s">
        <v>15</v>
      </c>
      <c r="R13" s="18" t="s">
        <v>16</v>
      </c>
      <c r="S13" s="20"/>
    </row>
    <row r="17" spans="1:19" ht="107.25" customHeight="1" thickBot="1" x14ac:dyDescent="0.3">
      <c r="A17" s="28" t="s">
        <v>9</v>
      </c>
      <c r="B17" s="66" t="s">
        <v>11</v>
      </c>
      <c r="C17" s="66"/>
      <c r="D17" s="66"/>
      <c r="E17" s="66"/>
      <c r="F17" s="66"/>
    </row>
    <row r="18" spans="1:19" ht="15" customHeight="1" thickBot="1" x14ac:dyDescent="0.3">
      <c r="A18" s="34"/>
      <c r="B18" s="24"/>
      <c r="C18" s="4" t="s">
        <v>0</v>
      </c>
      <c r="D18" s="4" t="s">
        <v>1</v>
      </c>
      <c r="E18" s="4" t="s">
        <v>2</v>
      </c>
      <c r="F18" s="5" t="s">
        <v>3</v>
      </c>
      <c r="Q18" s="25"/>
      <c r="R18" s="25"/>
    </row>
    <row r="19" spans="1:19" ht="15" customHeight="1" thickTop="1" x14ac:dyDescent="0.25">
      <c r="A19" s="27">
        <v>251.37200000000001</v>
      </c>
      <c r="B19" s="9">
        <v>2018</v>
      </c>
      <c r="C19" s="11">
        <f t="shared" ref="C19:E25" si="9">C4</f>
        <v>7.25</v>
      </c>
      <c r="D19" s="11">
        <f t="shared" si="9"/>
        <v>2.13</v>
      </c>
      <c r="E19" s="11">
        <f t="shared" si="9"/>
        <v>4.25</v>
      </c>
      <c r="F19" s="12" t="s">
        <v>10</v>
      </c>
    </row>
    <row r="20" spans="1:19" ht="15" customHeight="1" x14ac:dyDescent="0.25">
      <c r="A20" s="27">
        <v>256.99200000000002</v>
      </c>
      <c r="B20" s="9">
        <v>2019</v>
      </c>
      <c r="C20" s="11">
        <f t="shared" si="9"/>
        <v>8.5500000000000007</v>
      </c>
      <c r="D20" s="11">
        <f t="shared" si="9"/>
        <v>3.5999999999999996</v>
      </c>
      <c r="E20" s="11">
        <f t="shared" si="9"/>
        <v>5.5</v>
      </c>
      <c r="F20" s="12">
        <f t="shared" ref="F20:F25" si="10">F5</f>
        <v>4.25</v>
      </c>
      <c r="I20" s="11">
        <f t="shared" ref="I20:I27" si="11">C20-C19</f>
        <v>1.3000000000000007</v>
      </c>
      <c r="J20" s="11">
        <f t="shared" ref="J20:J27" si="12">D20-D19</f>
        <v>1.4699999999999998</v>
      </c>
      <c r="K20" s="11">
        <f t="shared" ref="K20:K27" si="13">E20-E19</f>
        <v>1.25</v>
      </c>
      <c r="L20" s="11"/>
      <c r="P20" s="33">
        <f t="shared" ref="P20:P28" si="14">C20/C19 -1</f>
        <v>0.17931034482758634</v>
      </c>
      <c r="Q20" s="33">
        <f t="shared" ref="Q20:Q28" si="15">D20/D19 -1</f>
        <v>0.6901408450704225</v>
      </c>
      <c r="R20" s="33">
        <f t="shared" ref="R20:R28" si="16">E20/E19 -1</f>
        <v>0.29411764705882359</v>
      </c>
      <c r="S20" s="33"/>
    </row>
    <row r="21" spans="1:19" ht="15" customHeight="1" x14ac:dyDescent="0.25">
      <c r="A21" s="27">
        <v>263.41300000000001</v>
      </c>
      <c r="B21" s="9">
        <v>2020</v>
      </c>
      <c r="C21" s="11">
        <f t="shared" si="9"/>
        <v>9.8500000000000014</v>
      </c>
      <c r="D21" s="11">
        <f t="shared" si="9"/>
        <v>5.0999999999999996</v>
      </c>
      <c r="E21" s="11">
        <f t="shared" si="9"/>
        <v>6.75</v>
      </c>
      <c r="F21" s="12">
        <f t="shared" si="10"/>
        <v>6.4</v>
      </c>
      <c r="I21" s="11">
        <f t="shared" si="11"/>
        <v>1.3000000000000007</v>
      </c>
      <c r="J21" s="11">
        <f t="shared" si="12"/>
        <v>1.5</v>
      </c>
      <c r="K21" s="11">
        <f t="shared" si="13"/>
        <v>1.25</v>
      </c>
      <c r="L21" s="11">
        <f t="shared" ref="L21:L27" si="17">F21-F20</f>
        <v>2.1500000000000004</v>
      </c>
      <c r="P21" s="33">
        <f t="shared" si="14"/>
        <v>0.1520467836257311</v>
      </c>
      <c r="Q21" s="33">
        <f t="shared" si="15"/>
        <v>0.41666666666666674</v>
      </c>
      <c r="R21" s="33">
        <f t="shared" si="16"/>
        <v>0.22727272727272729</v>
      </c>
      <c r="S21" s="33">
        <f t="shared" ref="S21:S28" si="18">F21/F20 -1</f>
        <v>0.50588235294117645</v>
      </c>
    </row>
    <row r="22" spans="1:19" ht="15" customHeight="1" x14ac:dyDescent="0.25">
      <c r="A22" s="27">
        <v>270.04399999999998</v>
      </c>
      <c r="B22" s="9">
        <v>2021</v>
      </c>
      <c r="C22" s="11">
        <f t="shared" si="9"/>
        <v>11.150000000000002</v>
      </c>
      <c r="D22" s="11">
        <f t="shared" si="9"/>
        <v>6.6</v>
      </c>
      <c r="E22" s="11">
        <f t="shared" si="9"/>
        <v>8</v>
      </c>
      <c r="F22" s="12">
        <f t="shared" si="10"/>
        <v>8.5500000000000007</v>
      </c>
      <c r="I22" s="11">
        <f t="shared" si="11"/>
        <v>1.3000000000000007</v>
      </c>
      <c r="J22" s="11">
        <f t="shared" si="12"/>
        <v>1.5</v>
      </c>
      <c r="K22" s="11">
        <f t="shared" si="13"/>
        <v>1.25</v>
      </c>
      <c r="L22" s="11">
        <f t="shared" si="17"/>
        <v>2.1500000000000004</v>
      </c>
      <c r="P22" s="33">
        <f t="shared" si="14"/>
        <v>0.13197969543147203</v>
      </c>
      <c r="Q22" s="33">
        <f t="shared" si="15"/>
        <v>0.29411764705882359</v>
      </c>
      <c r="R22" s="33">
        <f t="shared" si="16"/>
        <v>0.18518518518518512</v>
      </c>
      <c r="S22" s="33">
        <f t="shared" si="18"/>
        <v>0.3359375</v>
      </c>
    </row>
    <row r="23" spans="1:19" ht="15" customHeight="1" x14ac:dyDescent="0.25">
      <c r="A23" s="27">
        <v>276.73</v>
      </c>
      <c r="B23" s="9">
        <v>2022</v>
      </c>
      <c r="C23" s="11">
        <f t="shared" si="9"/>
        <v>12.450000000000003</v>
      </c>
      <c r="D23" s="11">
        <f t="shared" si="9"/>
        <v>8.1</v>
      </c>
      <c r="E23" s="11">
        <f t="shared" si="9"/>
        <v>9.25</v>
      </c>
      <c r="F23" s="12">
        <f t="shared" si="10"/>
        <v>10.700000000000001</v>
      </c>
      <c r="I23" s="11">
        <f t="shared" si="11"/>
        <v>1.3000000000000007</v>
      </c>
      <c r="J23" s="11">
        <f t="shared" si="12"/>
        <v>1.5</v>
      </c>
      <c r="K23" s="11">
        <f t="shared" si="13"/>
        <v>1.25</v>
      </c>
      <c r="L23" s="11">
        <f t="shared" si="17"/>
        <v>2.1500000000000004</v>
      </c>
      <c r="P23" s="33">
        <f t="shared" si="14"/>
        <v>0.11659192825112119</v>
      </c>
      <c r="Q23" s="33">
        <f t="shared" si="15"/>
        <v>0.22727272727272729</v>
      </c>
      <c r="R23" s="33">
        <f t="shared" si="16"/>
        <v>0.15625</v>
      </c>
      <c r="S23" s="33">
        <f t="shared" si="18"/>
        <v>0.25146198830409361</v>
      </c>
    </row>
    <row r="24" spans="1:19" ht="15" customHeight="1" x14ac:dyDescent="0.25">
      <c r="A24" s="27">
        <v>283.47300000000001</v>
      </c>
      <c r="B24" s="9">
        <v>2023</v>
      </c>
      <c r="C24" s="11">
        <f t="shared" si="9"/>
        <v>13.750000000000004</v>
      </c>
      <c r="D24" s="11">
        <f t="shared" si="9"/>
        <v>9.6</v>
      </c>
      <c r="E24" s="11">
        <f t="shared" si="9"/>
        <v>10.5</v>
      </c>
      <c r="F24" s="12">
        <f t="shared" si="10"/>
        <v>12.850000000000001</v>
      </c>
      <c r="I24" s="11">
        <f t="shared" si="11"/>
        <v>1.3000000000000007</v>
      </c>
      <c r="J24" s="11">
        <f t="shared" si="12"/>
        <v>1.5</v>
      </c>
      <c r="K24" s="11">
        <f t="shared" si="13"/>
        <v>1.25</v>
      </c>
      <c r="L24" s="11">
        <f t="shared" si="17"/>
        <v>2.1500000000000004</v>
      </c>
      <c r="P24" s="33">
        <f t="shared" si="14"/>
        <v>0.10441767068273089</v>
      </c>
      <c r="Q24" s="33">
        <f t="shared" si="15"/>
        <v>0.18518518518518512</v>
      </c>
      <c r="R24" s="33">
        <f t="shared" si="16"/>
        <v>0.13513513513513509</v>
      </c>
      <c r="S24" s="33">
        <f t="shared" si="18"/>
        <v>0.2009345794392523</v>
      </c>
    </row>
    <row r="25" spans="1:19" ht="15" customHeight="1" x14ac:dyDescent="0.25">
      <c r="A25" s="27">
        <v>290.255</v>
      </c>
      <c r="B25" s="9">
        <v>2024</v>
      </c>
      <c r="C25" s="11">
        <f t="shared" si="9"/>
        <v>15</v>
      </c>
      <c r="D25" s="11">
        <f t="shared" si="9"/>
        <v>11.1</v>
      </c>
      <c r="E25" s="11">
        <f t="shared" si="9"/>
        <v>11.75</v>
      </c>
      <c r="F25" s="12">
        <f t="shared" si="10"/>
        <v>15.000000000000002</v>
      </c>
      <c r="I25" s="11">
        <f t="shared" si="11"/>
        <v>1.2499999999999964</v>
      </c>
      <c r="J25" s="11">
        <f t="shared" si="12"/>
        <v>1.5</v>
      </c>
      <c r="K25" s="11">
        <f t="shared" si="13"/>
        <v>1.25</v>
      </c>
      <c r="L25" s="11">
        <f t="shared" si="17"/>
        <v>2.1500000000000004</v>
      </c>
      <c r="P25" s="33">
        <f t="shared" si="14"/>
        <v>9.0909090909090606E-2</v>
      </c>
      <c r="Q25" s="33">
        <f t="shared" si="15"/>
        <v>0.15625</v>
      </c>
      <c r="R25" s="33">
        <f t="shared" si="16"/>
        <v>0.11904761904761907</v>
      </c>
      <c r="S25" s="33">
        <f t="shared" si="18"/>
        <v>0.16731517509727634</v>
      </c>
    </row>
    <row r="26" spans="1:19" ht="15" customHeight="1" x14ac:dyDescent="0.25">
      <c r="A26" s="27">
        <v>297.10000000000002</v>
      </c>
      <c r="B26" s="9">
        <v>2025</v>
      </c>
      <c r="C26" s="29">
        <f>C25*A26/A25</f>
        <v>15.353740676301873</v>
      </c>
      <c r="D26" s="11">
        <f>D11</f>
        <v>12.6</v>
      </c>
      <c r="E26" s="11">
        <f>E11</f>
        <v>13</v>
      </c>
      <c r="F26" s="31">
        <f>C26</f>
        <v>15.353740676301873</v>
      </c>
      <c r="I26" s="11">
        <f t="shared" si="11"/>
        <v>0.35374067630187334</v>
      </c>
      <c r="J26" s="11">
        <f t="shared" si="12"/>
        <v>1.5</v>
      </c>
      <c r="K26" s="11">
        <f t="shared" si="13"/>
        <v>1.25</v>
      </c>
      <c r="L26" s="11">
        <f t="shared" si="17"/>
        <v>0.35374067630187156</v>
      </c>
      <c r="P26" s="33">
        <f t="shared" si="14"/>
        <v>2.3582711753458163E-2</v>
      </c>
      <c r="Q26" s="33">
        <f t="shared" si="15"/>
        <v>0.13513513513513509</v>
      </c>
      <c r="R26" s="33">
        <f t="shared" si="16"/>
        <v>0.1063829787234043</v>
      </c>
      <c r="S26" s="33">
        <f t="shared" si="18"/>
        <v>2.3582711753458163E-2</v>
      </c>
    </row>
    <row r="27" spans="1:19" ht="15" customHeight="1" x14ac:dyDescent="0.25">
      <c r="A27" s="27">
        <v>304.096</v>
      </c>
      <c r="B27" s="15">
        <v>2026</v>
      </c>
      <c r="C27" s="29">
        <f t="shared" ref="C27:C29" si="19">C26*A27/A26</f>
        <v>15.715284835747877</v>
      </c>
      <c r="D27" s="11">
        <f>D12</f>
        <v>14.1</v>
      </c>
      <c r="E27" s="11">
        <f>E12</f>
        <v>14.25</v>
      </c>
      <c r="F27" s="31">
        <f t="shared" ref="F27:F29" si="20">C27</f>
        <v>15.715284835747877</v>
      </c>
      <c r="I27" s="11">
        <f t="shared" si="11"/>
        <v>0.36154415944600338</v>
      </c>
      <c r="J27" s="11">
        <f t="shared" si="12"/>
        <v>1.5</v>
      </c>
      <c r="K27" s="11">
        <f t="shared" si="13"/>
        <v>1.25</v>
      </c>
      <c r="L27" s="11">
        <f t="shared" si="17"/>
        <v>0.36154415944600338</v>
      </c>
      <c r="P27" s="33">
        <f t="shared" si="14"/>
        <v>2.35476270615953E-2</v>
      </c>
      <c r="Q27" s="33">
        <f t="shared" si="15"/>
        <v>0.11904761904761907</v>
      </c>
      <c r="R27" s="33">
        <f t="shared" si="16"/>
        <v>9.6153846153846256E-2</v>
      </c>
      <c r="S27" s="33">
        <f t="shared" si="18"/>
        <v>2.35476270615953E-2</v>
      </c>
    </row>
    <row r="28" spans="1:19" ht="15" customHeight="1" x14ac:dyDescent="0.25">
      <c r="A28" s="27">
        <v>311.24599999999998</v>
      </c>
      <c r="B28" s="9">
        <v>2027</v>
      </c>
      <c r="C28" s="29">
        <f t="shared" si="19"/>
        <v>16.084787514426967</v>
      </c>
      <c r="D28" s="29">
        <f>C28</f>
        <v>16.084787514426967</v>
      </c>
      <c r="E28" s="29">
        <f>C28</f>
        <v>16.084787514426967</v>
      </c>
      <c r="F28" s="31">
        <f t="shared" si="20"/>
        <v>16.084787514426967</v>
      </c>
      <c r="I28" s="11">
        <f>C28-C27</f>
        <v>0.36950267867909048</v>
      </c>
      <c r="J28" s="11">
        <f t="shared" ref="J28:L29" si="21">D28-D27</f>
        <v>1.9847875144269675</v>
      </c>
      <c r="K28" s="11">
        <f t="shared" si="21"/>
        <v>1.8347875144269672</v>
      </c>
      <c r="L28" s="11">
        <f t="shared" si="21"/>
        <v>0.36950267867909048</v>
      </c>
      <c r="P28" s="33">
        <f t="shared" si="14"/>
        <v>2.3512311901504601E-2</v>
      </c>
      <c r="Q28" s="33">
        <f t="shared" si="15"/>
        <v>0.14076507194517496</v>
      </c>
      <c r="R28" s="33">
        <f t="shared" si="16"/>
        <v>0.1287570185562783</v>
      </c>
      <c r="S28" s="33">
        <f t="shared" si="18"/>
        <v>2.3512311901504601E-2</v>
      </c>
    </row>
    <row r="29" spans="1:19" ht="15" customHeight="1" thickBot="1" x14ac:dyDescent="0.3">
      <c r="A29" s="27">
        <v>318.58999999999997</v>
      </c>
      <c r="B29" s="17">
        <v>2028</v>
      </c>
      <c r="C29" s="30">
        <f t="shared" si="19"/>
        <v>16.464315860191896</v>
      </c>
      <c r="D29" s="30">
        <f>C29</f>
        <v>16.464315860191896</v>
      </c>
      <c r="E29" s="30">
        <f>C29</f>
        <v>16.464315860191896</v>
      </c>
      <c r="F29" s="32">
        <f t="shared" si="20"/>
        <v>16.464315860191896</v>
      </c>
      <c r="I29" s="11">
        <f t="shared" ref="I29" si="22">C29-C28</f>
        <v>0.37952834576492833</v>
      </c>
      <c r="J29" s="11">
        <f t="shared" si="21"/>
        <v>0.37952834576492833</v>
      </c>
      <c r="K29" s="11">
        <f t="shared" si="21"/>
        <v>0.37952834576492833</v>
      </c>
      <c r="L29" s="11">
        <f t="shared" si="21"/>
        <v>0.37952834576492833</v>
      </c>
      <c r="P29" s="33">
        <f>C29/C28 -1</f>
        <v>2.3595483958026575E-2</v>
      </c>
      <c r="Q29" s="33">
        <f t="shared" ref="Q29" si="23">D29/D28 -1</f>
        <v>2.3595483958026575E-2</v>
      </c>
      <c r="R29" s="33">
        <f t="shared" ref="R29" si="24">E29/E28 -1</f>
        <v>2.3595483958026575E-2</v>
      </c>
      <c r="S29" s="33">
        <f t="shared" ref="S29" si="25">F29/F28 -1</f>
        <v>2.3595483958026575E-2</v>
      </c>
    </row>
  </sheetData>
  <mergeCells count="3">
    <mergeCell ref="H2:L2"/>
    <mergeCell ref="N2:S2"/>
    <mergeCell ref="B17:F17"/>
  </mergeCells>
  <pageMargins left="0.25" right="0.25" top="0.75" bottom="0.75" header="0.3" footer="0.3"/>
  <pageSetup scale="7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53"/>
  <sheetViews>
    <sheetView topLeftCell="A7" workbookViewId="0">
      <selection activeCell="S17" sqref="S17"/>
    </sheetView>
  </sheetViews>
  <sheetFormatPr defaultColWidth="9.140625" defaultRowHeight="15" customHeight="1" x14ac:dyDescent="0.2"/>
  <cols>
    <col min="1" max="2" width="2.7109375" style="38" customWidth="1"/>
    <col min="3" max="3" width="55.7109375" style="38" customWidth="1"/>
    <col min="4" max="4" width="30.7109375" style="38" customWidth="1"/>
    <col min="5" max="17" width="8.28515625" style="38" customWidth="1"/>
    <col min="18" max="16384" width="9.140625" style="38"/>
  </cols>
  <sheetData>
    <row r="1" spans="1:17" ht="15" customHeight="1" x14ac:dyDescent="0.2">
      <c r="A1" s="38" t="s">
        <v>99</v>
      </c>
    </row>
    <row r="2" spans="1:17" ht="15" customHeight="1" x14ac:dyDescent="0.2">
      <c r="A2" s="69" t="s">
        <v>98</v>
      </c>
      <c r="B2" s="69"/>
      <c r="C2" s="69"/>
      <c r="D2" s="69"/>
      <c r="E2" s="69"/>
      <c r="F2" s="69"/>
      <c r="G2" s="69"/>
      <c r="H2" s="69"/>
    </row>
    <row r="3" spans="1:17" ht="15" customHeight="1" x14ac:dyDescent="0.25">
      <c r="A3" s="60"/>
    </row>
    <row r="5" spans="1:17" ht="15" customHeight="1" x14ac:dyDescent="0.25">
      <c r="A5" s="67" t="s">
        <v>97</v>
      </c>
      <c r="B5" s="67"/>
      <c r="C5" s="67"/>
      <c r="D5" s="67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17" s="39" customFormat="1" ht="15" customHeight="1" x14ac:dyDescent="0.2"/>
    <row r="7" spans="1:17" ht="15" customHeight="1" x14ac:dyDescent="0.2">
      <c r="A7" s="44"/>
      <c r="B7" s="44"/>
      <c r="C7" s="44"/>
      <c r="D7" s="44" t="s">
        <v>96</v>
      </c>
      <c r="E7" s="59">
        <v>2016</v>
      </c>
      <c r="F7" s="59">
        <v>2017</v>
      </c>
      <c r="G7" s="59">
        <v>2018</v>
      </c>
      <c r="H7" s="59">
        <v>2019</v>
      </c>
      <c r="I7" s="59">
        <v>2020</v>
      </c>
      <c r="J7" s="59">
        <v>2021</v>
      </c>
      <c r="K7" s="59">
        <v>2022</v>
      </c>
      <c r="L7" s="59">
        <v>2023</v>
      </c>
      <c r="M7" s="59">
        <v>2024</v>
      </c>
      <c r="N7" s="59">
        <v>2025</v>
      </c>
      <c r="O7" s="59">
        <v>2026</v>
      </c>
      <c r="P7" s="59">
        <v>2027</v>
      </c>
      <c r="Q7" s="59">
        <v>2028</v>
      </c>
    </row>
    <row r="8" spans="1:17" ht="15" customHeight="1" x14ac:dyDescent="0.25">
      <c r="A8" s="58" t="s">
        <v>95</v>
      </c>
      <c r="E8" s="38" t="s">
        <v>87</v>
      </c>
      <c r="F8" s="38" t="s">
        <v>87</v>
      </c>
      <c r="G8" s="38" t="s">
        <v>87</v>
      </c>
      <c r="H8" s="38" t="s">
        <v>87</v>
      </c>
      <c r="I8" s="38" t="s">
        <v>87</v>
      </c>
      <c r="J8" s="38" t="s">
        <v>87</v>
      </c>
      <c r="K8" s="38" t="s">
        <v>87</v>
      </c>
      <c r="L8" s="38" t="s">
        <v>87</v>
      </c>
      <c r="M8" s="38" t="s">
        <v>87</v>
      </c>
      <c r="N8" s="38" t="s">
        <v>87</v>
      </c>
      <c r="O8" s="38" t="s">
        <v>87</v>
      </c>
      <c r="P8" s="38" t="s">
        <v>87</v>
      </c>
      <c r="Q8" s="38" t="s">
        <v>87</v>
      </c>
    </row>
    <row r="9" spans="1:17" ht="15" customHeight="1" x14ac:dyDescent="0.2">
      <c r="B9" s="38" t="s">
        <v>94</v>
      </c>
      <c r="D9" s="38" t="s">
        <v>34</v>
      </c>
      <c r="E9" s="53">
        <v>18624.5</v>
      </c>
      <c r="F9" s="53">
        <v>19390.599999999999</v>
      </c>
      <c r="G9" s="52">
        <v>20376.7</v>
      </c>
      <c r="H9" s="52">
        <v>21382.6</v>
      </c>
      <c r="I9" s="52">
        <v>22269.5</v>
      </c>
      <c r="J9" s="52">
        <v>23110.400000000001</v>
      </c>
      <c r="K9" s="52">
        <v>23977</v>
      </c>
      <c r="L9" s="52">
        <v>24895.599999999999</v>
      </c>
      <c r="M9" s="52">
        <v>25869.1</v>
      </c>
      <c r="N9" s="52">
        <v>26882.3</v>
      </c>
      <c r="O9" s="52">
        <v>27897.5</v>
      </c>
      <c r="P9" s="52">
        <v>28989</v>
      </c>
      <c r="Q9" s="52">
        <v>30121.3</v>
      </c>
    </row>
    <row r="10" spans="1:17" ht="15" customHeight="1" x14ac:dyDescent="0.2">
      <c r="D10" s="38" t="s">
        <v>20</v>
      </c>
      <c r="E10" s="41">
        <v>2.7789999999999999</v>
      </c>
      <c r="F10" s="41">
        <v>4.1130000000000004</v>
      </c>
      <c r="G10" s="55">
        <v>5.085</v>
      </c>
      <c r="H10" s="55">
        <v>4.9359999999999999</v>
      </c>
      <c r="I10" s="55">
        <v>4.1470000000000002</v>
      </c>
      <c r="J10" s="55">
        <v>3.7749999999999999</v>
      </c>
      <c r="K10" s="55">
        <v>3.75</v>
      </c>
      <c r="L10" s="55">
        <v>3.831</v>
      </c>
      <c r="M10" s="55">
        <v>3.91</v>
      </c>
      <c r="N10" s="55">
        <v>3.9159999999999999</v>
      </c>
      <c r="O10" s="55">
        <v>3.7759999999999998</v>
      </c>
      <c r="P10" s="55">
        <v>3.9119999999999999</v>
      </c>
      <c r="Q10" s="55">
        <v>3.9060000000000001</v>
      </c>
    </row>
    <row r="11" spans="1:17" ht="15" customHeight="1" x14ac:dyDescent="0.2">
      <c r="B11" s="38" t="s">
        <v>93</v>
      </c>
      <c r="D11" s="38" t="s">
        <v>34</v>
      </c>
      <c r="E11" s="53">
        <v>18821.599999999999</v>
      </c>
      <c r="F11" s="53">
        <v>19607.400000000001</v>
      </c>
      <c r="G11" s="52">
        <v>20551</v>
      </c>
      <c r="H11" s="52">
        <v>21505.7</v>
      </c>
      <c r="I11" s="52">
        <v>22370</v>
      </c>
      <c r="J11" s="52">
        <v>23208.9</v>
      </c>
      <c r="K11" s="52">
        <v>24084.400000000001</v>
      </c>
      <c r="L11" s="52">
        <v>25012.2</v>
      </c>
      <c r="M11" s="52">
        <v>26002.799999999999</v>
      </c>
      <c r="N11" s="52">
        <v>27028.1</v>
      </c>
      <c r="O11" s="52">
        <v>28048.7</v>
      </c>
      <c r="P11" s="52">
        <v>29138.400000000001</v>
      </c>
      <c r="Q11" s="52">
        <v>30270.7</v>
      </c>
    </row>
    <row r="12" spans="1:17" ht="15" customHeight="1" x14ac:dyDescent="0.2">
      <c r="D12" s="38" t="s">
        <v>20</v>
      </c>
      <c r="E12" s="41">
        <v>2.7080000000000002</v>
      </c>
      <c r="F12" s="41">
        <v>4.1749999999999998</v>
      </c>
      <c r="G12" s="55">
        <v>4.8120000000000003</v>
      </c>
      <c r="H12" s="55">
        <v>4.6449999999999996</v>
      </c>
      <c r="I12" s="55">
        <v>4.0179999999999998</v>
      </c>
      <c r="J12" s="55">
        <v>3.75</v>
      </c>
      <c r="K12" s="55">
        <v>3.7719999999999998</v>
      </c>
      <c r="L12" s="55">
        <v>3.8519999999999999</v>
      </c>
      <c r="M12" s="55">
        <v>3.96</v>
      </c>
      <c r="N12" s="55">
        <v>3.9430000000000001</v>
      </c>
      <c r="O12" s="55">
        <v>3.7759999999999998</v>
      </c>
      <c r="P12" s="55">
        <v>3.8839999999999999</v>
      </c>
      <c r="Q12" s="55">
        <v>3.8849999999999998</v>
      </c>
    </row>
    <row r="13" spans="1:17" ht="15" customHeight="1" x14ac:dyDescent="0.2">
      <c r="B13" s="38" t="s">
        <v>92</v>
      </c>
      <c r="D13" s="38" t="s">
        <v>34</v>
      </c>
      <c r="E13" s="53">
        <v>18888.400000000001</v>
      </c>
      <c r="F13" s="53">
        <v>19538.8</v>
      </c>
      <c r="G13" s="52">
        <v>20300.099999999999</v>
      </c>
      <c r="H13" s="52">
        <v>21154.6</v>
      </c>
      <c r="I13" s="52">
        <v>22079.1</v>
      </c>
      <c r="J13" s="52">
        <v>23018.3</v>
      </c>
      <c r="K13" s="52">
        <v>23980</v>
      </c>
      <c r="L13" s="52">
        <v>24975.599999999999</v>
      </c>
      <c r="M13" s="52">
        <v>25994.2</v>
      </c>
      <c r="N13" s="52">
        <v>27022.799999999999</v>
      </c>
      <c r="O13" s="52">
        <v>28067.9</v>
      </c>
      <c r="P13" s="52">
        <v>29146.1</v>
      </c>
      <c r="Q13" s="52">
        <v>30272.6</v>
      </c>
    </row>
    <row r="14" spans="1:17" ht="15" customHeight="1" x14ac:dyDescent="0.2">
      <c r="D14" s="38" t="s">
        <v>20</v>
      </c>
      <c r="E14" s="41">
        <v>2.9809999999999999</v>
      </c>
      <c r="F14" s="41">
        <v>3.4430000000000001</v>
      </c>
      <c r="G14" s="55">
        <v>3.8959999999999999</v>
      </c>
      <c r="H14" s="55">
        <v>4.2089999999999996</v>
      </c>
      <c r="I14" s="55">
        <v>4.37</v>
      </c>
      <c r="J14" s="55">
        <v>4.2539999999999996</v>
      </c>
      <c r="K14" s="55">
        <v>4.1769999999999996</v>
      </c>
      <c r="L14" s="55">
        <v>4.1509999999999998</v>
      </c>
      <c r="M14" s="55">
        <v>4.0780000000000003</v>
      </c>
      <c r="N14" s="55">
        <v>3.9569999999999999</v>
      </c>
      <c r="O14" s="55">
        <v>3.867</v>
      </c>
      <c r="P14" s="55">
        <v>3.8410000000000002</v>
      </c>
      <c r="Q14" s="55">
        <v>3.8639999999999999</v>
      </c>
    </row>
    <row r="15" spans="1:17" s="54" customFormat="1" ht="15" customHeight="1" x14ac:dyDescent="0.2">
      <c r="A15" s="38"/>
      <c r="B15" s="38" t="s">
        <v>91</v>
      </c>
      <c r="C15" s="38"/>
      <c r="D15" s="38" t="s">
        <v>21</v>
      </c>
      <c r="E15" s="53">
        <v>16716.2</v>
      </c>
      <c r="F15" s="53">
        <v>17096.2</v>
      </c>
      <c r="G15" s="52">
        <v>17606.7</v>
      </c>
      <c r="H15" s="52">
        <v>18098.8</v>
      </c>
      <c r="I15" s="52">
        <v>18444.400000000001</v>
      </c>
      <c r="J15" s="52">
        <v>18736.2</v>
      </c>
      <c r="K15" s="52">
        <v>19030.8</v>
      </c>
      <c r="L15" s="52">
        <v>19340.5</v>
      </c>
      <c r="M15" s="52">
        <v>19672.400000000001</v>
      </c>
      <c r="N15" s="52">
        <v>20018.599999999999</v>
      </c>
      <c r="O15" s="52">
        <v>20348.099999999999</v>
      </c>
      <c r="P15" s="52">
        <v>20713.400000000001</v>
      </c>
      <c r="Q15" s="52">
        <v>21085.1</v>
      </c>
    </row>
    <row r="16" spans="1:17" ht="15" customHeight="1" x14ac:dyDescent="0.2">
      <c r="D16" s="38" t="s">
        <v>20</v>
      </c>
      <c r="E16" s="41">
        <v>1.4850000000000001</v>
      </c>
      <c r="F16" s="41">
        <v>2.2730000000000001</v>
      </c>
      <c r="G16" s="55">
        <v>2.9860000000000002</v>
      </c>
      <c r="H16" s="55">
        <v>2.794</v>
      </c>
      <c r="I16" s="55">
        <v>1.909</v>
      </c>
      <c r="J16" s="55">
        <v>1.5820000000000001</v>
      </c>
      <c r="K16" s="55">
        <v>1.5720000000000001</v>
      </c>
      <c r="L16" s="55">
        <v>1.627</v>
      </c>
      <c r="M16" s="55">
        <v>1.716</v>
      </c>
      <c r="N16" s="55">
        <v>1.7589999999999999</v>
      </c>
      <c r="O16" s="55">
        <v>1.645</v>
      </c>
      <c r="P16" s="55">
        <v>1.7949999999999999</v>
      </c>
      <c r="Q16" s="55">
        <v>1.794</v>
      </c>
    </row>
    <row r="17" spans="1:17" s="54" customFormat="1" ht="15" customHeight="1" x14ac:dyDescent="0.2">
      <c r="A17" s="38"/>
      <c r="B17" s="38" t="s">
        <v>90</v>
      </c>
      <c r="C17" s="38"/>
      <c r="D17" s="38" t="s">
        <v>21</v>
      </c>
      <c r="E17" s="53">
        <v>16879</v>
      </c>
      <c r="F17" s="53">
        <v>17275.3</v>
      </c>
      <c r="G17" s="52">
        <v>17744.3</v>
      </c>
      <c r="H17" s="52">
        <v>18187.8</v>
      </c>
      <c r="I17" s="52">
        <v>18510.5</v>
      </c>
      <c r="J17" s="52">
        <v>18797.099999999999</v>
      </c>
      <c r="K17" s="52">
        <v>19095.099999999999</v>
      </c>
      <c r="L17" s="52">
        <v>19408.2</v>
      </c>
      <c r="M17" s="52">
        <v>19749.099999999999</v>
      </c>
      <c r="N17" s="52">
        <v>20100.099999999999</v>
      </c>
      <c r="O17" s="52">
        <v>20429.099999999999</v>
      </c>
      <c r="P17" s="52">
        <v>20788.5</v>
      </c>
      <c r="Q17" s="52">
        <v>21155.599999999999</v>
      </c>
    </row>
    <row r="18" spans="1:17" ht="15" customHeight="1" x14ac:dyDescent="0.2">
      <c r="D18" s="38" t="s">
        <v>20</v>
      </c>
      <c r="E18" s="41">
        <v>1.419</v>
      </c>
      <c r="F18" s="41">
        <v>2.347</v>
      </c>
      <c r="G18" s="55">
        <v>2.714</v>
      </c>
      <c r="H18" s="55">
        <v>2.4990000000000001</v>
      </c>
      <c r="I18" s="55">
        <v>1.774</v>
      </c>
      <c r="J18" s="55">
        <v>1.548</v>
      </c>
      <c r="K18" s="55">
        <v>1.585</v>
      </c>
      <c r="L18" s="55">
        <v>1.639</v>
      </c>
      <c r="M18" s="55">
        <v>1.756</v>
      </c>
      <c r="N18" s="55">
        <v>1.7769999999999999</v>
      </c>
      <c r="O18" s="55">
        <v>1.6359999999999999</v>
      </c>
      <c r="P18" s="55">
        <v>1.7589999999999999</v>
      </c>
      <c r="Q18" s="55">
        <v>1.766</v>
      </c>
    </row>
    <row r="19" spans="1:17" ht="15" customHeight="1" x14ac:dyDescent="0.2">
      <c r="B19" s="38" t="s">
        <v>89</v>
      </c>
      <c r="D19" s="38" t="s">
        <v>21</v>
      </c>
      <c r="E19" s="53">
        <v>16952.2</v>
      </c>
      <c r="F19" s="53">
        <v>17225.8</v>
      </c>
      <c r="G19" s="52">
        <v>17540.599999999999</v>
      </c>
      <c r="H19" s="52">
        <v>17905.900000000001</v>
      </c>
      <c r="I19" s="52">
        <v>18286.5</v>
      </c>
      <c r="J19" s="52">
        <v>18661.400000000001</v>
      </c>
      <c r="K19" s="52">
        <v>19033.099999999999</v>
      </c>
      <c r="L19" s="52">
        <v>19402.599999999999</v>
      </c>
      <c r="M19" s="52">
        <v>19767.599999999999</v>
      </c>
      <c r="N19" s="52">
        <v>20123.3</v>
      </c>
      <c r="O19" s="52">
        <v>20472.3</v>
      </c>
      <c r="P19" s="52">
        <v>20825.7</v>
      </c>
      <c r="Q19" s="52">
        <v>21191</v>
      </c>
    </row>
    <row r="20" spans="1:17" ht="15" customHeight="1" x14ac:dyDescent="0.2">
      <c r="D20" s="38" t="s">
        <v>20</v>
      </c>
      <c r="E20" s="41">
        <v>1.68</v>
      </c>
      <c r="F20" s="41">
        <v>1.6140000000000001</v>
      </c>
      <c r="G20" s="55">
        <v>1.827</v>
      </c>
      <c r="H20" s="55">
        <v>2.0819999999999999</v>
      </c>
      <c r="I20" s="55">
        <v>2.125</v>
      </c>
      <c r="J20" s="55">
        <v>2.0499999999999998</v>
      </c>
      <c r="K20" s="55">
        <v>1.9910000000000001</v>
      </c>
      <c r="L20" s="55">
        <v>1.9410000000000001</v>
      </c>
      <c r="M20" s="55">
        <v>1.88</v>
      </c>
      <c r="N20" s="55">
        <v>1.7989999999999999</v>
      </c>
      <c r="O20" s="55">
        <v>1.734</v>
      </c>
      <c r="P20" s="55">
        <v>1.726</v>
      </c>
      <c r="Q20" s="55">
        <v>1.754</v>
      </c>
    </row>
    <row r="21" spans="1:17" s="54" customFormat="1" ht="15" customHeight="1" x14ac:dyDescent="0.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5" customHeight="1" x14ac:dyDescent="0.25">
      <c r="A22" s="56" t="s">
        <v>88</v>
      </c>
      <c r="B22" s="54"/>
      <c r="C22" s="54"/>
      <c r="D22" s="54"/>
      <c r="E22" s="54" t="s">
        <v>87</v>
      </c>
      <c r="F22" s="54" t="s">
        <v>87</v>
      </c>
      <c r="G22" s="54" t="s">
        <v>87</v>
      </c>
      <c r="H22" s="54" t="s">
        <v>87</v>
      </c>
      <c r="I22" s="54" t="s">
        <v>87</v>
      </c>
      <c r="J22" s="54" t="s">
        <v>87</v>
      </c>
      <c r="K22" s="54" t="s">
        <v>87</v>
      </c>
      <c r="L22" s="54" t="s">
        <v>87</v>
      </c>
      <c r="M22" s="54" t="s">
        <v>87</v>
      </c>
      <c r="N22" s="54" t="s">
        <v>87</v>
      </c>
      <c r="O22" s="54" t="s">
        <v>87</v>
      </c>
      <c r="P22" s="54" t="s">
        <v>87</v>
      </c>
      <c r="Q22" s="54" t="s">
        <v>87</v>
      </c>
    </row>
    <row r="23" spans="1:17" ht="15" customHeight="1" x14ac:dyDescent="0.25">
      <c r="A23" s="58"/>
      <c r="B23" s="38" t="s">
        <v>86</v>
      </c>
      <c r="D23" s="38" t="s">
        <v>59</v>
      </c>
      <c r="E23" s="41">
        <v>110.789</v>
      </c>
      <c r="F23" s="41">
        <v>112.657</v>
      </c>
      <c r="G23" s="55">
        <v>115.038</v>
      </c>
      <c r="H23" s="55">
        <v>117.297</v>
      </c>
      <c r="I23" s="55">
        <v>119.746</v>
      </c>
      <c r="J23" s="55">
        <v>122.261</v>
      </c>
      <c r="K23" s="55">
        <v>124.818</v>
      </c>
      <c r="L23" s="55">
        <v>127.423</v>
      </c>
      <c r="M23" s="55">
        <v>130.02500000000001</v>
      </c>
      <c r="N23" s="55">
        <v>132.62700000000001</v>
      </c>
      <c r="O23" s="55">
        <v>135.26</v>
      </c>
      <c r="P23" s="55">
        <v>137.93700000000001</v>
      </c>
      <c r="Q23" s="55">
        <v>140.67099999999999</v>
      </c>
    </row>
    <row r="24" spans="1:17" ht="15" customHeight="1" x14ac:dyDescent="0.25">
      <c r="A24" s="58"/>
      <c r="D24" s="38" t="s">
        <v>20</v>
      </c>
      <c r="E24" s="41">
        <v>1.194</v>
      </c>
      <c r="F24" s="41">
        <v>1.6859999999999999</v>
      </c>
      <c r="G24" s="55">
        <v>2.113</v>
      </c>
      <c r="H24" s="55">
        <v>1.9630000000000001</v>
      </c>
      <c r="I24" s="55">
        <v>2.0870000000000002</v>
      </c>
      <c r="J24" s="55">
        <v>2.1</v>
      </c>
      <c r="K24" s="55">
        <v>2.0910000000000002</v>
      </c>
      <c r="L24" s="55">
        <v>2.0859999999999999</v>
      </c>
      <c r="M24" s="55">
        <v>2.0419999999999998</v>
      </c>
      <c r="N24" s="55">
        <v>2</v>
      </c>
      <c r="O24" s="55">
        <v>1.9850000000000001</v>
      </c>
      <c r="P24" s="55">
        <v>1.978</v>
      </c>
      <c r="Q24" s="55">
        <v>1.982</v>
      </c>
    </row>
    <row r="25" spans="1:17" ht="15" customHeight="1" x14ac:dyDescent="0.2">
      <c r="B25" s="38" t="s">
        <v>85</v>
      </c>
      <c r="D25" s="38" t="s">
        <v>59</v>
      </c>
      <c r="E25" s="41">
        <v>111.39100000000001</v>
      </c>
      <c r="F25" s="41">
        <v>113.10599999999999</v>
      </c>
      <c r="G25" s="55">
        <v>115.26600000000001</v>
      </c>
      <c r="H25" s="55">
        <v>117.657</v>
      </c>
      <c r="I25" s="55">
        <v>120.20699999999999</v>
      </c>
      <c r="J25" s="55">
        <v>122.79900000000001</v>
      </c>
      <c r="K25" s="55">
        <v>125.367</v>
      </c>
      <c r="L25" s="55">
        <v>127.94799999999999</v>
      </c>
      <c r="M25" s="55">
        <v>130.52799999999999</v>
      </c>
      <c r="N25" s="55">
        <v>133.11000000000001</v>
      </c>
      <c r="O25" s="55">
        <v>135.726</v>
      </c>
      <c r="P25" s="55">
        <v>138.386</v>
      </c>
      <c r="Q25" s="55">
        <v>141.107</v>
      </c>
    </row>
    <row r="26" spans="1:17" ht="15" customHeight="1" x14ac:dyDescent="0.2">
      <c r="D26" s="38" t="s">
        <v>20</v>
      </c>
      <c r="E26" s="41">
        <v>1.77</v>
      </c>
      <c r="F26" s="41">
        <v>1.5389999999999999</v>
      </c>
      <c r="G26" s="55">
        <v>1.91</v>
      </c>
      <c r="H26" s="55">
        <v>2.0739999999999998</v>
      </c>
      <c r="I26" s="55">
        <v>2.1669999999999998</v>
      </c>
      <c r="J26" s="55">
        <v>2.1560000000000001</v>
      </c>
      <c r="K26" s="55">
        <v>2.0910000000000002</v>
      </c>
      <c r="L26" s="55">
        <v>2.0579999999999998</v>
      </c>
      <c r="M26" s="55">
        <v>2.016</v>
      </c>
      <c r="N26" s="55">
        <v>1.978</v>
      </c>
      <c r="O26" s="55">
        <v>1.9650000000000001</v>
      </c>
      <c r="P26" s="55">
        <v>1.96</v>
      </c>
      <c r="Q26" s="55">
        <v>1.966</v>
      </c>
    </row>
    <row r="27" spans="1:17" s="61" customFormat="1" ht="15" customHeight="1" x14ac:dyDescent="0.2">
      <c r="B27" s="61" t="s">
        <v>84</v>
      </c>
      <c r="D27" s="61" t="s">
        <v>82</v>
      </c>
      <c r="E27" s="62">
        <v>240.006</v>
      </c>
      <c r="F27" s="62">
        <v>245.13900000000001</v>
      </c>
      <c r="G27" s="62">
        <v>251.37200000000001</v>
      </c>
      <c r="H27" s="62">
        <v>256.99200000000002</v>
      </c>
      <c r="I27" s="62">
        <v>263.41300000000001</v>
      </c>
      <c r="J27" s="62">
        <v>270.04399999999998</v>
      </c>
      <c r="K27" s="62">
        <v>276.73</v>
      </c>
      <c r="L27" s="62">
        <v>283.47300000000001</v>
      </c>
      <c r="M27" s="62">
        <v>290.255</v>
      </c>
      <c r="N27" s="62">
        <v>297.10000000000002</v>
      </c>
      <c r="O27" s="62">
        <v>304.096</v>
      </c>
      <c r="P27" s="62">
        <v>311.24599999999998</v>
      </c>
      <c r="Q27" s="62">
        <v>318.58999999999997</v>
      </c>
    </row>
    <row r="28" spans="1:17" ht="15" customHeight="1" x14ac:dyDescent="0.2">
      <c r="D28" s="38" t="s">
        <v>20</v>
      </c>
      <c r="E28" s="41">
        <v>1.2709999999999999</v>
      </c>
      <c r="F28" s="41">
        <v>2.1379999999999999</v>
      </c>
      <c r="G28" s="55">
        <v>2.5419999999999998</v>
      </c>
      <c r="H28" s="55">
        <v>2.2349999999999999</v>
      </c>
      <c r="I28" s="55">
        <v>2.4980000000000002</v>
      </c>
      <c r="J28" s="55">
        <v>2.5169999999999999</v>
      </c>
      <c r="K28" s="55">
        <v>2.4750000000000001</v>
      </c>
      <c r="L28" s="55">
        <v>2.4359999999999999</v>
      </c>
      <c r="M28" s="55">
        <v>2.3919999999999999</v>
      </c>
      <c r="N28" s="55">
        <v>2.3580000000000001</v>
      </c>
      <c r="O28" s="55">
        <v>2.3540000000000001</v>
      </c>
      <c r="P28" s="55">
        <v>2.351</v>
      </c>
      <c r="Q28" s="55">
        <v>2.359</v>
      </c>
    </row>
    <row r="29" spans="1:17" ht="15" customHeight="1" x14ac:dyDescent="0.2">
      <c r="B29" s="38" t="s">
        <v>83</v>
      </c>
      <c r="D29" s="38" t="s">
        <v>82</v>
      </c>
      <c r="E29" s="41">
        <v>247.607</v>
      </c>
      <c r="F29" s="41">
        <v>252.172</v>
      </c>
      <c r="G29" s="55">
        <v>257.60899999999998</v>
      </c>
      <c r="H29" s="55">
        <v>263.86200000000002</v>
      </c>
      <c r="I29" s="55">
        <v>270.94200000000001</v>
      </c>
      <c r="J29" s="55">
        <v>278.18200000000002</v>
      </c>
      <c r="K29" s="55">
        <v>285.19900000000001</v>
      </c>
      <c r="L29" s="55">
        <v>292.08999999999997</v>
      </c>
      <c r="M29" s="55">
        <v>299.01799999999997</v>
      </c>
      <c r="N29" s="55">
        <v>306.017</v>
      </c>
      <c r="O29" s="55">
        <v>313.18799999999999</v>
      </c>
      <c r="P29" s="55">
        <v>320.53199999999998</v>
      </c>
      <c r="Q29" s="55">
        <v>328.09</v>
      </c>
    </row>
    <row r="30" spans="1:17" ht="15" customHeight="1" x14ac:dyDescent="0.2">
      <c r="D30" s="38" t="s">
        <v>20</v>
      </c>
      <c r="E30" s="41">
        <v>2.21</v>
      </c>
      <c r="F30" s="41">
        <v>1.843</v>
      </c>
      <c r="G30" s="55">
        <v>2.1549999999999998</v>
      </c>
      <c r="H30" s="55">
        <v>2.427</v>
      </c>
      <c r="I30" s="55">
        <v>2.6829999999999998</v>
      </c>
      <c r="J30" s="55">
        <v>2.6720000000000002</v>
      </c>
      <c r="K30" s="55">
        <v>2.5219999999999998</v>
      </c>
      <c r="L30" s="55">
        <v>2.4159999999999999</v>
      </c>
      <c r="M30" s="55">
        <v>2.371</v>
      </c>
      <c r="N30" s="55">
        <v>2.34</v>
      </c>
      <c r="O30" s="55">
        <v>2.343</v>
      </c>
      <c r="P30" s="55">
        <v>2.3450000000000002</v>
      </c>
      <c r="Q30" s="55">
        <v>2.3570000000000002</v>
      </c>
    </row>
    <row r="31" spans="1:17" s="54" customFormat="1" ht="15" customHeight="1" x14ac:dyDescent="0.2">
      <c r="A31" s="38"/>
      <c r="B31" s="38" t="s">
        <v>81</v>
      </c>
      <c r="C31" s="38"/>
      <c r="D31" s="38" t="s">
        <v>80</v>
      </c>
      <c r="E31" s="41">
        <v>136.625</v>
      </c>
      <c r="F31" s="41">
        <v>139.12799999999999</v>
      </c>
      <c r="G31" s="55">
        <v>142.333</v>
      </c>
      <c r="H31" s="55">
        <v>145.16200000000001</v>
      </c>
      <c r="I31" s="55">
        <v>148.404</v>
      </c>
      <c r="J31" s="55">
        <v>151.744</v>
      </c>
      <c r="K31" s="55">
        <v>155.1</v>
      </c>
      <c r="L31" s="55">
        <v>158.47300000000001</v>
      </c>
      <c r="M31" s="55">
        <v>161.852</v>
      </c>
      <c r="N31" s="55">
        <v>165.251</v>
      </c>
      <c r="O31" s="55">
        <v>168.71600000000001</v>
      </c>
      <c r="P31" s="55">
        <v>172.24799999999999</v>
      </c>
      <c r="Q31" s="55">
        <v>175.86600000000001</v>
      </c>
    </row>
    <row r="32" spans="1:17" ht="15" customHeight="1" x14ac:dyDescent="0.2">
      <c r="D32" s="38" t="s">
        <v>20</v>
      </c>
      <c r="E32" s="41">
        <v>0.93200000000000005</v>
      </c>
      <c r="F32" s="41">
        <v>1.831</v>
      </c>
      <c r="G32" s="55">
        <v>2.3039999999999998</v>
      </c>
      <c r="H32" s="55">
        <v>1.9870000000000001</v>
      </c>
      <c r="I32" s="55">
        <v>2.2330000000000001</v>
      </c>
      <c r="J32" s="55">
        <v>2.25</v>
      </c>
      <c r="K32" s="55">
        <v>2.2109999999999999</v>
      </c>
      <c r="L32" s="55">
        <v>2.1739999999999999</v>
      </c>
      <c r="M32" s="55">
        <v>2.1320000000000001</v>
      </c>
      <c r="N32" s="55">
        <v>2.1</v>
      </c>
      <c r="O32" s="55">
        <v>2.0960000000000001</v>
      </c>
      <c r="P32" s="55">
        <v>2.093</v>
      </c>
      <c r="Q32" s="55">
        <v>2.1</v>
      </c>
    </row>
    <row r="33" spans="1:19" ht="15" customHeight="1" x14ac:dyDescent="0.2">
      <c r="B33" s="38" t="s">
        <v>79</v>
      </c>
      <c r="D33" s="38" t="s">
        <v>59</v>
      </c>
      <c r="E33" s="41">
        <v>111.419</v>
      </c>
      <c r="F33" s="41">
        <v>113.425</v>
      </c>
      <c r="G33" s="55">
        <v>115.72799999999999</v>
      </c>
      <c r="H33" s="55">
        <v>118.13800000000001</v>
      </c>
      <c r="I33" s="55">
        <v>120.735</v>
      </c>
      <c r="J33" s="55">
        <v>123.343</v>
      </c>
      <c r="K33" s="55">
        <v>125.98699999999999</v>
      </c>
      <c r="L33" s="55">
        <v>128.71799999999999</v>
      </c>
      <c r="M33" s="55">
        <v>131.495</v>
      </c>
      <c r="N33" s="55">
        <v>134.28200000000001</v>
      </c>
      <c r="O33" s="55">
        <v>137.09700000000001</v>
      </c>
      <c r="P33" s="55">
        <v>139.94800000000001</v>
      </c>
      <c r="Q33" s="55">
        <v>142.851</v>
      </c>
    </row>
    <row r="34" spans="1:19" s="54" customFormat="1" ht="15" customHeight="1" x14ac:dyDescent="0.2">
      <c r="A34" s="38"/>
      <c r="B34" s="38"/>
      <c r="C34" s="38"/>
      <c r="D34" s="38" t="s">
        <v>20</v>
      </c>
      <c r="E34" s="41">
        <v>1.278</v>
      </c>
      <c r="F34" s="41">
        <v>1.8</v>
      </c>
      <c r="G34" s="55">
        <v>2.0299999999999998</v>
      </c>
      <c r="H34" s="55">
        <v>2.0819999999999999</v>
      </c>
      <c r="I34" s="55">
        <v>2.198</v>
      </c>
      <c r="J34" s="55">
        <v>2.1589999999999998</v>
      </c>
      <c r="K34" s="55">
        <v>2.1429999999999998</v>
      </c>
      <c r="L34" s="55">
        <v>2.1680000000000001</v>
      </c>
      <c r="M34" s="55">
        <v>2.157</v>
      </c>
      <c r="N34" s="55">
        <v>2.1190000000000002</v>
      </c>
      <c r="O34" s="55">
        <v>2.0960000000000001</v>
      </c>
      <c r="P34" s="55">
        <v>2.0790000000000002</v>
      </c>
      <c r="Q34" s="55">
        <v>2.0739999999999998</v>
      </c>
    </row>
    <row r="35" spans="1:19" ht="15" customHeight="1" x14ac:dyDescent="0.2">
      <c r="B35" s="38" t="s">
        <v>78</v>
      </c>
      <c r="D35" s="38" t="s">
        <v>77</v>
      </c>
      <c r="E35" s="41">
        <v>126.22499999999999</v>
      </c>
      <c r="F35" s="41">
        <v>129.5</v>
      </c>
      <c r="G35" s="55">
        <v>133.56</v>
      </c>
      <c r="H35" s="55">
        <v>138.13</v>
      </c>
      <c r="I35" s="55">
        <v>143.16</v>
      </c>
      <c r="J35" s="55">
        <v>148.27099999999999</v>
      </c>
      <c r="K35" s="55">
        <v>153.28200000000001</v>
      </c>
      <c r="L35" s="55">
        <v>158.24799999999999</v>
      </c>
      <c r="M35" s="55">
        <v>163.21</v>
      </c>
      <c r="N35" s="55">
        <v>168.208</v>
      </c>
      <c r="O35" s="55">
        <v>173.30099999999999</v>
      </c>
      <c r="P35" s="55">
        <v>178.506</v>
      </c>
      <c r="Q35" s="55">
        <v>183.86199999999999</v>
      </c>
    </row>
    <row r="36" spans="1:19" ht="15" customHeight="1" x14ac:dyDescent="0.2">
      <c r="D36" s="38" t="s">
        <v>20</v>
      </c>
      <c r="E36" s="41">
        <v>2.351</v>
      </c>
      <c r="F36" s="41">
        <v>2.5939999999999999</v>
      </c>
      <c r="G36" s="55">
        <v>3.1349999999999998</v>
      </c>
      <c r="H36" s="55">
        <v>3.4209999999999998</v>
      </c>
      <c r="I36" s="55">
        <v>3.641</v>
      </c>
      <c r="J36" s="55">
        <v>3.57</v>
      </c>
      <c r="K36" s="55">
        <v>3.379</v>
      </c>
      <c r="L36" s="55">
        <v>3.24</v>
      </c>
      <c r="M36" s="55">
        <v>3.1349999999999998</v>
      </c>
      <c r="N36" s="55">
        <v>3.0619999999999998</v>
      </c>
      <c r="O36" s="55">
        <v>3.028</v>
      </c>
      <c r="P36" s="55">
        <v>3.0030000000000001</v>
      </c>
      <c r="Q36" s="55">
        <v>3</v>
      </c>
    </row>
    <row r="37" spans="1:19" ht="15" customHeight="1" x14ac:dyDescent="0.2">
      <c r="B37" s="38" t="s">
        <v>76</v>
      </c>
      <c r="D37" s="38" t="s">
        <v>74</v>
      </c>
      <c r="E37" s="41">
        <v>38.68</v>
      </c>
      <c r="F37" s="41">
        <v>49.23</v>
      </c>
      <c r="G37" s="55">
        <v>65.05</v>
      </c>
      <c r="H37" s="55">
        <v>65.69</v>
      </c>
      <c r="I37" s="55">
        <v>62.69</v>
      </c>
      <c r="J37" s="55">
        <v>60.6</v>
      </c>
      <c r="K37" s="55">
        <v>61.52</v>
      </c>
      <c r="L37" s="55">
        <v>63.96</v>
      </c>
      <c r="M37" s="55">
        <v>66.459999999999994</v>
      </c>
      <c r="N37" s="55">
        <v>69.040000000000006</v>
      </c>
      <c r="O37" s="55">
        <v>71.73</v>
      </c>
      <c r="P37" s="55">
        <v>73.819999999999993</v>
      </c>
      <c r="Q37" s="55">
        <v>75.569999999999993</v>
      </c>
    </row>
    <row r="38" spans="1:19" ht="15" customHeight="1" x14ac:dyDescent="0.2">
      <c r="B38" s="38" t="s">
        <v>75</v>
      </c>
      <c r="D38" s="38" t="s">
        <v>74</v>
      </c>
      <c r="E38" s="41">
        <v>43.14</v>
      </c>
      <c r="F38" s="41">
        <v>50.88</v>
      </c>
      <c r="G38" s="55">
        <v>66.14</v>
      </c>
      <c r="H38" s="55">
        <v>63.96</v>
      </c>
      <c r="I38" s="55">
        <v>60.78</v>
      </c>
      <c r="J38" s="55">
        <v>58.54</v>
      </c>
      <c r="K38" s="55">
        <v>59.38</v>
      </c>
      <c r="L38" s="55">
        <v>61.69</v>
      </c>
      <c r="M38" s="55">
        <v>64.06</v>
      </c>
      <c r="N38" s="55">
        <v>66.510000000000005</v>
      </c>
      <c r="O38" s="55">
        <v>69.05</v>
      </c>
      <c r="P38" s="55">
        <v>71.05</v>
      </c>
      <c r="Q38" s="55">
        <v>72.73</v>
      </c>
    </row>
    <row r="39" spans="1:19" s="54" customFormat="1" ht="15" customHeight="1" x14ac:dyDescent="0.2">
      <c r="A39" s="38"/>
      <c r="B39" s="38" t="s">
        <v>73</v>
      </c>
      <c r="C39" s="38"/>
      <c r="D39" s="38" t="s">
        <v>72</v>
      </c>
      <c r="E39" s="41">
        <v>2.4900000000000002</v>
      </c>
      <c r="F39" s="41">
        <v>2.96</v>
      </c>
      <c r="G39" s="55">
        <v>2.92</v>
      </c>
      <c r="H39" s="55">
        <v>2.76</v>
      </c>
      <c r="I39" s="55">
        <v>2.69</v>
      </c>
      <c r="J39" s="55">
        <v>2.66</v>
      </c>
      <c r="K39" s="55">
        <v>2.69</v>
      </c>
      <c r="L39" s="55">
        <v>2.74</v>
      </c>
      <c r="M39" s="55">
        <v>2.81</v>
      </c>
      <c r="N39" s="55">
        <v>2.87</v>
      </c>
      <c r="O39" s="55">
        <v>2.93</v>
      </c>
      <c r="P39" s="55">
        <v>2.99</v>
      </c>
      <c r="Q39" s="55">
        <v>3.04</v>
      </c>
    </row>
    <row r="40" spans="1:19" ht="15" customHeight="1" x14ac:dyDescent="0.2">
      <c r="B40" s="38" t="s">
        <v>71</v>
      </c>
      <c r="D40" s="38" t="s">
        <v>70</v>
      </c>
      <c r="E40" s="41">
        <v>231.00200000000001</v>
      </c>
      <c r="F40" s="41">
        <v>246.48699999999999</v>
      </c>
      <c r="G40" s="55">
        <v>261.84199999999998</v>
      </c>
      <c r="H40" s="55">
        <v>271.49400000000003</v>
      </c>
      <c r="I40" s="55">
        <v>279.142</v>
      </c>
      <c r="J40" s="55">
        <v>287.61200000000002</v>
      </c>
      <c r="K40" s="55">
        <v>296.78100000000001</v>
      </c>
      <c r="L40" s="55">
        <v>306.33699999999999</v>
      </c>
      <c r="M40" s="55">
        <v>315.87900000000002</v>
      </c>
      <c r="N40" s="55">
        <v>325.43200000000002</v>
      </c>
      <c r="O40" s="55">
        <v>335.20800000000003</v>
      </c>
      <c r="P40" s="55">
        <v>345.05900000000003</v>
      </c>
      <c r="Q40" s="55">
        <v>356.23899999999998</v>
      </c>
    </row>
    <row r="41" spans="1:19" ht="15" customHeight="1" x14ac:dyDescent="0.2">
      <c r="A41" s="57"/>
      <c r="B41" s="54" t="s">
        <v>69</v>
      </c>
      <c r="C41" s="54"/>
      <c r="D41" s="54" t="s">
        <v>68</v>
      </c>
      <c r="E41" s="41">
        <v>189.53399999999999</v>
      </c>
      <c r="F41" s="41">
        <v>188.55799999999999</v>
      </c>
      <c r="G41" s="55">
        <v>184.59800000000001</v>
      </c>
      <c r="H41" s="55">
        <v>186.23500000000001</v>
      </c>
      <c r="I41" s="55">
        <v>185.595</v>
      </c>
      <c r="J41" s="55">
        <v>184.18199999999999</v>
      </c>
      <c r="K41" s="55">
        <v>182.75800000000001</v>
      </c>
      <c r="L41" s="55">
        <v>181.59100000000001</v>
      </c>
      <c r="M41" s="55">
        <v>180.614</v>
      </c>
      <c r="N41" s="55">
        <v>179.74700000000001</v>
      </c>
      <c r="O41" s="55">
        <v>178.96100000000001</v>
      </c>
      <c r="P41" s="55">
        <v>178.19300000000001</v>
      </c>
      <c r="Q41" s="55">
        <v>177.429</v>
      </c>
    </row>
    <row r="42" spans="1:19" ht="15" customHeight="1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41"/>
      <c r="S42" s="41"/>
    </row>
    <row r="43" spans="1:19" ht="15" customHeight="1" x14ac:dyDescent="0.25">
      <c r="A43" s="56" t="s">
        <v>67</v>
      </c>
      <c r="B43" s="54"/>
      <c r="C43" s="54"/>
      <c r="D43" s="54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</row>
    <row r="44" spans="1:19" ht="15" customHeight="1" x14ac:dyDescent="0.2">
      <c r="A44" s="54"/>
      <c r="B44" s="38" t="s">
        <v>66</v>
      </c>
      <c r="D44" s="38" t="s">
        <v>50</v>
      </c>
      <c r="E44" s="41">
        <v>4.8659999999999997</v>
      </c>
      <c r="F44" s="41">
        <v>4.3499999999999996</v>
      </c>
      <c r="G44" s="55">
        <v>3.8260000000000001</v>
      </c>
      <c r="H44" s="55">
        <v>3.3780000000000001</v>
      </c>
      <c r="I44" s="55">
        <v>3.6070000000000002</v>
      </c>
      <c r="J44" s="55">
        <v>4.1459999999999999</v>
      </c>
      <c r="K44" s="55">
        <v>4.6050000000000004</v>
      </c>
      <c r="L44" s="55">
        <v>4.694</v>
      </c>
      <c r="M44" s="55">
        <v>4.7969999999999997</v>
      </c>
      <c r="N44" s="55">
        <v>4.8330000000000002</v>
      </c>
      <c r="O44" s="55">
        <v>4.8719999999999999</v>
      </c>
      <c r="P44" s="55">
        <v>4.8570000000000002</v>
      </c>
      <c r="Q44" s="55">
        <v>4.8129999999999997</v>
      </c>
    </row>
    <row r="45" spans="1:19" ht="15" customHeight="1" x14ac:dyDescent="0.2">
      <c r="A45" s="54"/>
      <c r="B45" s="38" t="s">
        <v>65</v>
      </c>
      <c r="D45" s="38" t="s">
        <v>55</v>
      </c>
      <c r="E45" s="53">
        <v>159.19999999999999</v>
      </c>
      <c r="F45" s="53">
        <v>160.30000000000001</v>
      </c>
      <c r="G45" s="52">
        <v>161.9</v>
      </c>
      <c r="H45" s="52">
        <v>163.19999999999999</v>
      </c>
      <c r="I45" s="52">
        <v>164.6</v>
      </c>
      <c r="J45" s="52">
        <v>165.7</v>
      </c>
      <c r="K45" s="52">
        <v>166.6</v>
      </c>
      <c r="L45" s="52">
        <v>167.4</v>
      </c>
      <c r="M45" s="52">
        <v>168.1</v>
      </c>
      <c r="N45" s="52">
        <v>168.6</v>
      </c>
      <c r="O45" s="52">
        <v>169</v>
      </c>
      <c r="P45" s="52">
        <v>169.4</v>
      </c>
      <c r="Q45" s="52">
        <v>170</v>
      </c>
    </row>
    <row r="46" spans="1:19" ht="15" customHeight="1" x14ac:dyDescent="0.2">
      <c r="A46" s="54"/>
      <c r="D46" s="38" t="s">
        <v>20</v>
      </c>
      <c r="E46" s="41">
        <v>1.3089999999999999</v>
      </c>
      <c r="F46" s="41">
        <v>0.70199999999999996</v>
      </c>
      <c r="G46" s="55">
        <v>0.97399999999999998</v>
      </c>
      <c r="H46" s="55">
        <v>0.81399999999999995</v>
      </c>
      <c r="I46" s="55">
        <v>0.83899999999999997</v>
      </c>
      <c r="J46" s="55">
        <v>0.71299999999999997</v>
      </c>
      <c r="K46" s="55">
        <v>0.53800000000000003</v>
      </c>
      <c r="L46" s="55">
        <v>0.46300000000000002</v>
      </c>
      <c r="M46" s="55">
        <v>0.38900000000000001</v>
      </c>
      <c r="N46" s="55">
        <v>0.312</v>
      </c>
      <c r="O46" s="55">
        <v>0.254</v>
      </c>
      <c r="P46" s="55">
        <v>0.254</v>
      </c>
      <c r="Q46" s="55">
        <v>0.32400000000000001</v>
      </c>
    </row>
    <row r="47" spans="1:19" ht="15" customHeight="1" x14ac:dyDescent="0.2">
      <c r="A47" s="54"/>
      <c r="B47" s="38" t="s">
        <v>64</v>
      </c>
      <c r="D47" s="38" t="s">
        <v>50</v>
      </c>
      <c r="E47" s="41">
        <v>62.787999999999997</v>
      </c>
      <c r="F47" s="41">
        <v>62.847000000000001</v>
      </c>
      <c r="G47" s="55">
        <v>62.823999999999998</v>
      </c>
      <c r="H47" s="55">
        <v>62.811</v>
      </c>
      <c r="I47" s="55">
        <v>62.808999999999997</v>
      </c>
      <c r="J47" s="55">
        <v>62.726999999999997</v>
      </c>
      <c r="K47" s="55">
        <v>62.542999999999999</v>
      </c>
      <c r="L47" s="55">
        <v>62.3</v>
      </c>
      <c r="M47" s="55">
        <v>62.023000000000003</v>
      </c>
      <c r="N47" s="55">
        <v>61.735999999999997</v>
      </c>
      <c r="O47" s="55">
        <v>61.454000000000001</v>
      </c>
      <c r="P47" s="55">
        <v>61.204000000000001</v>
      </c>
      <c r="Q47" s="55">
        <v>61.017000000000003</v>
      </c>
    </row>
    <row r="48" spans="1:19" ht="15" customHeight="1" x14ac:dyDescent="0.2">
      <c r="A48" s="54"/>
      <c r="B48" s="38" t="s">
        <v>63</v>
      </c>
      <c r="D48" s="38" t="s">
        <v>50</v>
      </c>
      <c r="E48" s="41">
        <v>63.533999999999999</v>
      </c>
      <c r="F48" s="41">
        <v>63.274999999999999</v>
      </c>
      <c r="G48" s="55">
        <v>63.076999999999998</v>
      </c>
      <c r="H48" s="55">
        <v>62.933999999999997</v>
      </c>
      <c r="I48" s="55">
        <v>62.777999999999999</v>
      </c>
      <c r="J48" s="55">
        <v>62.582000000000001</v>
      </c>
      <c r="K48" s="55">
        <v>62.371000000000002</v>
      </c>
      <c r="L48" s="55">
        <v>62.16</v>
      </c>
      <c r="M48" s="55">
        <v>61.947000000000003</v>
      </c>
      <c r="N48" s="55">
        <v>61.719000000000001</v>
      </c>
      <c r="O48" s="55">
        <v>61.484000000000002</v>
      </c>
      <c r="P48" s="55">
        <v>61.265999999999998</v>
      </c>
      <c r="Q48" s="55">
        <v>61.09</v>
      </c>
    </row>
    <row r="49" spans="1:55" ht="15" customHeight="1" x14ac:dyDescent="0.2">
      <c r="A49" s="54"/>
      <c r="B49" s="38" t="s">
        <v>62</v>
      </c>
      <c r="D49" s="38" t="s">
        <v>55</v>
      </c>
      <c r="E49" s="53">
        <v>151.4</v>
      </c>
      <c r="F49" s="53">
        <v>153.30000000000001</v>
      </c>
      <c r="G49" s="52">
        <v>155.69999999999999</v>
      </c>
      <c r="H49" s="52">
        <v>157.69999999999999</v>
      </c>
      <c r="I49" s="52">
        <v>158.6</v>
      </c>
      <c r="J49" s="52">
        <v>158.9</v>
      </c>
      <c r="K49" s="52">
        <v>159</v>
      </c>
      <c r="L49" s="52">
        <v>159.5</v>
      </c>
      <c r="M49" s="52">
        <v>160</v>
      </c>
      <c r="N49" s="52">
        <v>160.4</v>
      </c>
      <c r="O49" s="52">
        <v>160.80000000000001</v>
      </c>
      <c r="P49" s="52">
        <v>161.19999999999999</v>
      </c>
      <c r="Q49" s="52">
        <v>161.80000000000001</v>
      </c>
    </row>
    <row r="50" spans="1:55" s="54" customFormat="1" ht="15" customHeight="1" x14ac:dyDescent="0.2">
      <c r="B50" s="38"/>
      <c r="C50" s="38"/>
      <c r="D50" s="38" t="s">
        <v>20</v>
      </c>
      <c r="E50" s="41">
        <v>1.7430000000000001</v>
      </c>
      <c r="F50" s="41">
        <v>1.252</v>
      </c>
      <c r="G50" s="55">
        <v>1.5209999999999999</v>
      </c>
      <c r="H50" s="55">
        <v>1.2889999999999999</v>
      </c>
      <c r="I50" s="55">
        <v>0.6</v>
      </c>
      <c r="J50" s="55">
        <v>0.14899999999999999</v>
      </c>
      <c r="K50" s="55">
        <v>5.7000000000000002E-2</v>
      </c>
      <c r="L50" s="55">
        <v>0.36899999999999999</v>
      </c>
      <c r="M50" s="55">
        <v>0.28100000000000003</v>
      </c>
      <c r="N50" s="55">
        <v>0.27500000000000002</v>
      </c>
      <c r="O50" s="55">
        <v>0.21199999999999999</v>
      </c>
      <c r="P50" s="55">
        <v>0.27100000000000002</v>
      </c>
      <c r="Q50" s="55">
        <v>0.37</v>
      </c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</row>
    <row r="51" spans="1:55" s="54" customFormat="1" ht="15" customHeight="1" x14ac:dyDescent="0.2">
      <c r="B51" s="38" t="s">
        <v>61</v>
      </c>
      <c r="C51" s="38"/>
      <c r="D51" s="38" t="s">
        <v>55</v>
      </c>
      <c r="E51" s="53">
        <v>144.30000000000001</v>
      </c>
      <c r="F51" s="53">
        <v>146.6</v>
      </c>
      <c r="G51" s="52">
        <v>149</v>
      </c>
      <c r="H51" s="52">
        <v>151.4</v>
      </c>
      <c r="I51" s="52">
        <v>152.69999999999999</v>
      </c>
      <c r="J51" s="52">
        <v>153</v>
      </c>
      <c r="K51" s="52">
        <v>153.30000000000001</v>
      </c>
      <c r="L51" s="52">
        <v>153.80000000000001</v>
      </c>
      <c r="M51" s="52">
        <v>154.30000000000001</v>
      </c>
      <c r="N51" s="52">
        <v>155</v>
      </c>
      <c r="O51" s="52">
        <v>155.69999999999999</v>
      </c>
      <c r="P51" s="52">
        <v>156.5</v>
      </c>
      <c r="Q51" s="52">
        <v>157.30000000000001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</row>
    <row r="52" spans="1:55" s="54" customFormat="1" ht="15" customHeight="1" x14ac:dyDescent="0.2">
      <c r="B52" s="38"/>
      <c r="C52" s="38"/>
      <c r="D52" s="38" t="s">
        <v>20</v>
      </c>
      <c r="E52" s="41">
        <v>1.7829999999999999</v>
      </c>
      <c r="F52" s="41">
        <v>1.5760000000000001</v>
      </c>
      <c r="G52" s="55">
        <v>1.609</v>
      </c>
      <c r="H52" s="55">
        <v>1.6160000000000001</v>
      </c>
      <c r="I52" s="55">
        <v>0.85699999999999998</v>
      </c>
      <c r="J52" s="55">
        <v>0.22</v>
      </c>
      <c r="K52" s="55">
        <v>0.19400000000000001</v>
      </c>
      <c r="L52" s="55">
        <v>0.28100000000000003</v>
      </c>
      <c r="M52" s="55">
        <v>0.378</v>
      </c>
      <c r="N52" s="55">
        <v>0.45800000000000002</v>
      </c>
      <c r="O52" s="55">
        <v>0.44800000000000001</v>
      </c>
      <c r="P52" s="55">
        <v>0.48299999999999998</v>
      </c>
      <c r="Q52" s="55">
        <v>0.51100000000000001</v>
      </c>
    </row>
    <row r="53" spans="1:55" ht="15" customHeight="1" x14ac:dyDescent="0.2">
      <c r="A53" s="54"/>
      <c r="B53" s="54" t="s">
        <v>60</v>
      </c>
      <c r="C53" s="54"/>
      <c r="D53" s="54" t="s">
        <v>59</v>
      </c>
      <c r="E53" s="41">
        <v>107.001</v>
      </c>
      <c r="F53" s="41">
        <v>108.404</v>
      </c>
      <c r="G53" s="55">
        <v>110.08499999999999</v>
      </c>
      <c r="H53" s="55">
        <v>112.03400000000001</v>
      </c>
      <c r="I53" s="55">
        <v>113.999</v>
      </c>
      <c r="J53" s="55">
        <v>115.958</v>
      </c>
      <c r="K53" s="55">
        <v>117.999</v>
      </c>
      <c r="L53" s="55">
        <v>120.139</v>
      </c>
      <c r="M53" s="55">
        <v>122.252</v>
      </c>
      <c r="N53" s="55">
        <v>124.44199999999999</v>
      </c>
      <c r="O53" s="55">
        <v>126.607</v>
      </c>
      <c r="P53" s="55">
        <v>128.86000000000001</v>
      </c>
      <c r="Q53" s="55">
        <v>131.107</v>
      </c>
    </row>
    <row r="54" spans="1:55" ht="15" customHeight="1" x14ac:dyDescent="0.2">
      <c r="A54" s="54"/>
      <c r="B54" s="54"/>
      <c r="C54" s="54"/>
      <c r="D54" s="38" t="s">
        <v>20</v>
      </c>
      <c r="E54" s="41">
        <v>1E-3</v>
      </c>
      <c r="F54" s="41">
        <v>1.31</v>
      </c>
      <c r="G54" s="55">
        <v>1.5509999999999999</v>
      </c>
      <c r="H54" s="55">
        <v>1.7689999999999999</v>
      </c>
      <c r="I54" s="55">
        <v>1.754</v>
      </c>
      <c r="J54" s="55">
        <v>1.718</v>
      </c>
      <c r="K54" s="55">
        <v>1.76</v>
      </c>
      <c r="L54" s="55">
        <v>1.8120000000000001</v>
      </c>
      <c r="M54" s="55">
        <v>1.758</v>
      </c>
      <c r="N54" s="55">
        <v>1.7909999999999999</v>
      </c>
      <c r="O54" s="55">
        <v>1.7390000000000001</v>
      </c>
      <c r="P54" s="55">
        <v>1.7789999999999999</v>
      </c>
      <c r="Q54" s="55">
        <v>1.7430000000000001</v>
      </c>
    </row>
    <row r="55" spans="1:55" ht="15" customHeight="1" x14ac:dyDescent="0.2">
      <c r="A55" s="54"/>
      <c r="B55" s="54"/>
      <c r="C55" s="54"/>
      <c r="R55" s="41"/>
      <c r="S55" s="41"/>
    </row>
    <row r="56" spans="1:55" ht="15" customHeight="1" x14ac:dyDescent="0.25">
      <c r="A56" s="56" t="s">
        <v>58</v>
      </c>
      <c r="B56" s="54"/>
      <c r="C56" s="54"/>
      <c r="R56" s="41"/>
      <c r="S56" s="41"/>
    </row>
    <row r="57" spans="1:55" s="54" customFormat="1" ht="15" customHeight="1" x14ac:dyDescent="0.2">
      <c r="B57" s="38" t="s">
        <v>57</v>
      </c>
      <c r="C57" s="38"/>
      <c r="D57" s="38" t="s">
        <v>55</v>
      </c>
      <c r="E57" s="53">
        <v>253.5</v>
      </c>
      <c r="F57" s="53">
        <v>255.1</v>
      </c>
      <c r="G57" s="52">
        <v>257.7</v>
      </c>
      <c r="H57" s="52">
        <v>259.8</v>
      </c>
      <c r="I57" s="52">
        <v>262</v>
      </c>
      <c r="J57" s="52">
        <v>264.2</v>
      </c>
      <c r="K57" s="52">
        <v>266.39999999999998</v>
      </c>
      <c r="L57" s="52">
        <v>268.7</v>
      </c>
      <c r="M57" s="52">
        <v>271</v>
      </c>
      <c r="N57" s="52">
        <v>273.10000000000002</v>
      </c>
      <c r="O57" s="52">
        <v>275</v>
      </c>
      <c r="P57" s="52">
        <v>276.8</v>
      </c>
      <c r="Q57" s="52">
        <v>278.60000000000002</v>
      </c>
    </row>
    <row r="58" spans="1:55" ht="15" customHeight="1" x14ac:dyDescent="0.2">
      <c r="A58" s="54"/>
      <c r="D58" s="38" t="s">
        <v>20</v>
      </c>
      <c r="E58" s="41">
        <v>1.091</v>
      </c>
      <c r="F58" s="41">
        <v>0.60699999999999998</v>
      </c>
      <c r="G58" s="55">
        <v>1.012</v>
      </c>
      <c r="H58" s="55">
        <v>0.83499999999999996</v>
      </c>
      <c r="I58" s="55">
        <v>0.84199999999999997</v>
      </c>
      <c r="J58" s="55">
        <v>0.84499999999999997</v>
      </c>
      <c r="K58" s="55">
        <v>0.83399999999999996</v>
      </c>
      <c r="L58" s="55">
        <v>0.85599999999999998</v>
      </c>
      <c r="M58" s="55">
        <v>0.83699999999999997</v>
      </c>
      <c r="N58" s="55">
        <v>0.77900000000000003</v>
      </c>
      <c r="O58" s="55">
        <v>0.71399999999999997</v>
      </c>
      <c r="P58" s="55">
        <v>0.66300000000000003</v>
      </c>
      <c r="Q58" s="55">
        <v>0.63100000000000001</v>
      </c>
    </row>
    <row r="59" spans="1:55" ht="15" customHeight="1" x14ac:dyDescent="0.2">
      <c r="A59" s="54"/>
      <c r="B59" s="54" t="s">
        <v>56</v>
      </c>
      <c r="C59" s="54"/>
      <c r="D59" s="38" t="s">
        <v>55</v>
      </c>
      <c r="E59" s="53">
        <v>118.3</v>
      </c>
      <c r="F59" s="53">
        <v>119.3</v>
      </c>
      <c r="G59" s="52">
        <v>120.7</v>
      </c>
      <c r="H59" s="52">
        <v>121.8</v>
      </c>
      <c r="I59" s="52">
        <v>123</v>
      </c>
      <c r="J59" s="52">
        <v>124.2</v>
      </c>
      <c r="K59" s="52">
        <v>125.4</v>
      </c>
      <c r="L59" s="52">
        <v>126.5</v>
      </c>
      <c r="M59" s="52">
        <v>127.6</v>
      </c>
      <c r="N59" s="52">
        <v>128.69999999999999</v>
      </c>
      <c r="O59" s="52">
        <v>129.80000000000001</v>
      </c>
      <c r="P59" s="52">
        <v>130.9</v>
      </c>
      <c r="Q59" s="52">
        <v>131.80000000000001</v>
      </c>
    </row>
    <row r="60" spans="1:55" s="54" customFormat="1" ht="15" customHeight="1" x14ac:dyDescent="0.2"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</row>
    <row r="61" spans="1:55" ht="15" customHeight="1" x14ac:dyDescent="0.25">
      <c r="A61" s="56" t="s">
        <v>54</v>
      </c>
      <c r="B61" s="54"/>
      <c r="C61" s="54"/>
      <c r="D61" s="54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</row>
    <row r="62" spans="1:55" ht="15" customHeight="1" x14ac:dyDescent="0.2">
      <c r="A62" s="54"/>
      <c r="B62" s="38" t="s">
        <v>53</v>
      </c>
      <c r="D62" s="38" t="s">
        <v>50</v>
      </c>
      <c r="E62" s="41">
        <v>1.841</v>
      </c>
      <c r="F62" s="41">
        <v>2.3290000000000002</v>
      </c>
      <c r="G62" s="55">
        <v>3.0179999999999998</v>
      </c>
      <c r="H62" s="55">
        <v>3.5960000000000001</v>
      </c>
      <c r="I62" s="55">
        <v>3.8839999999999999</v>
      </c>
      <c r="J62" s="55">
        <v>3.9540000000000002</v>
      </c>
      <c r="K62" s="55">
        <v>3.887</v>
      </c>
      <c r="L62" s="55">
        <v>3.7589999999999999</v>
      </c>
      <c r="M62" s="55">
        <v>3.6749999999999998</v>
      </c>
      <c r="N62" s="55">
        <v>3.677</v>
      </c>
      <c r="O62" s="55">
        <v>3.6920000000000002</v>
      </c>
      <c r="P62" s="55">
        <v>3.7149999999999999</v>
      </c>
      <c r="Q62" s="55">
        <v>3.742</v>
      </c>
    </row>
    <row r="63" spans="1:55" ht="15" customHeight="1" x14ac:dyDescent="0.2">
      <c r="A63" s="54"/>
      <c r="B63" s="38" t="s">
        <v>52</v>
      </c>
      <c r="D63" s="38" t="s">
        <v>50</v>
      </c>
      <c r="E63" s="41">
        <v>0.317</v>
      </c>
      <c r="F63" s="41">
        <v>0.93</v>
      </c>
      <c r="G63" s="55">
        <v>1.9259999999999999</v>
      </c>
      <c r="H63" s="55">
        <v>2.7509999999999999</v>
      </c>
      <c r="I63" s="55">
        <v>3.1469999999999998</v>
      </c>
      <c r="J63" s="55">
        <v>3.2389999999999999</v>
      </c>
      <c r="K63" s="55">
        <v>3.2</v>
      </c>
      <c r="L63" s="55">
        <v>3.0129999999999999</v>
      </c>
      <c r="M63" s="55">
        <v>2.8090000000000002</v>
      </c>
      <c r="N63" s="55">
        <v>2.7240000000000002</v>
      </c>
      <c r="O63" s="55">
        <v>2.734</v>
      </c>
      <c r="P63" s="55">
        <v>2.7879999999999998</v>
      </c>
      <c r="Q63" s="55">
        <v>2.8130000000000002</v>
      </c>
    </row>
    <row r="64" spans="1:55" s="54" customFormat="1" ht="15" customHeight="1" x14ac:dyDescent="0.2">
      <c r="B64" s="38" t="s">
        <v>51</v>
      </c>
      <c r="D64" s="54" t="s">
        <v>50</v>
      </c>
      <c r="E64" s="41">
        <v>0.39500000000000002</v>
      </c>
      <c r="F64" s="41">
        <v>1.0009999999999999</v>
      </c>
      <c r="G64" s="55">
        <v>1.835</v>
      </c>
      <c r="H64" s="55">
        <v>2.8490000000000002</v>
      </c>
      <c r="I64" s="55">
        <v>3.4390000000000001</v>
      </c>
      <c r="J64" s="55">
        <v>3.4390000000000001</v>
      </c>
      <c r="K64" s="55">
        <v>3.44</v>
      </c>
      <c r="L64" s="55">
        <v>3.32</v>
      </c>
      <c r="M64" s="55">
        <v>3.0619999999999998</v>
      </c>
      <c r="N64" s="55">
        <v>3.0150000000000001</v>
      </c>
      <c r="O64" s="55">
        <v>3.0310000000000001</v>
      </c>
      <c r="P64" s="55">
        <v>3.0880000000000001</v>
      </c>
      <c r="Q64" s="55">
        <v>3.113</v>
      </c>
    </row>
    <row r="65" spans="1:18" ht="15" customHeight="1" x14ac:dyDescent="0.2">
      <c r="A65" s="54"/>
      <c r="B65" s="54"/>
      <c r="C65" s="54"/>
      <c r="D65" s="54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 ht="15" customHeight="1" x14ac:dyDescent="0.25">
      <c r="A66" s="56" t="s">
        <v>49</v>
      </c>
      <c r="B66" s="54"/>
      <c r="C66" s="54"/>
      <c r="D66" s="54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</row>
    <row r="67" spans="1:18" s="54" customFormat="1" ht="15" customHeight="1" x14ac:dyDescent="0.2">
      <c r="B67" s="38" t="s">
        <v>48</v>
      </c>
      <c r="C67" s="38"/>
      <c r="D67" s="38" t="s">
        <v>34</v>
      </c>
      <c r="E67" s="53">
        <v>15928.7</v>
      </c>
      <c r="F67" s="53">
        <v>16429.099999999999</v>
      </c>
      <c r="G67" s="52">
        <v>17189.5</v>
      </c>
      <c r="H67" s="52">
        <v>18171.2</v>
      </c>
      <c r="I67" s="52">
        <v>19139</v>
      </c>
      <c r="J67" s="52">
        <v>20040.8</v>
      </c>
      <c r="K67" s="52">
        <v>20951.400000000001</v>
      </c>
      <c r="L67" s="52">
        <v>21859.9</v>
      </c>
      <c r="M67" s="52">
        <v>22791.9</v>
      </c>
      <c r="N67" s="52">
        <v>23742.799999999999</v>
      </c>
      <c r="O67" s="52">
        <v>24732.3</v>
      </c>
      <c r="P67" s="52">
        <v>25753.4</v>
      </c>
      <c r="Q67" s="52">
        <v>26875.1</v>
      </c>
    </row>
    <row r="68" spans="1:18" ht="15" customHeight="1" x14ac:dyDescent="0.2">
      <c r="A68" s="54"/>
      <c r="D68" s="38" t="s">
        <v>37</v>
      </c>
      <c r="E68" s="41">
        <v>85.525000000000006</v>
      </c>
      <c r="F68" s="41">
        <v>84.727000000000004</v>
      </c>
      <c r="G68" s="55">
        <v>84.358000000000004</v>
      </c>
      <c r="H68" s="55">
        <v>84.980999999999995</v>
      </c>
      <c r="I68" s="55">
        <v>85.941999999999993</v>
      </c>
      <c r="J68" s="55">
        <v>86.718000000000004</v>
      </c>
      <c r="K68" s="55">
        <v>87.381</v>
      </c>
      <c r="L68" s="55">
        <v>87.805999999999997</v>
      </c>
      <c r="M68" s="55">
        <v>88.103999999999999</v>
      </c>
      <c r="N68" s="55">
        <v>88.320999999999998</v>
      </c>
      <c r="O68" s="55">
        <v>88.653999999999996</v>
      </c>
      <c r="P68" s="55">
        <v>88.837999999999994</v>
      </c>
      <c r="Q68" s="55">
        <v>89.222999999999999</v>
      </c>
    </row>
    <row r="69" spans="1:18" ht="15" customHeight="1" x14ac:dyDescent="0.2">
      <c r="A69" s="54"/>
      <c r="B69" s="38" t="s">
        <v>47</v>
      </c>
      <c r="D69" s="38" t="s">
        <v>34</v>
      </c>
      <c r="E69" s="53">
        <v>9978.6</v>
      </c>
      <c r="F69" s="53">
        <v>10309.299999999999</v>
      </c>
      <c r="G69" s="52">
        <v>10804.2</v>
      </c>
      <c r="H69" s="52">
        <v>11402.6</v>
      </c>
      <c r="I69" s="52">
        <v>11955.6</v>
      </c>
      <c r="J69" s="52">
        <v>12461.4</v>
      </c>
      <c r="K69" s="52">
        <v>12970.7</v>
      </c>
      <c r="L69" s="52">
        <v>13491.7</v>
      </c>
      <c r="M69" s="52">
        <v>14031.9</v>
      </c>
      <c r="N69" s="52">
        <v>14595.1</v>
      </c>
      <c r="O69" s="52">
        <v>15168.5</v>
      </c>
      <c r="P69" s="52">
        <v>15770.9</v>
      </c>
      <c r="Q69" s="52">
        <v>16399.900000000001</v>
      </c>
    </row>
    <row r="70" spans="1:18" ht="15" customHeight="1" x14ac:dyDescent="0.2">
      <c r="A70" s="54"/>
      <c r="D70" s="38" t="s">
        <v>37</v>
      </c>
      <c r="E70" s="41">
        <v>53.578000000000003</v>
      </c>
      <c r="F70" s="41">
        <v>53.165999999999997</v>
      </c>
      <c r="G70" s="55">
        <v>53.021999999999998</v>
      </c>
      <c r="H70" s="55">
        <v>53.326000000000001</v>
      </c>
      <c r="I70" s="55">
        <v>53.686</v>
      </c>
      <c r="J70" s="55">
        <v>53.920999999999999</v>
      </c>
      <c r="K70" s="55">
        <v>54.095999999999997</v>
      </c>
      <c r="L70" s="55">
        <v>54.192999999999998</v>
      </c>
      <c r="M70" s="55">
        <v>54.241</v>
      </c>
      <c r="N70" s="55">
        <v>54.292000000000002</v>
      </c>
      <c r="O70" s="55">
        <v>54.372</v>
      </c>
      <c r="P70" s="55">
        <v>54.402999999999999</v>
      </c>
      <c r="Q70" s="55">
        <v>54.445999999999998</v>
      </c>
    </row>
    <row r="71" spans="1:18" ht="15" customHeight="1" x14ac:dyDescent="0.2">
      <c r="A71" s="54"/>
      <c r="B71" s="38" t="s">
        <v>46</v>
      </c>
      <c r="D71" s="38" t="s">
        <v>34</v>
      </c>
      <c r="E71" s="53">
        <v>8085.3</v>
      </c>
      <c r="F71" s="53">
        <v>8353.2000000000007</v>
      </c>
      <c r="G71" s="52">
        <v>8785.5</v>
      </c>
      <c r="H71" s="52">
        <v>9288.2000000000007</v>
      </c>
      <c r="I71" s="52">
        <v>9740.2000000000007</v>
      </c>
      <c r="J71" s="52">
        <v>10145.200000000001</v>
      </c>
      <c r="K71" s="52">
        <v>10548.4</v>
      </c>
      <c r="L71" s="52">
        <v>10961.8</v>
      </c>
      <c r="M71" s="52">
        <v>11391.3</v>
      </c>
      <c r="N71" s="52">
        <v>11842.1</v>
      </c>
      <c r="O71" s="52">
        <v>12303.2</v>
      </c>
      <c r="P71" s="52">
        <v>12788.6</v>
      </c>
      <c r="Q71" s="52">
        <v>13294.9</v>
      </c>
    </row>
    <row r="72" spans="1:18" ht="15" customHeight="1" x14ac:dyDescent="0.2">
      <c r="A72" s="54"/>
      <c r="D72" s="38" t="s">
        <v>37</v>
      </c>
      <c r="E72" s="41">
        <v>43.411999999999999</v>
      </c>
      <c r="F72" s="41">
        <v>43.078000000000003</v>
      </c>
      <c r="G72" s="55">
        <v>43.115000000000002</v>
      </c>
      <c r="H72" s="55">
        <v>43.438000000000002</v>
      </c>
      <c r="I72" s="55">
        <v>43.737000000000002</v>
      </c>
      <c r="J72" s="55">
        <v>43.899000000000001</v>
      </c>
      <c r="K72" s="55">
        <v>43.993000000000002</v>
      </c>
      <c r="L72" s="55">
        <v>44.030999999999999</v>
      </c>
      <c r="M72" s="55">
        <v>44.033999999999999</v>
      </c>
      <c r="N72" s="55">
        <v>44.051000000000002</v>
      </c>
      <c r="O72" s="55">
        <v>44.100999999999999</v>
      </c>
      <c r="P72" s="55">
        <v>44.115000000000002</v>
      </c>
      <c r="Q72" s="55">
        <v>44.137</v>
      </c>
    </row>
    <row r="73" spans="1:18" ht="15" customHeight="1" x14ac:dyDescent="0.2">
      <c r="A73" s="54"/>
      <c r="B73" s="38" t="s">
        <v>45</v>
      </c>
      <c r="D73" s="38" t="s">
        <v>34</v>
      </c>
      <c r="E73" s="53">
        <v>4427</v>
      </c>
      <c r="F73" s="53">
        <v>4572.3</v>
      </c>
      <c r="G73" s="52">
        <v>4758.6000000000004</v>
      </c>
      <c r="H73" s="52">
        <v>5029</v>
      </c>
      <c r="I73" s="52">
        <v>5338.5</v>
      </c>
      <c r="J73" s="52">
        <v>5611.7</v>
      </c>
      <c r="K73" s="52">
        <v>5878.4</v>
      </c>
      <c r="L73" s="52">
        <v>6131.3</v>
      </c>
      <c r="M73" s="52">
        <v>6374</v>
      </c>
      <c r="N73" s="52">
        <v>6612.8</v>
      </c>
      <c r="O73" s="52">
        <v>6862.7</v>
      </c>
      <c r="P73" s="52">
        <v>7126.8</v>
      </c>
      <c r="Q73" s="52">
        <v>7412.1</v>
      </c>
    </row>
    <row r="74" spans="1:18" ht="15" customHeight="1" x14ac:dyDescent="0.2">
      <c r="A74" s="54"/>
      <c r="D74" s="38" t="s">
        <v>37</v>
      </c>
      <c r="E74" s="41">
        <v>23.768999999999998</v>
      </c>
      <c r="F74" s="41">
        <v>23.579000000000001</v>
      </c>
      <c r="G74" s="55">
        <v>23.353000000000002</v>
      </c>
      <c r="H74" s="55">
        <v>23.518000000000001</v>
      </c>
      <c r="I74" s="55">
        <v>23.972000000000001</v>
      </c>
      <c r="J74" s="55">
        <v>24.282</v>
      </c>
      <c r="K74" s="55">
        <v>24.515999999999998</v>
      </c>
      <c r="L74" s="55">
        <v>24.626999999999999</v>
      </c>
      <c r="M74" s="55">
        <v>24.638999999999999</v>
      </c>
      <c r="N74" s="55">
        <v>24.599</v>
      </c>
      <c r="O74" s="55">
        <v>24.599</v>
      </c>
      <c r="P74" s="55">
        <v>24.584</v>
      </c>
      <c r="Q74" s="55">
        <v>24.606999999999999</v>
      </c>
    </row>
    <row r="75" spans="1:18" ht="15" customHeight="1" x14ac:dyDescent="0.2">
      <c r="A75" s="54"/>
      <c r="C75" s="38" t="s">
        <v>44</v>
      </c>
      <c r="D75" s="38" t="s">
        <v>34</v>
      </c>
      <c r="E75" s="53">
        <v>43.2</v>
      </c>
      <c r="F75" s="53">
        <v>35.1</v>
      </c>
      <c r="G75" s="52">
        <v>29.4</v>
      </c>
      <c r="H75" s="52">
        <v>37.700000000000003</v>
      </c>
      <c r="I75" s="52">
        <v>52.6</v>
      </c>
      <c r="J75" s="52">
        <v>65.3</v>
      </c>
      <c r="K75" s="52">
        <v>74.3</v>
      </c>
      <c r="L75" s="52">
        <v>80.7</v>
      </c>
      <c r="M75" s="52">
        <v>86</v>
      </c>
      <c r="N75" s="52">
        <v>90.7</v>
      </c>
      <c r="O75" s="52">
        <v>94.8</v>
      </c>
      <c r="P75" s="52">
        <v>98.9</v>
      </c>
      <c r="Q75" s="52">
        <v>103.1</v>
      </c>
    </row>
    <row r="76" spans="1:18" ht="15" customHeight="1" x14ac:dyDescent="0.2">
      <c r="A76" s="54"/>
      <c r="D76" s="38" t="s">
        <v>37</v>
      </c>
      <c r="E76" s="41">
        <v>0.23100000000000001</v>
      </c>
      <c r="F76" s="41">
        <v>0.18099999999999999</v>
      </c>
      <c r="G76" s="55">
        <v>0.14399999999999999</v>
      </c>
      <c r="H76" s="55">
        <v>0.17599999999999999</v>
      </c>
      <c r="I76" s="55">
        <v>0.23599999999999999</v>
      </c>
      <c r="J76" s="55">
        <v>0.28199999999999997</v>
      </c>
      <c r="K76" s="55">
        <v>0.309</v>
      </c>
      <c r="L76" s="55">
        <v>0.32400000000000001</v>
      </c>
      <c r="M76" s="55">
        <v>0.33200000000000002</v>
      </c>
      <c r="N76" s="55">
        <v>0.33700000000000002</v>
      </c>
      <c r="O76" s="55">
        <v>0.33900000000000002</v>
      </c>
      <c r="P76" s="55">
        <v>0.34100000000000003</v>
      </c>
      <c r="Q76" s="55">
        <v>0.34200000000000003</v>
      </c>
    </row>
    <row r="77" spans="1:18" ht="15" customHeight="1" x14ac:dyDescent="0.2">
      <c r="A77" s="54"/>
      <c r="C77" s="38" t="s">
        <v>43</v>
      </c>
      <c r="D77" s="38" t="s">
        <v>34</v>
      </c>
      <c r="E77" s="53">
        <v>1298.7</v>
      </c>
      <c r="F77" s="53">
        <v>1350.9</v>
      </c>
      <c r="G77" s="52">
        <v>1418.4</v>
      </c>
      <c r="H77" s="52">
        <v>1482.2</v>
      </c>
      <c r="I77" s="52">
        <v>1543.9</v>
      </c>
      <c r="J77" s="52">
        <v>1602.4</v>
      </c>
      <c r="K77" s="52">
        <v>1667.6</v>
      </c>
      <c r="L77" s="52">
        <v>1736.8</v>
      </c>
      <c r="M77" s="52">
        <v>1807.1</v>
      </c>
      <c r="N77" s="52">
        <v>1878.4</v>
      </c>
      <c r="O77" s="52">
        <v>1951.2</v>
      </c>
      <c r="P77" s="52">
        <v>2026.3</v>
      </c>
      <c r="Q77" s="52">
        <v>2105.1999999999998</v>
      </c>
    </row>
    <row r="78" spans="1:18" ht="15" customHeight="1" x14ac:dyDescent="0.2">
      <c r="A78" s="54"/>
      <c r="D78" s="38" t="s">
        <v>37</v>
      </c>
      <c r="E78" s="41">
        <v>6.9729999999999999</v>
      </c>
      <c r="F78" s="41">
        <v>6.9660000000000002</v>
      </c>
      <c r="G78" s="55">
        <v>6.96</v>
      </c>
      <c r="H78" s="55">
        <v>6.931</v>
      </c>
      <c r="I78" s="55">
        <v>6.9320000000000004</v>
      </c>
      <c r="J78" s="55">
        <v>6.9329999999999998</v>
      </c>
      <c r="K78" s="55">
        <v>6.9550000000000001</v>
      </c>
      <c r="L78" s="55">
        <v>6.976</v>
      </c>
      <c r="M78" s="55">
        <v>6.9850000000000003</v>
      </c>
      <c r="N78" s="55">
        <v>6.9870000000000001</v>
      </c>
      <c r="O78" s="55">
        <v>6.9939999999999998</v>
      </c>
      <c r="P78" s="55">
        <v>6.99</v>
      </c>
      <c r="Q78" s="55">
        <v>6.9889999999999999</v>
      </c>
    </row>
    <row r="79" spans="1:18" ht="15" customHeight="1" x14ac:dyDescent="0.2">
      <c r="A79" s="54"/>
      <c r="C79" s="38" t="s">
        <v>42</v>
      </c>
      <c r="D79" s="38" t="s">
        <v>34</v>
      </c>
      <c r="E79" s="53">
        <v>707.4</v>
      </c>
      <c r="F79" s="53">
        <v>743.9</v>
      </c>
      <c r="G79" s="52">
        <v>767.5</v>
      </c>
      <c r="H79" s="52">
        <v>781.8</v>
      </c>
      <c r="I79" s="52">
        <v>787.1</v>
      </c>
      <c r="J79" s="52">
        <v>788.3</v>
      </c>
      <c r="K79" s="52">
        <v>788.1</v>
      </c>
      <c r="L79" s="52">
        <v>798.2</v>
      </c>
      <c r="M79" s="52">
        <v>820.8</v>
      </c>
      <c r="N79" s="52">
        <v>847.7</v>
      </c>
      <c r="O79" s="52">
        <v>876.6</v>
      </c>
      <c r="P79" s="52">
        <v>904.9</v>
      </c>
      <c r="Q79" s="52">
        <v>932.2</v>
      </c>
    </row>
    <row r="80" spans="1:18" ht="15" customHeight="1" x14ac:dyDescent="0.2">
      <c r="A80" s="54"/>
      <c r="D80" s="38" t="s">
        <v>37</v>
      </c>
      <c r="E80" s="41">
        <v>3.7970000000000002</v>
      </c>
      <c r="F80" s="41">
        <v>3.8359999999999999</v>
      </c>
      <c r="G80" s="55">
        <v>3.766</v>
      </c>
      <c r="H80" s="55">
        <v>3.6560000000000001</v>
      </c>
      <c r="I80" s="55">
        <v>3.5339999999999998</v>
      </c>
      <c r="J80" s="55">
        <v>3.411</v>
      </c>
      <c r="K80" s="55">
        <v>3.286</v>
      </c>
      <c r="L80" s="55">
        <v>3.206</v>
      </c>
      <c r="M80" s="55">
        <v>3.1720000000000002</v>
      </c>
      <c r="N80" s="55">
        <v>3.153</v>
      </c>
      <c r="O80" s="55">
        <v>3.1419999999999999</v>
      </c>
      <c r="P80" s="55">
        <v>3.121</v>
      </c>
      <c r="Q80" s="55">
        <v>3.0939999999999999</v>
      </c>
    </row>
    <row r="81" spans="1:18" ht="15" customHeight="1" x14ac:dyDescent="0.2">
      <c r="A81" s="54"/>
      <c r="C81" s="38" t="s">
        <v>41</v>
      </c>
      <c r="D81" s="38" t="s">
        <v>34</v>
      </c>
      <c r="E81" s="53">
        <v>1415.3</v>
      </c>
      <c r="F81" s="53">
        <v>1477.1</v>
      </c>
      <c r="G81" s="52">
        <v>1529.8</v>
      </c>
      <c r="H81" s="52">
        <v>1621.9</v>
      </c>
      <c r="I81" s="52">
        <v>1775.3</v>
      </c>
      <c r="J81" s="52">
        <v>1924</v>
      </c>
      <c r="K81" s="52">
        <v>2078.1999999999998</v>
      </c>
      <c r="L81" s="52">
        <v>2215.1</v>
      </c>
      <c r="M81" s="52">
        <v>2327.6</v>
      </c>
      <c r="N81" s="52">
        <v>2425.1</v>
      </c>
      <c r="O81" s="52">
        <v>2527.1</v>
      </c>
      <c r="P81" s="52">
        <v>2630.5</v>
      </c>
      <c r="Q81" s="52">
        <v>2742.6</v>
      </c>
    </row>
    <row r="82" spans="1:18" ht="15" customHeight="1" x14ac:dyDescent="0.2">
      <c r="A82" s="54"/>
      <c r="D82" s="38" t="s">
        <v>37</v>
      </c>
      <c r="E82" s="41">
        <v>7.5990000000000002</v>
      </c>
      <c r="F82" s="41">
        <v>7.617</v>
      </c>
      <c r="G82" s="55">
        <v>7.5069999999999997</v>
      </c>
      <c r="H82" s="55">
        <v>7.585</v>
      </c>
      <c r="I82" s="55">
        <v>7.9710000000000001</v>
      </c>
      <c r="J82" s="55">
        <v>8.3249999999999993</v>
      </c>
      <c r="K82" s="55">
        <v>8.6669999999999998</v>
      </c>
      <c r="L82" s="55">
        <v>8.8970000000000002</v>
      </c>
      <c r="M82" s="55">
        <v>8.9969999999999999</v>
      </c>
      <c r="N82" s="55">
        <v>9.0210000000000008</v>
      </c>
      <c r="O82" s="55">
        <v>9.0579999999999998</v>
      </c>
      <c r="P82" s="55">
        <v>9.0739999999999998</v>
      </c>
      <c r="Q82" s="55">
        <v>9.1050000000000004</v>
      </c>
    </row>
    <row r="83" spans="1:18" ht="15" customHeight="1" x14ac:dyDescent="0.2">
      <c r="A83" s="54"/>
      <c r="C83" s="38" t="s">
        <v>40</v>
      </c>
      <c r="D83" s="38" t="s">
        <v>34</v>
      </c>
      <c r="E83" s="53">
        <v>962.5</v>
      </c>
      <c r="F83" s="53">
        <v>965.3</v>
      </c>
      <c r="G83" s="52">
        <v>1013.6</v>
      </c>
      <c r="H83" s="52">
        <v>1105.4000000000001</v>
      </c>
      <c r="I83" s="52">
        <v>1179.7</v>
      </c>
      <c r="J83" s="52">
        <v>1231.5999999999999</v>
      </c>
      <c r="K83" s="52">
        <v>1270.2</v>
      </c>
      <c r="L83" s="52">
        <v>1300.4000000000001</v>
      </c>
      <c r="M83" s="52">
        <v>1332.5</v>
      </c>
      <c r="N83" s="52">
        <v>1370.9</v>
      </c>
      <c r="O83" s="52">
        <v>1412.9</v>
      </c>
      <c r="P83" s="52">
        <v>1466.1</v>
      </c>
      <c r="Q83" s="52">
        <v>1529.1</v>
      </c>
    </row>
    <row r="84" spans="1:18" ht="15" customHeight="1" x14ac:dyDescent="0.2">
      <c r="A84" s="54"/>
      <c r="D84" s="38" t="s">
        <v>37</v>
      </c>
      <c r="E84" s="41">
        <v>5.1669999999999998</v>
      </c>
      <c r="F84" s="41">
        <v>4.9779999999999998</v>
      </c>
      <c r="G84" s="55">
        <v>4.9740000000000002</v>
      </c>
      <c r="H84" s="55">
        <v>5.1689999999999996</v>
      </c>
      <c r="I84" s="55">
        <v>5.2969999999999997</v>
      </c>
      <c r="J84" s="55">
        <v>5.3289999999999997</v>
      </c>
      <c r="K84" s="55">
        <v>5.2969999999999997</v>
      </c>
      <c r="L84" s="55">
        <v>5.2229999999999999</v>
      </c>
      <c r="M84" s="55">
        <v>5.15</v>
      </c>
      <c r="N84" s="55">
        <v>5.0990000000000002</v>
      </c>
      <c r="O84" s="55">
        <v>5.0640000000000001</v>
      </c>
      <c r="P84" s="55">
        <v>5.0570000000000004</v>
      </c>
      <c r="Q84" s="55">
        <v>5.0759999999999996</v>
      </c>
    </row>
    <row r="85" spans="1:18" ht="15" customHeight="1" x14ac:dyDescent="0.2">
      <c r="A85" s="54"/>
      <c r="B85" s="38" t="s">
        <v>39</v>
      </c>
      <c r="D85" s="38" t="s">
        <v>34</v>
      </c>
      <c r="E85" s="53">
        <v>2073.5</v>
      </c>
      <c r="F85" s="53">
        <v>2164.6999999999998</v>
      </c>
      <c r="G85" s="52">
        <v>2350.1</v>
      </c>
      <c r="H85" s="52">
        <v>2447.8000000000002</v>
      </c>
      <c r="I85" s="52">
        <v>2421</v>
      </c>
      <c r="J85" s="52">
        <v>2411.6</v>
      </c>
      <c r="K85" s="52">
        <v>2433.6999999999998</v>
      </c>
      <c r="L85" s="52">
        <v>2487.4</v>
      </c>
      <c r="M85" s="52">
        <v>2580.6999999999998</v>
      </c>
      <c r="N85" s="52">
        <v>2682.7</v>
      </c>
      <c r="O85" s="52">
        <v>2770.8</v>
      </c>
      <c r="P85" s="52">
        <v>2890.4</v>
      </c>
      <c r="Q85" s="52">
        <v>3013.2</v>
      </c>
    </row>
    <row r="86" spans="1:18" ht="15" customHeight="1" x14ac:dyDescent="0.2">
      <c r="A86" s="54"/>
      <c r="D86" s="38" t="s">
        <v>37</v>
      </c>
      <c r="E86" s="41">
        <v>11.132</v>
      </c>
      <c r="F86" s="41">
        <v>11.163</v>
      </c>
      <c r="G86" s="55">
        <v>11.532999999999999</v>
      </c>
      <c r="H86" s="55">
        <v>11.446999999999999</v>
      </c>
      <c r="I86" s="55">
        <v>10.871</v>
      </c>
      <c r="J86" s="55">
        <v>10.435</v>
      </c>
      <c r="K86" s="55">
        <v>10.15</v>
      </c>
      <c r="L86" s="55">
        <v>9.9909999999999997</v>
      </c>
      <c r="M86" s="55">
        <v>9.9749999999999996</v>
      </c>
      <c r="N86" s="55">
        <v>9.9789999999999992</v>
      </c>
      <c r="O86" s="55">
        <v>9.9320000000000004</v>
      </c>
      <c r="P86" s="55">
        <v>9.9700000000000006</v>
      </c>
      <c r="Q86" s="55">
        <v>10.003</v>
      </c>
    </row>
    <row r="87" spans="1:18" ht="15" customHeight="1" x14ac:dyDescent="0.2">
      <c r="A87" s="54"/>
      <c r="B87" s="38" t="s">
        <v>38</v>
      </c>
      <c r="D87" s="38" t="s">
        <v>34</v>
      </c>
      <c r="E87" s="53">
        <v>1678.8</v>
      </c>
      <c r="F87" s="53">
        <v>1731.9</v>
      </c>
      <c r="G87" s="52">
        <v>1927.7</v>
      </c>
      <c r="H87" s="52">
        <v>2054.5</v>
      </c>
      <c r="I87" s="52">
        <v>2026</v>
      </c>
      <c r="J87" s="52">
        <v>2012.6</v>
      </c>
      <c r="K87" s="52">
        <v>2026.8</v>
      </c>
      <c r="L87" s="52">
        <v>2066.1999999999998</v>
      </c>
      <c r="M87" s="52">
        <v>2145.9</v>
      </c>
      <c r="N87" s="52">
        <v>2240.4</v>
      </c>
      <c r="O87" s="52">
        <v>2317.8000000000002</v>
      </c>
      <c r="P87" s="52">
        <v>2425.9</v>
      </c>
      <c r="Q87" s="52">
        <v>2533.6999999999998</v>
      </c>
    </row>
    <row r="88" spans="1:18" ht="15" customHeight="1" x14ac:dyDescent="0.2">
      <c r="A88" s="49"/>
      <c r="B88" s="39"/>
      <c r="C88" s="39"/>
      <c r="D88" s="39" t="s">
        <v>37</v>
      </c>
      <c r="E88" s="41">
        <v>9.0129999999999999</v>
      </c>
      <c r="F88" s="41">
        <v>8.9309999999999992</v>
      </c>
      <c r="G88" s="55">
        <v>9.4600000000000009</v>
      </c>
      <c r="H88" s="55">
        <v>9.6080000000000005</v>
      </c>
      <c r="I88" s="55">
        <v>9.0969999999999995</v>
      </c>
      <c r="J88" s="55">
        <v>8.7080000000000002</v>
      </c>
      <c r="K88" s="55">
        <v>8.4529999999999994</v>
      </c>
      <c r="L88" s="55">
        <v>8.2989999999999995</v>
      </c>
      <c r="M88" s="55">
        <v>8.2949999999999999</v>
      </c>
      <c r="N88" s="55">
        <v>8.3339999999999996</v>
      </c>
      <c r="O88" s="55">
        <v>8.3079999999999998</v>
      </c>
      <c r="P88" s="55">
        <v>8.3680000000000003</v>
      </c>
      <c r="Q88" s="55">
        <v>8.4109999999999996</v>
      </c>
    </row>
    <row r="89" spans="1:18" ht="15" customHeight="1" x14ac:dyDescent="0.2">
      <c r="A89" s="49"/>
      <c r="B89" s="39"/>
      <c r="C89" s="39"/>
      <c r="D89" s="39"/>
      <c r="R89" s="41"/>
    </row>
    <row r="90" spans="1:18" ht="15" customHeight="1" x14ac:dyDescent="0.25">
      <c r="A90" s="56" t="s">
        <v>36</v>
      </c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41"/>
    </row>
    <row r="91" spans="1:18" ht="15" customHeight="1" x14ac:dyDescent="0.2">
      <c r="A91" s="54"/>
      <c r="B91" s="54" t="s">
        <v>32</v>
      </c>
      <c r="C91" s="54"/>
      <c r="D91" s="54" t="s">
        <v>34</v>
      </c>
      <c r="E91" s="53">
        <v>12820.7</v>
      </c>
      <c r="F91" s="53">
        <v>13395.5</v>
      </c>
      <c r="G91" s="52">
        <v>14005.6</v>
      </c>
      <c r="H91" s="52">
        <v>14688.6</v>
      </c>
      <c r="I91" s="52">
        <v>15378.5</v>
      </c>
      <c r="J91" s="52">
        <v>15992.1</v>
      </c>
      <c r="K91" s="52">
        <v>16616.2</v>
      </c>
      <c r="L91" s="52">
        <v>17264.3</v>
      </c>
      <c r="M91" s="52">
        <v>17973.099999999999</v>
      </c>
      <c r="N91" s="52">
        <v>18717.3</v>
      </c>
      <c r="O91" s="52">
        <v>19441.400000000001</v>
      </c>
      <c r="P91" s="52">
        <v>20226.2</v>
      </c>
      <c r="Q91" s="52">
        <v>21048.6</v>
      </c>
    </row>
    <row r="92" spans="1:18" ht="15" customHeight="1" x14ac:dyDescent="0.2">
      <c r="A92" s="54"/>
      <c r="B92" s="54"/>
      <c r="C92" s="54"/>
      <c r="D92" s="54" t="s">
        <v>20</v>
      </c>
      <c r="E92" s="41">
        <v>3.96</v>
      </c>
      <c r="F92" s="41">
        <v>4.4829999999999997</v>
      </c>
      <c r="G92" s="55">
        <v>4.5540000000000003</v>
      </c>
      <c r="H92" s="55">
        <v>4.8760000000000003</v>
      </c>
      <c r="I92" s="55">
        <v>4.6970000000000001</v>
      </c>
      <c r="J92" s="55">
        <v>3.9889999999999999</v>
      </c>
      <c r="K92" s="55">
        <v>3.9020000000000001</v>
      </c>
      <c r="L92" s="55">
        <v>3.9</v>
      </c>
      <c r="M92" s="55">
        <v>4.1050000000000004</v>
      </c>
      <c r="N92" s="55">
        <v>4.1399999999999997</v>
      </c>
      <c r="O92" s="55">
        <v>3.8679999999999999</v>
      </c>
      <c r="P92" s="55">
        <v>4.0359999999999996</v>
      </c>
      <c r="Q92" s="55">
        <v>4.0650000000000004</v>
      </c>
    </row>
    <row r="93" spans="1:18" ht="15" customHeight="1" x14ac:dyDescent="0.2">
      <c r="A93" s="54"/>
      <c r="B93" s="54" t="s">
        <v>31</v>
      </c>
      <c r="C93" s="54"/>
      <c r="D93" s="54" t="s">
        <v>34</v>
      </c>
      <c r="E93" s="53">
        <v>3057.2</v>
      </c>
      <c r="F93" s="53">
        <v>3212.8</v>
      </c>
      <c r="G93" s="52">
        <v>3511.6</v>
      </c>
      <c r="H93" s="52">
        <v>3751.1</v>
      </c>
      <c r="I93" s="52">
        <v>3889.6</v>
      </c>
      <c r="J93" s="52">
        <v>4005.5</v>
      </c>
      <c r="K93" s="52">
        <v>4132.3</v>
      </c>
      <c r="L93" s="52">
        <v>4279.2</v>
      </c>
      <c r="M93" s="52">
        <v>4431.5</v>
      </c>
      <c r="N93" s="52">
        <v>4582.6000000000004</v>
      </c>
      <c r="O93" s="52">
        <v>4738.7</v>
      </c>
      <c r="P93" s="52">
        <v>4917.3</v>
      </c>
      <c r="Q93" s="52">
        <v>5101.3</v>
      </c>
    </row>
    <row r="94" spans="1:18" ht="15" customHeight="1" x14ac:dyDescent="0.2">
      <c r="A94" s="54"/>
      <c r="B94" s="54"/>
      <c r="C94" s="54"/>
      <c r="D94" s="54" t="s">
        <v>20</v>
      </c>
      <c r="E94" s="41">
        <v>-1.175</v>
      </c>
      <c r="F94" s="41">
        <v>5.0890000000000004</v>
      </c>
      <c r="G94" s="55">
        <v>9.3000000000000007</v>
      </c>
      <c r="H94" s="55">
        <v>6.82</v>
      </c>
      <c r="I94" s="55">
        <v>3.69</v>
      </c>
      <c r="J94" s="55">
        <v>2.98</v>
      </c>
      <c r="K94" s="55">
        <v>3.165</v>
      </c>
      <c r="L94" s="55">
        <v>3.5550000000000002</v>
      </c>
      <c r="M94" s="55">
        <v>3.5569999999999999</v>
      </c>
      <c r="N94" s="55">
        <v>3.4089999999999998</v>
      </c>
      <c r="O94" s="55">
        <v>3.407</v>
      </c>
      <c r="P94" s="55">
        <v>3.7679999999999998</v>
      </c>
      <c r="Q94" s="55">
        <v>3.742</v>
      </c>
    </row>
    <row r="95" spans="1:18" ht="15" customHeight="1" x14ac:dyDescent="0.2">
      <c r="A95" s="54"/>
      <c r="B95" s="54"/>
      <c r="C95" s="54" t="s">
        <v>30</v>
      </c>
      <c r="D95" s="54" t="s">
        <v>34</v>
      </c>
      <c r="E95" s="53">
        <v>2316.3000000000002</v>
      </c>
      <c r="F95" s="53">
        <v>2449.6</v>
      </c>
      <c r="G95" s="52">
        <v>2665.4</v>
      </c>
      <c r="H95" s="52">
        <v>2831</v>
      </c>
      <c r="I95" s="52">
        <v>2923.3</v>
      </c>
      <c r="J95" s="52">
        <v>2984.7</v>
      </c>
      <c r="K95" s="52">
        <v>3051.1</v>
      </c>
      <c r="L95" s="52">
        <v>3137.8</v>
      </c>
      <c r="M95" s="52">
        <v>3246.9</v>
      </c>
      <c r="N95" s="52">
        <v>3367.3</v>
      </c>
      <c r="O95" s="52">
        <v>3494.3</v>
      </c>
      <c r="P95" s="52">
        <v>3634.7</v>
      </c>
      <c r="Q95" s="52">
        <v>3788.3</v>
      </c>
    </row>
    <row r="96" spans="1:18" ht="15" customHeight="1" x14ac:dyDescent="0.2">
      <c r="A96" s="54"/>
      <c r="B96" s="54"/>
      <c r="C96" s="54"/>
      <c r="D96" s="54" t="s">
        <v>20</v>
      </c>
      <c r="E96" s="41">
        <v>-0.85299999999999998</v>
      </c>
      <c r="F96" s="41">
        <v>5.7539999999999996</v>
      </c>
      <c r="G96" s="55">
        <v>8.8089999999999993</v>
      </c>
      <c r="H96" s="55">
        <v>6.2140000000000004</v>
      </c>
      <c r="I96" s="55">
        <v>3.26</v>
      </c>
      <c r="J96" s="55">
        <v>2.0990000000000002</v>
      </c>
      <c r="K96" s="55">
        <v>2.2240000000000002</v>
      </c>
      <c r="L96" s="55">
        <v>2.843</v>
      </c>
      <c r="M96" s="55">
        <v>3.4740000000000002</v>
      </c>
      <c r="N96" s="55">
        <v>3.7090000000000001</v>
      </c>
      <c r="O96" s="55">
        <v>3.7709999999999999</v>
      </c>
      <c r="P96" s="55">
        <v>4.0179999999999998</v>
      </c>
      <c r="Q96" s="55">
        <v>4.2249999999999996</v>
      </c>
    </row>
    <row r="97" spans="1:17" ht="15" customHeight="1" x14ac:dyDescent="0.2">
      <c r="A97" s="54"/>
      <c r="B97" s="54"/>
      <c r="C97" s="53" t="s">
        <v>29</v>
      </c>
      <c r="D97" s="53" t="s">
        <v>34</v>
      </c>
      <c r="E97" s="53">
        <v>705.9</v>
      </c>
      <c r="F97" s="53">
        <v>747.6</v>
      </c>
      <c r="G97" s="52">
        <v>799.6</v>
      </c>
      <c r="H97" s="52">
        <v>856.1</v>
      </c>
      <c r="I97" s="52">
        <v>918.7</v>
      </c>
      <c r="J97" s="52">
        <v>982.5</v>
      </c>
      <c r="K97" s="52">
        <v>1043.3</v>
      </c>
      <c r="L97" s="52">
        <v>1100.8</v>
      </c>
      <c r="M97" s="52">
        <v>1138.2</v>
      </c>
      <c r="N97" s="52">
        <v>1164.9000000000001</v>
      </c>
      <c r="O97" s="52">
        <v>1198.0999999999999</v>
      </c>
      <c r="P97" s="52">
        <v>1228.0999999999999</v>
      </c>
      <c r="Q97" s="52">
        <v>1251.9000000000001</v>
      </c>
    </row>
    <row r="98" spans="1:17" ht="15" customHeight="1" x14ac:dyDescent="0.2">
      <c r="A98" s="54"/>
      <c r="B98" s="54"/>
      <c r="C98" s="54"/>
      <c r="D98" s="54" t="s">
        <v>20</v>
      </c>
      <c r="E98" s="41">
        <v>9.3699999999999992</v>
      </c>
      <c r="F98" s="41">
        <v>5.9109999999999996</v>
      </c>
      <c r="G98" s="55">
        <v>6.9530000000000003</v>
      </c>
      <c r="H98" s="55">
        <v>7.0739999999999998</v>
      </c>
      <c r="I98" s="55">
        <v>7.306</v>
      </c>
      <c r="J98" s="55">
        <v>6.95</v>
      </c>
      <c r="K98" s="55">
        <v>6.181</v>
      </c>
      <c r="L98" s="55">
        <v>5.5119999999999996</v>
      </c>
      <c r="M98" s="55">
        <v>3.399</v>
      </c>
      <c r="N98" s="55">
        <v>2.3439999999999999</v>
      </c>
      <c r="O98" s="55">
        <v>2.8490000000000002</v>
      </c>
      <c r="P98" s="55">
        <v>2.5059999999999998</v>
      </c>
      <c r="Q98" s="55">
        <v>1.9359999999999999</v>
      </c>
    </row>
    <row r="99" spans="1:17" ht="15" customHeight="1" x14ac:dyDescent="0.2">
      <c r="A99" s="54"/>
      <c r="B99" s="54"/>
      <c r="C99" s="54" t="s">
        <v>28</v>
      </c>
      <c r="D99" s="54" t="s">
        <v>34</v>
      </c>
      <c r="E99" s="53">
        <v>35.1</v>
      </c>
      <c r="F99" s="53">
        <v>15.7</v>
      </c>
      <c r="G99" s="52">
        <v>46.7</v>
      </c>
      <c r="H99" s="52">
        <v>64</v>
      </c>
      <c r="I99" s="52">
        <v>47.6</v>
      </c>
      <c r="J99" s="52">
        <v>38.299999999999997</v>
      </c>
      <c r="K99" s="52">
        <v>38</v>
      </c>
      <c r="L99" s="52">
        <v>40.6</v>
      </c>
      <c r="M99" s="52">
        <v>46.4</v>
      </c>
      <c r="N99" s="52">
        <v>50.4</v>
      </c>
      <c r="O99" s="52">
        <v>46.4</v>
      </c>
      <c r="P99" s="52">
        <v>54.5</v>
      </c>
      <c r="Q99" s="52">
        <v>61.1</v>
      </c>
    </row>
    <row r="100" spans="1:17" ht="15" customHeight="1" x14ac:dyDescent="0.2">
      <c r="A100" s="54"/>
      <c r="B100" s="54" t="s">
        <v>27</v>
      </c>
      <c r="C100" s="54"/>
      <c r="D100" s="54" t="s">
        <v>34</v>
      </c>
      <c r="E100" s="53">
        <v>3267.8</v>
      </c>
      <c r="F100" s="53">
        <v>3353.9</v>
      </c>
      <c r="G100" s="52">
        <v>3526.6</v>
      </c>
      <c r="H100" s="52">
        <v>3677.6</v>
      </c>
      <c r="I100" s="52">
        <v>3744.3</v>
      </c>
      <c r="J100" s="52">
        <v>3854.5</v>
      </c>
      <c r="K100" s="52">
        <v>3968.3</v>
      </c>
      <c r="L100" s="52">
        <v>4093.3</v>
      </c>
      <c r="M100" s="52">
        <v>4222.5</v>
      </c>
      <c r="N100" s="52">
        <v>4354.8</v>
      </c>
      <c r="O100" s="52">
        <v>4490.8999999999996</v>
      </c>
      <c r="P100" s="52">
        <v>4629.5</v>
      </c>
      <c r="Q100" s="52">
        <v>4773.5</v>
      </c>
    </row>
    <row r="101" spans="1:17" ht="15" customHeight="1" x14ac:dyDescent="0.2">
      <c r="A101" s="54"/>
      <c r="B101" s="54"/>
      <c r="C101" s="54"/>
      <c r="D101" s="54" t="s">
        <v>20</v>
      </c>
      <c r="E101" s="41">
        <v>1.518</v>
      </c>
      <c r="F101" s="41">
        <v>2.633</v>
      </c>
      <c r="G101" s="55">
        <v>5.15</v>
      </c>
      <c r="H101" s="55">
        <v>4.28</v>
      </c>
      <c r="I101" s="55">
        <v>1.8129999999999999</v>
      </c>
      <c r="J101" s="55">
        <v>2.944</v>
      </c>
      <c r="K101" s="55">
        <v>2.9510000000000001</v>
      </c>
      <c r="L101" s="55">
        <v>3.15</v>
      </c>
      <c r="M101" s="55">
        <v>3.157</v>
      </c>
      <c r="N101" s="55">
        <v>3.133</v>
      </c>
      <c r="O101" s="55">
        <v>3.1230000000000002</v>
      </c>
      <c r="P101" s="55">
        <v>3.0870000000000002</v>
      </c>
      <c r="Q101" s="55">
        <v>3.11</v>
      </c>
    </row>
    <row r="102" spans="1:17" ht="15" customHeight="1" x14ac:dyDescent="0.2">
      <c r="A102" s="54"/>
      <c r="B102" s="54"/>
      <c r="C102" s="54" t="s">
        <v>26</v>
      </c>
      <c r="D102" s="54" t="s">
        <v>34</v>
      </c>
      <c r="E102" s="53">
        <v>1231.5</v>
      </c>
      <c r="F102" s="53">
        <v>1260.5999999999999</v>
      </c>
      <c r="G102" s="52">
        <v>1335.9</v>
      </c>
      <c r="H102" s="52">
        <v>1394.3</v>
      </c>
      <c r="I102" s="52">
        <v>1372.9</v>
      </c>
      <c r="J102" s="52">
        <v>1395.7</v>
      </c>
      <c r="K102" s="52">
        <v>1420</v>
      </c>
      <c r="L102" s="52">
        <v>1452.3</v>
      </c>
      <c r="M102" s="52">
        <v>1486.9</v>
      </c>
      <c r="N102" s="52">
        <v>1523.8</v>
      </c>
      <c r="O102" s="52">
        <v>1561.8</v>
      </c>
      <c r="P102" s="52">
        <v>1602.3</v>
      </c>
      <c r="Q102" s="52">
        <v>1647</v>
      </c>
    </row>
    <row r="103" spans="1:17" ht="15" customHeight="1" x14ac:dyDescent="0.2">
      <c r="A103" s="54"/>
      <c r="B103" s="54"/>
      <c r="C103" s="54"/>
      <c r="D103" s="54" t="s">
        <v>20</v>
      </c>
      <c r="E103" s="41">
        <v>0.61199999999999999</v>
      </c>
      <c r="F103" s="41">
        <v>2.3620000000000001</v>
      </c>
      <c r="G103" s="55">
        <v>5.9669999999999996</v>
      </c>
      <c r="H103" s="55">
        <v>4.3739999999999997</v>
      </c>
      <c r="I103" s="55">
        <v>-1.5349999999999999</v>
      </c>
      <c r="J103" s="55">
        <v>1.661</v>
      </c>
      <c r="K103" s="55">
        <v>1.744</v>
      </c>
      <c r="L103" s="55">
        <v>2.27</v>
      </c>
      <c r="M103" s="55">
        <v>2.3849999999999998</v>
      </c>
      <c r="N103" s="55">
        <v>2.4780000000000002</v>
      </c>
      <c r="O103" s="55">
        <v>2.492</v>
      </c>
      <c r="P103" s="55">
        <v>2.5950000000000002</v>
      </c>
      <c r="Q103" s="55">
        <v>2.7869999999999999</v>
      </c>
    </row>
    <row r="104" spans="1:17" ht="15" customHeight="1" x14ac:dyDescent="0.2">
      <c r="A104" s="54"/>
      <c r="B104" s="54"/>
      <c r="C104" s="54" t="s">
        <v>25</v>
      </c>
      <c r="D104" s="54" t="s">
        <v>34</v>
      </c>
      <c r="E104" s="53">
        <v>2036.3</v>
      </c>
      <c r="F104" s="53">
        <v>2093.1999999999998</v>
      </c>
      <c r="G104" s="52">
        <v>2190.6999999999998</v>
      </c>
      <c r="H104" s="52">
        <v>2283.3000000000002</v>
      </c>
      <c r="I104" s="52">
        <v>2371.4</v>
      </c>
      <c r="J104" s="52">
        <v>2458.8000000000002</v>
      </c>
      <c r="K104" s="52">
        <v>2548.1999999999998</v>
      </c>
      <c r="L104" s="52">
        <v>2641</v>
      </c>
      <c r="M104" s="52">
        <v>2735.6</v>
      </c>
      <c r="N104" s="52">
        <v>2831.1</v>
      </c>
      <c r="O104" s="52">
        <v>2929.1</v>
      </c>
      <c r="P104" s="52">
        <v>3027.2</v>
      </c>
      <c r="Q104" s="52">
        <v>3126.6</v>
      </c>
    </row>
    <row r="105" spans="1:17" ht="15" customHeight="1" x14ac:dyDescent="0.2">
      <c r="A105" s="54"/>
      <c r="B105" s="54"/>
      <c r="C105" s="54"/>
      <c r="D105" s="54" t="s">
        <v>20</v>
      </c>
      <c r="E105" s="41">
        <v>2.0739999999999998</v>
      </c>
      <c r="F105" s="41">
        <v>2.794</v>
      </c>
      <c r="G105" s="55">
        <v>4.66</v>
      </c>
      <c r="H105" s="55">
        <v>4.2240000000000002</v>
      </c>
      <c r="I105" s="55">
        <v>3.8580000000000001</v>
      </c>
      <c r="J105" s="55">
        <v>3.6869999999999998</v>
      </c>
      <c r="K105" s="55">
        <v>3.6360000000000001</v>
      </c>
      <c r="L105" s="55">
        <v>3.64</v>
      </c>
      <c r="M105" s="55">
        <v>3.581</v>
      </c>
      <c r="N105" s="55">
        <v>3.4889999999999999</v>
      </c>
      <c r="O105" s="55">
        <v>3.4630000000000001</v>
      </c>
      <c r="P105" s="55">
        <v>3.3490000000000002</v>
      </c>
      <c r="Q105" s="55">
        <v>3.2810000000000001</v>
      </c>
    </row>
    <row r="106" spans="1:17" ht="15" customHeight="1" x14ac:dyDescent="0.2">
      <c r="A106" s="54"/>
      <c r="B106" s="54" t="s">
        <v>24</v>
      </c>
      <c r="C106" s="54"/>
      <c r="D106" s="54" t="s">
        <v>34</v>
      </c>
      <c r="E106" s="53">
        <v>-521.20000000000005</v>
      </c>
      <c r="F106" s="53">
        <v>-571.5</v>
      </c>
      <c r="G106" s="52">
        <v>-667.2</v>
      </c>
      <c r="H106" s="52">
        <v>-734.7</v>
      </c>
      <c r="I106" s="52">
        <v>-742.9</v>
      </c>
      <c r="J106" s="52">
        <v>-741.8</v>
      </c>
      <c r="K106" s="52">
        <v>-739.8</v>
      </c>
      <c r="L106" s="52">
        <v>-741.2</v>
      </c>
      <c r="M106" s="52">
        <v>-758</v>
      </c>
      <c r="N106" s="52">
        <v>-772.5</v>
      </c>
      <c r="O106" s="52">
        <v>-773.5</v>
      </c>
      <c r="P106" s="52">
        <v>-784.1</v>
      </c>
      <c r="Q106" s="52">
        <v>-802.2</v>
      </c>
    </row>
    <row r="107" spans="1:17" ht="15" customHeight="1" x14ac:dyDescent="0.2">
      <c r="A107" s="54"/>
      <c r="B107" s="54"/>
      <c r="C107" s="54" t="s">
        <v>23</v>
      </c>
      <c r="D107" s="54" t="s">
        <v>34</v>
      </c>
      <c r="E107" s="53">
        <v>2214.6</v>
      </c>
      <c r="F107" s="53">
        <v>2344</v>
      </c>
      <c r="G107" s="52">
        <v>2530.6999999999998</v>
      </c>
      <c r="H107" s="52">
        <v>2646.8</v>
      </c>
      <c r="I107" s="52">
        <v>2757</v>
      </c>
      <c r="J107" s="52">
        <v>2870.5</v>
      </c>
      <c r="K107" s="52">
        <v>2996.5</v>
      </c>
      <c r="L107" s="52">
        <v>3130.4</v>
      </c>
      <c r="M107" s="52">
        <v>3272.6</v>
      </c>
      <c r="N107" s="52">
        <v>3422.5</v>
      </c>
      <c r="O107" s="52">
        <v>3581.6</v>
      </c>
      <c r="P107" s="52">
        <v>3746.8</v>
      </c>
      <c r="Q107" s="52">
        <v>3914.4</v>
      </c>
    </row>
    <row r="108" spans="1:17" ht="15" customHeight="1" x14ac:dyDescent="0.2">
      <c r="A108" s="54"/>
      <c r="B108" s="54"/>
      <c r="C108" s="54"/>
      <c r="D108" s="54" t="s">
        <v>20</v>
      </c>
      <c r="E108" s="41">
        <v>-2.2229999999999999</v>
      </c>
      <c r="F108" s="41">
        <v>5.8449999999999998</v>
      </c>
      <c r="G108" s="55">
        <v>7.9630000000000001</v>
      </c>
      <c r="H108" s="55">
        <v>4.5880000000000001</v>
      </c>
      <c r="I108" s="55">
        <v>4.165</v>
      </c>
      <c r="J108" s="55">
        <v>4.1150000000000002</v>
      </c>
      <c r="K108" s="55">
        <v>4.3890000000000002</v>
      </c>
      <c r="L108" s="55">
        <v>4.47</v>
      </c>
      <c r="M108" s="55">
        <v>4.54</v>
      </c>
      <c r="N108" s="55">
        <v>4.58</v>
      </c>
      <c r="O108" s="55">
        <v>4.6470000000000002</v>
      </c>
      <c r="P108" s="55">
        <v>4.6130000000000004</v>
      </c>
      <c r="Q108" s="55">
        <v>4.4729999999999999</v>
      </c>
    </row>
    <row r="109" spans="1:17" ht="15" customHeight="1" x14ac:dyDescent="0.2">
      <c r="A109" s="54"/>
      <c r="B109" s="54"/>
      <c r="C109" s="54" t="s">
        <v>22</v>
      </c>
      <c r="D109" s="54" t="s">
        <v>34</v>
      </c>
      <c r="E109" s="53">
        <v>2735.8</v>
      </c>
      <c r="F109" s="53">
        <v>2915.6</v>
      </c>
      <c r="G109" s="52">
        <v>3197.9</v>
      </c>
      <c r="H109" s="52">
        <v>3381.5</v>
      </c>
      <c r="I109" s="52">
        <v>3499.9</v>
      </c>
      <c r="J109" s="52">
        <v>3612.3</v>
      </c>
      <c r="K109" s="52">
        <v>3736.3</v>
      </c>
      <c r="L109" s="52">
        <v>3871.7</v>
      </c>
      <c r="M109" s="52">
        <v>4030.6</v>
      </c>
      <c r="N109" s="52">
        <v>4195</v>
      </c>
      <c r="O109" s="52">
        <v>4355.1000000000004</v>
      </c>
      <c r="P109" s="52">
        <v>4530.8999999999996</v>
      </c>
      <c r="Q109" s="52">
        <v>4716.6000000000004</v>
      </c>
    </row>
    <row r="110" spans="1:17" ht="15" customHeight="1" x14ac:dyDescent="0.2">
      <c r="A110" s="54"/>
      <c r="B110" s="54"/>
      <c r="C110" s="54"/>
      <c r="D110" s="54" t="s">
        <v>20</v>
      </c>
      <c r="E110" s="41">
        <v>-1.905</v>
      </c>
      <c r="F110" s="41">
        <v>6.569</v>
      </c>
      <c r="G110" s="55">
        <v>9.6820000000000004</v>
      </c>
      <c r="H110" s="55">
        <v>5.742</v>
      </c>
      <c r="I110" s="55">
        <v>3.5019999999999998</v>
      </c>
      <c r="J110" s="55">
        <v>3.2090000000000001</v>
      </c>
      <c r="K110" s="55">
        <v>3.4319999999999999</v>
      </c>
      <c r="L110" s="55">
        <v>3.6230000000000002</v>
      </c>
      <c r="M110" s="55">
        <v>4.1050000000000004</v>
      </c>
      <c r="N110" s="55">
        <v>4.077</v>
      </c>
      <c r="O110" s="55">
        <v>3.8159999999999998</v>
      </c>
      <c r="P110" s="55">
        <v>4.0369999999999999</v>
      </c>
      <c r="Q110" s="55">
        <v>4.0990000000000002</v>
      </c>
    </row>
    <row r="111" spans="1:17" ht="15" customHeight="1" x14ac:dyDescent="0.2">
      <c r="A111" s="54"/>
      <c r="B111" s="54" t="s">
        <v>35</v>
      </c>
      <c r="C111" s="54"/>
      <c r="D111" s="54" t="s">
        <v>34</v>
      </c>
      <c r="E111" s="53">
        <v>-460.9</v>
      </c>
      <c r="F111" s="53">
        <v>-485</v>
      </c>
      <c r="G111" s="52">
        <v>-643.29999999999995</v>
      </c>
      <c r="H111" s="52">
        <v>-777.2</v>
      </c>
      <c r="I111" s="52">
        <v>-819.6</v>
      </c>
      <c r="J111" s="52">
        <v>-831.6</v>
      </c>
      <c r="K111" s="52">
        <v>-832.1</v>
      </c>
      <c r="L111" s="52">
        <v>-835</v>
      </c>
      <c r="M111" s="52">
        <v>-845</v>
      </c>
      <c r="N111" s="52">
        <v>-857.5</v>
      </c>
      <c r="O111" s="52">
        <v>-861.4</v>
      </c>
      <c r="P111" s="52">
        <v>-884.8</v>
      </c>
      <c r="Q111" s="52">
        <v>-916.7</v>
      </c>
    </row>
    <row r="112" spans="1:17" ht="15" customHeight="1" x14ac:dyDescent="0.2">
      <c r="A112" s="54"/>
      <c r="B112" s="54"/>
      <c r="C112" s="54"/>
      <c r="D112" s="54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</row>
    <row r="113" spans="1:17" ht="15" customHeight="1" x14ac:dyDescent="0.25">
      <c r="A113" s="56" t="s">
        <v>33</v>
      </c>
      <c r="B113" s="54"/>
      <c r="C113" s="54"/>
      <c r="D113" s="54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</row>
    <row r="114" spans="1:17" ht="15" customHeight="1" x14ac:dyDescent="0.2">
      <c r="A114" s="54"/>
      <c r="B114" s="54" t="s">
        <v>32</v>
      </c>
      <c r="C114" s="54"/>
      <c r="D114" s="38" t="s">
        <v>21</v>
      </c>
      <c r="E114" s="53">
        <v>11572.1</v>
      </c>
      <c r="F114" s="53">
        <v>11890.7</v>
      </c>
      <c r="G114" s="52">
        <v>12174.4</v>
      </c>
      <c r="H114" s="52">
        <v>12521.9</v>
      </c>
      <c r="I114" s="52">
        <v>12842.1</v>
      </c>
      <c r="J114" s="52">
        <v>13079.9</v>
      </c>
      <c r="K114" s="52">
        <v>13311.9</v>
      </c>
      <c r="L114" s="52">
        <v>13548.3</v>
      </c>
      <c r="M114" s="52">
        <v>13822.3</v>
      </c>
      <c r="N114" s="52">
        <v>14112.3</v>
      </c>
      <c r="O114" s="52">
        <v>14372.9</v>
      </c>
      <c r="P114" s="52">
        <v>14662.9</v>
      </c>
      <c r="Q114" s="52">
        <v>14962.5</v>
      </c>
    </row>
    <row r="115" spans="1:17" ht="15" customHeight="1" x14ac:dyDescent="0.2">
      <c r="A115" s="54"/>
      <c r="B115" s="54"/>
      <c r="C115" s="54"/>
      <c r="D115" s="54" t="s">
        <v>20</v>
      </c>
      <c r="E115" s="41">
        <v>2.7320000000000002</v>
      </c>
      <c r="F115" s="41">
        <v>2.7530000000000001</v>
      </c>
      <c r="G115" s="55">
        <v>2.3849999999999998</v>
      </c>
      <c r="H115" s="55">
        <v>2.8540000000000001</v>
      </c>
      <c r="I115" s="55">
        <v>2.5569999999999999</v>
      </c>
      <c r="J115" s="55">
        <v>1.851</v>
      </c>
      <c r="K115" s="55">
        <v>1.7729999999999999</v>
      </c>
      <c r="L115" s="55">
        <v>1.776</v>
      </c>
      <c r="M115" s="55">
        <v>2.0209999999999999</v>
      </c>
      <c r="N115" s="55">
        <v>2.0979999999999999</v>
      </c>
      <c r="O115" s="55">
        <v>1.8460000000000001</v>
      </c>
      <c r="P115" s="55">
        <v>2.0169999999999999</v>
      </c>
      <c r="Q115" s="55">
        <v>2.0430000000000001</v>
      </c>
    </row>
    <row r="116" spans="1:17" ht="15" customHeight="1" x14ac:dyDescent="0.2">
      <c r="A116" s="54"/>
      <c r="B116" s="54" t="s">
        <v>31</v>
      </c>
      <c r="C116" s="54"/>
      <c r="D116" s="38" t="s">
        <v>21</v>
      </c>
      <c r="E116" s="53">
        <v>2858.2</v>
      </c>
      <c r="F116" s="53">
        <v>2952.3</v>
      </c>
      <c r="G116" s="52">
        <v>3153.5</v>
      </c>
      <c r="H116" s="52">
        <v>3299.6</v>
      </c>
      <c r="I116" s="52">
        <v>3366.8</v>
      </c>
      <c r="J116" s="52">
        <v>3417.2</v>
      </c>
      <c r="K116" s="52">
        <v>3473.3</v>
      </c>
      <c r="L116" s="52">
        <v>3538.1</v>
      </c>
      <c r="M116" s="52">
        <v>3600.5</v>
      </c>
      <c r="N116" s="52">
        <v>3660.2</v>
      </c>
      <c r="O116" s="52">
        <v>3722.1</v>
      </c>
      <c r="P116" s="52">
        <v>3798.8</v>
      </c>
      <c r="Q116" s="52">
        <v>3876.9</v>
      </c>
    </row>
    <row r="117" spans="1:17" ht="15" customHeight="1" x14ac:dyDescent="0.2">
      <c r="A117" s="54"/>
      <c r="B117" s="54"/>
      <c r="C117" s="54"/>
      <c r="D117" s="54" t="s">
        <v>20</v>
      </c>
      <c r="E117" s="41">
        <v>-1.6220000000000001</v>
      </c>
      <c r="F117" s="41">
        <v>3.2919999999999998</v>
      </c>
      <c r="G117" s="55">
        <v>6.8129999999999997</v>
      </c>
      <c r="H117" s="55">
        <v>4.6340000000000003</v>
      </c>
      <c r="I117" s="55">
        <v>2.0339999999999998</v>
      </c>
      <c r="J117" s="55">
        <v>1.4970000000000001</v>
      </c>
      <c r="K117" s="55">
        <v>1.641</v>
      </c>
      <c r="L117" s="55">
        <v>1.865</v>
      </c>
      <c r="M117" s="55">
        <v>1.7649999999999999</v>
      </c>
      <c r="N117" s="55">
        <v>1.657</v>
      </c>
      <c r="O117" s="55">
        <v>1.6910000000000001</v>
      </c>
      <c r="P117" s="55">
        <v>2.0609999999999999</v>
      </c>
      <c r="Q117" s="55">
        <v>2.0550000000000002</v>
      </c>
    </row>
    <row r="118" spans="1:17" ht="15" customHeight="1" x14ac:dyDescent="0.2">
      <c r="A118" s="54"/>
      <c r="B118" s="54"/>
      <c r="C118" s="54" t="s">
        <v>30</v>
      </c>
      <c r="D118" s="38" t="s">
        <v>21</v>
      </c>
      <c r="E118" s="53">
        <v>2210.4</v>
      </c>
      <c r="F118" s="53">
        <v>2314.1999999999998</v>
      </c>
      <c r="G118" s="52">
        <v>2477.5</v>
      </c>
      <c r="H118" s="52">
        <v>2578.5</v>
      </c>
      <c r="I118" s="52">
        <v>2626.4</v>
      </c>
      <c r="J118" s="52">
        <v>2649.8</v>
      </c>
      <c r="K118" s="52">
        <v>2677.6</v>
      </c>
      <c r="L118" s="52">
        <v>2720.3</v>
      </c>
      <c r="M118" s="52">
        <v>2778.6</v>
      </c>
      <c r="N118" s="52">
        <v>2844.7</v>
      </c>
      <c r="O118" s="52">
        <v>2914.1</v>
      </c>
      <c r="P118" s="52">
        <v>2992.2</v>
      </c>
      <c r="Q118" s="52">
        <v>3078.8</v>
      </c>
    </row>
    <row r="119" spans="1:17" ht="15" customHeight="1" x14ac:dyDescent="0.2">
      <c r="A119" s="54"/>
      <c r="B119" s="54"/>
      <c r="C119" s="54"/>
      <c r="D119" s="54" t="s">
        <v>20</v>
      </c>
      <c r="E119" s="41">
        <v>-0.58899999999999997</v>
      </c>
      <c r="F119" s="41">
        <v>4.694</v>
      </c>
      <c r="G119" s="55">
        <v>7.056</v>
      </c>
      <c r="H119" s="55">
        <v>4.0759999999999996</v>
      </c>
      <c r="I119" s="55">
        <v>1.855</v>
      </c>
      <c r="J119" s="55">
        <v>0.89200000000000002</v>
      </c>
      <c r="K119" s="55">
        <v>1.0509999999999999</v>
      </c>
      <c r="L119" s="55">
        <v>1.593</v>
      </c>
      <c r="M119" s="55">
        <v>2.141</v>
      </c>
      <c r="N119" s="55">
        <v>2.3780000000000001</v>
      </c>
      <c r="O119" s="55">
        <v>2.44</v>
      </c>
      <c r="P119" s="55">
        <v>2.6789999999999998</v>
      </c>
      <c r="Q119" s="55">
        <v>2.8940000000000001</v>
      </c>
    </row>
    <row r="120" spans="1:17" ht="15" customHeight="1" x14ac:dyDescent="0.2">
      <c r="A120" s="54"/>
      <c r="B120" s="54"/>
      <c r="C120" s="54" t="s">
        <v>29</v>
      </c>
      <c r="D120" s="38" t="s">
        <v>21</v>
      </c>
      <c r="E120" s="53">
        <v>587.5</v>
      </c>
      <c r="F120" s="53">
        <v>597.9</v>
      </c>
      <c r="G120" s="52">
        <v>610.6</v>
      </c>
      <c r="H120" s="52">
        <v>639</v>
      </c>
      <c r="I120" s="52">
        <v>670.2</v>
      </c>
      <c r="J120" s="52">
        <v>700.8</v>
      </c>
      <c r="K120" s="52">
        <v>725.9</v>
      </c>
      <c r="L120" s="52">
        <v>744.2</v>
      </c>
      <c r="M120" s="52">
        <v>746.5</v>
      </c>
      <c r="N120" s="52">
        <v>742</v>
      </c>
      <c r="O120" s="52">
        <v>742.2</v>
      </c>
      <c r="P120" s="52">
        <v>740.2</v>
      </c>
      <c r="Q120" s="52">
        <v>734.4</v>
      </c>
    </row>
    <row r="121" spans="1:17" ht="15" customHeight="1" x14ac:dyDescent="0.2">
      <c r="A121" s="54"/>
      <c r="B121" s="54"/>
      <c r="C121" s="54"/>
      <c r="D121" s="54" t="s">
        <v>20</v>
      </c>
      <c r="E121" s="41">
        <v>5.48</v>
      </c>
      <c r="F121" s="41">
        <v>1.774</v>
      </c>
      <c r="G121" s="55">
        <v>2.125</v>
      </c>
      <c r="H121" s="55">
        <v>4.6589999999999998</v>
      </c>
      <c r="I121" s="55">
        <v>4.8730000000000002</v>
      </c>
      <c r="J121" s="55">
        <v>4.5730000000000004</v>
      </c>
      <c r="K121" s="55">
        <v>3.5750000000000002</v>
      </c>
      <c r="L121" s="55">
        <v>2.5289999999999999</v>
      </c>
      <c r="M121" s="55">
        <v>0.30399999999999999</v>
      </c>
      <c r="N121" s="55">
        <v>-0.6</v>
      </c>
      <c r="O121" s="55">
        <v>1.7000000000000001E-2</v>
      </c>
      <c r="P121" s="55">
        <v>-0.26500000000000001</v>
      </c>
      <c r="Q121" s="55">
        <v>-0.78800000000000003</v>
      </c>
    </row>
    <row r="122" spans="1:17" ht="15" customHeight="1" x14ac:dyDescent="0.2">
      <c r="A122" s="54"/>
      <c r="B122" s="54"/>
      <c r="C122" s="54" t="s">
        <v>28</v>
      </c>
      <c r="D122" s="38" t="s">
        <v>21</v>
      </c>
      <c r="E122" s="53">
        <v>33.4</v>
      </c>
      <c r="F122" s="53">
        <v>15.2</v>
      </c>
      <c r="G122" s="52">
        <v>40.9</v>
      </c>
      <c r="H122" s="52">
        <v>55.1</v>
      </c>
      <c r="I122" s="52">
        <v>39.700000000000003</v>
      </c>
      <c r="J122" s="52">
        <v>31.2</v>
      </c>
      <c r="K122" s="52">
        <v>30.2</v>
      </c>
      <c r="L122" s="52">
        <v>31.6</v>
      </c>
      <c r="M122" s="52">
        <v>35.299999999999997</v>
      </c>
      <c r="N122" s="52">
        <v>37.4</v>
      </c>
      <c r="O122" s="52">
        <v>33.6</v>
      </c>
      <c r="P122" s="52">
        <v>38.5</v>
      </c>
      <c r="Q122" s="52">
        <v>42.3</v>
      </c>
    </row>
    <row r="123" spans="1:17" ht="15" customHeight="1" x14ac:dyDescent="0.2">
      <c r="A123" s="54"/>
      <c r="B123" s="54" t="s">
        <v>27</v>
      </c>
      <c r="C123" s="54"/>
      <c r="D123" s="38" t="s">
        <v>21</v>
      </c>
      <c r="E123" s="53">
        <v>2900.2</v>
      </c>
      <c r="F123" s="53">
        <v>2903.3</v>
      </c>
      <c r="G123" s="52">
        <v>2967.3</v>
      </c>
      <c r="H123" s="52">
        <v>3018.6</v>
      </c>
      <c r="I123" s="52">
        <v>3000.4</v>
      </c>
      <c r="J123" s="52">
        <v>3014.2</v>
      </c>
      <c r="K123" s="52">
        <v>3026.8</v>
      </c>
      <c r="L123" s="52">
        <v>3043</v>
      </c>
      <c r="M123" s="52">
        <v>3059.7</v>
      </c>
      <c r="N123" s="52">
        <v>3076.5</v>
      </c>
      <c r="O123" s="52">
        <v>3094.3</v>
      </c>
      <c r="P123" s="52">
        <v>3113.6</v>
      </c>
      <c r="Q123" s="52">
        <v>3135.4</v>
      </c>
    </row>
    <row r="124" spans="1:17" ht="15" customHeight="1" x14ac:dyDescent="0.2">
      <c r="A124" s="54"/>
      <c r="B124" s="54"/>
      <c r="C124" s="54"/>
      <c r="D124" s="54" t="s">
        <v>20</v>
      </c>
      <c r="E124" s="41">
        <v>0.751</v>
      </c>
      <c r="F124" s="41">
        <v>0.109</v>
      </c>
      <c r="G124" s="55">
        <v>2.2029999999999998</v>
      </c>
      <c r="H124" s="55">
        <v>1.7290000000000001</v>
      </c>
      <c r="I124" s="55">
        <v>-0.60099999999999998</v>
      </c>
      <c r="J124" s="55">
        <v>0.46</v>
      </c>
      <c r="K124" s="55">
        <v>0.41799999999999998</v>
      </c>
      <c r="L124" s="55">
        <v>0.53300000000000003</v>
      </c>
      <c r="M124" s="55">
        <v>0.54700000000000004</v>
      </c>
      <c r="N124" s="55">
        <v>0.54800000000000004</v>
      </c>
      <c r="O124" s="55">
        <v>0.57899999999999996</v>
      </c>
      <c r="P124" s="55">
        <v>0.625</v>
      </c>
      <c r="Q124" s="55">
        <v>0.69899999999999995</v>
      </c>
    </row>
    <row r="125" spans="1:17" ht="15" customHeight="1" x14ac:dyDescent="0.2">
      <c r="A125" s="54"/>
      <c r="B125" s="54"/>
      <c r="C125" s="54" t="s">
        <v>26</v>
      </c>
      <c r="D125" s="38" t="s">
        <v>21</v>
      </c>
      <c r="E125" s="53">
        <v>1114.5999999999999</v>
      </c>
      <c r="F125" s="53">
        <v>1116.4000000000001</v>
      </c>
      <c r="G125" s="52">
        <v>1157.0999999999999</v>
      </c>
      <c r="H125" s="52">
        <v>1186</v>
      </c>
      <c r="I125" s="52">
        <v>1147.9000000000001</v>
      </c>
      <c r="J125" s="52">
        <v>1145.2</v>
      </c>
      <c r="K125" s="52">
        <v>1142.3</v>
      </c>
      <c r="L125" s="52">
        <v>1144.2</v>
      </c>
      <c r="M125" s="52">
        <v>1147.9000000000001</v>
      </c>
      <c r="N125" s="52">
        <v>1152.5999999999999</v>
      </c>
      <c r="O125" s="52">
        <v>1157.8</v>
      </c>
      <c r="P125" s="52">
        <v>1164.5</v>
      </c>
      <c r="Q125" s="52">
        <v>1173.8</v>
      </c>
    </row>
    <row r="126" spans="1:17" ht="15" customHeight="1" x14ac:dyDescent="0.2">
      <c r="A126" s="54"/>
      <c r="B126" s="54"/>
      <c r="C126" s="54"/>
      <c r="D126" s="54" t="s">
        <v>20</v>
      </c>
      <c r="E126" s="41">
        <v>4.7E-2</v>
      </c>
      <c r="F126" s="41">
        <v>0.16300000000000001</v>
      </c>
      <c r="G126" s="55">
        <v>3.6419999999999999</v>
      </c>
      <c r="H126" s="55">
        <v>2.5</v>
      </c>
      <c r="I126" s="55">
        <v>-3.2109999999999999</v>
      </c>
      <c r="J126" s="55">
        <v>-0.23699999999999999</v>
      </c>
      <c r="K126" s="55">
        <v>-0.251</v>
      </c>
      <c r="L126" s="55">
        <v>0.16600000000000001</v>
      </c>
      <c r="M126" s="55">
        <v>0.316</v>
      </c>
      <c r="N126" s="55">
        <v>0.41299999999999998</v>
      </c>
      <c r="O126" s="55">
        <v>0.44600000000000001</v>
      </c>
      <c r="P126" s="55">
        <v>0.58099999999999996</v>
      </c>
      <c r="Q126" s="55">
        <v>0.80400000000000005</v>
      </c>
    </row>
    <row r="127" spans="1:17" ht="15" customHeight="1" x14ac:dyDescent="0.2">
      <c r="A127" s="54"/>
      <c r="B127" s="54"/>
      <c r="C127" s="54" t="s">
        <v>25</v>
      </c>
      <c r="D127" s="38" t="s">
        <v>21</v>
      </c>
      <c r="E127" s="53">
        <v>1783.7</v>
      </c>
      <c r="F127" s="53">
        <v>1785</v>
      </c>
      <c r="G127" s="52">
        <v>1809</v>
      </c>
      <c r="H127" s="52">
        <v>1831.8</v>
      </c>
      <c r="I127" s="52">
        <v>1849.8</v>
      </c>
      <c r="J127" s="52">
        <v>1865.8</v>
      </c>
      <c r="K127" s="52">
        <v>1880.8</v>
      </c>
      <c r="L127" s="52">
        <v>1894.7</v>
      </c>
      <c r="M127" s="52">
        <v>1907.5</v>
      </c>
      <c r="N127" s="52">
        <v>1919.4</v>
      </c>
      <c r="O127" s="52">
        <v>1932</v>
      </c>
      <c r="P127" s="52">
        <v>1944.6</v>
      </c>
      <c r="Q127" s="52">
        <v>1957.1</v>
      </c>
    </row>
    <row r="128" spans="1:17" ht="15" customHeight="1" x14ac:dyDescent="0.2">
      <c r="A128" s="54"/>
      <c r="B128" s="54"/>
      <c r="C128" s="54"/>
      <c r="D128" s="54" t="s">
        <v>20</v>
      </c>
      <c r="E128" s="41">
        <v>1.1839999999999999</v>
      </c>
      <c r="F128" s="41">
        <v>7.4999999999999997E-2</v>
      </c>
      <c r="G128" s="55">
        <v>1.343</v>
      </c>
      <c r="H128" s="55">
        <v>1.2589999999999999</v>
      </c>
      <c r="I128" s="55">
        <v>0.98599999999999999</v>
      </c>
      <c r="J128" s="55">
        <v>0.86499999999999999</v>
      </c>
      <c r="K128" s="55">
        <v>0.79900000000000004</v>
      </c>
      <c r="L128" s="55">
        <v>0.74</v>
      </c>
      <c r="M128" s="55">
        <v>0.67600000000000005</v>
      </c>
      <c r="N128" s="55">
        <v>0.624</v>
      </c>
      <c r="O128" s="55">
        <v>0.65300000000000002</v>
      </c>
      <c r="P128" s="55">
        <v>0.65100000000000002</v>
      </c>
      <c r="Q128" s="55">
        <v>0.64500000000000002</v>
      </c>
    </row>
    <row r="129" spans="1:56" ht="15" customHeight="1" x14ac:dyDescent="0.2">
      <c r="A129" s="54"/>
      <c r="B129" s="54" t="s">
        <v>24</v>
      </c>
      <c r="C129" s="54"/>
      <c r="D129" s="38" t="s">
        <v>21</v>
      </c>
      <c r="E129" s="53">
        <v>-586.29999999999995</v>
      </c>
      <c r="F129" s="53">
        <v>-621.79999999999995</v>
      </c>
      <c r="G129" s="52">
        <v>-657.4</v>
      </c>
      <c r="H129" s="52">
        <v>-708.5</v>
      </c>
      <c r="I129" s="52">
        <v>-729.6</v>
      </c>
      <c r="J129" s="52">
        <v>-738.5</v>
      </c>
      <c r="K129" s="52">
        <v>-742.6</v>
      </c>
      <c r="L129" s="52">
        <v>-748</v>
      </c>
      <c r="M129" s="52">
        <v>-768.4</v>
      </c>
      <c r="N129" s="52">
        <v>-787.9</v>
      </c>
      <c r="O129" s="52">
        <v>-797</v>
      </c>
      <c r="P129" s="52">
        <v>-816.1</v>
      </c>
      <c r="Q129" s="52">
        <v>-843.2</v>
      </c>
    </row>
    <row r="130" spans="1:56" ht="15" customHeight="1" x14ac:dyDescent="0.2">
      <c r="A130" s="54"/>
      <c r="B130" s="54"/>
      <c r="C130" s="54" t="s">
        <v>23</v>
      </c>
      <c r="D130" s="38" t="s">
        <v>21</v>
      </c>
      <c r="E130" s="53">
        <v>2120.1</v>
      </c>
      <c r="F130" s="53">
        <v>2191.4</v>
      </c>
      <c r="G130" s="52">
        <v>2289.4</v>
      </c>
      <c r="H130" s="52">
        <v>2367.1999999999998</v>
      </c>
      <c r="I130" s="52">
        <v>2434</v>
      </c>
      <c r="J130" s="52">
        <v>2500.6</v>
      </c>
      <c r="K130" s="52">
        <v>2570.9</v>
      </c>
      <c r="L130" s="52">
        <v>2642.3</v>
      </c>
      <c r="M130" s="52">
        <v>2717.8</v>
      </c>
      <c r="N130" s="52">
        <v>2796.7</v>
      </c>
      <c r="O130" s="52">
        <v>2880.1</v>
      </c>
      <c r="P130" s="52">
        <v>2966.5</v>
      </c>
      <c r="Q130" s="52">
        <v>3052.4</v>
      </c>
    </row>
    <row r="131" spans="1:56" ht="15" customHeight="1" x14ac:dyDescent="0.2">
      <c r="A131" s="54"/>
      <c r="B131" s="54"/>
      <c r="C131" s="54"/>
      <c r="D131" s="54" t="s">
        <v>20</v>
      </c>
      <c r="E131" s="41">
        <v>-0.32700000000000001</v>
      </c>
      <c r="F131" s="41">
        <v>3.3639999999999999</v>
      </c>
      <c r="G131" s="55">
        <v>4.4720000000000004</v>
      </c>
      <c r="H131" s="55">
        <v>3.3980000000000001</v>
      </c>
      <c r="I131" s="55">
        <v>2.8210000000000002</v>
      </c>
      <c r="J131" s="55">
        <v>2.7349999999999999</v>
      </c>
      <c r="K131" s="55">
        <v>2.81</v>
      </c>
      <c r="L131" s="55">
        <v>2.778</v>
      </c>
      <c r="M131" s="55">
        <v>2.8559999999999999</v>
      </c>
      <c r="N131" s="55">
        <v>2.9020000000000001</v>
      </c>
      <c r="O131" s="55">
        <v>2.9830000000000001</v>
      </c>
      <c r="P131" s="55">
        <v>2.9990000000000001</v>
      </c>
      <c r="Q131" s="55">
        <v>2.8959999999999999</v>
      </c>
    </row>
    <row r="132" spans="1:56" ht="15" customHeight="1" x14ac:dyDescent="0.2">
      <c r="A132" s="54"/>
      <c r="B132" s="54"/>
      <c r="C132" s="54" t="s">
        <v>22</v>
      </c>
      <c r="D132" s="38" t="s">
        <v>21</v>
      </c>
      <c r="E132" s="53">
        <v>2706.3</v>
      </c>
      <c r="F132" s="53">
        <v>2813.3</v>
      </c>
      <c r="G132" s="52">
        <v>2946.8</v>
      </c>
      <c r="H132" s="52">
        <v>3075.8</v>
      </c>
      <c r="I132" s="52">
        <v>3163.6</v>
      </c>
      <c r="J132" s="52">
        <v>3239.1</v>
      </c>
      <c r="K132" s="52">
        <v>3313.4</v>
      </c>
      <c r="L132" s="52">
        <v>3390.3</v>
      </c>
      <c r="M132" s="52">
        <v>3486.2</v>
      </c>
      <c r="N132" s="52">
        <v>3584.6</v>
      </c>
      <c r="O132" s="52">
        <v>3677.2</v>
      </c>
      <c r="P132" s="52">
        <v>3782.7</v>
      </c>
      <c r="Q132" s="52">
        <v>3895.6</v>
      </c>
    </row>
    <row r="133" spans="1:56" ht="15" customHeight="1" x14ac:dyDescent="0.2">
      <c r="A133" s="51"/>
      <c r="B133" s="51"/>
      <c r="C133" s="51"/>
      <c r="D133" s="51" t="s">
        <v>20</v>
      </c>
      <c r="E133" s="43">
        <v>1.2709999999999999</v>
      </c>
      <c r="F133" s="43">
        <v>3.95</v>
      </c>
      <c r="G133" s="50">
        <v>4.7480000000000002</v>
      </c>
      <c r="H133" s="50">
        <v>4.375</v>
      </c>
      <c r="I133" s="50">
        <v>2.855</v>
      </c>
      <c r="J133" s="50">
        <v>2.3849999999999998</v>
      </c>
      <c r="K133" s="50">
        <v>2.2959999999999998</v>
      </c>
      <c r="L133" s="50">
        <v>2.3199999999999998</v>
      </c>
      <c r="M133" s="50">
        <v>2.827</v>
      </c>
      <c r="N133" s="50">
        <v>2.823</v>
      </c>
      <c r="O133" s="50">
        <v>2.581</v>
      </c>
      <c r="P133" s="50">
        <v>2.8679999999999999</v>
      </c>
      <c r="Q133" s="50">
        <v>2.9860000000000002</v>
      </c>
    </row>
    <row r="134" spans="1:56" ht="15" customHeight="1" x14ac:dyDescent="0.2">
      <c r="A134" s="49"/>
      <c r="B134" s="49"/>
      <c r="C134" s="49"/>
      <c r="D134" s="49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</row>
    <row r="135" spans="1:56" ht="15" customHeight="1" x14ac:dyDescent="0.2">
      <c r="A135" s="49" t="s">
        <v>19</v>
      </c>
      <c r="B135" s="39"/>
      <c r="C135" s="39"/>
      <c r="D135" s="39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</row>
    <row r="136" spans="1:56" ht="15" customHeight="1" x14ac:dyDescent="0.2">
      <c r="A136" s="39"/>
      <c r="B136" s="39"/>
      <c r="C136" s="39"/>
      <c r="D136" s="39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</row>
    <row r="137" spans="1:56" s="39" customFormat="1" ht="15" customHeight="1" x14ac:dyDescent="0.2">
      <c r="A137" s="68" t="s">
        <v>18</v>
      </c>
      <c r="B137" s="68"/>
      <c r="C137" s="68"/>
      <c r="D137" s="68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</row>
    <row r="138" spans="1:56" ht="15" customHeight="1" x14ac:dyDescent="0.2">
      <c r="C138" s="48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</row>
    <row r="139" spans="1:56" ht="15" customHeight="1" x14ac:dyDescent="0.2">
      <c r="A139" s="47" t="s">
        <v>17</v>
      </c>
      <c r="B139" s="46"/>
      <c r="C139" s="46"/>
      <c r="D139" s="46"/>
      <c r="E139" s="42"/>
      <c r="F139" s="42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</row>
    <row r="140" spans="1:56" ht="15" customHeight="1" x14ac:dyDescent="0.2">
      <c r="A140" s="44"/>
      <c r="B140" s="45"/>
      <c r="C140" s="44"/>
      <c r="D140" s="44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</row>
    <row r="141" spans="1:56" ht="15" customHeight="1" x14ac:dyDescent="0.2">
      <c r="E141" s="42"/>
      <c r="F141" s="42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</row>
    <row r="142" spans="1:56" ht="15" customHeight="1" x14ac:dyDescent="0.2">
      <c r="E142" s="42"/>
      <c r="F142" s="42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</row>
    <row r="143" spans="1:56" ht="15" customHeight="1" x14ac:dyDescent="0.2">
      <c r="E143" s="42"/>
      <c r="F143" s="42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</row>
    <row r="144" spans="1:56" ht="15" customHeight="1" x14ac:dyDescent="0.2">
      <c r="E144" s="42"/>
      <c r="F144" s="42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</row>
    <row r="145" spans="5:18" ht="15" customHeight="1" x14ac:dyDescent="0.2">
      <c r="E145" s="42"/>
      <c r="F145" s="42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</row>
    <row r="146" spans="5:18" ht="15" customHeight="1" x14ac:dyDescent="0.2">
      <c r="E146" s="39"/>
      <c r="F146" s="39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</row>
    <row r="147" spans="5:18" ht="15" customHeight="1" x14ac:dyDescent="0.2"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</row>
    <row r="148" spans="5:18" ht="15" customHeight="1" x14ac:dyDescent="0.2"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</row>
    <row r="150" spans="5:18" ht="15" customHeight="1" x14ac:dyDescent="0.2"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5:18" ht="15" customHeight="1" x14ac:dyDescent="0.2"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39"/>
    </row>
    <row r="152" spans="5:18" ht="15" customHeight="1" x14ac:dyDescent="0.2"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</row>
    <row r="153" spans="5:18" ht="15" customHeight="1" x14ac:dyDescent="0.2"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</sheetData>
  <mergeCells count="3">
    <mergeCell ref="A5:D5"/>
    <mergeCell ref="A137:D137"/>
    <mergeCell ref="A2:H2"/>
  </mergeCells>
  <hyperlinks>
    <hyperlink ref="A2" r:id="rId1"/>
  </hyperlinks>
  <pageMargins left="0.25" right="0.25" top="0.75" bottom="0.75" header="0.3" footer="0.3"/>
  <pageSetup scale="75" fitToHeight="0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Phase ins</vt:lpstr>
      <vt:lpstr>CBO Calendar year projections</vt:lpstr>
      <vt:lpstr>'CBO Calendar year projections'!Print_Area</vt:lpstr>
    </vt:vector>
  </TitlesOfParts>
  <Company>CBO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priscilah</dc:creator>
  <cp:lastModifiedBy>Heidi Shierholz</cp:lastModifiedBy>
  <cp:lastPrinted>2013-02-06T21:09:37Z</cp:lastPrinted>
  <dcterms:created xsi:type="dcterms:W3CDTF">2010-12-10T16:31:16Z</dcterms:created>
  <dcterms:modified xsi:type="dcterms:W3CDTF">2018-12-21T20:06:33Z</dcterms:modified>
</cp:coreProperties>
</file>