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28395" windowHeight="12555" activeTab="4"/>
  </bookViews>
  <sheets>
    <sheet name="Stata code" sheetId="6" r:id="rId1"/>
    <sheet name="Raw Stata output" sheetId="4" r:id="rId2"/>
    <sheet name="Stata with format &amp; calculation" sheetId="1" r:id="rId3"/>
    <sheet name="Flattened and brackets decoded" sheetId="3" r:id="rId4"/>
    <sheet name="As Excel heatmap" sheetId="7" r:id="rId5"/>
    <sheet name="DATA" sheetId="5" r:id="rId6"/>
  </sheets>
  <calcPr calcId="145621"/>
</workbook>
</file>

<file path=xl/calcChain.xml><?xml version="1.0" encoding="utf-8"?>
<calcChain xmlns="http://schemas.openxmlformats.org/spreadsheetml/2006/main">
  <c r="C20" i="7" l="1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O8" i="7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P7" i="7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O7" i="7"/>
  <c r="P6" i="7"/>
  <c r="O6" i="7"/>
  <c r="J20" i="7"/>
  <c r="I20" i="7"/>
  <c r="H20" i="7"/>
  <c r="G20" i="7"/>
  <c r="F20" i="7"/>
  <c r="E20" i="7"/>
  <c r="D20" i="7"/>
  <c r="J19" i="7"/>
  <c r="I19" i="7"/>
  <c r="H19" i="7"/>
  <c r="G19" i="7"/>
  <c r="F19" i="7"/>
  <c r="E19" i="7"/>
  <c r="D19" i="7"/>
  <c r="J18" i="7"/>
  <c r="I18" i="7"/>
  <c r="H18" i="7"/>
  <c r="G18" i="7"/>
  <c r="F18" i="7"/>
  <c r="E18" i="7"/>
  <c r="D18" i="7"/>
  <c r="J17" i="7"/>
  <c r="I17" i="7"/>
  <c r="H17" i="7"/>
  <c r="G17" i="7"/>
  <c r="F17" i="7"/>
  <c r="E17" i="7"/>
  <c r="D17" i="7"/>
  <c r="J16" i="7"/>
  <c r="I16" i="7"/>
  <c r="H16" i="7"/>
  <c r="G16" i="7"/>
  <c r="F16" i="7"/>
  <c r="E16" i="7"/>
  <c r="D16" i="7"/>
  <c r="J15" i="7"/>
  <c r="I15" i="7"/>
  <c r="H15" i="7"/>
  <c r="G15" i="7"/>
  <c r="F15" i="7"/>
  <c r="E15" i="7"/>
  <c r="D15" i="7"/>
  <c r="J14" i="7"/>
  <c r="I14" i="7"/>
  <c r="H14" i="7"/>
  <c r="G14" i="7"/>
  <c r="F14" i="7"/>
  <c r="E14" i="7"/>
  <c r="D14" i="7"/>
  <c r="J13" i="7"/>
  <c r="I13" i="7"/>
  <c r="H13" i="7"/>
  <c r="G13" i="7"/>
  <c r="F13" i="7"/>
  <c r="E13" i="7"/>
  <c r="D13" i="7"/>
  <c r="J12" i="7"/>
  <c r="I12" i="7"/>
  <c r="H12" i="7"/>
  <c r="G12" i="7"/>
  <c r="F12" i="7"/>
  <c r="E12" i="7"/>
  <c r="D12" i="7"/>
  <c r="J11" i="7"/>
  <c r="I11" i="7"/>
  <c r="H11" i="7"/>
  <c r="G11" i="7"/>
  <c r="F11" i="7"/>
  <c r="E11" i="7"/>
  <c r="D11" i="7"/>
  <c r="J10" i="7"/>
  <c r="I10" i="7"/>
  <c r="H10" i="7"/>
  <c r="G10" i="7"/>
  <c r="F10" i="7"/>
  <c r="E10" i="7"/>
  <c r="D10" i="7"/>
  <c r="J9" i="7"/>
  <c r="I9" i="7"/>
  <c r="H9" i="7"/>
  <c r="G9" i="7"/>
  <c r="F9" i="7"/>
  <c r="E9" i="7"/>
  <c r="D9" i="7"/>
  <c r="J8" i="7"/>
  <c r="I8" i="7"/>
  <c r="H8" i="7"/>
  <c r="G8" i="7"/>
  <c r="F8" i="7"/>
  <c r="E8" i="7"/>
  <c r="D8" i="7"/>
  <c r="J7" i="7"/>
  <c r="I7" i="7"/>
  <c r="H7" i="7"/>
  <c r="G7" i="7"/>
  <c r="F7" i="7"/>
  <c r="E7" i="7"/>
  <c r="D7" i="7"/>
  <c r="J6" i="7"/>
  <c r="I6" i="7"/>
  <c r="H6" i="7"/>
  <c r="G6" i="7"/>
  <c r="F6" i="7"/>
  <c r="E6" i="7"/>
  <c r="D6" i="7"/>
  <c r="J5" i="7"/>
  <c r="I5" i="7"/>
  <c r="H5" i="7"/>
  <c r="G5" i="7"/>
  <c r="F5" i="7"/>
  <c r="E5" i="7"/>
  <c r="D5" i="7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H15" i="1"/>
  <c r="G15" i="1"/>
  <c r="F15" i="1"/>
  <c r="E15" i="1"/>
  <c r="D15" i="1"/>
  <c r="C15" i="1"/>
  <c r="B15" i="1"/>
  <c r="H14" i="1"/>
  <c r="G14" i="1"/>
  <c r="F14" i="1"/>
  <c r="E14" i="1"/>
  <c r="D14" i="1"/>
  <c r="C14" i="1"/>
  <c r="B14" i="1"/>
  <c r="H13" i="1"/>
  <c r="G13" i="1"/>
  <c r="F13" i="1"/>
  <c r="E13" i="1"/>
  <c r="D13" i="1"/>
  <c r="C13" i="1"/>
  <c r="B13" i="1"/>
  <c r="H12" i="1"/>
  <c r="G12" i="1"/>
  <c r="F12" i="1"/>
  <c r="E12" i="1"/>
  <c r="D12" i="1"/>
  <c r="C12" i="1"/>
  <c r="B12" i="1"/>
  <c r="H11" i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  <c r="H6" i="1"/>
  <c r="G6" i="1"/>
  <c r="F6" i="1"/>
  <c r="E6" i="1"/>
  <c r="D6" i="1"/>
  <c r="C6" i="1"/>
  <c r="B6" i="1"/>
  <c r="H5" i="1"/>
  <c r="G5" i="1"/>
  <c r="F5" i="1"/>
  <c r="E5" i="1"/>
  <c r="D5" i="1"/>
  <c r="C5" i="1"/>
  <c r="B5" i="1"/>
  <c r="H4" i="1"/>
  <c r="G4" i="1"/>
  <c r="F4" i="1"/>
  <c r="E4" i="1"/>
  <c r="D4" i="1"/>
  <c r="C4" i="1"/>
  <c r="B4" i="1"/>
  <c r="H3" i="1"/>
  <c r="G3" i="1"/>
  <c r="F3" i="1"/>
  <c r="E3" i="1"/>
  <c r="D3" i="1"/>
  <c r="C3" i="1"/>
  <c r="B3" i="1"/>
  <c r="H2" i="1"/>
  <c r="G2" i="1"/>
  <c r="F2" i="1"/>
  <c r="E2" i="1"/>
  <c r="D2" i="1"/>
  <c r="C2" i="1"/>
  <c r="B2" i="1"/>
  <c r="A99" i="3"/>
  <c r="B99" i="3" s="1"/>
  <c r="A81" i="3"/>
  <c r="B81" i="3" s="1"/>
  <c r="A62" i="3"/>
  <c r="B62" i="3" s="1"/>
  <c r="A50" i="3"/>
  <c r="B50" i="3" s="1"/>
  <c r="A34" i="3"/>
  <c r="B34" i="3" s="1"/>
  <c r="A32" i="3"/>
  <c r="B32" i="3" s="1"/>
  <c r="A22" i="3"/>
  <c r="B22" i="3" s="1"/>
  <c r="D17" i="3"/>
  <c r="D24" i="3" s="1"/>
  <c r="D31" i="3" s="1"/>
  <c r="D38" i="3" s="1"/>
  <c r="D45" i="3" s="1"/>
  <c r="D52" i="3" s="1"/>
  <c r="D59" i="3" s="1"/>
  <c r="D66" i="3" s="1"/>
  <c r="D73" i="3" s="1"/>
  <c r="D80" i="3" s="1"/>
  <c r="D87" i="3" s="1"/>
  <c r="D94" i="3" s="1"/>
  <c r="D101" i="3" s="1"/>
  <c r="D108" i="3" s="1"/>
  <c r="C17" i="3"/>
  <c r="C24" i="3" s="1"/>
  <c r="C31" i="3" s="1"/>
  <c r="C38" i="3" s="1"/>
  <c r="C45" i="3" s="1"/>
  <c r="C52" i="3" s="1"/>
  <c r="C59" i="3" s="1"/>
  <c r="C66" i="3" s="1"/>
  <c r="C73" i="3" s="1"/>
  <c r="C80" i="3" s="1"/>
  <c r="C87" i="3" s="1"/>
  <c r="C94" i="3" s="1"/>
  <c r="C101" i="3" s="1"/>
  <c r="C108" i="3" s="1"/>
  <c r="D16" i="3"/>
  <c r="D23" i="3" s="1"/>
  <c r="D30" i="3" s="1"/>
  <c r="D37" i="3" s="1"/>
  <c r="D44" i="3" s="1"/>
  <c r="D51" i="3" s="1"/>
  <c r="D58" i="3" s="1"/>
  <c r="D65" i="3" s="1"/>
  <c r="D72" i="3" s="1"/>
  <c r="D79" i="3" s="1"/>
  <c r="D86" i="3" s="1"/>
  <c r="D93" i="3" s="1"/>
  <c r="D100" i="3" s="1"/>
  <c r="D107" i="3" s="1"/>
  <c r="D114" i="3" s="1"/>
  <c r="C16" i="3"/>
  <c r="C23" i="3" s="1"/>
  <c r="C30" i="3" s="1"/>
  <c r="C37" i="3" s="1"/>
  <c r="C44" i="3" s="1"/>
  <c r="C51" i="3" s="1"/>
  <c r="C58" i="3" s="1"/>
  <c r="C65" i="3" s="1"/>
  <c r="C72" i="3" s="1"/>
  <c r="C79" i="3" s="1"/>
  <c r="C86" i="3" s="1"/>
  <c r="C93" i="3" s="1"/>
  <c r="C100" i="3" s="1"/>
  <c r="C107" i="3" s="1"/>
  <c r="C114" i="3" s="1"/>
  <c r="D15" i="3"/>
  <c r="D22" i="3" s="1"/>
  <c r="D29" i="3" s="1"/>
  <c r="D36" i="3" s="1"/>
  <c r="D43" i="3" s="1"/>
  <c r="D50" i="3" s="1"/>
  <c r="D57" i="3" s="1"/>
  <c r="D64" i="3" s="1"/>
  <c r="D71" i="3" s="1"/>
  <c r="D78" i="3" s="1"/>
  <c r="D85" i="3" s="1"/>
  <c r="D92" i="3" s="1"/>
  <c r="D99" i="3" s="1"/>
  <c r="D106" i="3" s="1"/>
  <c r="D113" i="3" s="1"/>
  <c r="C15" i="3"/>
  <c r="C22" i="3" s="1"/>
  <c r="C29" i="3" s="1"/>
  <c r="C36" i="3" s="1"/>
  <c r="C43" i="3" s="1"/>
  <c r="C50" i="3" s="1"/>
  <c r="C57" i="3" s="1"/>
  <c r="C64" i="3" s="1"/>
  <c r="C71" i="3" s="1"/>
  <c r="C78" i="3" s="1"/>
  <c r="C85" i="3" s="1"/>
  <c r="C92" i="3" s="1"/>
  <c r="C99" i="3" s="1"/>
  <c r="C106" i="3" s="1"/>
  <c r="C113" i="3" s="1"/>
  <c r="D14" i="3"/>
  <c r="D21" i="3" s="1"/>
  <c r="D28" i="3" s="1"/>
  <c r="D35" i="3" s="1"/>
  <c r="D42" i="3" s="1"/>
  <c r="D49" i="3" s="1"/>
  <c r="D56" i="3" s="1"/>
  <c r="D63" i="3" s="1"/>
  <c r="D70" i="3" s="1"/>
  <c r="D77" i="3" s="1"/>
  <c r="D84" i="3" s="1"/>
  <c r="D91" i="3" s="1"/>
  <c r="D98" i="3" s="1"/>
  <c r="D105" i="3" s="1"/>
  <c r="D112" i="3" s="1"/>
  <c r="C14" i="3"/>
  <c r="C21" i="3" s="1"/>
  <c r="C28" i="3" s="1"/>
  <c r="C35" i="3" s="1"/>
  <c r="C42" i="3" s="1"/>
  <c r="C49" i="3" s="1"/>
  <c r="C56" i="3" s="1"/>
  <c r="C63" i="3" s="1"/>
  <c r="C70" i="3" s="1"/>
  <c r="C77" i="3" s="1"/>
  <c r="C84" i="3" s="1"/>
  <c r="C91" i="3" s="1"/>
  <c r="C98" i="3" s="1"/>
  <c r="C105" i="3" s="1"/>
  <c r="C112" i="3" s="1"/>
  <c r="A14" i="3"/>
  <c r="B14" i="3" s="1"/>
  <c r="D13" i="3"/>
  <c r="D20" i="3" s="1"/>
  <c r="D27" i="3" s="1"/>
  <c r="D34" i="3" s="1"/>
  <c r="D41" i="3" s="1"/>
  <c r="D48" i="3" s="1"/>
  <c r="D55" i="3" s="1"/>
  <c r="D62" i="3" s="1"/>
  <c r="D69" i="3" s="1"/>
  <c r="D76" i="3" s="1"/>
  <c r="D83" i="3" s="1"/>
  <c r="D90" i="3" s="1"/>
  <c r="D97" i="3" s="1"/>
  <c r="D104" i="3" s="1"/>
  <c r="D111" i="3" s="1"/>
  <c r="C13" i="3"/>
  <c r="C20" i="3" s="1"/>
  <c r="C27" i="3" s="1"/>
  <c r="C34" i="3" s="1"/>
  <c r="C41" i="3" s="1"/>
  <c r="C48" i="3" s="1"/>
  <c r="C55" i="3" s="1"/>
  <c r="C62" i="3" s="1"/>
  <c r="C69" i="3" s="1"/>
  <c r="C76" i="3" s="1"/>
  <c r="C83" i="3" s="1"/>
  <c r="C90" i="3" s="1"/>
  <c r="C97" i="3" s="1"/>
  <c r="C104" i="3" s="1"/>
  <c r="C111" i="3" s="1"/>
  <c r="A13" i="3"/>
  <c r="B13" i="3" s="1"/>
  <c r="D12" i="3"/>
  <c r="D19" i="3" s="1"/>
  <c r="D26" i="3" s="1"/>
  <c r="D33" i="3" s="1"/>
  <c r="D40" i="3" s="1"/>
  <c r="D47" i="3" s="1"/>
  <c r="D54" i="3" s="1"/>
  <c r="D61" i="3" s="1"/>
  <c r="D68" i="3" s="1"/>
  <c r="D75" i="3" s="1"/>
  <c r="D82" i="3" s="1"/>
  <c r="D89" i="3" s="1"/>
  <c r="D96" i="3" s="1"/>
  <c r="D103" i="3" s="1"/>
  <c r="D110" i="3" s="1"/>
  <c r="C12" i="3"/>
  <c r="C19" i="3" s="1"/>
  <c r="C26" i="3" s="1"/>
  <c r="C33" i="3" s="1"/>
  <c r="C40" i="3" s="1"/>
  <c r="C47" i="3" s="1"/>
  <c r="C54" i="3" s="1"/>
  <c r="C61" i="3" s="1"/>
  <c r="C68" i="3" s="1"/>
  <c r="C75" i="3" s="1"/>
  <c r="C82" i="3" s="1"/>
  <c r="C89" i="3" s="1"/>
  <c r="C96" i="3" s="1"/>
  <c r="C103" i="3" s="1"/>
  <c r="C110" i="3" s="1"/>
  <c r="D11" i="3"/>
  <c r="D18" i="3" s="1"/>
  <c r="D25" i="3" s="1"/>
  <c r="D32" i="3" s="1"/>
  <c r="D39" i="3" s="1"/>
  <c r="D46" i="3" s="1"/>
  <c r="D53" i="3" s="1"/>
  <c r="D60" i="3" s="1"/>
  <c r="D67" i="3" s="1"/>
  <c r="D74" i="3" s="1"/>
  <c r="D81" i="3" s="1"/>
  <c r="D88" i="3" s="1"/>
  <c r="D95" i="3" s="1"/>
  <c r="D102" i="3" s="1"/>
  <c r="D109" i="3" s="1"/>
  <c r="C11" i="3"/>
  <c r="C18" i="3" s="1"/>
  <c r="C25" i="3" s="1"/>
  <c r="C32" i="3" s="1"/>
  <c r="C39" i="3" s="1"/>
  <c r="C46" i="3" s="1"/>
  <c r="C53" i="3" s="1"/>
  <c r="C60" i="3" s="1"/>
  <c r="C67" i="3" s="1"/>
  <c r="C74" i="3" s="1"/>
  <c r="C81" i="3" s="1"/>
  <c r="C88" i="3" s="1"/>
  <c r="C95" i="3" s="1"/>
  <c r="C102" i="3" s="1"/>
  <c r="C109" i="3" s="1"/>
  <c r="A11" i="3"/>
  <c r="B11" i="3" s="1"/>
  <c r="D10" i="3"/>
  <c r="C10" i="3"/>
  <c r="A9" i="3"/>
  <c r="B9" i="3" s="1"/>
  <c r="A8" i="3"/>
  <c r="B8" i="3" s="1"/>
  <c r="A7" i="3"/>
  <c r="B7" i="3" s="1"/>
  <c r="A6" i="3"/>
  <c r="B6" i="3" s="1"/>
  <c r="A5" i="3"/>
  <c r="B5" i="3" s="1"/>
  <c r="A4" i="3"/>
  <c r="B4" i="3" s="1"/>
  <c r="A3" i="3"/>
  <c r="F30" i="3"/>
  <c r="F37" i="3" s="1"/>
  <c r="F44" i="3" s="1"/>
  <c r="F51" i="3" s="1"/>
  <c r="F58" i="3" s="1"/>
  <c r="F65" i="3" s="1"/>
  <c r="F72" i="3" s="1"/>
  <c r="F79" i="3" s="1"/>
  <c r="F86" i="3" s="1"/>
  <c r="F93" i="3" s="1"/>
  <c r="F100" i="3" s="1"/>
  <c r="F107" i="3" s="1"/>
  <c r="F114" i="3" s="1"/>
  <c r="F28" i="3"/>
  <c r="F35" i="3" s="1"/>
  <c r="F42" i="3" s="1"/>
  <c r="F49" i="3" s="1"/>
  <c r="F56" i="3" s="1"/>
  <c r="F63" i="3" s="1"/>
  <c r="F70" i="3" s="1"/>
  <c r="F77" i="3" s="1"/>
  <c r="F84" i="3" s="1"/>
  <c r="F91" i="3" s="1"/>
  <c r="F98" i="3" s="1"/>
  <c r="F105" i="3" s="1"/>
  <c r="F112" i="3" s="1"/>
  <c r="F16" i="3"/>
  <c r="F23" i="3" s="1"/>
  <c r="E16" i="3"/>
  <c r="E23" i="3" s="1"/>
  <c r="A23" i="3" s="1"/>
  <c r="B23" i="3" s="1"/>
  <c r="F15" i="3"/>
  <c r="F22" i="3" s="1"/>
  <c r="F29" i="3" s="1"/>
  <c r="F36" i="3" s="1"/>
  <c r="F43" i="3" s="1"/>
  <c r="F50" i="3" s="1"/>
  <c r="F57" i="3" s="1"/>
  <c r="F64" i="3" s="1"/>
  <c r="F71" i="3" s="1"/>
  <c r="F78" i="3" s="1"/>
  <c r="E15" i="3"/>
  <c r="E22" i="3" s="1"/>
  <c r="E29" i="3" s="1"/>
  <c r="E36" i="3" s="1"/>
  <c r="E43" i="3" s="1"/>
  <c r="E50" i="3" s="1"/>
  <c r="E57" i="3" s="1"/>
  <c r="E64" i="3" s="1"/>
  <c r="E71" i="3" s="1"/>
  <c r="E78" i="3" s="1"/>
  <c r="E85" i="3" s="1"/>
  <c r="E92" i="3" s="1"/>
  <c r="E99" i="3" s="1"/>
  <c r="E106" i="3" s="1"/>
  <c r="E113" i="3" s="1"/>
  <c r="F14" i="3"/>
  <c r="F21" i="3" s="1"/>
  <c r="E14" i="3"/>
  <c r="E21" i="3" s="1"/>
  <c r="F13" i="3"/>
  <c r="F20" i="3" s="1"/>
  <c r="F27" i="3" s="1"/>
  <c r="F34" i="3" s="1"/>
  <c r="F41" i="3" s="1"/>
  <c r="F48" i="3" s="1"/>
  <c r="F55" i="3" s="1"/>
  <c r="F62" i="3" s="1"/>
  <c r="F69" i="3" s="1"/>
  <c r="F76" i="3" s="1"/>
  <c r="F83" i="3" s="1"/>
  <c r="F90" i="3" s="1"/>
  <c r="F97" i="3" s="1"/>
  <c r="E13" i="3"/>
  <c r="E20" i="3" s="1"/>
  <c r="E27" i="3" s="1"/>
  <c r="E34" i="3" s="1"/>
  <c r="E41" i="3" s="1"/>
  <c r="E48" i="3" s="1"/>
  <c r="E55" i="3" s="1"/>
  <c r="E62" i="3" s="1"/>
  <c r="E69" i="3" s="1"/>
  <c r="E76" i="3" s="1"/>
  <c r="E83" i="3" s="1"/>
  <c r="E90" i="3" s="1"/>
  <c r="E97" i="3" s="1"/>
  <c r="E104" i="3" s="1"/>
  <c r="E111" i="3" s="1"/>
  <c r="F12" i="3"/>
  <c r="F19" i="3" s="1"/>
  <c r="F26" i="3" s="1"/>
  <c r="F33" i="3" s="1"/>
  <c r="F40" i="3" s="1"/>
  <c r="F47" i="3" s="1"/>
  <c r="F54" i="3" s="1"/>
  <c r="F61" i="3" s="1"/>
  <c r="F68" i="3" s="1"/>
  <c r="F75" i="3" s="1"/>
  <c r="F82" i="3" s="1"/>
  <c r="F89" i="3" s="1"/>
  <c r="F96" i="3" s="1"/>
  <c r="F103" i="3" s="1"/>
  <c r="F110" i="3" s="1"/>
  <c r="E12" i="3"/>
  <c r="A12" i="3" s="1"/>
  <c r="B12" i="3" s="1"/>
  <c r="F11" i="3"/>
  <c r="F18" i="3" s="1"/>
  <c r="F25" i="3" s="1"/>
  <c r="F32" i="3" s="1"/>
  <c r="F39" i="3" s="1"/>
  <c r="F46" i="3" s="1"/>
  <c r="F53" i="3" s="1"/>
  <c r="F60" i="3" s="1"/>
  <c r="F67" i="3" s="1"/>
  <c r="F74" i="3" s="1"/>
  <c r="F81" i="3" s="1"/>
  <c r="F88" i="3" s="1"/>
  <c r="F95" i="3" s="1"/>
  <c r="F102" i="3" s="1"/>
  <c r="F109" i="3" s="1"/>
  <c r="E11" i="3"/>
  <c r="E18" i="3" s="1"/>
  <c r="E25" i="3" s="1"/>
  <c r="E32" i="3" s="1"/>
  <c r="E39" i="3" s="1"/>
  <c r="E46" i="3" s="1"/>
  <c r="E53" i="3" s="1"/>
  <c r="E60" i="3" s="1"/>
  <c r="E67" i="3" s="1"/>
  <c r="E74" i="3" s="1"/>
  <c r="E81" i="3" s="1"/>
  <c r="E88" i="3" s="1"/>
  <c r="E95" i="3" s="1"/>
  <c r="E102" i="3" s="1"/>
  <c r="E109" i="3" s="1"/>
  <c r="E10" i="3"/>
  <c r="E17" i="3" s="1"/>
  <c r="A17" i="3" s="1"/>
  <c r="B17" i="3" s="1"/>
  <c r="F10" i="3"/>
  <c r="F17" i="3" s="1"/>
  <c r="F24" i="3" s="1"/>
  <c r="F31" i="3" s="1"/>
  <c r="F38" i="3" s="1"/>
  <c r="F45" i="3" s="1"/>
  <c r="F52" i="3" s="1"/>
  <c r="F59" i="3" s="1"/>
  <c r="F66" i="3" s="1"/>
  <c r="F73" i="3" s="1"/>
  <c r="F80" i="3" s="1"/>
  <c r="F87" i="3" s="1"/>
  <c r="F94" i="3" s="1"/>
  <c r="F101" i="3" s="1"/>
  <c r="F108" i="3" s="1"/>
  <c r="F104" i="3" l="1"/>
  <c r="F111" i="3" s="1"/>
  <c r="F85" i="3"/>
  <c r="A69" i="3"/>
  <c r="B69" i="3" s="1"/>
  <c r="A88" i="3"/>
  <c r="B88" i="3" s="1"/>
  <c r="A106" i="3"/>
  <c r="B106" i="3" s="1"/>
  <c r="A25" i="3"/>
  <c r="B25" i="3" s="1"/>
  <c r="A41" i="3"/>
  <c r="B41" i="3" s="1"/>
  <c r="A53" i="3"/>
  <c r="B53" i="3" s="1"/>
  <c r="A71" i="3"/>
  <c r="B71" i="3" s="1"/>
  <c r="A90" i="3"/>
  <c r="B90" i="3" s="1"/>
  <c r="A109" i="3"/>
  <c r="B109" i="3" s="1"/>
  <c r="A15" i="3"/>
  <c r="B15" i="3" s="1"/>
  <c r="A20" i="3"/>
  <c r="B20" i="3" s="1"/>
  <c r="A43" i="3"/>
  <c r="B43" i="3" s="1"/>
  <c r="A60" i="3"/>
  <c r="B60" i="3" s="1"/>
  <c r="A78" i="3"/>
  <c r="B78" i="3" s="1"/>
  <c r="A97" i="3"/>
  <c r="B97" i="3" s="1"/>
  <c r="E28" i="3"/>
  <c r="A21" i="3"/>
  <c r="B21" i="3" s="1"/>
  <c r="E19" i="3"/>
  <c r="E30" i="3"/>
  <c r="A16" i="3"/>
  <c r="B16" i="3" s="1"/>
  <c r="A29" i="3"/>
  <c r="B29" i="3" s="1"/>
  <c r="A39" i="3"/>
  <c r="B39" i="3" s="1"/>
  <c r="A48" i="3"/>
  <c r="B48" i="3" s="1"/>
  <c r="A57" i="3"/>
  <c r="B57" i="3" s="1"/>
  <c r="A67" i="3"/>
  <c r="B67" i="3" s="1"/>
  <c r="A76" i="3"/>
  <c r="B76" i="3" s="1"/>
  <c r="A85" i="3"/>
  <c r="B85" i="3" s="1"/>
  <c r="A95" i="3"/>
  <c r="B95" i="3" s="1"/>
  <c r="A104" i="3"/>
  <c r="B104" i="3" s="1"/>
  <c r="A113" i="3"/>
  <c r="B113" i="3" s="1"/>
  <c r="A18" i="3"/>
  <c r="B18" i="3" s="1"/>
  <c r="A27" i="3"/>
  <c r="B27" i="3" s="1"/>
  <c r="A36" i="3"/>
  <c r="B36" i="3" s="1"/>
  <c r="A46" i="3"/>
  <c r="B46" i="3" s="1"/>
  <c r="A55" i="3"/>
  <c r="B55" i="3" s="1"/>
  <c r="A64" i="3"/>
  <c r="B64" i="3" s="1"/>
  <c r="A74" i="3"/>
  <c r="B74" i="3" s="1"/>
  <c r="A83" i="3"/>
  <c r="B83" i="3" s="1"/>
  <c r="A92" i="3"/>
  <c r="B92" i="3" s="1"/>
  <c r="A102" i="3"/>
  <c r="B102" i="3" s="1"/>
  <c r="A111" i="3"/>
  <c r="B111" i="3" s="1"/>
  <c r="A10" i="3"/>
  <c r="B10" i="3" s="1"/>
  <c r="A1" i="1"/>
  <c r="Q17" i="1" s="1"/>
  <c r="P14" i="1"/>
  <c r="N17" i="1"/>
  <c r="L2" i="1"/>
  <c r="Q12" i="1"/>
  <c r="L10" i="1"/>
  <c r="M3" i="1"/>
  <c r="N9" i="1"/>
  <c r="P15" i="1"/>
  <c r="K6" i="1"/>
  <c r="M12" i="1"/>
  <c r="P2" i="1"/>
  <c r="M7" i="1"/>
  <c r="Q11" i="1"/>
  <c r="N16" i="1"/>
  <c r="N3" i="1"/>
  <c r="P5" i="1"/>
  <c r="K8" i="1"/>
  <c r="M10" i="1"/>
  <c r="O12" i="1"/>
  <c r="Q14" i="1"/>
  <c r="L17" i="1"/>
  <c r="O3" i="1"/>
  <c r="Q5" i="1"/>
  <c r="L8" i="1"/>
  <c r="N10" i="1"/>
  <c r="P12" i="1"/>
  <c r="K15" i="1"/>
  <c r="M17" i="1"/>
  <c r="E24" i="3"/>
  <c r="A24" i="3" s="1"/>
  <c r="B24" i="3" s="1"/>
  <c r="B3" i="3"/>
  <c r="F92" i="3" l="1"/>
  <c r="E26" i="3"/>
  <c r="A19" i="3"/>
  <c r="B19" i="3" s="1"/>
  <c r="E35" i="3"/>
  <c r="A28" i="3"/>
  <c r="B28" i="3" s="1"/>
  <c r="E37" i="3"/>
  <c r="A30" i="3"/>
  <c r="B30" i="3" s="1"/>
  <c r="P16" i="1"/>
  <c r="N14" i="1"/>
  <c r="L12" i="1"/>
  <c r="Q9" i="1"/>
  <c r="O7" i="1"/>
  <c r="M5" i="1"/>
  <c r="K3" i="1"/>
  <c r="O16" i="1"/>
  <c r="M14" i="1"/>
  <c r="K12" i="1"/>
  <c r="P9" i="1"/>
  <c r="N7" i="1"/>
  <c r="L5" i="1"/>
  <c r="Q2" i="1"/>
  <c r="M15" i="1"/>
  <c r="P10" i="1"/>
  <c r="L6" i="1"/>
  <c r="Q16" i="1"/>
  <c r="O10" i="1"/>
  <c r="N4" i="1"/>
  <c r="K14" i="1"/>
  <c r="Q7" i="1"/>
  <c r="K2" i="1"/>
  <c r="L7" i="1"/>
  <c r="K10" i="1"/>
  <c r="Q8" i="1"/>
  <c r="M8" i="1"/>
  <c r="O5" i="1"/>
  <c r="L16" i="1"/>
  <c r="Q13" i="1"/>
  <c r="O11" i="1"/>
  <c r="M9" i="1"/>
  <c r="K7" i="1"/>
  <c r="P4" i="1"/>
  <c r="N2" i="1"/>
  <c r="K16" i="1"/>
  <c r="P13" i="1"/>
  <c r="N11" i="1"/>
  <c r="L9" i="1"/>
  <c r="Q6" i="1"/>
  <c r="O4" i="1"/>
  <c r="M2" i="1"/>
  <c r="L14" i="1"/>
  <c r="O9" i="1"/>
  <c r="K5" i="1"/>
  <c r="L15" i="1"/>
  <c r="K9" i="1"/>
  <c r="L3" i="1"/>
  <c r="N12" i="1"/>
  <c r="O6" i="1"/>
  <c r="M16" i="1"/>
  <c r="M4" i="1"/>
  <c r="P6" i="1"/>
  <c r="N5" i="1"/>
  <c r="O14" i="1"/>
  <c r="P11" i="1"/>
  <c r="O15" i="1"/>
  <c r="M13" i="1"/>
  <c r="K11" i="1"/>
  <c r="P8" i="1"/>
  <c r="N6" i="1"/>
  <c r="L4" i="1"/>
  <c r="P17" i="1"/>
  <c r="N15" i="1"/>
  <c r="L13" i="1"/>
  <c r="Q10" i="1"/>
  <c r="O8" i="1"/>
  <c r="M6" i="1"/>
  <c r="K4" i="1"/>
  <c r="O17" i="1"/>
  <c r="K13" i="1"/>
  <c r="N8" i="1"/>
  <c r="Q3" i="1"/>
  <c r="O13" i="1"/>
  <c r="P7" i="1"/>
  <c r="K17" i="1"/>
  <c r="L11" i="1"/>
  <c r="Q4" i="1"/>
  <c r="N13" i="1"/>
  <c r="Q15" i="1"/>
  <c r="P3" i="1"/>
  <c r="M11" i="1"/>
  <c r="O2" i="1"/>
  <c r="E31" i="3"/>
  <c r="A31" i="3" s="1"/>
  <c r="B31" i="3" s="1"/>
  <c r="F99" i="3" l="1"/>
  <c r="E44" i="3"/>
  <c r="A37" i="3"/>
  <c r="B37" i="3" s="1"/>
  <c r="E42" i="3"/>
  <c r="A35" i="3"/>
  <c r="B35" i="3" s="1"/>
  <c r="A26" i="3"/>
  <c r="B26" i="3" s="1"/>
  <c r="E33" i="3"/>
  <c r="E38" i="3"/>
  <c r="A38" i="3" s="1"/>
  <c r="B38" i="3" s="1"/>
  <c r="F106" i="3" l="1"/>
  <c r="E49" i="3"/>
  <c r="A42" i="3"/>
  <c r="B42" i="3" s="1"/>
  <c r="E51" i="3"/>
  <c r="A44" i="3"/>
  <c r="B44" i="3" s="1"/>
  <c r="E40" i="3"/>
  <c r="A33" i="3"/>
  <c r="B33" i="3" s="1"/>
  <c r="E45" i="3"/>
  <c r="F113" i="3" l="1"/>
  <c r="E58" i="3"/>
  <c r="A51" i="3"/>
  <c r="B51" i="3" s="1"/>
  <c r="E47" i="3"/>
  <c r="A40" i="3"/>
  <c r="B40" i="3" s="1"/>
  <c r="E56" i="3"/>
  <c r="A49" i="3"/>
  <c r="B49" i="3" s="1"/>
  <c r="A45" i="3"/>
  <c r="B45" i="3" s="1"/>
  <c r="E52" i="3"/>
  <c r="E63" i="3" l="1"/>
  <c r="A56" i="3"/>
  <c r="B56" i="3" s="1"/>
  <c r="E65" i="3"/>
  <c r="A58" i="3"/>
  <c r="B58" i="3" s="1"/>
  <c r="E54" i="3"/>
  <c r="A47" i="3"/>
  <c r="B47" i="3" s="1"/>
  <c r="A52" i="3"/>
  <c r="B52" i="3" s="1"/>
  <c r="E59" i="3"/>
  <c r="E61" i="3" l="1"/>
  <c r="A54" i="3"/>
  <c r="B54" i="3" s="1"/>
  <c r="E70" i="3"/>
  <c r="A63" i="3"/>
  <c r="B63" i="3" s="1"/>
  <c r="E72" i="3"/>
  <c r="A65" i="3"/>
  <c r="B65" i="3" s="1"/>
  <c r="A59" i="3"/>
  <c r="B59" i="3" s="1"/>
  <c r="E66" i="3"/>
  <c r="E79" i="3" l="1"/>
  <c r="A72" i="3"/>
  <c r="B72" i="3" s="1"/>
  <c r="E68" i="3"/>
  <c r="A61" i="3"/>
  <c r="B61" i="3" s="1"/>
  <c r="E77" i="3"/>
  <c r="A70" i="3"/>
  <c r="B70" i="3" s="1"/>
  <c r="A66" i="3"/>
  <c r="B66" i="3" s="1"/>
  <c r="E73" i="3"/>
  <c r="E84" i="3" l="1"/>
  <c r="A77" i="3"/>
  <c r="B77" i="3" s="1"/>
  <c r="E86" i="3"/>
  <c r="A79" i="3"/>
  <c r="B79" i="3" s="1"/>
  <c r="E75" i="3"/>
  <c r="A68" i="3"/>
  <c r="B68" i="3" s="1"/>
  <c r="A73" i="3"/>
  <c r="B73" i="3" s="1"/>
  <c r="E80" i="3"/>
  <c r="E82" i="3" l="1"/>
  <c r="A75" i="3"/>
  <c r="B75" i="3" s="1"/>
  <c r="E91" i="3"/>
  <c r="A84" i="3"/>
  <c r="B84" i="3" s="1"/>
  <c r="E93" i="3"/>
  <c r="A86" i="3"/>
  <c r="B86" i="3" s="1"/>
  <c r="A80" i="3"/>
  <c r="B80" i="3" s="1"/>
  <c r="E87" i="3"/>
  <c r="E100" i="3" l="1"/>
  <c r="A93" i="3"/>
  <c r="B93" i="3" s="1"/>
  <c r="E89" i="3"/>
  <c r="A82" i="3"/>
  <c r="B82" i="3" s="1"/>
  <c r="E98" i="3"/>
  <c r="A91" i="3"/>
  <c r="B91" i="3" s="1"/>
  <c r="A87" i="3"/>
  <c r="B87" i="3" s="1"/>
  <c r="E94" i="3"/>
  <c r="E105" i="3" l="1"/>
  <c r="A98" i="3"/>
  <c r="B98" i="3" s="1"/>
  <c r="E107" i="3"/>
  <c r="A100" i="3"/>
  <c r="B100" i="3" s="1"/>
  <c r="E96" i="3"/>
  <c r="A89" i="3"/>
  <c r="B89" i="3" s="1"/>
  <c r="A94" i="3"/>
  <c r="B94" i="3" s="1"/>
  <c r="E101" i="3"/>
  <c r="E103" i="3" l="1"/>
  <c r="A96" i="3"/>
  <c r="B96" i="3" s="1"/>
  <c r="E112" i="3"/>
  <c r="A105" i="3"/>
  <c r="B105" i="3" s="1"/>
  <c r="E114" i="3"/>
  <c r="A107" i="3"/>
  <c r="B107" i="3" s="1"/>
  <c r="A101" i="3"/>
  <c r="B101" i="3" s="1"/>
  <c r="E108" i="3"/>
  <c r="A114" i="3" l="1"/>
  <c r="B114" i="3" s="1"/>
  <c r="E110" i="3"/>
  <c r="A103" i="3"/>
  <c r="B103" i="3" s="1"/>
  <c r="A112" i="3"/>
  <c r="B112" i="3" s="1"/>
  <c r="A108" i="3"/>
  <c r="B108" i="3" s="1"/>
  <c r="A110" i="3" l="1"/>
  <c r="B110" i="3" s="1"/>
</calcChain>
</file>

<file path=xl/sharedStrings.xml><?xml version="1.0" encoding="utf-8"?>
<sst xmlns="http://schemas.openxmlformats.org/spreadsheetml/2006/main" count="53" uniqueCount="36">
  <si>
    <t>c</t>
  </si>
  <si>
    <t xml:space="preserve">         </t>
  </si>
  <si>
    <t>age_column</t>
  </si>
  <si>
    <t>Age</t>
  </si>
  <si>
    <t>Ln (income)</t>
  </si>
  <si>
    <t>Age HRP</t>
  </si>
  <si>
    <t>Min</t>
  </si>
  <si>
    <t>Max</t>
  </si>
  <si>
    <t>Bracket</t>
  </si>
  <si>
    <t>Income</t>
  </si>
  <si>
    <t>log_gr_in</t>
  </si>
  <si>
    <t>2. total taken to give distribution rather than (weighted) frequency</t>
  </si>
  <si>
    <t>Also saved as do file</t>
  </si>
  <si>
    <t>use "Y:\Housing ABM\Data\LCFS\LCFS cleaned microdata.dta", clear</t>
  </si>
  <si>
    <t>gen log_gr_inc=floor(4*ln(grosswkinc))</t>
  </si>
  <si>
    <t>*gen log_gr_inc_min=log_gr_inc*0.25</t>
  </si>
  <si>
    <t>*gen log_gr_inc_max=log_gr_inc*0.25+0.25</t>
  </si>
  <si>
    <t>gen dist_flag=1 if year==2012 &amp; grosswkinc&gt;50</t>
  </si>
  <si>
    <t>gen age_column=1</t>
  </si>
  <si>
    <t>replace age_column=2 if age&gt;24</t>
  </si>
  <si>
    <t>replace age_column=3 if age&gt;34</t>
  </si>
  <si>
    <t>replace age_column=4 if age&gt;44</t>
  </si>
  <si>
    <t>replace age_column=5 if age&gt;54</t>
  </si>
  <si>
    <t>replace age_column=6 if age&gt;64</t>
  </si>
  <si>
    <t>replace age_column=7 if age&gt;74</t>
  </si>
  <si>
    <t>table log_gr_inc age_column if dist_flag==1, c(sum weighta)</t>
  </si>
  <si>
    <t>This table is pasted into next tab</t>
  </si>
  <si>
    <t>[1. lines added to make grid - wasn't necessary]</t>
  </si>
  <si>
    <t>18-24</t>
  </si>
  <si>
    <t>25-34</t>
  </si>
  <si>
    <t>35-44</t>
  </si>
  <si>
    <t>45-54</t>
  </si>
  <si>
    <t>55-64</t>
  </si>
  <si>
    <t>65-74</t>
  </si>
  <si>
    <t>75-80+</t>
  </si>
  <si>
    <t>Annual income (roughly)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</si>
</sst>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7" formatCode="0.000"/>
    <numFmt numFmtId="168" formatCode="0.0%"/>
  </numFmts>
  <fonts count="4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color theme="0"/>
      <name val="Times New Roman"/>
      <family val="2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167" fontId="0" fillId="0" borderId="0" xfId="0" applyNumberFormat="1"/>
    <xf numFmtId="3" fontId="0" fillId="0" borderId="0" xfId="0" applyNumberFormat="1"/>
    <xf numFmtId="168" fontId="0" fillId="0" borderId="0" xfId="1" applyNumberFormat="1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3" fontId="3" fillId="0" borderId="4" xfId="0" applyNumberFormat="1" applyFont="1" applyBorder="1"/>
    <xf numFmtId="3" fontId="3" fillId="0" borderId="0" xfId="0" applyNumberFormat="1" applyFont="1" applyBorder="1"/>
    <xf numFmtId="2" fontId="2" fillId="0" borderId="0" xfId="0" applyNumberFormat="1" applyFont="1" applyBorder="1"/>
    <xf numFmtId="3" fontId="3" fillId="0" borderId="6" xfId="0" applyNumberFormat="1" applyFont="1" applyBorder="1"/>
    <xf numFmtId="3" fontId="3" fillId="0" borderId="7" xfId="0" applyNumberFormat="1" applyFont="1" applyBorder="1"/>
    <xf numFmtId="2" fontId="2" fillId="0" borderId="8" xfId="0" applyNumberFormat="1" applyFont="1" applyBorder="1"/>
    <xf numFmtId="2" fontId="2" fillId="0" borderId="9" xfId="0" applyNumberFormat="1" applyFont="1" applyBorder="1"/>
    <xf numFmtId="2" fontId="2" fillId="0" borderId="10" xfId="0" applyNumberFormat="1" applyFont="1" applyBorder="1"/>
    <xf numFmtId="2" fontId="2" fillId="0" borderId="11" xfId="0" applyNumberFormat="1" applyFont="1" applyBorder="1"/>
    <xf numFmtId="2" fontId="2" fillId="0" borderId="12" xfId="0" applyNumberFormat="1" applyFont="1" applyBorder="1"/>
    <xf numFmtId="2" fontId="2" fillId="0" borderId="13" xfId="0" applyNumberFormat="1" applyFont="1" applyBorder="1"/>
    <xf numFmtId="2" fontId="2" fillId="0" borderId="14" xfId="0" applyNumberFormat="1" applyFont="1" applyBorder="1"/>
    <xf numFmtId="2" fontId="2" fillId="0" borderId="15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10</xdr:col>
      <xdr:colOff>9525</xdr:colOff>
      <xdr:row>46</xdr:row>
      <xdr:rowOff>19050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4552950"/>
          <a:ext cx="5095875" cy="293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defaultRowHeight="12.75" x14ac:dyDescent="0.2"/>
  <sheetData>
    <row r="1" spans="1:1" x14ac:dyDescent="0.2">
      <c r="A1" t="s">
        <v>12</v>
      </c>
    </row>
    <row r="2" spans="1:1" x14ac:dyDescent="0.2">
      <c r="A2" t="s">
        <v>13</v>
      </c>
    </row>
    <row r="4" spans="1:1" x14ac:dyDescent="0.2">
      <c r="A4" t="s">
        <v>14</v>
      </c>
    </row>
    <row r="5" spans="1:1" x14ac:dyDescent="0.2">
      <c r="A5" t="s">
        <v>15</v>
      </c>
    </row>
    <row r="6" spans="1:1" x14ac:dyDescent="0.2">
      <c r="A6" t="s">
        <v>16</v>
      </c>
    </row>
    <row r="7" spans="1:1" x14ac:dyDescent="0.2">
      <c r="A7" t="s">
        <v>17</v>
      </c>
    </row>
    <row r="9" spans="1:1" x14ac:dyDescent="0.2">
      <c r="A9" t="s">
        <v>18</v>
      </c>
    </row>
    <row r="10" spans="1:1" x14ac:dyDescent="0.2">
      <c r="A10" t="s">
        <v>19</v>
      </c>
    </row>
    <row r="11" spans="1:1" x14ac:dyDescent="0.2">
      <c r="A11" t="s">
        <v>20</v>
      </c>
    </row>
    <row r="12" spans="1:1" x14ac:dyDescent="0.2">
      <c r="A12" t="s">
        <v>21</v>
      </c>
    </row>
    <row r="13" spans="1:1" x14ac:dyDescent="0.2">
      <c r="A13" t="s">
        <v>22</v>
      </c>
    </row>
    <row r="14" spans="1:1" x14ac:dyDescent="0.2">
      <c r="A14" t="s">
        <v>23</v>
      </c>
    </row>
    <row r="15" spans="1:1" x14ac:dyDescent="0.2">
      <c r="A15" t="s">
        <v>24</v>
      </c>
    </row>
    <row r="17" spans="1:1" x14ac:dyDescent="0.2">
      <c r="A17" t="s">
        <v>25</v>
      </c>
    </row>
    <row r="19" spans="1:1" x14ac:dyDescent="0.2">
      <c r="A1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workbookViewId="0"/>
  </sheetViews>
  <sheetFormatPr defaultRowHeight="12.75" x14ac:dyDescent="0.2"/>
  <sheetData>
    <row r="2" spans="1:8" x14ac:dyDescent="0.2">
      <c r="A2" t="s">
        <v>10</v>
      </c>
      <c r="E2" t="s">
        <v>2</v>
      </c>
      <c r="H2" t="s">
        <v>1</v>
      </c>
    </row>
    <row r="3" spans="1:8" x14ac:dyDescent="0.2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</row>
    <row r="5" spans="1:8" x14ac:dyDescent="0.2">
      <c r="A5">
        <v>15</v>
      </c>
      <c r="B5">
        <v>4.236154</v>
      </c>
      <c r="E5">
        <v>7.1548509999999998</v>
      </c>
      <c r="F5">
        <v>10.45138</v>
      </c>
      <c r="H5" t="s">
        <v>1</v>
      </c>
    </row>
    <row r="6" spans="1:8" x14ac:dyDescent="0.2">
      <c r="A6">
        <v>16</v>
      </c>
      <c r="B6">
        <v>29.496099999999998</v>
      </c>
      <c r="C6">
        <v>31.649069999999998</v>
      </c>
      <c r="D6">
        <v>43.112439999999999</v>
      </c>
      <c r="E6">
        <v>45.734139999999996</v>
      </c>
      <c r="F6">
        <v>19.114439999999998</v>
      </c>
      <c r="G6">
        <v>4.290775</v>
      </c>
      <c r="H6">
        <v>4.8089040000000001</v>
      </c>
    </row>
    <row r="7" spans="1:8" x14ac:dyDescent="0.2">
      <c r="A7">
        <v>17</v>
      </c>
      <c r="C7">
        <v>77.488709999999998</v>
      </c>
      <c r="D7">
        <v>37.872079999999997</v>
      </c>
      <c r="E7">
        <v>95.779079999999993</v>
      </c>
      <c r="F7">
        <v>61.783279999999998</v>
      </c>
      <c r="G7">
        <v>4.6471080000000002</v>
      </c>
      <c r="H7">
        <v>4.2196509999999998</v>
      </c>
    </row>
    <row r="8" spans="1:8" x14ac:dyDescent="0.2">
      <c r="A8">
        <v>18</v>
      </c>
      <c r="B8">
        <v>70.184049999999999</v>
      </c>
      <c r="C8">
        <v>33.210459999999998</v>
      </c>
      <c r="D8">
        <v>40.295819999999999</v>
      </c>
      <c r="E8">
        <v>92.688659999999999</v>
      </c>
      <c r="F8">
        <v>60.82403</v>
      </c>
      <c r="G8">
        <v>26.220939999999999</v>
      </c>
      <c r="H8">
        <v>4.746696</v>
      </c>
    </row>
    <row r="9" spans="1:8" x14ac:dyDescent="0.2">
      <c r="A9">
        <v>19</v>
      </c>
      <c r="B9">
        <v>58.815829999999998</v>
      </c>
      <c r="C9">
        <v>53.585380000000001</v>
      </c>
      <c r="D9">
        <v>64.62612</v>
      </c>
      <c r="E9">
        <v>94.33175</v>
      </c>
      <c r="F9">
        <v>204.46639999999999</v>
      </c>
      <c r="G9">
        <v>169.7364</v>
      </c>
      <c r="H9">
        <v>245.00110000000001</v>
      </c>
    </row>
    <row r="10" spans="1:8" x14ac:dyDescent="0.2">
      <c r="A10">
        <v>20</v>
      </c>
      <c r="B10">
        <v>85.522369999999995</v>
      </c>
      <c r="C10">
        <v>107.1048</v>
      </c>
      <c r="D10">
        <v>95.851939999999999</v>
      </c>
      <c r="E10">
        <v>197.0599</v>
      </c>
      <c r="F10">
        <v>187.0615</v>
      </c>
      <c r="G10">
        <v>305.22789999999998</v>
      </c>
      <c r="H10">
        <v>503.63369999999998</v>
      </c>
    </row>
    <row r="11" spans="1:8" x14ac:dyDescent="0.2">
      <c r="A11">
        <v>21</v>
      </c>
      <c r="B11">
        <v>73.623170000000002</v>
      </c>
      <c r="C11">
        <v>128.93809999999999</v>
      </c>
      <c r="D11">
        <v>141.43510000000001</v>
      </c>
      <c r="E11">
        <v>138.2544</v>
      </c>
      <c r="F11">
        <v>246.13470000000001</v>
      </c>
      <c r="G11">
        <v>351.86070000000001</v>
      </c>
      <c r="H11">
        <v>522.87990000000002</v>
      </c>
    </row>
    <row r="12" spans="1:8" x14ac:dyDescent="0.2">
      <c r="A12">
        <v>22</v>
      </c>
      <c r="B12">
        <v>97.968260000000001</v>
      </c>
      <c r="C12">
        <v>191.7559</v>
      </c>
      <c r="D12">
        <v>249.01310000000001</v>
      </c>
      <c r="E12">
        <v>265.2337</v>
      </c>
      <c r="F12">
        <v>258.3802</v>
      </c>
      <c r="G12">
        <v>451.76249999999999</v>
      </c>
      <c r="H12">
        <v>623.88289999999995</v>
      </c>
    </row>
    <row r="13" spans="1:8" x14ac:dyDescent="0.2">
      <c r="A13">
        <v>23</v>
      </c>
      <c r="B13">
        <v>144.75149999999999</v>
      </c>
      <c r="C13">
        <v>302.6497</v>
      </c>
      <c r="D13">
        <v>379.28769999999997</v>
      </c>
      <c r="E13">
        <v>273.1465</v>
      </c>
      <c r="F13">
        <v>380.65789999999998</v>
      </c>
      <c r="G13">
        <v>472.93880000000001</v>
      </c>
      <c r="H13">
        <v>519.81280000000004</v>
      </c>
    </row>
    <row r="14" spans="1:8" x14ac:dyDescent="0.2">
      <c r="A14">
        <v>24</v>
      </c>
      <c r="B14">
        <v>120.6978</v>
      </c>
      <c r="C14">
        <v>444.53309999999999</v>
      </c>
      <c r="D14">
        <v>523.72670000000005</v>
      </c>
      <c r="E14">
        <v>438.76569999999998</v>
      </c>
      <c r="F14">
        <v>478.74169999999998</v>
      </c>
      <c r="G14">
        <v>529.39970000000005</v>
      </c>
      <c r="H14">
        <v>520.29759999999999</v>
      </c>
    </row>
    <row r="15" spans="1:8" x14ac:dyDescent="0.2">
      <c r="A15">
        <v>25</v>
      </c>
      <c r="B15">
        <v>143.821</v>
      </c>
      <c r="C15">
        <v>543.09659999999997</v>
      </c>
      <c r="D15">
        <v>613.02670000000001</v>
      </c>
      <c r="E15">
        <v>560.23689999999999</v>
      </c>
      <c r="F15">
        <v>519.46799999999996</v>
      </c>
      <c r="G15">
        <v>447.35969999999998</v>
      </c>
      <c r="H15">
        <v>265.0136</v>
      </c>
    </row>
    <row r="16" spans="1:8" x14ac:dyDescent="0.2">
      <c r="A16">
        <v>26</v>
      </c>
      <c r="B16">
        <v>112.85939999999999</v>
      </c>
      <c r="C16">
        <v>628.2722</v>
      </c>
      <c r="D16">
        <v>639.19449999999995</v>
      </c>
      <c r="E16">
        <v>718.0077</v>
      </c>
      <c r="F16">
        <v>600.40719999999999</v>
      </c>
      <c r="G16">
        <v>416.99220000000003</v>
      </c>
      <c r="H16">
        <v>207.18950000000001</v>
      </c>
    </row>
    <row r="17" spans="1:8" x14ac:dyDescent="0.2">
      <c r="A17">
        <v>27</v>
      </c>
      <c r="B17">
        <v>73.839250000000007</v>
      </c>
      <c r="C17">
        <v>543.79420000000005</v>
      </c>
      <c r="D17">
        <v>702.92750000000001</v>
      </c>
      <c r="E17">
        <v>769.15779999999995</v>
      </c>
      <c r="F17">
        <v>426.0197</v>
      </c>
      <c r="G17">
        <v>233.48220000000001</v>
      </c>
      <c r="H17">
        <v>62.249809999999997</v>
      </c>
    </row>
    <row r="18" spans="1:8" x14ac:dyDescent="0.2">
      <c r="A18">
        <v>28</v>
      </c>
      <c r="B18">
        <v>21.391449999999999</v>
      </c>
      <c r="C18">
        <v>344.14920000000001</v>
      </c>
      <c r="D18">
        <v>520.2251</v>
      </c>
      <c r="E18">
        <v>550.2894</v>
      </c>
      <c r="F18">
        <v>385.83390000000003</v>
      </c>
      <c r="G18">
        <v>102.6853</v>
      </c>
      <c r="H18">
        <v>42.554940000000002</v>
      </c>
    </row>
    <row r="19" spans="1:8" x14ac:dyDescent="0.2">
      <c r="A19">
        <v>29</v>
      </c>
      <c r="C19">
        <v>212.4443</v>
      </c>
      <c r="D19">
        <v>311.08330000000001</v>
      </c>
      <c r="E19">
        <v>444.85039999999998</v>
      </c>
      <c r="F19">
        <v>190.14169999999999</v>
      </c>
      <c r="G19">
        <v>76.960809999999995</v>
      </c>
      <c r="H19">
        <v>17.54449</v>
      </c>
    </row>
    <row r="20" spans="1:8" x14ac:dyDescent="0.2">
      <c r="A20">
        <v>30</v>
      </c>
      <c r="C20">
        <v>156.38030000000001</v>
      </c>
      <c r="D20">
        <v>282.7525</v>
      </c>
      <c r="E20">
        <v>541.58299999999997</v>
      </c>
      <c r="F20">
        <v>254.47819999999999</v>
      </c>
      <c r="G20">
        <v>83.083830000000006</v>
      </c>
      <c r="H20">
        <v>5.1788590000000001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K2" sqref="K2:Q17"/>
    </sheetView>
  </sheetViews>
  <sheetFormatPr defaultRowHeight="12.75" x14ac:dyDescent="0.2"/>
  <sheetData>
    <row r="1" spans="1:17" x14ac:dyDescent="0.2">
      <c r="A1" s="3">
        <f>SUM($B$2:$H$17)</f>
        <v>26222.590378000004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</row>
    <row r="2" spans="1:17" x14ac:dyDescent="0.2">
      <c r="A2">
        <v>15</v>
      </c>
      <c r="B2" s="1">
        <f>'Raw Stata output'!B5</f>
        <v>4.236154</v>
      </c>
      <c r="C2" s="1">
        <f>'Raw Stata output'!C5</f>
        <v>0</v>
      </c>
      <c r="D2" s="1">
        <f>'Raw Stata output'!D5</f>
        <v>0</v>
      </c>
      <c r="E2" s="1">
        <f>'Raw Stata output'!E5</f>
        <v>7.1548509999999998</v>
      </c>
      <c r="F2" s="1">
        <f>'Raw Stata output'!F5</f>
        <v>10.45138</v>
      </c>
      <c r="G2" s="1">
        <f>'Raw Stata output'!G5</f>
        <v>0</v>
      </c>
      <c r="H2" s="1" t="str">
        <f>'Raw Stata output'!H5</f>
        <v xml:space="preserve">         </v>
      </c>
      <c r="J2">
        <v>15</v>
      </c>
      <c r="K2" s="4">
        <f t="shared" ref="K2:K17" si="0">SUM(B2)/$A$1</f>
        <v>1.615459776831968E-4</v>
      </c>
      <c r="L2" s="4">
        <f t="shared" ref="L2:L17" si="1">SUM(C2)/$A$1</f>
        <v>0</v>
      </c>
      <c r="M2" s="4">
        <f t="shared" ref="M2:M17" si="2">SUM(D2)/$A$1</f>
        <v>0</v>
      </c>
      <c r="N2" s="4">
        <f t="shared" ref="N2:N17" si="3">SUM(E2)/$A$1</f>
        <v>2.7285065650885172E-4</v>
      </c>
      <c r="O2" s="4">
        <f t="shared" ref="O2:O17" si="4">SUM(F2)/$A$1</f>
        <v>3.9856398049707578E-4</v>
      </c>
      <c r="P2" s="4">
        <f t="shared" ref="P2:P17" si="5">SUM(G2)/$A$1</f>
        <v>0</v>
      </c>
      <c r="Q2" s="4">
        <f t="shared" ref="Q2:Q17" si="6">SUM(H2)/$A$1</f>
        <v>0</v>
      </c>
    </row>
    <row r="3" spans="1:17" x14ac:dyDescent="0.2">
      <c r="A3">
        <v>16</v>
      </c>
      <c r="B3" s="1">
        <f>'Raw Stata output'!B6</f>
        <v>29.496099999999998</v>
      </c>
      <c r="C3" s="1">
        <f>'Raw Stata output'!C6</f>
        <v>31.649069999999998</v>
      </c>
      <c r="D3" s="1">
        <f>'Raw Stata output'!D6</f>
        <v>43.112439999999999</v>
      </c>
      <c r="E3" s="1">
        <f>'Raw Stata output'!E6</f>
        <v>45.734139999999996</v>
      </c>
      <c r="F3" s="1">
        <f>'Raw Stata output'!F6</f>
        <v>19.114439999999998</v>
      </c>
      <c r="G3" s="1">
        <f>'Raw Stata output'!G6</f>
        <v>4.290775</v>
      </c>
      <c r="H3" s="1">
        <f>'Raw Stata output'!H6</f>
        <v>4.8089040000000001</v>
      </c>
      <c r="J3">
        <v>16</v>
      </c>
      <c r="K3" s="4">
        <f t="shared" si="0"/>
        <v>1.1248354786774373E-3</v>
      </c>
      <c r="L3" s="4">
        <f t="shared" si="1"/>
        <v>1.2069391140912095E-3</v>
      </c>
      <c r="M3" s="4">
        <f t="shared" si="2"/>
        <v>1.644095391741698E-3</v>
      </c>
      <c r="N3" s="4">
        <f t="shared" si="3"/>
        <v>1.7440740728028768E-3</v>
      </c>
      <c r="O3" s="4">
        <f t="shared" si="4"/>
        <v>7.2893027441089345E-4</v>
      </c>
      <c r="P3" s="4">
        <f t="shared" si="5"/>
        <v>1.6362895267585143E-4</v>
      </c>
      <c r="Q3" s="4">
        <f t="shared" si="6"/>
        <v>1.8338783204402764E-4</v>
      </c>
    </row>
    <row r="4" spans="1:17" x14ac:dyDescent="0.2">
      <c r="A4">
        <v>17</v>
      </c>
      <c r="B4" s="1">
        <f>'Raw Stata output'!B7</f>
        <v>0</v>
      </c>
      <c r="C4" s="1">
        <f>'Raw Stata output'!C7</f>
        <v>77.488709999999998</v>
      </c>
      <c r="D4" s="1">
        <f>'Raw Stata output'!D7</f>
        <v>37.872079999999997</v>
      </c>
      <c r="E4" s="1">
        <f>'Raw Stata output'!E7</f>
        <v>95.779079999999993</v>
      </c>
      <c r="F4" s="1">
        <f>'Raw Stata output'!F7</f>
        <v>61.783279999999998</v>
      </c>
      <c r="G4" s="1">
        <f>'Raw Stata output'!G7</f>
        <v>4.6471080000000002</v>
      </c>
      <c r="H4" s="1">
        <f>'Raw Stata output'!H7</f>
        <v>4.2196509999999998</v>
      </c>
      <c r="J4">
        <v>17</v>
      </c>
      <c r="K4" s="4">
        <f t="shared" si="0"/>
        <v>0</v>
      </c>
      <c r="L4" s="4">
        <f t="shared" si="1"/>
        <v>2.9550364354930694E-3</v>
      </c>
      <c r="M4" s="4">
        <f t="shared" si="2"/>
        <v>1.4442539601950835E-3</v>
      </c>
      <c r="N4" s="4">
        <f t="shared" si="3"/>
        <v>3.6525407528142555E-3</v>
      </c>
      <c r="O4" s="4">
        <f t="shared" si="4"/>
        <v>2.3561089545079566E-3</v>
      </c>
      <c r="P4" s="4">
        <f t="shared" si="5"/>
        <v>1.7721773223055757E-4</v>
      </c>
      <c r="Q4" s="4">
        <f t="shared" si="6"/>
        <v>1.6091663482415395E-4</v>
      </c>
    </row>
    <row r="5" spans="1:17" x14ac:dyDescent="0.2">
      <c r="A5">
        <v>18</v>
      </c>
      <c r="B5" s="1">
        <f>'Raw Stata output'!B8</f>
        <v>70.184049999999999</v>
      </c>
      <c r="C5" s="1">
        <f>'Raw Stata output'!C8</f>
        <v>33.210459999999998</v>
      </c>
      <c r="D5" s="1">
        <f>'Raw Stata output'!D8</f>
        <v>40.295819999999999</v>
      </c>
      <c r="E5" s="1">
        <f>'Raw Stata output'!E8</f>
        <v>92.688659999999999</v>
      </c>
      <c r="F5" s="1">
        <f>'Raw Stata output'!F8</f>
        <v>60.82403</v>
      </c>
      <c r="G5" s="1">
        <f>'Raw Stata output'!G8</f>
        <v>26.220939999999999</v>
      </c>
      <c r="H5" s="1">
        <f>'Raw Stata output'!H8</f>
        <v>4.746696</v>
      </c>
      <c r="J5">
        <v>18</v>
      </c>
      <c r="K5" s="4">
        <f t="shared" si="0"/>
        <v>2.6764728041087193E-3</v>
      </c>
      <c r="L5" s="4">
        <f t="shared" si="1"/>
        <v>1.2664828120055834E-3</v>
      </c>
      <c r="M5" s="4">
        <f t="shared" si="2"/>
        <v>1.5366834252121418E-3</v>
      </c>
      <c r="N5" s="4">
        <f t="shared" si="3"/>
        <v>3.5346874074562483E-3</v>
      </c>
      <c r="O5" s="4">
        <f t="shared" si="4"/>
        <v>2.3195279003034577E-3</v>
      </c>
      <c r="P5" s="4">
        <f t="shared" si="5"/>
        <v>9.9993706273956095E-4</v>
      </c>
      <c r="Q5" s="4">
        <f t="shared" si="6"/>
        <v>1.8101552636776651E-4</v>
      </c>
    </row>
    <row r="6" spans="1:17" x14ac:dyDescent="0.2">
      <c r="A6">
        <v>19</v>
      </c>
      <c r="B6" s="1">
        <f>'Raw Stata output'!B9</f>
        <v>58.815829999999998</v>
      </c>
      <c r="C6" s="1">
        <f>'Raw Stata output'!C9</f>
        <v>53.585380000000001</v>
      </c>
      <c r="D6" s="1">
        <f>'Raw Stata output'!D9</f>
        <v>64.62612</v>
      </c>
      <c r="E6" s="1">
        <f>'Raw Stata output'!E9</f>
        <v>94.33175</v>
      </c>
      <c r="F6" s="1">
        <f>'Raw Stata output'!F9</f>
        <v>204.46639999999999</v>
      </c>
      <c r="G6" s="1">
        <f>'Raw Stata output'!G9</f>
        <v>169.7364</v>
      </c>
      <c r="H6" s="1">
        <f>'Raw Stata output'!H9</f>
        <v>245.00110000000001</v>
      </c>
      <c r="J6">
        <v>19</v>
      </c>
      <c r="K6" s="4">
        <f t="shared" si="0"/>
        <v>2.2429450772088778E-3</v>
      </c>
      <c r="L6" s="4">
        <f t="shared" si="1"/>
        <v>2.0434815640851633E-3</v>
      </c>
      <c r="M6" s="4">
        <f t="shared" si="2"/>
        <v>2.4645208222532984E-3</v>
      </c>
      <c r="N6" s="4">
        <f t="shared" si="3"/>
        <v>3.5973467395937213E-3</v>
      </c>
      <c r="O6" s="4">
        <f t="shared" si="4"/>
        <v>7.797337984257322E-3</v>
      </c>
      <c r="P6" s="4">
        <f t="shared" si="5"/>
        <v>6.4729074265067249E-3</v>
      </c>
      <c r="Q6" s="4">
        <f t="shared" si="6"/>
        <v>9.3431311120791803E-3</v>
      </c>
    </row>
    <row r="7" spans="1:17" x14ac:dyDescent="0.2">
      <c r="A7">
        <v>20</v>
      </c>
      <c r="B7" s="1">
        <f>'Raw Stata output'!B10</f>
        <v>85.522369999999995</v>
      </c>
      <c r="C7" s="1">
        <f>'Raw Stata output'!C10</f>
        <v>107.1048</v>
      </c>
      <c r="D7" s="1">
        <f>'Raw Stata output'!D10</f>
        <v>95.851939999999999</v>
      </c>
      <c r="E7" s="1">
        <f>'Raw Stata output'!E10</f>
        <v>197.0599</v>
      </c>
      <c r="F7" s="1">
        <f>'Raw Stata output'!F10</f>
        <v>187.0615</v>
      </c>
      <c r="G7" s="1">
        <f>'Raw Stata output'!G10</f>
        <v>305.22789999999998</v>
      </c>
      <c r="H7" s="1">
        <f>'Raw Stata output'!H10</f>
        <v>503.63369999999998</v>
      </c>
      <c r="J7">
        <v>20</v>
      </c>
      <c r="K7" s="4">
        <f t="shared" si="0"/>
        <v>3.261400524021105E-3</v>
      </c>
      <c r="L7" s="4">
        <f t="shared" si="1"/>
        <v>4.0844477397571606E-3</v>
      </c>
      <c r="M7" s="4">
        <f t="shared" si="2"/>
        <v>3.6553192731263121E-3</v>
      </c>
      <c r="N7" s="4">
        <f t="shared" si="3"/>
        <v>7.5148906785855738E-3</v>
      </c>
      <c r="O7" s="4">
        <f t="shared" si="4"/>
        <v>7.1336011165753933E-3</v>
      </c>
      <c r="P7" s="4">
        <f t="shared" si="5"/>
        <v>1.1639883611806611E-2</v>
      </c>
      <c r="Q7" s="4">
        <f t="shared" si="6"/>
        <v>1.9206100264699023E-2</v>
      </c>
    </row>
    <row r="8" spans="1:17" x14ac:dyDescent="0.2">
      <c r="A8">
        <v>21</v>
      </c>
      <c r="B8" s="1">
        <f>'Raw Stata output'!B11</f>
        <v>73.623170000000002</v>
      </c>
      <c r="C8" s="1">
        <f>'Raw Stata output'!C11</f>
        <v>128.93809999999999</v>
      </c>
      <c r="D8" s="1">
        <f>'Raw Stata output'!D11</f>
        <v>141.43510000000001</v>
      </c>
      <c r="E8" s="1">
        <f>'Raw Stata output'!E11</f>
        <v>138.2544</v>
      </c>
      <c r="F8" s="1">
        <f>'Raw Stata output'!F11</f>
        <v>246.13470000000001</v>
      </c>
      <c r="G8" s="1">
        <f>'Raw Stata output'!G11</f>
        <v>351.86070000000001</v>
      </c>
      <c r="H8" s="1">
        <f>'Raw Stata output'!H11</f>
        <v>522.87990000000002</v>
      </c>
      <c r="J8">
        <v>21</v>
      </c>
      <c r="K8" s="4">
        <f t="shared" si="0"/>
        <v>2.8076238441251673E-3</v>
      </c>
      <c r="L8" s="4">
        <f t="shared" si="1"/>
        <v>4.9170618974460787E-3</v>
      </c>
      <c r="M8" s="4">
        <f t="shared" si="2"/>
        <v>5.3936357149009951E-3</v>
      </c>
      <c r="N8" s="4">
        <f t="shared" si="3"/>
        <v>5.2723395365238766E-3</v>
      </c>
      <c r="O8" s="4">
        <f t="shared" si="4"/>
        <v>9.3863610136129001E-3</v>
      </c>
      <c r="P8" s="4">
        <f t="shared" si="5"/>
        <v>1.3418228135661264E-2</v>
      </c>
      <c r="Q8" s="4">
        <f t="shared" si="6"/>
        <v>1.9940055214327002E-2</v>
      </c>
    </row>
    <row r="9" spans="1:17" x14ac:dyDescent="0.2">
      <c r="A9">
        <v>22</v>
      </c>
      <c r="B9" s="1">
        <f>'Raw Stata output'!B12</f>
        <v>97.968260000000001</v>
      </c>
      <c r="C9" s="1">
        <f>'Raw Stata output'!C12</f>
        <v>191.7559</v>
      </c>
      <c r="D9" s="1">
        <f>'Raw Stata output'!D12</f>
        <v>249.01310000000001</v>
      </c>
      <c r="E9" s="1">
        <f>'Raw Stata output'!E12</f>
        <v>265.2337</v>
      </c>
      <c r="F9" s="1">
        <f>'Raw Stata output'!F12</f>
        <v>258.3802</v>
      </c>
      <c r="G9" s="1">
        <f>'Raw Stata output'!G12</f>
        <v>451.76249999999999</v>
      </c>
      <c r="H9" s="1">
        <f>'Raw Stata output'!H12</f>
        <v>623.88289999999995</v>
      </c>
      <c r="J9">
        <v>22</v>
      </c>
      <c r="K9" s="4">
        <f t="shared" si="0"/>
        <v>3.7360252586713378E-3</v>
      </c>
      <c r="L9" s="4">
        <f t="shared" si="1"/>
        <v>7.3126223319599139E-3</v>
      </c>
      <c r="M9" s="4">
        <f t="shared" si="2"/>
        <v>9.4961289640139741E-3</v>
      </c>
      <c r="N9" s="4">
        <f t="shared" si="3"/>
        <v>1.0114702482731204E-2</v>
      </c>
      <c r="O9" s="4">
        <f t="shared" si="4"/>
        <v>9.8533438640285333E-3</v>
      </c>
      <c r="P9" s="4">
        <f t="shared" si="5"/>
        <v>1.7227989054011066E-2</v>
      </c>
      <c r="Q9" s="4">
        <f t="shared" si="6"/>
        <v>2.3791810458337469E-2</v>
      </c>
    </row>
    <row r="10" spans="1:17" x14ac:dyDescent="0.2">
      <c r="A10">
        <v>23</v>
      </c>
      <c r="B10" s="1">
        <f>'Raw Stata output'!B13</f>
        <v>144.75149999999999</v>
      </c>
      <c r="C10" s="1">
        <f>'Raw Stata output'!C13</f>
        <v>302.6497</v>
      </c>
      <c r="D10" s="1">
        <f>'Raw Stata output'!D13</f>
        <v>379.28769999999997</v>
      </c>
      <c r="E10" s="1">
        <f>'Raw Stata output'!E13</f>
        <v>273.1465</v>
      </c>
      <c r="F10" s="1">
        <f>'Raw Stata output'!F13</f>
        <v>380.65789999999998</v>
      </c>
      <c r="G10" s="1">
        <f>'Raw Stata output'!G13</f>
        <v>472.93880000000001</v>
      </c>
      <c r="H10" s="1">
        <f>'Raw Stata output'!H13</f>
        <v>519.81280000000004</v>
      </c>
      <c r="J10">
        <v>23</v>
      </c>
      <c r="K10" s="4">
        <f t="shared" si="0"/>
        <v>5.5201068206229666E-3</v>
      </c>
      <c r="L10" s="4">
        <f t="shared" si="1"/>
        <v>1.154156380576018E-2</v>
      </c>
      <c r="M10" s="4">
        <f t="shared" si="2"/>
        <v>1.4464158366223475E-2</v>
      </c>
      <c r="N10" s="4">
        <f t="shared" si="3"/>
        <v>1.0416457568172289E-2</v>
      </c>
      <c r="O10" s="4">
        <f t="shared" si="4"/>
        <v>1.4516411022435104E-2</v>
      </c>
      <c r="P10" s="4">
        <f t="shared" si="5"/>
        <v>1.803554847871864E-2</v>
      </c>
      <c r="Q10" s="4">
        <f t="shared" si="6"/>
        <v>1.9823091178517129E-2</v>
      </c>
    </row>
    <row r="11" spans="1:17" x14ac:dyDescent="0.2">
      <c r="A11">
        <v>24</v>
      </c>
      <c r="B11" s="1">
        <f>'Raw Stata output'!B14</f>
        <v>120.6978</v>
      </c>
      <c r="C11" s="1">
        <f>'Raw Stata output'!C14</f>
        <v>444.53309999999999</v>
      </c>
      <c r="D11" s="1">
        <f>'Raw Stata output'!D14</f>
        <v>523.72670000000005</v>
      </c>
      <c r="E11" s="1">
        <f>'Raw Stata output'!E14</f>
        <v>438.76569999999998</v>
      </c>
      <c r="F11" s="1">
        <f>'Raw Stata output'!F14</f>
        <v>478.74169999999998</v>
      </c>
      <c r="G11" s="1">
        <f>'Raw Stata output'!G14</f>
        <v>529.39970000000005</v>
      </c>
      <c r="H11" s="1">
        <f>'Raw Stata output'!H14</f>
        <v>520.29759999999999</v>
      </c>
      <c r="J11">
        <v>24</v>
      </c>
      <c r="K11" s="4">
        <f t="shared" si="0"/>
        <v>4.6028175805721298E-3</v>
      </c>
      <c r="L11" s="4">
        <f t="shared" si="1"/>
        <v>1.6952295467077518E-2</v>
      </c>
      <c r="M11" s="4">
        <f t="shared" si="2"/>
        <v>1.9972347981280735E-2</v>
      </c>
      <c r="N11" s="4">
        <f t="shared" si="3"/>
        <v>1.673235533466258E-2</v>
      </c>
      <c r="O11" s="4">
        <f t="shared" si="4"/>
        <v>1.8256842405685841E-2</v>
      </c>
      <c r="P11" s="4">
        <f t="shared" si="5"/>
        <v>2.0188688164238387E-2</v>
      </c>
      <c r="Q11" s="4">
        <f t="shared" si="6"/>
        <v>1.9841579054543545E-2</v>
      </c>
    </row>
    <row r="12" spans="1:17" x14ac:dyDescent="0.2">
      <c r="A12">
        <v>25</v>
      </c>
      <c r="B12" s="1">
        <f>'Raw Stata output'!B15</f>
        <v>143.821</v>
      </c>
      <c r="C12" s="1">
        <f>'Raw Stata output'!C15</f>
        <v>543.09659999999997</v>
      </c>
      <c r="D12" s="1">
        <f>'Raw Stata output'!D15</f>
        <v>613.02670000000001</v>
      </c>
      <c r="E12" s="1">
        <f>'Raw Stata output'!E15</f>
        <v>560.23689999999999</v>
      </c>
      <c r="F12" s="1">
        <f>'Raw Stata output'!F15</f>
        <v>519.46799999999996</v>
      </c>
      <c r="G12" s="1">
        <f>'Raw Stata output'!G15</f>
        <v>447.35969999999998</v>
      </c>
      <c r="H12" s="1">
        <f>'Raw Stata output'!H15</f>
        <v>265.0136</v>
      </c>
      <c r="J12">
        <v>25</v>
      </c>
      <c r="K12" s="4">
        <f t="shared" si="0"/>
        <v>5.4846221493305121E-3</v>
      </c>
      <c r="L12" s="4">
        <f t="shared" si="1"/>
        <v>2.0711020237559837E-2</v>
      </c>
      <c r="M12" s="4">
        <f t="shared" si="2"/>
        <v>2.3377808643737643E-2</v>
      </c>
      <c r="N12" s="4">
        <f t="shared" si="3"/>
        <v>2.136466656894517E-2</v>
      </c>
      <c r="O12" s="4">
        <f t="shared" si="4"/>
        <v>1.9809942210584144E-2</v>
      </c>
      <c r="P12" s="4">
        <f t="shared" si="5"/>
        <v>1.706008802148402E-2</v>
      </c>
      <c r="Q12" s="4">
        <f t="shared" si="6"/>
        <v>1.0106308956507163E-2</v>
      </c>
    </row>
    <row r="13" spans="1:17" x14ac:dyDescent="0.2">
      <c r="A13">
        <v>26</v>
      </c>
      <c r="B13" s="1">
        <f>'Raw Stata output'!B16</f>
        <v>112.85939999999999</v>
      </c>
      <c r="C13" s="1">
        <f>'Raw Stata output'!C16</f>
        <v>628.2722</v>
      </c>
      <c r="D13" s="1">
        <f>'Raw Stata output'!D16</f>
        <v>639.19449999999995</v>
      </c>
      <c r="E13" s="1">
        <f>'Raw Stata output'!E16</f>
        <v>718.0077</v>
      </c>
      <c r="F13" s="1">
        <f>'Raw Stata output'!F16</f>
        <v>600.40719999999999</v>
      </c>
      <c r="G13" s="1">
        <f>'Raw Stata output'!G16</f>
        <v>416.99220000000003</v>
      </c>
      <c r="H13" s="1">
        <f>'Raw Stata output'!H16</f>
        <v>207.18950000000001</v>
      </c>
      <c r="J13">
        <v>26</v>
      </c>
      <c r="K13" s="4">
        <f t="shared" si="0"/>
        <v>4.3038997434321274E-3</v>
      </c>
      <c r="L13" s="4">
        <f t="shared" si="1"/>
        <v>2.3959196667584077E-2</v>
      </c>
      <c r="M13" s="4">
        <f t="shared" si="2"/>
        <v>2.4375719209505164E-2</v>
      </c>
      <c r="N13" s="4">
        <f t="shared" si="3"/>
        <v>2.7381265147717354E-2</v>
      </c>
      <c r="O13" s="4">
        <f t="shared" si="4"/>
        <v>2.2896563281700966E-2</v>
      </c>
      <c r="P13" s="4">
        <f t="shared" si="5"/>
        <v>1.5902021653430718E-2</v>
      </c>
      <c r="Q13" s="4">
        <f t="shared" si="6"/>
        <v>7.9011835601804619E-3</v>
      </c>
    </row>
    <row r="14" spans="1:17" x14ac:dyDescent="0.2">
      <c r="A14">
        <v>27</v>
      </c>
      <c r="B14" s="1">
        <f>'Raw Stata output'!B17</f>
        <v>73.839250000000007</v>
      </c>
      <c r="C14" s="1">
        <f>'Raw Stata output'!C17</f>
        <v>543.79420000000005</v>
      </c>
      <c r="D14" s="1">
        <f>'Raw Stata output'!D17</f>
        <v>702.92750000000001</v>
      </c>
      <c r="E14" s="1">
        <f>'Raw Stata output'!E17</f>
        <v>769.15779999999995</v>
      </c>
      <c r="F14" s="1">
        <f>'Raw Stata output'!F17</f>
        <v>426.0197</v>
      </c>
      <c r="G14" s="1">
        <f>'Raw Stata output'!G17</f>
        <v>233.48220000000001</v>
      </c>
      <c r="H14" s="1">
        <f>'Raw Stata output'!H17</f>
        <v>62.249809999999997</v>
      </c>
      <c r="J14">
        <v>27</v>
      </c>
      <c r="K14" s="4">
        <f t="shared" si="0"/>
        <v>2.8158640674168104E-3</v>
      </c>
      <c r="L14" s="4">
        <f t="shared" si="1"/>
        <v>2.0737623253888282E-2</v>
      </c>
      <c r="M14" s="4">
        <f t="shared" si="2"/>
        <v>2.6806180848926955E-2</v>
      </c>
      <c r="N14" s="4">
        <f t="shared" si="3"/>
        <v>2.9331877168218327E-2</v>
      </c>
      <c r="O14" s="4">
        <f t="shared" si="4"/>
        <v>1.6246285887812906E-2</v>
      </c>
      <c r="P14" s="4">
        <f t="shared" si="5"/>
        <v>8.9038571946684873E-3</v>
      </c>
      <c r="Q14" s="4">
        <f t="shared" si="6"/>
        <v>2.373900103028181E-3</v>
      </c>
    </row>
    <row r="15" spans="1:17" x14ac:dyDescent="0.2">
      <c r="A15">
        <v>28</v>
      </c>
      <c r="B15" s="1">
        <f>'Raw Stata output'!B18</f>
        <v>21.391449999999999</v>
      </c>
      <c r="C15" s="1">
        <f>'Raw Stata output'!C18</f>
        <v>344.14920000000001</v>
      </c>
      <c r="D15" s="1">
        <f>'Raw Stata output'!D18</f>
        <v>520.2251</v>
      </c>
      <c r="E15" s="1">
        <f>'Raw Stata output'!E18</f>
        <v>550.2894</v>
      </c>
      <c r="F15" s="1">
        <f>'Raw Stata output'!F18</f>
        <v>385.83390000000003</v>
      </c>
      <c r="G15" s="1">
        <f>'Raw Stata output'!G18</f>
        <v>102.6853</v>
      </c>
      <c r="H15" s="1">
        <f>'Raw Stata output'!H18</f>
        <v>42.554940000000002</v>
      </c>
      <c r="J15">
        <v>28</v>
      </c>
      <c r="K15" s="4">
        <f t="shared" si="0"/>
        <v>8.1576418239545114E-4</v>
      </c>
      <c r="L15" s="4">
        <f t="shared" si="1"/>
        <v>1.3124149637357386E-2</v>
      </c>
      <c r="M15" s="4">
        <f t="shared" si="2"/>
        <v>1.9838814262852302E-2</v>
      </c>
      <c r="N15" s="4">
        <f t="shared" si="3"/>
        <v>2.0985318081377533E-2</v>
      </c>
      <c r="O15" s="4">
        <f t="shared" si="4"/>
        <v>1.4713798081661051E-2</v>
      </c>
      <c r="P15" s="4">
        <f t="shared" si="5"/>
        <v>3.9159098517646826E-3</v>
      </c>
      <c r="Q15" s="4">
        <f t="shared" si="6"/>
        <v>1.622835097012474E-3</v>
      </c>
    </row>
    <row r="16" spans="1:17" x14ac:dyDescent="0.2">
      <c r="A16">
        <v>29</v>
      </c>
      <c r="B16" s="1">
        <f>'Raw Stata output'!B19</f>
        <v>0</v>
      </c>
      <c r="C16" s="1">
        <f>'Raw Stata output'!C19</f>
        <v>212.4443</v>
      </c>
      <c r="D16" s="1">
        <f>'Raw Stata output'!D19</f>
        <v>311.08330000000001</v>
      </c>
      <c r="E16" s="1">
        <f>'Raw Stata output'!E19</f>
        <v>444.85039999999998</v>
      </c>
      <c r="F16" s="1">
        <f>'Raw Stata output'!F19</f>
        <v>190.14169999999999</v>
      </c>
      <c r="G16" s="1">
        <f>'Raw Stata output'!G19</f>
        <v>76.960809999999995</v>
      </c>
      <c r="H16" s="1">
        <f>'Raw Stata output'!H19</f>
        <v>17.54449</v>
      </c>
      <c r="J16">
        <v>29</v>
      </c>
      <c r="K16" s="4">
        <f t="shared" si="0"/>
        <v>0</v>
      </c>
      <c r="L16" s="4">
        <f t="shared" si="1"/>
        <v>8.1015756619618566E-3</v>
      </c>
      <c r="M16" s="4">
        <f t="shared" si="2"/>
        <v>1.1863179629308853E-2</v>
      </c>
      <c r="N16" s="4">
        <f t="shared" si="3"/>
        <v>1.6964395720920716E-2</v>
      </c>
      <c r="O16" s="4">
        <f t="shared" si="4"/>
        <v>7.2510647216425797E-3</v>
      </c>
      <c r="P16" s="4">
        <f t="shared" si="5"/>
        <v>2.9349049384750294E-3</v>
      </c>
      <c r="Q16" s="4">
        <f t="shared" si="6"/>
        <v>6.6906014040166379E-4</v>
      </c>
    </row>
    <row r="17" spans="1:17" x14ac:dyDescent="0.2">
      <c r="A17">
        <v>30</v>
      </c>
      <c r="B17" s="1">
        <f>'Raw Stata output'!B20</f>
        <v>0</v>
      </c>
      <c r="C17" s="1">
        <f>'Raw Stata output'!C20</f>
        <v>156.38030000000001</v>
      </c>
      <c r="D17" s="1">
        <f>'Raw Stata output'!D20</f>
        <v>282.7525</v>
      </c>
      <c r="E17" s="1">
        <f>'Raw Stata output'!E20</f>
        <v>541.58299999999997</v>
      </c>
      <c r="F17" s="1">
        <f>'Raw Stata output'!F20</f>
        <v>254.47819999999999</v>
      </c>
      <c r="G17" s="1">
        <f>'Raw Stata output'!G20</f>
        <v>83.083830000000006</v>
      </c>
      <c r="H17" s="1">
        <f>'Raw Stata output'!H20</f>
        <v>5.1788590000000001</v>
      </c>
      <c r="J17">
        <v>30</v>
      </c>
      <c r="K17" s="4">
        <f t="shared" si="0"/>
        <v>0</v>
      </c>
      <c r="L17" s="4">
        <f t="shared" si="1"/>
        <v>5.9635717808870078E-3</v>
      </c>
      <c r="M17" s="4">
        <f t="shared" si="2"/>
        <v>1.0782782933497721E-2</v>
      </c>
      <c r="N17" s="4">
        <f t="shared" si="3"/>
        <v>2.0653299014058216E-2</v>
      </c>
      <c r="O17" s="4">
        <f t="shared" si="4"/>
        <v>9.704540868452868E-3</v>
      </c>
      <c r="P17" s="4">
        <f t="shared" si="5"/>
        <v>3.1684066601484549E-3</v>
      </c>
      <c r="Q17" s="4">
        <f t="shared" si="6"/>
        <v>1.9749608735622522E-4</v>
      </c>
    </row>
    <row r="21" spans="1:17" x14ac:dyDescent="0.2">
      <c r="A21" t="s">
        <v>27</v>
      </c>
    </row>
    <row r="22" spans="1:17" x14ac:dyDescent="0.2">
      <c r="A22" t="s">
        <v>11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workbookViewId="0"/>
  </sheetViews>
  <sheetFormatPr defaultRowHeight="12.75" x14ac:dyDescent="0.2"/>
  <sheetData>
    <row r="1" spans="1:7" x14ac:dyDescent="0.2">
      <c r="A1" t="s">
        <v>4</v>
      </c>
      <c r="B1" t="s">
        <v>4</v>
      </c>
      <c r="C1" t="s">
        <v>5</v>
      </c>
      <c r="D1" t="s">
        <v>5</v>
      </c>
      <c r="E1" t="s">
        <v>9</v>
      </c>
      <c r="F1" t="s">
        <v>3</v>
      </c>
    </row>
    <row r="2" spans="1:7" x14ac:dyDescent="0.2">
      <c r="A2" t="s">
        <v>6</v>
      </c>
      <c r="B2" t="s">
        <v>7</v>
      </c>
      <c r="C2" t="s">
        <v>6</v>
      </c>
      <c r="D2" t="s">
        <v>7</v>
      </c>
      <c r="E2" t="s">
        <v>8</v>
      </c>
      <c r="F2" t="s">
        <v>8</v>
      </c>
      <c r="G2" s="1"/>
    </row>
    <row r="3" spans="1:7" x14ac:dyDescent="0.2">
      <c r="A3">
        <f>E3*0.25</f>
        <v>3.75</v>
      </c>
      <c r="B3">
        <f>A3+0.25</f>
        <v>4</v>
      </c>
      <c r="C3">
        <v>18</v>
      </c>
      <c r="D3">
        <v>24</v>
      </c>
      <c r="E3">
        <v>15</v>
      </c>
      <c r="F3">
        <v>1</v>
      </c>
      <c r="G3" s="2">
        <f ca="1">OFFSET('Stata with format &amp; calculation'!$J$1,$E3-14,$F3)</f>
        <v>1.615459776831968E-4</v>
      </c>
    </row>
    <row r="4" spans="1:7" x14ac:dyDescent="0.2">
      <c r="A4">
        <f t="shared" ref="A4:A9" si="0">E4*0.25</f>
        <v>3.75</v>
      </c>
      <c r="B4">
        <f t="shared" ref="B4:B67" si="1">A4+0.25</f>
        <v>4</v>
      </c>
      <c r="C4">
        <v>25</v>
      </c>
      <c r="D4">
        <v>34</v>
      </c>
      <c r="E4">
        <v>15</v>
      </c>
      <c r="F4">
        <v>2</v>
      </c>
      <c r="G4" s="2">
        <f ca="1">OFFSET('Stata with format &amp; calculation'!$J$1,$E4-14,$F4)</f>
        <v>0</v>
      </c>
    </row>
    <row r="5" spans="1:7" x14ac:dyDescent="0.2">
      <c r="A5">
        <f t="shared" si="0"/>
        <v>3.75</v>
      </c>
      <c r="B5">
        <f t="shared" si="1"/>
        <v>4</v>
      </c>
      <c r="C5">
        <v>35</v>
      </c>
      <c r="D5">
        <v>44</v>
      </c>
      <c r="E5">
        <v>15</v>
      </c>
      <c r="F5">
        <v>3</v>
      </c>
      <c r="G5" s="2">
        <f ca="1">OFFSET('Stata with format &amp; calculation'!$J$1,$E5-14,$F5)</f>
        <v>0</v>
      </c>
    </row>
    <row r="6" spans="1:7" x14ac:dyDescent="0.2">
      <c r="A6">
        <f t="shared" si="0"/>
        <v>3.75</v>
      </c>
      <c r="B6">
        <f t="shared" si="1"/>
        <v>4</v>
      </c>
      <c r="C6">
        <v>45</v>
      </c>
      <c r="D6">
        <v>54</v>
      </c>
      <c r="E6">
        <v>15</v>
      </c>
      <c r="F6">
        <v>4</v>
      </c>
      <c r="G6" s="2">
        <f ca="1">OFFSET('Stata with format &amp; calculation'!$J$1,$E6-14,$F6)</f>
        <v>2.7285065650885172E-4</v>
      </c>
    </row>
    <row r="7" spans="1:7" x14ac:dyDescent="0.2">
      <c r="A7">
        <f t="shared" si="0"/>
        <v>3.75</v>
      </c>
      <c r="B7">
        <f t="shared" si="1"/>
        <v>4</v>
      </c>
      <c r="C7">
        <v>55</v>
      </c>
      <c r="D7">
        <v>64</v>
      </c>
      <c r="E7">
        <v>15</v>
      </c>
      <c r="F7">
        <v>5</v>
      </c>
      <c r="G7" s="2">
        <f ca="1">OFFSET('Stata with format &amp; calculation'!$J$1,$E7-14,$F7)</f>
        <v>3.9856398049707578E-4</v>
      </c>
    </row>
    <row r="8" spans="1:7" x14ac:dyDescent="0.2">
      <c r="A8">
        <f t="shared" si="0"/>
        <v>3.75</v>
      </c>
      <c r="B8">
        <f t="shared" si="1"/>
        <v>4</v>
      </c>
      <c r="C8">
        <v>65</v>
      </c>
      <c r="D8">
        <v>74</v>
      </c>
      <c r="E8">
        <v>15</v>
      </c>
      <c r="F8">
        <v>6</v>
      </c>
      <c r="G8" s="2">
        <f ca="1">OFFSET('Stata with format &amp; calculation'!$J$1,$E8-14,$F8)</f>
        <v>0</v>
      </c>
    </row>
    <row r="9" spans="1:7" x14ac:dyDescent="0.2">
      <c r="A9">
        <f t="shared" si="0"/>
        <v>3.75</v>
      </c>
      <c r="B9">
        <f t="shared" si="1"/>
        <v>4</v>
      </c>
      <c r="C9">
        <v>75</v>
      </c>
      <c r="D9">
        <v>80</v>
      </c>
      <c r="E9">
        <v>15</v>
      </c>
      <c r="F9">
        <v>7</v>
      </c>
      <c r="G9" s="2">
        <f ca="1">OFFSET('Stata with format &amp; calculation'!$J$1,$E9-14,$F9)</f>
        <v>0</v>
      </c>
    </row>
    <row r="10" spans="1:7" x14ac:dyDescent="0.2">
      <c r="A10">
        <f t="shared" ref="A10" si="2">E10*0.25</f>
        <v>4</v>
      </c>
      <c r="B10">
        <f t="shared" si="1"/>
        <v>4.25</v>
      </c>
      <c r="C10">
        <f>C3</f>
        <v>18</v>
      </c>
      <c r="D10">
        <f>D3</f>
        <v>24</v>
      </c>
      <c r="E10">
        <f>E3+1</f>
        <v>16</v>
      </c>
      <c r="F10">
        <f>F3</f>
        <v>1</v>
      </c>
      <c r="G10" s="2">
        <f ca="1">OFFSET('Stata with format &amp; calculation'!$J$1,$E10-14,$F10)</f>
        <v>1.1248354786774373E-3</v>
      </c>
    </row>
    <row r="11" spans="1:7" x14ac:dyDescent="0.2">
      <c r="A11">
        <f t="shared" ref="A11:A74" si="3">E11*0.25</f>
        <v>4</v>
      </c>
      <c r="B11">
        <f t="shared" si="1"/>
        <v>4.25</v>
      </c>
      <c r="C11">
        <f t="shared" ref="C11:D11" si="4">C4</f>
        <v>25</v>
      </c>
      <c r="D11">
        <f t="shared" si="4"/>
        <v>34</v>
      </c>
      <c r="E11">
        <f t="shared" ref="E11:E74" si="5">E4+1</f>
        <v>16</v>
      </c>
      <c r="F11">
        <f t="shared" ref="F11:F74" si="6">F4</f>
        <v>2</v>
      </c>
      <c r="G11" s="2">
        <f ca="1">OFFSET('Stata with format &amp; calculation'!$J$1,$E11-14,$F11)</f>
        <v>1.2069391140912095E-3</v>
      </c>
    </row>
    <row r="12" spans="1:7" x14ac:dyDescent="0.2">
      <c r="A12">
        <f t="shared" si="3"/>
        <v>4</v>
      </c>
      <c r="B12">
        <f t="shared" si="1"/>
        <v>4.25</v>
      </c>
      <c r="C12">
        <f t="shared" ref="C12:D12" si="7">C5</f>
        <v>35</v>
      </c>
      <c r="D12">
        <f t="shared" si="7"/>
        <v>44</v>
      </c>
      <c r="E12">
        <f t="shared" si="5"/>
        <v>16</v>
      </c>
      <c r="F12">
        <f t="shared" si="6"/>
        <v>3</v>
      </c>
      <c r="G12" s="2">
        <f ca="1">OFFSET('Stata with format &amp; calculation'!$J$1,$E12-14,$F12)</f>
        <v>1.644095391741698E-3</v>
      </c>
    </row>
    <row r="13" spans="1:7" x14ac:dyDescent="0.2">
      <c r="A13">
        <f t="shared" si="3"/>
        <v>4</v>
      </c>
      <c r="B13">
        <f t="shared" si="1"/>
        <v>4.25</v>
      </c>
      <c r="C13">
        <f t="shared" ref="C13:D13" si="8">C6</f>
        <v>45</v>
      </c>
      <c r="D13">
        <f t="shared" si="8"/>
        <v>54</v>
      </c>
      <c r="E13">
        <f t="shared" si="5"/>
        <v>16</v>
      </c>
      <c r="F13">
        <f t="shared" si="6"/>
        <v>4</v>
      </c>
      <c r="G13" s="2">
        <f ca="1">OFFSET('Stata with format &amp; calculation'!$J$1,$E13-14,$F13)</f>
        <v>1.7440740728028768E-3</v>
      </c>
    </row>
    <row r="14" spans="1:7" x14ac:dyDescent="0.2">
      <c r="A14">
        <f t="shared" si="3"/>
        <v>4</v>
      </c>
      <c r="B14">
        <f t="shared" si="1"/>
        <v>4.25</v>
      </c>
      <c r="C14">
        <f t="shared" ref="C14:D14" si="9">C7</f>
        <v>55</v>
      </c>
      <c r="D14">
        <f t="shared" si="9"/>
        <v>64</v>
      </c>
      <c r="E14">
        <f t="shared" si="5"/>
        <v>16</v>
      </c>
      <c r="F14">
        <f t="shared" si="6"/>
        <v>5</v>
      </c>
      <c r="G14" s="2">
        <f ca="1">OFFSET('Stata with format &amp; calculation'!$J$1,$E14-14,$F14)</f>
        <v>7.2893027441089345E-4</v>
      </c>
    </row>
    <row r="15" spans="1:7" x14ac:dyDescent="0.2">
      <c r="A15">
        <f t="shared" si="3"/>
        <v>4</v>
      </c>
      <c r="B15">
        <f t="shared" si="1"/>
        <v>4.25</v>
      </c>
      <c r="C15">
        <f t="shared" ref="C15:D15" si="10">C8</f>
        <v>65</v>
      </c>
      <c r="D15">
        <f t="shared" si="10"/>
        <v>74</v>
      </c>
      <c r="E15">
        <f t="shared" si="5"/>
        <v>16</v>
      </c>
      <c r="F15">
        <f t="shared" si="6"/>
        <v>6</v>
      </c>
      <c r="G15" s="2">
        <f ca="1">OFFSET('Stata with format &amp; calculation'!$J$1,$E15-14,$F15)</f>
        <v>1.6362895267585143E-4</v>
      </c>
    </row>
    <row r="16" spans="1:7" x14ac:dyDescent="0.2">
      <c r="A16">
        <f t="shared" si="3"/>
        <v>4</v>
      </c>
      <c r="B16">
        <f t="shared" si="1"/>
        <v>4.25</v>
      </c>
      <c r="C16">
        <f t="shared" ref="C16:D16" si="11">C9</f>
        <v>75</v>
      </c>
      <c r="D16">
        <f t="shared" si="11"/>
        <v>80</v>
      </c>
      <c r="E16">
        <f t="shared" si="5"/>
        <v>16</v>
      </c>
      <c r="F16">
        <f t="shared" si="6"/>
        <v>7</v>
      </c>
      <c r="G16" s="2">
        <f ca="1">OFFSET('Stata with format &amp; calculation'!$J$1,$E16-14,$F16)</f>
        <v>1.8338783204402764E-4</v>
      </c>
    </row>
    <row r="17" spans="1:7" x14ac:dyDescent="0.2">
      <c r="A17">
        <f t="shared" si="3"/>
        <v>4.25</v>
      </c>
      <c r="B17">
        <f t="shared" si="1"/>
        <v>4.5</v>
      </c>
      <c r="C17">
        <f t="shared" ref="C17:D17" si="12">C10</f>
        <v>18</v>
      </c>
      <c r="D17">
        <f t="shared" si="12"/>
        <v>24</v>
      </c>
      <c r="E17">
        <f t="shared" si="5"/>
        <v>17</v>
      </c>
      <c r="F17">
        <f t="shared" si="6"/>
        <v>1</v>
      </c>
      <c r="G17" s="2">
        <f ca="1">OFFSET('Stata with format &amp; calculation'!$J$1,$E17-14,$F17)</f>
        <v>0</v>
      </c>
    </row>
    <row r="18" spans="1:7" x14ac:dyDescent="0.2">
      <c r="A18">
        <f t="shared" si="3"/>
        <v>4.25</v>
      </c>
      <c r="B18">
        <f t="shared" si="1"/>
        <v>4.5</v>
      </c>
      <c r="C18">
        <f t="shared" ref="C18:D18" si="13">C11</f>
        <v>25</v>
      </c>
      <c r="D18">
        <f t="shared" si="13"/>
        <v>34</v>
      </c>
      <c r="E18">
        <f t="shared" si="5"/>
        <v>17</v>
      </c>
      <c r="F18">
        <f t="shared" si="6"/>
        <v>2</v>
      </c>
      <c r="G18" s="2">
        <f ca="1">OFFSET('Stata with format &amp; calculation'!$J$1,$E18-14,$F18)</f>
        <v>2.9550364354930694E-3</v>
      </c>
    </row>
    <row r="19" spans="1:7" x14ac:dyDescent="0.2">
      <c r="A19">
        <f t="shared" si="3"/>
        <v>4.25</v>
      </c>
      <c r="B19">
        <f t="shared" si="1"/>
        <v>4.5</v>
      </c>
      <c r="C19">
        <f t="shared" ref="C19:D19" si="14">C12</f>
        <v>35</v>
      </c>
      <c r="D19">
        <f t="shared" si="14"/>
        <v>44</v>
      </c>
      <c r="E19">
        <f t="shared" si="5"/>
        <v>17</v>
      </c>
      <c r="F19">
        <f t="shared" si="6"/>
        <v>3</v>
      </c>
      <c r="G19" s="2">
        <f ca="1">OFFSET('Stata with format &amp; calculation'!$J$1,$E19-14,$F19)</f>
        <v>1.4442539601950835E-3</v>
      </c>
    </row>
    <row r="20" spans="1:7" x14ac:dyDescent="0.2">
      <c r="A20">
        <f t="shared" si="3"/>
        <v>4.25</v>
      </c>
      <c r="B20">
        <f t="shared" si="1"/>
        <v>4.5</v>
      </c>
      <c r="C20">
        <f t="shared" ref="C20:D20" si="15">C13</f>
        <v>45</v>
      </c>
      <c r="D20">
        <f t="shared" si="15"/>
        <v>54</v>
      </c>
      <c r="E20">
        <f t="shared" si="5"/>
        <v>17</v>
      </c>
      <c r="F20">
        <f t="shared" si="6"/>
        <v>4</v>
      </c>
      <c r="G20" s="2">
        <f ca="1">OFFSET('Stata with format &amp; calculation'!$J$1,$E20-14,$F20)</f>
        <v>3.6525407528142555E-3</v>
      </c>
    </row>
    <row r="21" spans="1:7" x14ac:dyDescent="0.2">
      <c r="A21">
        <f t="shared" si="3"/>
        <v>4.25</v>
      </c>
      <c r="B21">
        <f t="shared" si="1"/>
        <v>4.5</v>
      </c>
      <c r="C21">
        <f t="shared" ref="C21:D21" si="16">C14</f>
        <v>55</v>
      </c>
      <c r="D21">
        <f t="shared" si="16"/>
        <v>64</v>
      </c>
      <c r="E21">
        <f t="shared" si="5"/>
        <v>17</v>
      </c>
      <c r="F21">
        <f t="shared" si="6"/>
        <v>5</v>
      </c>
      <c r="G21" s="2">
        <f ca="1">OFFSET('Stata with format &amp; calculation'!$J$1,$E21-14,$F21)</f>
        <v>2.3561089545079566E-3</v>
      </c>
    </row>
    <row r="22" spans="1:7" x14ac:dyDescent="0.2">
      <c r="A22">
        <f t="shared" si="3"/>
        <v>4.25</v>
      </c>
      <c r="B22">
        <f t="shared" si="1"/>
        <v>4.5</v>
      </c>
      <c r="C22">
        <f t="shared" ref="C22:D22" si="17">C15</f>
        <v>65</v>
      </c>
      <c r="D22">
        <f t="shared" si="17"/>
        <v>74</v>
      </c>
      <c r="E22">
        <f t="shared" si="5"/>
        <v>17</v>
      </c>
      <c r="F22">
        <f t="shared" si="6"/>
        <v>6</v>
      </c>
      <c r="G22" s="2">
        <f ca="1">OFFSET('Stata with format &amp; calculation'!$J$1,$E22-14,$F22)</f>
        <v>1.7721773223055757E-4</v>
      </c>
    </row>
    <row r="23" spans="1:7" x14ac:dyDescent="0.2">
      <c r="A23">
        <f t="shared" si="3"/>
        <v>4.25</v>
      </c>
      <c r="B23">
        <f t="shared" si="1"/>
        <v>4.5</v>
      </c>
      <c r="C23">
        <f t="shared" ref="C23:D23" si="18">C16</f>
        <v>75</v>
      </c>
      <c r="D23">
        <f t="shared" si="18"/>
        <v>80</v>
      </c>
      <c r="E23">
        <f t="shared" si="5"/>
        <v>17</v>
      </c>
      <c r="F23">
        <f t="shared" si="6"/>
        <v>7</v>
      </c>
      <c r="G23" s="2">
        <f ca="1">OFFSET('Stata with format &amp; calculation'!$J$1,$E23-14,$F23)</f>
        <v>1.6091663482415395E-4</v>
      </c>
    </row>
    <row r="24" spans="1:7" x14ac:dyDescent="0.2">
      <c r="A24">
        <f t="shared" si="3"/>
        <v>4.5</v>
      </c>
      <c r="B24">
        <f t="shared" si="1"/>
        <v>4.75</v>
      </c>
      <c r="C24">
        <f t="shared" ref="C24:D24" si="19">C17</f>
        <v>18</v>
      </c>
      <c r="D24">
        <f t="shared" si="19"/>
        <v>24</v>
      </c>
      <c r="E24">
        <f t="shared" si="5"/>
        <v>18</v>
      </c>
      <c r="F24">
        <f t="shared" si="6"/>
        <v>1</v>
      </c>
      <c r="G24" s="2">
        <f ca="1">OFFSET('Stata with format &amp; calculation'!$J$1,$E24-14,$F24)</f>
        <v>2.6764728041087193E-3</v>
      </c>
    </row>
    <row r="25" spans="1:7" x14ac:dyDescent="0.2">
      <c r="A25">
        <f t="shared" si="3"/>
        <v>4.5</v>
      </c>
      <c r="B25">
        <f t="shared" si="1"/>
        <v>4.75</v>
      </c>
      <c r="C25">
        <f t="shared" ref="C25:D25" si="20">C18</f>
        <v>25</v>
      </c>
      <c r="D25">
        <f t="shared" si="20"/>
        <v>34</v>
      </c>
      <c r="E25">
        <f t="shared" si="5"/>
        <v>18</v>
      </c>
      <c r="F25">
        <f t="shared" si="6"/>
        <v>2</v>
      </c>
      <c r="G25" s="2">
        <f ca="1">OFFSET('Stata with format &amp; calculation'!$J$1,$E25-14,$F25)</f>
        <v>1.2664828120055834E-3</v>
      </c>
    </row>
    <row r="26" spans="1:7" x14ac:dyDescent="0.2">
      <c r="A26">
        <f t="shared" si="3"/>
        <v>4.5</v>
      </c>
      <c r="B26">
        <f t="shared" si="1"/>
        <v>4.75</v>
      </c>
      <c r="C26">
        <f t="shared" ref="C26:D26" si="21">C19</f>
        <v>35</v>
      </c>
      <c r="D26">
        <f t="shared" si="21"/>
        <v>44</v>
      </c>
      <c r="E26">
        <f t="shared" si="5"/>
        <v>18</v>
      </c>
      <c r="F26">
        <f t="shared" si="6"/>
        <v>3</v>
      </c>
      <c r="G26" s="2">
        <f ca="1">OFFSET('Stata with format &amp; calculation'!$J$1,$E26-14,$F26)</f>
        <v>1.5366834252121418E-3</v>
      </c>
    </row>
    <row r="27" spans="1:7" x14ac:dyDescent="0.2">
      <c r="A27">
        <f t="shared" si="3"/>
        <v>4.5</v>
      </c>
      <c r="B27">
        <f t="shared" si="1"/>
        <v>4.75</v>
      </c>
      <c r="C27">
        <f t="shared" ref="C27:D27" si="22">C20</f>
        <v>45</v>
      </c>
      <c r="D27">
        <f t="shared" si="22"/>
        <v>54</v>
      </c>
      <c r="E27">
        <f t="shared" si="5"/>
        <v>18</v>
      </c>
      <c r="F27">
        <f t="shared" si="6"/>
        <v>4</v>
      </c>
      <c r="G27" s="2">
        <f ca="1">OFFSET('Stata with format &amp; calculation'!$J$1,$E27-14,$F27)</f>
        <v>3.5346874074562483E-3</v>
      </c>
    </row>
    <row r="28" spans="1:7" x14ac:dyDescent="0.2">
      <c r="A28">
        <f t="shared" si="3"/>
        <v>4.5</v>
      </c>
      <c r="B28">
        <f t="shared" si="1"/>
        <v>4.75</v>
      </c>
      <c r="C28">
        <f t="shared" ref="C28:D28" si="23">C21</f>
        <v>55</v>
      </c>
      <c r="D28">
        <f t="shared" si="23"/>
        <v>64</v>
      </c>
      <c r="E28">
        <f t="shared" si="5"/>
        <v>18</v>
      </c>
      <c r="F28">
        <f t="shared" si="6"/>
        <v>5</v>
      </c>
      <c r="G28" s="2">
        <f ca="1">OFFSET('Stata with format &amp; calculation'!$J$1,$E28-14,$F28)</f>
        <v>2.3195279003034577E-3</v>
      </c>
    </row>
    <row r="29" spans="1:7" x14ac:dyDescent="0.2">
      <c r="A29">
        <f t="shared" si="3"/>
        <v>4.5</v>
      </c>
      <c r="B29">
        <f t="shared" si="1"/>
        <v>4.75</v>
      </c>
      <c r="C29">
        <f t="shared" ref="C29:D29" si="24">C22</f>
        <v>65</v>
      </c>
      <c r="D29">
        <f t="shared" si="24"/>
        <v>74</v>
      </c>
      <c r="E29">
        <f t="shared" si="5"/>
        <v>18</v>
      </c>
      <c r="F29">
        <f t="shared" si="6"/>
        <v>6</v>
      </c>
      <c r="G29" s="2">
        <f ca="1">OFFSET('Stata with format &amp; calculation'!$J$1,$E29-14,$F29)</f>
        <v>9.9993706273956095E-4</v>
      </c>
    </row>
    <row r="30" spans="1:7" x14ac:dyDescent="0.2">
      <c r="A30">
        <f t="shared" si="3"/>
        <v>4.5</v>
      </c>
      <c r="B30">
        <f t="shared" si="1"/>
        <v>4.75</v>
      </c>
      <c r="C30">
        <f t="shared" ref="C30:D30" si="25">C23</f>
        <v>75</v>
      </c>
      <c r="D30">
        <f t="shared" si="25"/>
        <v>80</v>
      </c>
      <c r="E30">
        <f t="shared" si="5"/>
        <v>18</v>
      </c>
      <c r="F30">
        <f t="shared" si="6"/>
        <v>7</v>
      </c>
      <c r="G30" s="2">
        <f ca="1">OFFSET('Stata with format &amp; calculation'!$J$1,$E30-14,$F30)</f>
        <v>1.8101552636776651E-4</v>
      </c>
    </row>
    <row r="31" spans="1:7" x14ac:dyDescent="0.2">
      <c r="A31">
        <f t="shared" si="3"/>
        <v>4.75</v>
      </c>
      <c r="B31">
        <f t="shared" si="1"/>
        <v>5</v>
      </c>
      <c r="C31">
        <f t="shared" ref="C31:D31" si="26">C24</f>
        <v>18</v>
      </c>
      <c r="D31">
        <f t="shared" si="26"/>
        <v>24</v>
      </c>
      <c r="E31">
        <f t="shared" si="5"/>
        <v>19</v>
      </c>
      <c r="F31">
        <f t="shared" si="6"/>
        <v>1</v>
      </c>
      <c r="G31" s="2">
        <f ca="1">OFFSET('Stata with format &amp; calculation'!$J$1,$E31-14,$F31)</f>
        <v>2.2429450772088778E-3</v>
      </c>
    </row>
    <row r="32" spans="1:7" x14ac:dyDescent="0.2">
      <c r="A32">
        <f t="shared" si="3"/>
        <v>4.75</v>
      </c>
      <c r="B32">
        <f t="shared" si="1"/>
        <v>5</v>
      </c>
      <c r="C32">
        <f t="shared" ref="C32:D32" si="27">C25</f>
        <v>25</v>
      </c>
      <c r="D32">
        <f t="shared" si="27"/>
        <v>34</v>
      </c>
      <c r="E32">
        <f t="shared" si="5"/>
        <v>19</v>
      </c>
      <c r="F32">
        <f t="shared" si="6"/>
        <v>2</v>
      </c>
      <c r="G32" s="2">
        <f ca="1">OFFSET('Stata with format &amp; calculation'!$J$1,$E32-14,$F32)</f>
        <v>2.0434815640851633E-3</v>
      </c>
    </row>
    <row r="33" spans="1:7" x14ac:dyDescent="0.2">
      <c r="A33">
        <f t="shared" si="3"/>
        <v>4.75</v>
      </c>
      <c r="B33">
        <f t="shared" si="1"/>
        <v>5</v>
      </c>
      <c r="C33">
        <f t="shared" ref="C33:D33" si="28">C26</f>
        <v>35</v>
      </c>
      <c r="D33">
        <f t="shared" si="28"/>
        <v>44</v>
      </c>
      <c r="E33">
        <f t="shared" si="5"/>
        <v>19</v>
      </c>
      <c r="F33">
        <f t="shared" si="6"/>
        <v>3</v>
      </c>
      <c r="G33" s="2">
        <f ca="1">OFFSET('Stata with format &amp; calculation'!$J$1,$E33-14,$F33)</f>
        <v>2.4645208222532984E-3</v>
      </c>
    </row>
    <row r="34" spans="1:7" x14ac:dyDescent="0.2">
      <c r="A34">
        <f t="shared" si="3"/>
        <v>4.75</v>
      </c>
      <c r="B34">
        <f t="shared" si="1"/>
        <v>5</v>
      </c>
      <c r="C34">
        <f t="shared" ref="C34:D34" si="29">C27</f>
        <v>45</v>
      </c>
      <c r="D34">
        <f t="shared" si="29"/>
        <v>54</v>
      </c>
      <c r="E34">
        <f t="shared" si="5"/>
        <v>19</v>
      </c>
      <c r="F34">
        <f t="shared" si="6"/>
        <v>4</v>
      </c>
      <c r="G34" s="2">
        <f ca="1">OFFSET('Stata with format &amp; calculation'!$J$1,$E34-14,$F34)</f>
        <v>3.5973467395937213E-3</v>
      </c>
    </row>
    <row r="35" spans="1:7" x14ac:dyDescent="0.2">
      <c r="A35">
        <f t="shared" si="3"/>
        <v>4.75</v>
      </c>
      <c r="B35">
        <f t="shared" si="1"/>
        <v>5</v>
      </c>
      <c r="C35">
        <f t="shared" ref="C35:D35" si="30">C28</f>
        <v>55</v>
      </c>
      <c r="D35">
        <f t="shared" si="30"/>
        <v>64</v>
      </c>
      <c r="E35">
        <f t="shared" si="5"/>
        <v>19</v>
      </c>
      <c r="F35">
        <f t="shared" si="6"/>
        <v>5</v>
      </c>
      <c r="G35" s="2">
        <f ca="1">OFFSET('Stata with format &amp; calculation'!$J$1,$E35-14,$F35)</f>
        <v>7.797337984257322E-3</v>
      </c>
    </row>
    <row r="36" spans="1:7" x14ac:dyDescent="0.2">
      <c r="A36">
        <f t="shared" si="3"/>
        <v>4.75</v>
      </c>
      <c r="B36">
        <f t="shared" si="1"/>
        <v>5</v>
      </c>
      <c r="C36">
        <f t="shared" ref="C36:D36" si="31">C29</f>
        <v>65</v>
      </c>
      <c r="D36">
        <f t="shared" si="31"/>
        <v>74</v>
      </c>
      <c r="E36">
        <f t="shared" si="5"/>
        <v>19</v>
      </c>
      <c r="F36">
        <f t="shared" si="6"/>
        <v>6</v>
      </c>
      <c r="G36" s="2">
        <f ca="1">OFFSET('Stata with format &amp; calculation'!$J$1,$E36-14,$F36)</f>
        <v>6.4729074265067249E-3</v>
      </c>
    </row>
    <row r="37" spans="1:7" x14ac:dyDescent="0.2">
      <c r="A37">
        <f t="shared" si="3"/>
        <v>4.75</v>
      </c>
      <c r="B37">
        <f t="shared" si="1"/>
        <v>5</v>
      </c>
      <c r="C37">
        <f t="shared" ref="C37:D37" si="32">C30</f>
        <v>75</v>
      </c>
      <c r="D37">
        <f t="shared" si="32"/>
        <v>80</v>
      </c>
      <c r="E37">
        <f t="shared" si="5"/>
        <v>19</v>
      </c>
      <c r="F37">
        <f t="shared" si="6"/>
        <v>7</v>
      </c>
      <c r="G37" s="2">
        <f ca="1">OFFSET('Stata with format &amp; calculation'!$J$1,$E37-14,$F37)</f>
        <v>9.3431311120791803E-3</v>
      </c>
    </row>
    <row r="38" spans="1:7" x14ac:dyDescent="0.2">
      <c r="A38">
        <f t="shared" si="3"/>
        <v>5</v>
      </c>
      <c r="B38">
        <f t="shared" si="1"/>
        <v>5.25</v>
      </c>
      <c r="C38">
        <f t="shared" ref="C38:D38" si="33">C31</f>
        <v>18</v>
      </c>
      <c r="D38">
        <f t="shared" si="33"/>
        <v>24</v>
      </c>
      <c r="E38">
        <f t="shared" si="5"/>
        <v>20</v>
      </c>
      <c r="F38">
        <f t="shared" si="6"/>
        <v>1</v>
      </c>
      <c r="G38" s="2">
        <f ca="1">OFFSET('Stata with format &amp; calculation'!$J$1,$E38-14,$F38)</f>
        <v>3.261400524021105E-3</v>
      </c>
    </row>
    <row r="39" spans="1:7" x14ac:dyDescent="0.2">
      <c r="A39">
        <f t="shared" si="3"/>
        <v>5</v>
      </c>
      <c r="B39">
        <f t="shared" si="1"/>
        <v>5.25</v>
      </c>
      <c r="C39">
        <f t="shared" ref="C39:D39" si="34">C32</f>
        <v>25</v>
      </c>
      <c r="D39">
        <f t="shared" si="34"/>
        <v>34</v>
      </c>
      <c r="E39">
        <f t="shared" si="5"/>
        <v>20</v>
      </c>
      <c r="F39">
        <f t="shared" si="6"/>
        <v>2</v>
      </c>
      <c r="G39" s="2">
        <f ca="1">OFFSET('Stata with format &amp; calculation'!$J$1,$E39-14,$F39)</f>
        <v>4.0844477397571606E-3</v>
      </c>
    </row>
    <row r="40" spans="1:7" x14ac:dyDescent="0.2">
      <c r="A40">
        <f t="shared" si="3"/>
        <v>5</v>
      </c>
      <c r="B40">
        <f t="shared" si="1"/>
        <v>5.25</v>
      </c>
      <c r="C40">
        <f t="shared" ref="C40:D40" si="35">C33</f>
        <v>35</v>
      </c>
      <c r="D40">
        <f t="shared" si="35"/>
        <v>44</v>
      </c>
      <c r="E40">
        <f t="shared" si="5"/>
        <v>20</v>
      </c>
      <c r="F40">
        <f t="shared" si="6"/>
        <v>3</v>
      </c>
      <c r="G40" s="2">
        <f ca="1">OFFSET('Stata with format &amp; calculation'!$J$1,$E40-14,$F40)</f>
        <v>3.6553192731263121E-3</v>
      </c>
    </row>
    <row r="41" spans="1:7" x14ac:dyDescent="0.2">
      <c r="A41">
        <f t="shared" si="3"/>
        <v>5</v>
      </c>
      <c r="B41">
        <f t="shared" si="1"/>
        <v>5.25</v>
      </c>
      <c r="C41">
        <f t="shared" ref="C41:D41" si="36">C34</f>
        <v>45</v>
      </c>
      <c r="D41">
        <f t="shared" si="36"/>
        <v>54</v>
      </c>
      <c r="E41">
        <f t="shared" si="5"/>
        <v>20</v>
      </c>
      <c r="F41">
        <f t="shared" si="6"/>
        <v>4</v>
      </c>
      <c r="G41" s="2">
        <f ca="1">OFFSET('Stata with format &amp; calculation'!$J$1,$E41-14,$F41)</f>
        <v>7.5148906785855738E-3</v>
      </c>
    </row>
    <row r="42" spans="1:7" x14ac:dyDescent="0.2">
      <c r="A42">
        <f t="shared" si="3"/>
        <v>5</v>
      </c>
      <c r="B42">
        <f t="shared" si="1"/>
        <v>5.25</v>
      </c>
      <c r="C42">
        <f t="shared" ref="C42:D42" si="37">C35</f>
        <v>55</v>
      </c>
      <c r="D42">
        <f t="shared" si="37"/>
        <v>64</v>
      </c>
      <c r="E42">
        <f t="shared" si="5"/>
        <v>20</v>
      </c>
      <c r="F42">
        <f t="shared" si="6"/>
        <v>5</v>
      </c>
      <c r="G42" s="2">
        <f ca="1">OFFSET('Stata with format &amp; calculation'!$J$1,$E42-14,$F42)</f>
        <v>7.1336011165753933E-3</v>
      </c>
    </row>
    <row r="43" spans="1:7" x14ac:dyDescent="0.2">
      <c r="A43">
        <f t="shared" si="3"/>
        <v>5</v>
      </c>
      <c r="B43">
        <f t="shared" si="1"/>
        <v>5.25</v>
      </c>
      <c r="C43">
        <f t="shared" ref="C43:D43" si="38">C36</f>
        <v>65</v>
      </c>
      <c r="D43">
        <f t="shared" si="38"/>
        <v>74</v>
      </c>
      <c r="E43">
        <f t="shared" si="5"/>
        <v>20</v>
      </c>
      <c r="F43">
        <f t="shared" si="6"/>
        <v>6</v>
      </c>
      <c r="G43" s="2">
        <f ca="1">OFFSET('Stata with format &amp; calculation'!$J$1,$E43-14,$F43)</f>
        <v>1.1639883611806611E-2</v>
      </c>
    </row>
    <row r="44" spans="1:7" x14ac:dyDescent="0.2">
      <c r="A44">
        <f t="shared" si="3"/>
        <v>5</v>
      </c>
      <c r="B44">
        <f t="shared" si="1"/>
        <v>5.25</v>
      </c>
      <c r="C44">
        <f t="shared" ref="C44:D44" si="39">C37</f>
        <v>75</v>
      </c>
      <c r="D44">
        <f t="shared" si="39"/>
        <v>80</v>
      </c>
      <c r="E44">
        <f t="shared" si="5"/>
        <v>20</v>
      </c>
      <c r="F44">
        <f t="shared" si="6"/>
        <v>7</v>
      </c>
      <c r="G44" s="2">
        <f ca="1">OFFSET('Stata with format &amp; calculation'!$J$1,$E44-14,$F44)</f>
        <v>1.9206100264699023E-2</v>
      </c>
    </row>
    <row r="45" spans="1:7" x14ac:dyDescent="0.2">
      <c r="A45">
        <f t="shared" si="3"/>
        <v>5.25</v>
      </c>
      <c r="B45">
        <f t="shared" si="1"/>
        <v>5.5</v>
      </c>
      <c r="C45">
        <f t="shared" ref="C45:D45" si="40">C38</f>
        <v>18</v>
      </c>
      <c r="D45">
        <f t="shared" si="40"/>
        <v>24</v>
      </c>
      <c r="E45">
        <f t="shared" si="5"/>
        <v>21</v>
      </c>
      <c r="F45">
        <f t="shared" si="6"/>
        <v>1</v>
      </c>
      <c r="G45" s="2">
        <f ca="1">OFFSET('Stata with format &amp; calculation'!$J$1,$E45-14,$F45)</f>
        <v>2.8076238441251673E-3</v>
      </c>
    </row>
    <row r="46" spans="1:7" x14ac:dyDescent="0.2">
      <c r="A46">
        <f t="shared" si="3"/>
        <v>5.25</v>
      </c>
      <c r="B46">
        <f t="shared" si="1"/>
        <v>5.5</v>
      </c>
      <c r="C46">
        <f t="shared" ref="C46:D46" si="41">C39</f>
        <v>25</v>
      </c>
      <c r="D46">
        <f t="shared" si="41"/>
        <v>34</v>
      </c>
      <c r="E46">
        <f t="shared" si="5"/>
        <v>21</v>
      </c>
      <c r="F46">
        <f t="shared" si="6"/>
        <v>2</v>
      </c>
      <c r="G46" s="2">
        <f ca="1">OFFSET('Stata with format &amp; calculation'!$J$1,$E46-14,$F46)</f>
        <v>4.9170618974460787E-3</v>
      </c>
    </row>
    <row r="47" spans="1:7" x14ac:dyDescent="0.2">
      <c r="A47">
        <f t="shared" si="3"/>
        <v>5.25</v>
      </c>
      <c r="B47">
        <f t="shared" si="1"/>
        <v>5.5</v>
      </c>
      <c r="C47">
        <f t="shared" ref="C47:D47" si="42">C40</f>
        <v>35</v>
      </c>
      <c r="D47">
        <f t="shared" si="42"/>
        <v>44</v>
      </c>
      <c r="E47">
        <f t="shared" si="5"/>
        <v>21</v>
      </c>
      <c r="F47">
        <f t="shared" si="6"/>
        <v>3</v>
      </c>
      <c r="G47" s="2">
        <f ca="1">OFFSET('Stata with format &amp; calculation'!$J$1,$E47-14,$F47)</f>
        <v>5.3936357149009951E-3</v>
      </c>
    </row>
    <row r="48" spans="1:7" x14ac:dyDescent="0.2">
      <c r="A48">
        <f t="shared" si="3"/>
        <v>5.25</v>
      </c>
      <c r="B48">
        <f t="shared" si="1"/>
        <v>5.5</v>
      </c>
      <c r="C48">
        <f t="shared" ref="C48:D48" si="43">C41</f>
        <v>45</v>
      </c>
      <c r="D48">
        <f t="shared" si="43"/>
        <v>54</v>
      </c>
      <c r="E48">
        <f t="shared" si="5"/>
        <v>21</v>
      </c>
      <c r="F48">
        <f t="shared" si="6"/>
        <v>4</v>
      </c>
      <c r="G48" s="2">
        <f ca="1">OFFSET('Stata with format &amp; calculation'!$J$1,$E48-14,$F48)</f>
        <v>5.2723395365238766E-3</v>
      </c>
    </row>
    <row r="49" spans="1:7" x14ac:dyDescent="0.2">
      <c r="A49">
        <f t="shared" si="3"/>
        <v>5.25</v>
      </c>
      <c r="B49">
        <f t="shared" si="1"/>
        <v>5.5</v>
      </c>
      <c r="C49">
        <f t="shared" ref="C49:D49" si="44">C42</f>
        <v>55</v>
      </c>
      <c r="D49">
        <f t="shared" si="44"/>
        <v>64</v>
      </c>
      <c r="E49">
        <f t="shared" si="5"/>
        <v>21</v>
      </c>
      <c r="F49">
        <f t="shared" si="6"/>
        <v>5</v>
      </c>
      <c r="G49" s="2">
        <f ca="1">OFFSET('Stata with format &amp; calculation'!$J$1,$E49-14,$F49)</f>
        <v>9.3863610136129001E-3</v>
      </c>
    </row>
    <row r="50" spans="1:7" x14ac:dyDescent="0.2">
      <c r="A50">
        <f t="shared" si="3"/>
        <v>5.25</v>
      </c>
      <c r="B50">
        <f t="shared" si="1"/>
        <v>5.5</v>
      </c>
      <c r="C50">
        <f t="shared" ref="C50:D50" si="45">C43</f>
        <v>65</v>
      </c>
      <c r="D50">
        <f t="shared" si="45"/>
        <v>74</v>
      </c>
      <c r="E50">
        <f t="shared" si="5"/>
        <v>21</v>
      </c>
      <c r="F50">
        <f t="shared" si="6"/>
        <v>6</v>
      </c>
      <c r="G50" s="2">
        <f ca="1">OFFSET('Stata with format &amp; calculation'!$J$1,$E50-14,$F50)</f>
        <v>1.3418228135661264E-2</v>
      </c>
    </row>
    <row r="51" spans="1:7" x14ac:dyDescent="0.2">
      <c r="A51">
        <f t="shared" si="3"/>
        <v>5.25</v>
      </c>
      <c r="B51">
        <f t="shared" si="1"/>
        <v>5.5</v>
      </c>
      <c r="C51">
        <f t="shared" ref="C51:D51" si="46">C44</f>
        <v>75</v>
      </c>
      <c r="D51">
        <f t="shared" si="46"/>
        <v>80</v>
      </c>
      <c r="E51">
        <f t="shared" si="5"/>
        <v>21</v>
      </c>
      <c r="F51">
        <f t="shared" si="6"/>
        <v>7</v>
      </c>
      <c r="G51" s="2">
        <f ca="1">OFFSET('Stata with format &amp; calculation'!$J$1,$E51-14,$F51)</f>
        <v>1.9940055214327002E-2</v>
      </c>
    </row>
    <row r="52" spans="1:7" x14ac:dyDescent="0.2">
      <c r="A52">
        <f t="shared" si="3"/>
        <v>5.5</v>
      </c>
      <c r="B52">
        <f t="shared" si="1"/>
        <v>5.75</v>
      </c>
      <c r="C52">
        <f t="shared" ref="C52:D52" si="47">C45</f>
        <v>18</v>
      </c>
      <c r="D52">
        <f t="shared" si="47"/>
        <v>24</v>
      </c>
      <c r="E52">
        <f t="shared" si="5"/>
        <v>22</v>
      </c>
      <c r="F52">
        <f t="shared" si="6"/>
        <v>1</v>
      </c>
      <c r="G52" s="2">
        <f ca="1">OFFSET('Stata with format &amp; calculation'!$J$1,$E52-14,$F52)</f>
        <v>3.7360252586713378E-3</v>
      </c>
    </row>
    <row r="53" spans="1:7" x14ac:dyDescent="0.2">
      <c r="A53">
        <f t="shared" si="3"/>
        <v>5.5</v>
      </c>
      <c r="B53">
        <f t="shared" si="1"/>
        <v>5.75</v>
      </c>
      <c r="C53">
        <f t="shared" ref="C53:D53" si="48">C46</f>
        <v>25</v>
      </c>
      <c r="D53">
        <f t="shared" si="48"/>
        <v>34</v>
      </c>
      <c r="E53">
        <f t="shared" si="5"/>
        <v>22</v>
      </c>
      <c r="F53">
        <f t="shared" si="6"/>
        <v>2</v>
      </c>
      <c r="G53" s="2">
        <f ca="1">OFFSET('Stata with format &amp; calculation'!$J$1,$E53-14,$F53)</f>
        <v>7.3126223319599139E-3</v>
      </c>
    </row>
    <row r="54" spans="1:7" x14ac:dyDescent="0.2">
      <c r="A54">
        <f t="shared" si="3"/>
        <v>5.5</v>
      </c>
      <c r="B54">
        <f t="shared" si="1"/>
        <v>5.75</v>
      </c>
      <c r="C54">
        <f t="shared" ref="C54:D54" si="49">C47</f>
        <v>35</v>
      </c>
      <c r="D54">
        <f t="shared" si="49"/>
        <v>44</v>
      </c>
      <c r="E54">
        <f t="shared" si="5"/>
        <v>22</v>
      </c>
      <c r="F54">
        <f t="shared" si="6"/>
        <v>3</v>
      </c>
      <c r="G54" s="2">
        <f ca="1">OFFSET('Stata with format &amp; calculation'!$J$1,$E54-14,$F54)</f>
        <v>9.4961289640139741E-3</v>
      </c>
    </row>
    <row r="55" spans="1:7" x14ac:dyDescent="0.2">
      <c r="A55">
        <f t="shared" si="3"/>
        <v>5.5</v>
      </c>
      <c r="B55">
        <f t="shared" si="1"/>
        <v>5.75</v>
      </c>
      <c r="C55">
        <f t="shared" ref="C55:D55" si="50">C48</f>
        <v>45</v>
      </c>
      <c r="D55">
        <f t="shared" si="50"/>
        <v>54</v>
      </c>
      <c r="E55">
        <f t="shared" si="5"/>
        <v>22</v>
      </c>
      <c r="F55">
        <f t="shared" si="6"/>
        <v>4</v>
      </c>
      <c r="G55" s="2">
        <f ca="1">OFFSET('Stata with format &amp; calculation'!$J$1,$E55-14,$F55)</f>
        <v>1.0114702482731204E-2</v>
      </c>
    </row>
    <row r="56" spans="1:7" x14ac:dyDescent="0.2">
      <c r="A56">
        <f t="shared" si="3"/>
        <v>5.5</v>
      </c>
      <c r="B56">
        <f t="shared" si="1"/>
        <v>5.75</v>
      </c>
      <c r="C56">
        <f t="shared" ref="C56:D56" si="51">C49</f>
        <v>55</v>
      </c>
      <c r="D56">
        <f t="shared" si="51"/>
        <v>64</v>
      </c>
      <c r="E56">
        <f t="shared" si="5"/>
        <v>22</v>
      </c>
      <c r="F56">
        <f t="shared" si="6"/>
        <v>5</v>
      </c>
      <c r="G56" s="2">
        <f ca="1">OFFSET('Stata with format &amp; calculation'!$J$1,$E56-14,$F56)</f>
        <v>9.8533438640285333E-3</v>
      </c>
    </row>
    <row r="57" spans="1:7" x14ac:dyDescent="0.2">
      <c r="A57">
        <f t="shared" si="3"/>
        <v>5.5</v>
      </c>
      <c r="B57">
        <f t="shared" si="1"/>
        <v>5.75</v>
      </c>
      <c r="C57">
        <f t="shared" ref="C57:D57" si="52">C50</f>
        <v>65</v>
      </c>
      <c r="D57">
        <f t="shared" si="52"/>
        <v>74</v>
      </c>
      <c r="E57">
        <f t="shared" si="5"/>
        <v>22</v>
      </c>
      <c r="F57">
        <f t="shared" si="6"/>
        <v>6</v>
      </c>
      <c r="G57" s="2">
        <f ca="1">OFFSET('Stata with format &amp; calculation'!$J$1,$E57-14,$F57)</f>
        <v>1.7227989054011066E-2</v>
      </c>
    </row>
    <row r="58" spans="1:7" x14ac:dyDescent="0.2">
      <c r="A58">
        <f t="shared" si="3"/>
        <v>5.5</v>
      </c>
      <c r="B58">
        <f t="shared" si="1"/>
        <v>5.75</v>
      </c>
      <c r="C58">
        <f t="shared" ref="C58:D58" si="53">C51</f>
        <v>75</v>
      </c>
      <c r="D58">
        <f t="shared" si="53"/>
        <v>80</v>
      </c>
      <c r="E58">
        <f t="shared" si="5"/>
        <v>22</v>
      </c>
      <c r="F58">
        <f t="shared" si="6"/>
        <v>7</v>
      </c>
      <c r="G58" s="2">
        <f ca="1">OFFSET('Stata with format &amp; calculation'!$J$1,$E58-14,$F58)</f>
        <v>2.3791810458337469E-2</v>
      </c>
    </row>
    <row r="59" spans="1:7" x14ac:dyDescent="0.2">
      <c r="A59">
        <f t="shared" si="3"/>
        <v>5.75</v>
      </c>
      <c r="B59">
        <f t="shared" si="1"/>
        <v>6</v>
      </c>
      <c r="C59">
        <f t="shared" ref="C59:D59" si="54">C52</f>
        <v>18</v>
      </c>
      <c r="D59">
        <f t="shared" si="54"/>
        <v>24</v>
      </c>
      <c r="E59">
        <f t="shared" si="5"/>
        <v>23</v>
      </c>
      <c r="F59">
        <f t="shared" si="6"/>
        <v>1</v>
      </c>
      <c r="G59" s="2">
        <f ca="1">OFFSET('Stata with format &amp; calculation'!$J$1,$E59-14,$F59)</f>
        <v>5.5201068206229666E-3</v>
      </c>
    </row>
    <row r="60" spans="1:7" x14ac:dyDescent="0.2">
      <c r="A60">
        <f t="shared" si="3"/>
        <v>5.75</v>
      </c>
      <c r="B60">
        <f t="shared" si="1"/>
        <v>6</v>
      </c>
      <c r="C60">
        <f t="shared" ref="C60:D60" si="55">C53</f>
        <v>25</v>
      </c>
      <c r="D60">
        <f t="shared" si="55"/>
        <v>34</v>
      </c>
      <c r="E60">
        <f t="shared" si="5"/>
        <v>23</v>
      </c>
      <c r="F60">
        <f t="shared" si="6"/>
        <v>2</v>
      </c>
      <c r="G60" s="2">
        <f ca="1">OFFSET('Stata with format &amp; calculation'!$J$1,$E60-14,$F60)</f>
        <v>1.154156380576018E-2</v>
      </c>
    </row>
    <row r="61" spans="1:7" x14ac:dyDescent="0.2">
      <c r="A61">
        <f t="shared" si="3"/>
        <v>5.75</v>
      </c>
      <c r="B61">
        <f t="shared" si="1"/>
        <v>6</v>
      </c>
      <c r="C61">
        <f t="shared" ref="C61:D61" si="56">C54</f>
        <v>35</v>
      </c>
      <c r="D61">
        <f t="shared" si="56"/>
        <v>44</v>
      </c>
      <c r="E61">
        <f t="shared" si="5"/>
        <v>23</v>
      </c>
      <c r="F61">
        <f t="shared" si="6"/>
        <v>3</v>
      </c>
      <c r="G61" s="2">
        <f ca="1">OFFSET('Stata with format &amp; calculation'!$J$1,$E61-14,$F61)</f>
        <v>1.4464158366223475E-2</v>
      </c>
    </row>
    <row r="62" spans="1:7" x14ac:dyDescent="0.2">
      <c r="A62">
        <f t="shared" si="3"/>
        <v>5.75</v>
      </c>
      <c r="B62">
        <f t="shared" si="1"/>
        <v>6</v>
      </c>
      <c r="C62">
        <f t="shared" ref="C62:D62" si="57">C55</f>
        <v>45</v>
      </c>
      <c r="D62">
        <f t="shared" si="57"/>
        <v>54</v>
      </c>
      <c r="E62">
        <f t="shared" si="5"/>
        <v>23</v>
      </c>
      <c r="F62">
        <f t="shared" si="6"/>
        <v>4</v>
      </c>
      <c r="G62" s="2">
        <f ca="1">OFFSET('Stata with format &amp; calculation'!$J$1,$E62-14,$F62)</f>
        <v>1.0416457568172289E-2</v>
      </c>
    </row>
    <row r="63" spans="1:7" x14ac:dyDescent="0.2">
      <c r="A63">
        <f t="shared" si="3"/>
        <v>5.75</v>
      </c>
      <c r="B63">
        <f t="shared" si="1"/>
        <v>6</v>
      </c>
      <c r="C63">
        <f t="shared" ref="C63:D63" si="58">C56</f>
        <v>55</v>
      </c>
      <c r="D63">
        <f t="shared" si="58"/>
        <v>64</v>
      </c>
      <c r="E63">
        <f t="shared" si="5"/>
        <v>23</v>
      </c>
      <c r="F63">
        <f t="shared" si="6"/>
        <v>5</v>
      </c>
      <c r="G63" s="2">
        <f ca="1">OFFSET('Stata with format &amp; calculation'!$J$1,$E63-14,$F63)</f>
        <v>1.4516411022435104E-2</v>
      </c>
    </row>
    <row r="64" spans="1:7" x14ac:dyDescent="0.2">
      <c r="A64">
        <f t="shared" si="3"/>
        <v>5.75</v>
      </c>
      <c r="B64">
        <f t="shared" si="1"/>
        <v>6</v>
      </c>
      <c r="C64">
        <f t="shared" ref="C64:D64" si="59">C57</f>
        <v>65</v>
      </c>
      <c r="D64">
        <f t="shared" si="59"/>
        <v>74</v>
      </c>
      <c r="E64">
        <f t="shared" si="5"/>
        <v>23</v>
      </c>
      <c r="F64">
        <f t="shared" si="6"/>
        <v>6</v>
      </c>
      <c r="G64" s="2">
        <f ca="1">OFFSET('Stata with format &amp; calculation'!$J$1,$E64-14,$F64)</f>
        <v>1.803554847871864E-2</v>
      </c>
    </row>
    <row r="65" spans="1:7" x14ac:dyDescent="0.2">
      <c r="A65">
        <f t="shared" si="3"/>
        <v>5.75</v>
      </c>
      <c r="B65">
        <f t="shared" si="1"/>
        <v>6</v>
      </c>
      <c r="C65">
        <f t="shared" ref="C65:D65" si="60">C58</f>
        <v>75</v>
      </c>
      <c r="D65">
        <f t="shared" si="60"/>
        <v>80</v>
      </c>
      <c r="E65">
        <f t="shared" si="5"/>
        <v>23</v>
      </c>
      <c r="F65">
        <f t="shared" si="6"/>
        <v>7</v>
      </c>
      <c r="G65" s="2">
        <f ca="1">OFFSET('Stata with format &amp; calculation'!$J$1,$E65-14,$F65)</f>
        <v>1.9823091178517129E-2</v>
      </c>
    </row>
    <row r="66" spans="1:7" x14ac:dyDescent="0.2">
      <c r="A66">
        <f t="shared" si="3"/>
        <v>6</v>
      </c>
      <c r="B66">
        <f t="shared" si="1"/>
        <v>6.25</v>
      </c>
      <c r="C66">
        <f t="shared" ref="C66:D66" si="61">C59</f>
        <v>18</v>
      </c>
      <c r="D66">
        <f t="shared" si="61"/>
        <v>24</v>
      </c>
      <c r="E66">
        <f t="shared" si="5"/>
        <v>24</v>
      </c>
      <c r="F66">
        <f t="shared" si="6"/>
        <v>1</v>
      </c>
      <c r="G66" s="2">
        <f ca="1">OFFSET('Stata with format &amp; calculation'!$J$1,$E66-14,$F66)</f>
        <v>4.6028175805721298E-3</v>
      </c>
    </row>
    <row r="67" spans="1:7" x14ac:dyDescent="0.2">
      <c r="A67">
        <f t="shared" si="3"/>
        <v>6</v>
      </c>
      <c r="B67">
        <f t="shared" si="1"/>
        <v>6.25</v>
      </c>
      <c r="C67">
        <f t="shared" ref="C67:D67" si="62">C60</f>
        <v>25</v>
      </c>
      <c r="D67">
        <f t="shared" si="62"/>
        <v>34</v>
      </c>
      <c r="E67">
        <f t="shared" si="5"/>
        <v>24</v>
      </c>
      <c r="F67">
        <f t="shared" si="6"/>
        <v>2</v>
      </c>
      <c r="G67" s="2">
        <f ca="1">OFFSET('Stata with format &amp; calculation'!$J$1,$E67-14,$F67)</f>
        <v>1.6952295467077518E-2</v>
      </c>
    </row>
    <row r="68" spans="1:7" x14ac:dyDescent="0.2">
      <c r="A68">
        <f t="shared" si="3"/>
        <v>6</v>
      </c>
      <c r="B68">
        <f t="shared" ref="B68:B114" si="63">A68+0.25</f>
        <v>6.25</v>
      </c>
      <c r="C68">
        <f t="shared" ref="C68:D68" si="64">C61</f>
        <v>35</v>
      </c>
      <c r="D68">
        <f t="shared" si="64"/>
        <v>44</v>
      </c>
      <c r="E68">
        <f t="shared" si="5"/>
        <v>24</v>
      </c>
      <c r="F68">
        <f t="shared" si="6"/>
        <v>3</v>
      </c>
      <c r="G68" s="2">
        <f ca="1">OFFSET('Stata with format &amp; calculation'!$J$1,$E68-14,$F68)</f>
        <v>1.9972347981280735E-2</v>
      </c>
    </row>
    <row r="69" spans="1:7" x14ac:dyDescent="0.2">
      <c r="A69">
        <f t="shared" si="3"/>
        <v>6</v>
      </c>
      <c r="B69">
        <f t="shared" si="63"/>
        <v>6.25</v>
      </c>
      <c r="C69">
        <f t="shared" ref="C69:D69" si="65">C62</f>
        <v>45</v>
      </c>
      <c r="D69">
        <f t="shared" si="65"/>
        <v>54</v>
      </c>
      <c r="E69">
        <f t="shared" si="5"/>
        <v>24</v>
      </c>
      <c r="F69">
        <f t="shared" si="6"/>
        <v>4</v>
      </c>
      <c r="G69" s="2">
        <f ca="1">OFFSET('Stata with format &amp; calculation'!$J$1,$E69-14,$F69)</f>
        <v>1.673235533466258E-2</v>
      </c>
    </row>
    <row r="70" spans="1:7" x14ac:dyDescent="0.2">
      <c r="A70">
        <f t="shared" si="3"/>
        <v>6</v>
      </c>
      <c r="B70">
        <f t="shared" si="63"/>
        <v>6.25</v>
      </c>
      <c r="C70">
        <f t="shared" ref="C70:D70" si="66">C63</f>
        <v>55</v>
      </c>
      <c r="D70">
        <f t="shared" si="66"/>
        <v>64</v>
      </c>
      <c r="E70">
        <f t="shared" si="5"/>
        <v>24</v>
      </c>
      <c r="F70">
        <f t="shared" si="6"/>
        <v>5</v>
      </c>
      <c r="G70" s="2">
        <f ca="1">OFFSET('Stata with format &amp; calculation'!$J$1,$E70-14,$F70)</f>
        <v>1.8256842405685841E-2</v>
      </c>
    </row>
    <row r="71" spans="1:7" x14ac:dyDescent="0.2">
      <c r="A71">
        <f t="shared" si="3"/>
        <v>6</v>
      </c>
      <c r="B71">
        <f t="shared" si="63"/>
        <v>6.25</v>
      </c>
      <c r="C71">
        <f t="shared" ref="C71:D71" si="67">C64</f>
        <v>65</v>
      </c>
      <c r="D71">
        <f t="shared" si="67"/>
        <v>74</v>
      </c>
      <c r="E71">
        <f t="shared" si="5"/>
        <v>24</v>
      </c>
      <c r="F71">
        <f t="shared" si="6"/>
        <v>6</v>
      </c>
      <c r="G71" s="2">
        <f ca="1">OFFSET('Stata with format &amp; calculation'!$J$1,$E71-14,$F71)</f>
        <v>2.0188688164238387E-2</v>
      </c>
    </row>
    <row r="72" spans="1:7" x14ac:dyDescent="0.2">
      <c r="A72">
        <f t="shared" si="3"/>
        <v>6</v>
      </c>
      <c r="B72">
        <f t="shared" si="63"/>
        <v>6.25</v>
      </c>
      <c r="C72">
        <f t="shared" ref="C72:D72" si="68">C65</f>
        <v>75</v>
      </c>
      <c r="D72">
        <f t="shared" si="68"/>
        <v>80</v>
      </c>
      <c r="E72">
        <f t="shared" si="5"/>
        <v>24</v>
      </c>
      <c r="F72">
        <f t="shared" si="6"/>
        <v>7</v>
      </c>
      <c r="G72" s="2">
        <f ca="1">OFFSET('Stata with format &amp; calculation'!$J$1,$E72-14,$F72)</f>
        <v>1.9841579054543545E-2</v>
      </c>
    </row>
    <row r="73" spans="1:7" x14ac:dyDescent="0.2">
      <c r="A73">
        <f t="shared" si="3"/>
        <v>6.25</v>
      </c>
      <c r="B73">
        <f t="shared" si="63"/>
        <v>6.5</v>
      </c>
      <c r="C73">
        <f t="shared" ref="C73:D73" si="69">C66</f>
        <v>18</v>
      </c>
      <c r="D73">
        <f t="shared" si="69"/>
        <v>24</v>
      </c>
      <c r="E73">
        <f t="shared" si="5"/>
        <v>25</v>
      </c>
      <c r="F73">
        <f t="shared" si="6"/>
        <v>1</v>
      </c>
      <c r="G73" s="2">
        <f ca="1">OFFSET('Stata with format &amp; calculation'!$J$1,$E73-14,$F73)</f>
        <v>5.4846221493305121E-3</v>
      </c>
    </row>
    <row r="74" spans="1:7" x14ac:dyDescent="0.2">
      <c r="A74">
        <f t="shared" si="3"/>
        <v>6.25</v>
      </c>
      <c r="B74">
        <f t="shared" si="63"/>
        <v>6.5</v>
      </c>
      <c r="C74">
        <f t="shared" ref="C74:D74" si="70">C67</f>
        <v>25</v>
      </c>
      <c r="D74">
        <f t="shared" si="70"/>
        <v>34</v>
      </c>
      <c r="E74">
        <f t="shared" si="5"/>
        <v>25</v>
      </c>
      <c r="F74">
        <f t="shared" si="6"/>
        <v>2</v>
      </c>
      <c r="G74" s="2">
        <f ca="1">OFFSET('Stata with format &amp; calculation'!$J$1,$E74-14,$F74)</f>
        <v>2.0711020237559837E-2</v>
      </c>
    </row>
    <row r="75" spans="1:7" x14ac:dyDescent="0.2">
      <c r="A75">
        <f t="shared" ref="A75:A114" si="71">E75*0.25</f>
        <v>6.25</v>
      </c>
      <c r="B75">
        <f t="shared" si="63"/>
        <v>6.5</v>
      </c>
      <c r="C75">
        <f t="shared" ref="C75:D75" si="72">C68</f>
        <v>35</v>
      </c>
      <c r="D75">
        <f t="shared" si="72"/>
        <v>44</v>
      </c>
      <c r="E75">
        <f t="shared" ref="E75:E114" si="73">E68+1</f>
        <v>25</v>
      </c>
      <c r="F75">
        <f t="shared" ref="F75:F114" si="74">F68</f>
        <v>3</v>
      </c>
      <c r="G75" s="2">
        <f ca="1">OFFSET('Stata with format &amp; calculation'!$J$1,$E75-14,$F75)</f>
        <v>2.3377808643737643E-2</v>
      </c>
    </row>
    <row r="76" spans="1:7" x14ac:dyDescent="0.2">
      <c r="A76">
        <f t="shared" si="71"/>
        <v>6.25</v>
      </c>
      <c r="B76">
        <f t="shared" si="63"/>
        <v>6.5</v>
      </c>
      <c r="C76">
        <f t="shared" ref="C76:D76" si="75">C69</f>
        <v>45</v>
      </c>
      <c r="D76">
        <f t="shared" si="75"/>
        <v>54</v>
      </c>
      <c r="E76">
        <f t="shared" si="73"/>
        <v>25</v>
      </c>
      <c r="F76">
        <f t="shared" si="74"/>
        <v>4</v>
      </c>
      <c r="G76" s="2">
        <f ca="1">OFFSET('Stata with format &amp; calculation'!$J$1,$E76-14,$F76)</f>
        <v>2.136466656894517E-2</v>
      </c>
    </row>
    <row r="77" spans="1:7" x14ac:dyDescent="0.2">
      <c r="A77">
        <f t="shared" si="71"/>
        <v>6.25</v>
      </c>
      <c r="B77">
        <f t="shared" si="63"/>
        <v>6.5</v>
      </c>
      <c r="C77">
        <f t="shared" ref="C77:D77" si="76">C70</f>
        <v>55</v>
      </c>
      <c r="D77">
        <f t="shared" si="76"/>
        <v>64</v>
      </c>
      <c r="E77">
        <f t="shared" si="73"/>
        <v>25</v>
      </c>
      <c r="F77">
        <f t="shared" si="74"/>
        <v>5</v>
      </c>
      <c r="G77" s="2">
        <f ca="1">OFFSET('Stata with format &amp; calculation'!$J$1,$E77-14,$F77)</f>
        <v>1.9809942210584144E-2</v>
      </c>
    </row>
    <row r="78" spans="1:7" x14ac:dyDescent="0.2">
      <c r="A78">
        <f t="shared" si="71"/>
        <v>6.25</v>
      </c>
      <c r="B78">
        <f t="shared" si="63"/>
        <v>6.5</v>
      </c>
      <c r="C78">
        <f t="shared" ref="C78:D78" si="77">C71</f>
        <v>65</v>
      </c>
      <c r="D78">
        <f t="shared" si="77"/>
        <v>74</v>
      </c>
      <c r="E78">
        <f t="shared" si="73"/>
        <v>25</v>
      </c>
      <c r="F78">
        <f t="shared" si="74"/>
        <v>6</v>
      </c>
      <c r="G78" s="2">
        <f ca="1">OFFSET('Stata with format &amp; calculation'!$J$1,$E78-14,$F78)</f>
        <v>1.706008802148402E-2</v>
      </c>
    </row>
    <row r="79" spans="1:7" x14ac:dyDescent="0.2">
      <c r="A79">
        <f t="shared" si="71"/>
        <v>6.25</v>
      </c>
      <c r="B79">
        <f t="shared" si="63"/>
        <v>6.5</v>
      </c>
      <c r="C79">
        <f t="shared" ref="C79:D79" si="78">C72</f>
        <v>75</v>
      </c>
      <c r="D79">
        <f t="shared" si="78"/>
        <v>80</v>
      </c>
      <c r="E79">
        <f t="shared" si="73"/>
        <v>25</v>
      </c>
      <c r="F79">
        <f t="shared" si="74"/>
        <v>7</v>
      </c>
      <c r="G79" s="2">
        <f ca="1">OFFSET('Stata with format &amp; calculation'!$J$1,$E79-14,$F79)</f>
        <v>1.0106308956507163E-2</v>
      </c>
    </row>
    <row r="80" spans="1:7" x14ac:dyDescent="0.2">
      <c r="A80">
        <f t="shared" si="71"/>
        <v>6.5</v>
      </c>
      <c r="B80">
        <f t="shared" si="63"/>
        <v>6.75</v>
      </c>
      <c r="C80">
        <f t="shared" ref="C80:D80" si="79">C73</f>
        <v>18</v>
      </c>
      <c r="D80">
        <f t="shared" si="79"/>
        <v>24</v>
      </c>
      <c r="E80">
        <f t="shared" si="73"/>
        <v>26</v>
      </c>
      <c r="F80">
        <f t="shared" si="74"/>
        <v>1</v>
      </c>
      <c r="G80" s="2">
        <f ca="1">OFFSET('Stata with format &amp; calculation'!$J$1,$E80-14,$F80)</f>
        <v>4.3038997434321274E-3</v>
      </c>
    </row>
    <row r="81" spans="1:7" x14ac:dyDescent="0.2">
      <c r="A81">
        <f t="shared" si="71"/>
        <v>6.5</v>
      </c>
      <c r="B81">
        <f t="shared" si="63"/>
        <v>6.75</v>
      </c>
      <c r="C81">
        <f t="shared" ref="C81:D81" si="80">C74</f>
        <v>25</v>
      </c>
      <c r="D81">
        <f t="shared" si="80"/>
        <v>34</v>
      </c>
      <c r="E81">
        <f t="shared" si="73"/>
        <v>26</v>
      </c>
      <c r="F81">
        <f t="shared" si="74"/>
        <v>2</v>
      </c>
      <c r="G81" s="2">
        <f ca="1">OFFSET('Stata with format &amp; calculation'!$J$1,$E81-14,$F81)</f>
        <v>2.3959196667584077E-2</v>
      </c>
    </row>
    <row r="82" spans="1:7" x14ac:dyDescent="0.2">
      <c r="A82">
        <f t="shared" si="71"/>
        <v>6.5</v>
      </c>
      <c r="B82">
        <f t="shared" si="63"/>
        <v>6.75</v>
      </c>
      <c r="C82">
        <f t="shared" ref="C82:D82" si="81">C75</f>
        <v>35</v>
      </c>
      <c r="D82">
        <f t="shared" si="81"/>
        <v>44</v>
      </c>
      <c r="E82">
        <f t="shared" si="73"/>
        <v>26</v>
      </c>
      <c r="F82">
        <f t="shared" si="74"/>
        <v>3</v>
      </c>
      <c r="G82" s="2">
        <f ca="1">OFFSET('Stata with format &amp; calculation'!$J$1,$E82-14,$F82)</f>
        <v>2.4375719209505164E-2</v>
      </c>
    </row>
    <row r="83" spans="1:7" x14ac:dyDescent="0.2">
      <c r="A83">
        <f t="shared" si="71"/>
        <v>6.5</v>
      </c>
      <c r="B83">
        <f t="shared" si="63"/>
        <v>6.75</v>
      </c>
      <c r="C83">
        <f t="shared" ref="C83:D83" si="82">C76</f>
        <v>45</v>
      </c>
      <c r="D83">
        <f t="shared" si="82"/>
        <v>54</v>
      </c>
      <c r="E83">
        <f t="shared" si="73"/>
        <v>26</v>
      </c>
      <c r="F83">
        <f t="shared" si="74"/>
        <v>4</v>
      </c>
      <c r="G83" s="2">
        <f ca="1">OFFSET('Stata with format &amp; calculation'!$J$1,$E83-14,$F83)</f>
        <v>2.7381265147717354E-2</v>
      </c>
    </row>
    <row r="84" spans="1:7" x14ac:dyDescent="0.2">
      <c r="A84">
        <f t="shared" si="71"/>
        <v>6.5</v>
      </c>
      <c r="B84">
        <f t="shared" si="63"/>
        <v>6.75</v>
      </c>
      <c r="C84">
        <f t="shared" ref="C84:D84" si="83">C77</f>
        <v>55</v>
      </c>
      <c r="D84">
        <f t="shared" si="83"/>
        <v>64</v>
      </c>
      <c r="E84">
        <f t="shared" si="73"/>
        <v>26</v>
      </c>
      <c r="F84">
        <f t="shared" si="74"/>
        <v>5</v>
      </c>
      <c r="G84" s="2">
        <f ca="1">OFFSET('Stata with format &amp; calculation'!$J$1,$E84-14,$F84)</f>
        <v>2.2896563281700966E-2</v>
      </c>
    </row>
    <row r="85" spans="1:7" x14ac:dyDescent="0.2">
      <c r="A85">
        <f t="shared" si="71"/>
        <v>6.5</v>
      </c>
      <c r="B85">
        <f t="shared" si="63"/>
        <v>6.75</v>
      </c>
      <c r="C85">
        <f t="shared" ref="C85:D85" si="84">C78</f>
        <v>65</v>
      </c>
      <c r="D85">
        <f t="shared" si="84"/>
        <v>74</v>
      </c>
      <c r="E85">
        <f t="shared" si="73"/>
        <v>26</v>
      </c>
      <c r="F85">
        <f t="shared" si="74"/>
        <v>6</v>
      </c>
      <c r="G85" s="2">
        <f ca="1">OFFSET('Stata with format &amp; calculation'!$J$1,$E85-14,$F85)</f>
        <v>1.5902021653430718E-2</v>
      </c>
    </row>
    <row r="86" spans="1:7" x14ac:dyDescent="0.2">
      <c r="A86">
        <f t="shared" si="71"/>
        <v>6.5</v>
      </c>
      <c r="B86">
        <f t="shared" si="63"/>
        <v>6.75</v>
      </c>
      <c r="C86">
        <f t="shared" ref="C86:D86" si="85">C79</f>
        <v>75</v>
      </c>
      <c r="D86">
        <f t="shared" si="85"/>
        <v>80</v>
      </c>
      <c r="E86">
        <f t="shared" si="73"/>
        <v>26</v>
      </c>
      <c r="F86">
        <f t="shared" si="74"/>
        <v>7</v>
      </c>
      <c r="G86" s="2">
        <f ca="1">OFFSET('Stata with format &amp; calculation'!$J$1,$E86-14,$F86)</f>
        <v>7.9011835601804619E-3</v>
      </c>
    </row>
    <row r="87" spans="1:7" x14ac:dyDescent="0.2">
      <c r="A87">
        <f t="shared" si="71"/>
        <v>6.75</v>
      </c>
      <c r="B87">
        <f t="shared" si="63"/>
        <v>7</v>
      </c>
      <c r="C87">
        <f t="shared" ref="C87:D87" si="86">C80</f>
        <v>18</v>
      </c>
      <c r="D87">
        <f t="shared" si="86"/>
        <v>24</v>
      </c>
      <c r="E87">
        <f t="shared" si="73"/>
        <v>27</v>
      </c>
      <c r="F87">
        <f t="shared" si="74"/>
        <v>1</v>
      </c>
      <c r="G87" s="2">
        <f ca="1">OFFSET('Stata with format &amp; calculation'!$J$1,$E87-14,$F87)</f>
        <v>2.8158640674168104E-3</v>
      </c>
    </row>
    <row r="88" spans="1:7" x14ac:dyDescent="0.2">
      <c r="A88">
        <f t="shared" si="71"/>
        <v>6.75</v>
      </c>
      <c r="B88">
        <f t="shared" si="63"/>
        <v>7</v>
      </c>
      <c r="C88">
        <f t="shared" ref="C88:D88" si="87">C81</f>
        <v>25</v>
      </c>
      <c r="D88">
        <f t="shared" si="87"/>
        <v>34</v>
      </c>
      <c r="E88">
        <f t="shared" si="73"/>
        <v>27</v>
      </c>
      <c r="F88">
        <f t="shared" si="74"/>
        <v>2</v>
      </c>
      <c r="G88" s="2">
        <f ca="1">OFFSET('Stata with format &amp; calculation'!$J$1,$E88-14,$F88)</f>
        <v>2.0737623253888282E-2</v>
      </c>
    </row>
    <row r="89" spans="1:7" x14ac:dyDescent="0.2">
      <c r="A89">
        <f t="shared" si="71"/>
        <v>6.75</v>
      </c>
      <c r="B89">
        <f t="shared" si="63"/>
        <v>7</v>
      </c>
      <c r="C89">
        <f t="shared" ref="C89:D89" si="88">C82</f>
        <v>35</v>
      </c>
      <c r="D89">
        <f t="shared" si="88"/>
        <v>44</v>
      </c>
      <c r="E89">
        <f t="shared" si="73"/>
        <v>27</v>
      </c>
      <c r="F89">
        <f t="shared" si="74"/>
        <v>3</v>
      </c>
      <c r="G89" s="2">
        <f ca="1">OFFSET('Stata with format &amp; calculation'!$J$1,$E89-14,$F89)</f>
        <v>2.6806180848926955E-2</v>
      </c>
    </row>
    <row r="90" spans="1:7" x14ac:dyDescent="0.2">
      <c r="A90">
        <f t="shared" si="71"/>
        <v>6.75</v>
      </c>
      <c r="B90">
        <f t="shared" si="63"/>
        <v>7</v>
      </c>
      <c r="C90">
        <f t="shared" ref="C90:D90" si="89">C83</f>
        <v>45</v>
      </c>
      <c r="D90">
        <f t="shared" si="89"/>
        <v>54</v>
      </c>
      <c r="E90">
        <f t="shared" si="73"/>
        <v>27</v>
      </c>
      <c r="F90">
        <f t="shared" si="74"/>
        <v>4</v>
      </c>
      <c r="G90" s="2">
        <f ca="1">OFFSET('Stata with format &amp; calculation'!$J$1,$E90-14,$F90)</f>
        <v>2.9331877168218327E-2</v>
      </c>
    </row>
    <row r="91" spans="1:7" x14ac:dyDescent="0.2">
      <c r="A91">
        <f t="shared" si="71"/>
        <v>6.75</v>
      </c>
      <c r="B91">
        <f t="shared" si="63"/>
        <v>7</v>
      </c>
      <c r="C91">
        <f t="shared" ref="C91:D91" si="90">C84</f>
        <v>55</v>
      </c>
      <c r="D91">
        <f t="shared" si="90"/>
        <v>64</v>
      </c>
      <c r="E91">
        <f t="shared" si="73"/>
        <v>27</v>
      </c>
      <c r="F91">
        <f t="shared" si="74"/>
        <v>5</v>
      </c>
      <c r="G91" s="2">
        <f ca="1">OFFSET('Stata with format &amp; calculation'!$J$1,$E91-14,$F91)</f>
        <v>1.6246285887812906E-2</v>
      </c>
    </row>
    <row r="92" spans="1:7" x14ac:dyDescent="0.2">
      <c r="A92">
        <f t="shared" si="71"/>
        <v>6.75</v>
      </c>
      <c r="B92">
        <f t="shared" si="63"/>
        <v>7</v>
      </c>
      <c r="C92">
        <f t="shared" ref="C92:D92" si="91">C85</f>
        <v>65</v>
      </c>
      <c r="D92">
        <f t="shared" si="91"/>
        <v>74</v>
      </c>
      <c r="E92">
        <f t="shared" si="73"/>
        <v>27</v>
      </c>
      <c r="F92">
        <f t="shared" si="74"/>
        <v>6</v>
      </c>
      <c r="G92" s="2">
        <f ca="1">OFFSET('Stata with format &amp; calculation'!$J$1,$E92-14,$F92)</f>
        <v>8.9038571946684873E-3</v>
      </c>
    </row>
    <row r="93" spans="1:7" x14ac:dyDescent="0.2">
      <c r="A93">
        <f t="shared" si="71"/>
        <v>6.75</v>
      </c>
      <c r="B93">
        <f t="shared" si="63"/>
        <v>7</v>
      </c>
      <c r="C93">
        <f t="shared" ref="C93:D93" si="92">C86</f>
        <v>75</v>
      </c>
      <c r="D93">
        <f t="shared" si="92"/>
        <v>80</v>
      </c>
      <c r="E93">
        <f t="shared" si="73"/>
        <v>27</v>
      </c>
      <c r="F93">
        <f t="shared" si="74"/>
        <v>7</v>
      </c>
      <c r="G93" s="2">
        <f ca="1">OFFSET('Stata with format &amp; calculation'!$J$1,$E93-14,$F93)</f>
        <v>2.373900103028181E-3</v>
      </c>
    </row>
    <row r="94" spans="1:7" x14ac:dyDescent="0.2">
      <c r="A94">
        <f t="shared" si="71"/>
        <v>7</v>
      </c>
      <c r="B94">
        <f t="shared" si="63"/>
        <v>7.25</v>
      </c>
      <c r="C94">
        <f t="shared" ref="C94:D94" si="93">C87</f>
        <v>18</v>
      </c>
      <c r="D94">
        <f t="shared" si="93"/>
        <v>24</v>
      </c>
      <c r="E94">
        <f t="shared" si="73"/>
        <v>28</v>
      </c>
      <c r="F94">
        <f t="shared" si="74"/>
        <v>1</v>
      </c>
      <c r="G94" s="2">
        <f ca="1">OFFSET('Stata with format &amp; calculation'!$J$1,$E94-14,$F94)</f>
        <v>8.1576418239545114E-4</v>
      </c>
    </row>
    <row r="95" spans="1:7" x14ac:dyDescent="0.2">
      <c r="A95">
        <f t="shared" si="71"/>
        <v>7</v>
      </c>
      <c r="B95">
        <f t="shared" si="63"/>
        <v>7.25</v>
      </c>
      <c r="C95">
        <f t="shared" ref="C95:D95" si="94">C88</f>
        <v>25</v>
      </c>
      <c r="D95">
        <f t="shared" si="94"/>
        <v>34</v>
      </c>
      <c r="E95">
        <f t="shared" si="73"/>
        <v>28</v>
      </c>
      <c r="F95">
        <f t="shared" si="74"/>
        <v>2</v>
      </c>
      <c r="G95" s="2">
        <f ca="1">OFFSET('Stata with format &amp; calculation'!$J$1,$E95-14,$F95)</f>
        <v>1.3124149637357386E-2</v>
      </c>
    </row>
    <row r="96" spans="1:7" x14ac:dyDescent="0.2">
      <c r="A96">
        <f t="shared" si="71"/>
        <v>7</v>
      </c>
      <c r="B96">
        <f t="shared" si="63"/>
        <v>7.25</v>
      </c>
      <c r="C96">
        <f t="shared" ref="C96:D96" si="95">C89</f>
        <v>35</v>
      </c>
      <c r="D96">
        <f t="shared" si="95"/>
        <v>44</v>
      </c>
      <c r="E96">
        <f t="shared" si="73"/>
        <v>28</v>
      </c>
      <c r="F96">
        <f t="shared" si="74"/>
        <v>3</v>
      </c>
      <c r="G96" s="2">
        <f ca="1">OFFSET('Stata with format &amp; calculation'!$J$1,$E96-14,$F96)</f>
        <v>1.9838814262852302E-2</v>
      </c>
    </row>
    <row r="97" spans="1:7" x14ac:dyDescent="0.2">
      <c r="A97">
        <f t="shared" si="71"/>
        <v>7</v>
      </c>
      <c r="B97">
        <f t="shared" si="63"/>
        <v>7.25</v>
      </c>
      <c r="C97">
        <f t="shared" ref="C97:D97" si="96">C90</f>
        <v>45</v>
      </c>
      <c r="D97">
        <f t="shared" si="96"/>
        <v>54</v>
      </c>
      <c r="E97">
        <f t="shared" si="73"/>
        <v>28</v>
      </c>
      <c r="F97">
        <f t="shared" si="74"/>
        <v>4</v>
      </c>
      <c r="G97" s="2">
        <f ca="1">OFFSET('Stata with format &amp; calculation'!$J$1,$E97-14,$F97)</f>
        <v>2.0985318081377533E-2</v>
      </c>
    </row>
    <row r="98" spans="1:7" x14ac:dyDescent="0.2">
      <c r="A98">
        <f t="shared" si="71"/>
        <v>7</v>
      </c>
      <c r="B98">
        <f t="shared" si="63"/>
        <v>7.25</v>
      </c>
      <c r="C98">
        <f t="shared" ref="C98:D98" si="97">C91</f>
        <v>55</v>
      </c>
      <c r="D98">
        <f t="shared" si="97"/>
        <v>64</v>
      </c>
      <c r="E98">
        <f t="shared" si="73"/>
        <v>28</v>
      </c>
      <c r="F98">
        <f t="shared" si="74"/>
        <v>5</v>
      </c>
      <c r="G98" s="2">
        <f ca="1">OFFSET('Stata with format &amp; calculation'!$J$1,$E98-14,$F98)</f>
        <v>1.4713798081661051E-2</v>
      </c>
    </row>
    <row r="99" spans="1:7" x14ac:dyDescent="0.2">
      <c r="A99">
        <f t="shared" si="71"/>
        <v>7</v>
      </c>
      <c r="B99">
        <f t="shared" si="63"/>
        <v>7.25</v>
      </c>
      <c r="C99">
        <f t="shared" ref="C99:D99" si="98">C92</f>
        <v>65</v>
      </c>
      <c r="D99">
        <f t="shared" si="98"/>
        <v>74</v>
      </c>
      <c r="E99">
        <f t="shared" si="73"/>
        <v>28</v>
      </c>
      <c r="F99">
        <f t="shared" si="74"/>
        <v>6</v>
      </c>
      <c r="G99" s="2">
        <f ca="1">OFFSET('Stata with format &amp; calculation'!$J$1,$E99-14,$F99)</f>
        <v>3.9159098517646826E-3</v>
      </c>
    </row>
    <row r="100" spans="1:7" x14ac:dyDescent="0.2">
      <c r="A100">
        <f t="shared" si="71"/>
        <v>7</v>
      </c>
      <c r="B100">
        <f t="shared" si="63"/>
        <v>7.25</v>
      </c>
      <c r="C100">
        <f t="shared" ref="C100:D100" si="99">C93</f>
        <v>75</v>
      </c>
      <c r="D100">
        <f t="shared" si="99"/>
        <v>80</v>
      </c>
      <c r="E100">
        <f t="shared" si="73"/>
        <v>28</v>
      </c>
      <c r="F100">
        <f t="shared" si="74"/>
        <v>7</v>
      </c>
      <c r="G100" s="2">
        <f ca="1">OFFSET('Stata with format &amp; calculation'!$J$1,$E100-14,$F100)</f>
        <v>1.622835097012474E-3</v>
      </c>
    </row>
    <row r="101" spans="1:7" x14ac:dyDescent="0.2">
      <c r="A101">
        <f t="shared" si="71"/>
        <v>7.25</v>
      </c>
      <c r="B101">
        <f t="shared" si="63"/>
        <v>7.5</v>
      </c>
      <c r="C101">
        <f t="shared" ref="C101:D101" si="100">C94</f>
        <v>18</v>
      </c>
      <c r="D101">
        <f t="shared" si="100"/>
        <v>24</v>
      </c>
      <c r="E101">
        <f t="shared" si="73"/>
        <v>29</v>
      </c>
      <c r="F101">
        <f t="shared" si="74"/>
        <v>1</v>
      </c>
      <c r="G101" s="2">
        <f ca="1">OFFSET('Stata with format &amp; calculation'!$J$1,$E101-14,$F101)</f>
        <v>0</v>
      </c>
    </row>
    <row r="102" spans="1:7" x14ac:dyDescent="0.2">
      <c r="A102">
        <f t="shared" si="71"/>
        <v>7.25</v>
      </c>
      <c r="B102">
        <f t="shared" si="63"/>
        <v>7.5</v>
      </c>
      <c r="C102">
        <f t="shared" ref="C102:D102" si="101">C95</f>
        <v>25</v>
      </c>
      <c r="D102">
        <f t="shared" si="101"/>
        <v>34</v>
      </c>
      <c r="E102">
        <f t="shared" si="73"/>
        <v>29</v>
      </c>
      <c r="F102">
        <f t="shared" si="74"/>
        <v>2</v>
      </c>
      <c r="G102" s="2">
        <f ca="1">OFFSET('Stata with format &amp; calculation'!$J$1,$E102-14,$F102)</f>
        <v>8.1015756619618566E-3</v>
      </c>
    </row>
    <row r="103" spans="1:7" x14ac:dyDescent="0.2">
      <c r="A103">
        <f t="shared" si="71"/>
        <v>7.25</v>
      </c>
      <c r="B103">
        <f t="shared" si="63"/>
        <v>7.5</v>
      </c>
      <c r="C103">
        <f t="shared" ref="C103:D103" si="102">C96</f>
        <v>35</v>
      </c>
      <c r="D103">
        <f t="shared" si="102"/>
        <v>44</v>
      </c>
      <c r="E103">
        <f t="shared" si="73"/>
        <v>29</v>
      </c>
      <c r="F103">
        <f t="shared" si="74"/>
        <v>3</v>
      </c>
      <c r="G103" s="2">
        <f ca="1">OFFSET('Stata with format &amp; calculation'!$J$1,$E103-14,$F103)</f>
        <v>1.1863179629308853E-2</v>
      </c>
    </row>
    <row r="104" spans="1:7" x14ac:dyDescent="0.2">
      <c r="A104">
        <f t="shared" si="71"/>
        <v>7.25</v>
      </c>
      <c r="B104">
        <f t="shared" si="63"/>
        <v>7.5</v>
      </c>
      <c r="C104">
        <f t="shared" ref="C104:D104" si="103">C97</f>
        <v>45</v>
      </c>
      <c r="D104">
        <f t="shared" si="103"/>
        <v>54</v>
      </c>
      <c r="E104">
        <f t="shared" si="73"/>
        <v>29</v>
      </c>
      <c r="F104">
        <f t="shared" si="74"/>
        <v>4</v>
      </c>
      <c r="G104" s="2">
        <f ca="1">OFFSET('Stata with format &amp; calculation'!$J$1,$E104-14,$F104)</f>
        <v>1.6964395720920716E-2</v>
      </c>
    </row>
    <row r="105" spans="1:7" x14ac:dyDescent="0.2">
      <c r="A105">
        <f t="shared" si="71"/>
        <v>7.25</v>
      </c>
      <c r="B105">
        <f t="shared" si="63"/>
        <v>7.5</v>
      </c>
      <c r="C105">
        <f t="shared" ref="C105:D105" si="104">C98</f>
        <v>55</v>
      </c>
      <c r="D105">
        <f t="shared" si="104"/>
        <v>64</v>
      </c>
      <c r="E105">
        <f t="shared" si="73"/>
        <v>29</v>
      </c>
      <c r="F105">
        <f t="shared" si="74"/>
        <v>5</v>
      </c>
      <c r="G105" s="2">
        <f ca="1">OFFSET('Stata with format &amp; calculation'!$J$1,$E105-14,$F105)</f>
        <v>7.2510647216425797E-3</v>
      </c>
    </row>
    <row r="106" spans="1:7" x14ac:dyDescent="0.2">
      <c r="A106">
        <f t="shared" si="71"/>
        <v>7.25</v>
      </c>
      <c r="B106">
        <f t="shared" si="63"/>
        <v>7.5</v>
      </c>
      <c r="C106">
        <f t="shared" ref="C106:D106" si="105">C99</f>
        <v>65</v>
      </c>
      <c r="D106">
        <f t="shared" si="105"/>
        <v>74</v>
      </c>
      <c r="E106">
        <f t="shared" si="73"/>
        <v>29</v>
      </c>
      <c r="F106">
        <f t="shared" si="74"/>
        <v>6</v>
      </c>
      <c r="G106" s="2">
        <f ca="1">OFFSET('Stata with format &amp; calculation'!$J$1,$E106-14,$F106)</f>
        <v>2.9349049384750294E-3</v>
      </c>
    </row>
    <row r="107" spans="1:7" x14ac:dyDescent="0.2">
      <c r="A107">
        <f t="shared" si="71"/>
        <v>7.25</v>
      </c>
      <c r="B107">
        <f t="shared" si="63"/>
        <v>7.5</v>
      </c>
      <c r="C107">
        <f t="shared" ref="C107:D107" si="106">C100</f>
        <v>75</v>
      </c>
      <c r="D107">
        <f t="shared" si="106"/>
        <v>80</v>
      </c>
      <c r="E107">
        <f t="shared" si="73"/>
        <v>29</v>
      </c>
      <c r="F107">
        <f t="shared" si="74"/>
        <v>7</v>
      </c>
      <c r="G107" s="2">
        <f ca="1">OFFSET('Stata with format &amp; calculation'!$J$1,$E107-14,$F107)</f>
        <v>6.6906014040166379E-4</v>
      </c>
    </row>
    <row r="108" spans="1:7" x14ac:dyDescent="0.2">
      <c r="A108">
        <f t="shared" si="71"/>
        <v>7.5</v>
      </c>
      <c r="B108">
        <f t="shared" si="63"/>
        <v>7.75</v>
      </c>
      <c r="C108">
        <f t="shared" ref="C108:D108" si="107">C101</f>
        <v>18</v>
      </c>
      <c r="D108">
        <f t="shared" si="107"/>
        <v>24</v>
      </c>
      <c r="E108">
        <f t="shared" si="73"/>
        <v>30</v>
      </c>
      <c r="F108">
        <f t="shared" si="74"/>
        <v>1</v>
      </c>
      <c r="G108" s="2">
        <f ca="1">OFFSET('Stata with format &amp; calculation'!$J$1,$E108-14,$F108)</f>
        <v>0</v>
      </c>
    </row>
    <row r="109" spans="1:7" x14ac:dyDescent="0.2">
      <c r="A109">
        <f t="shared" si="71"/>
        <v>7.5</v>
      </c>
      <c r="B109">
        <f t="shared" si="63"/>
        <v>7.75</v>
      </c>
      <c r="C109">
        <f t="shared" ref="C109:D109" si="108">C102</f>
        <v>25</v>
      </c>
      <c r="D109">
        <f t="shared" si="108"/>
        <v>34</v>
      </c>
      <c r="E109">
        <f t="shared" si="73"/>
        <v>30</v>
      </c>
      <c r="F109">
        <f t="shared" si="74"/>
        <v>2</v>
      </c>
      <c r="G109" s="2">
        <f ca="1">OFFSET('Stata with format &amp; calculation'!$J$1,$E109-14,$F109)</f>
        <v>5.9635717808870078E-3</v>
      </c>
    </row>
    <row r="110" spans="1:7" x14ac:dyDescent="0.2">
      <c r="A110">
        <f t="shared" si="71"/>
        <v>7.5</v>
      </c>
      <c r="B110">
        <f t="shared" si="63"/>
        <v>7.75</v>
      </c>
      <c r="C110">
        <f t="shared" ref="C110:D110" si="109">C103</f>
        <v>35</v>
      </c>
      <c r="D110">
        <f t="shared" si="109"/>
        <v>44</v>
      </c>
      <c r="E110">
        <f t="shared" si="73"/>
        <v>30</v>
      </c>
      <c r="F110">
        <f t="shared" si="74"/>
        <v>3</v>
      </c>
      <c r="G110" s="2">
        <f ca="1">OFFSET('Stata with format &amp; calculation'!$J$1,$E110-14,$F110)</f>
        <v>1.0782782933497721E-2</v>
      </c>
    </row>
    <row r="111" spans="1:7" x14ac:dyDescent="0.2">
      <c r="A111">
        <f t="shared" si="71"/>
        <v>7.5</v>
      </c>
      <c r="B111">
        <f t="shared" si="63"/>
        <v>7.75</v>
      </c>
      <c r="C111">
        <f t="shared" ref="C111:D111" si="110">C104</f>
        <v>45</v>
      </c>
      <c r="D111">
        <f t="shared" si="110"/>
        <v>54</v>
      </c>
      <c r="E111">
        <f t="shared" si="73"/>
        <v>30</v>
      </c>
      <c r="F111">
        <f t="shared" si="74"/>
        <v>4</v>
      </c>
      <c r="G111" s="2">
        <f ca="1">OFFSET('Stata with format &amp; calculation'!$J$1,$E111-14,$F111)</f>
        <v>2.0653299014058216E-2</v>
      </c>
    </row>
    <row r="112" spans="1:7" x14ac:dyDescent="0.2">
      <c r="A112">
        <f t="shared" si="71"/>
        <v>7.5</v>
      </c>
      <c r="B112">
        <f t="shared" si="63"/>
        <v>7.75</v>
      </c>
      <c r="C112">
        <f t="shared" ref="C112:D112" si="111">C105</f>
        <v>55</v>
      </c>
      <c r="D112">
        <f t="shared" si="111"/>
        <v>64</v>
      </c>
      <c r="E112">
        <f t="shared" si="73"/>
        <v>30</v>
      </c>
      <c r="F112">
        <f t="shared" si="74"/>
        <v>5</v>
      </c>
      <c r="G112" s="2">
        <f ca="1">OFFSET('Stata with format &amp; calculation'!$J$1,$E112-14,$F112)</f>
        <v>9.704540868452868E-3</v>
      </c>
    </row>
    <row r="113" spans="1:7" x14ac:dyDescent="0.2">
      <c r="A113">
        <f t="shared" si="71"/>
        <v>7.5</v>
      </c>
      <c r="B113">
        <f t="shared" si="63"/>
        <v>7.75</v>
      </c>
      <c r="C113">
        <f t="shared" ref="C113:D113" si="112">C106</f>
        <v>65</v>
      </c>
      <c r="D113">
        <f t="shared" si="112"/>
        <v>74</v>
      </c>
      <c r="E113">
        <f t="shared" si="73"/>
        <v>30</v>
      </c>
      <c r="F113">
        <f t="shared" si="74"/>
        <v>6</v>
      </c>
      <c r="G113" s="2">
        <f ca="1">OFFSET('Stata with format &amp; calculation'!$J$1,$E113-14,$F113)</f>
        <v>3.1684066601484549E-3</v>
      </c>
    </row>
    <row r="114" spans="1:7" x14ac:dyDescent="0.2">
      <c r="A114">
        <f t="shared" si="71"/>
        <v>7.5</v>
      </c>
      <c r="B114">
        <f t="shared" si="63"/>
        <v>7.75</v>
      </c>
      <c r="C114">
        <f t="shared" ref="C114:D114" si="113">C107</f>
        <v>75</v>
      </c>
      <c r="D114">
        <f t="shared" si="113"/>
        <v>80</v>
      </c>
      <c r="E114">
        <f t="shared" si="73"/>
        <v>30</v>
      </c>
      <c r="F114">
        <f t="shared" si="74"/>
        <v>7</v>
      </c>
      <c r="G114" s="2">
        <f ca="1">OFFSET('Stata with format &amp; calculation'!$J$1,$E114-14,$F114)</f>
        <v>1.9749608735622522E-4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0"/>
  <sheetViews>
    <sheetView showGridLines="0" tabSelected="1" workbookViewId="0">
      <selection activeCell="G25" sqref="G25"/>
    </sheetView>
  </sheetViews>
  <sheetFormatPr defaultRowHeight="12.75" x14ac:dyDescent="0.2"/>
  <cols>
    <col min="2" max="3" width="11.83203125" customWidth="1"/>
  </cols>
  <sheetData>
    <row r="2" spans="2:16" ht="13.5" thickBot="1" x14ac:dyDescent="0.25"/>
    <row r="3" spans="2:16" x14ac:dyDescent="0.2">
      <c r="B3" s="5" t="s">
        <v>35</v>
      </c>
      <c r="C3" s="6"/>
      <c r="D3" s="6" t="s">
        <v>3</v>
      </c>
      <c r="E3" s="6"/>
      <c r="F3" s="6"/>
      <c r="G3" s="6"/>
      <c r="H3" s="6"/>
      <c r="I3" s="6"/>
      <c r="J3" s="7"/>
    </row>
    <row r="4" spans="2:16" x14ac:dyDescent="0.2">
      <c r="B4" s="8" t="s">
        <v>6</v>
      </c>
      <c r="C4" s="9" t="s">
        <v>7</v>
      </c>
      <c r="D4" s="9" t="s">
        <v>28</v>
      </c>
      <c r="E4" s="9" t="s">
        <v>29</v>
      </c>
      <c r="F4" s="9" t="s">
        <v>30</v>
      </c>
      <c r="G4" s="9" t="s">
        <v>31</v>
      </c>
      <c r="H4" s="9" t="s">
        <v>32</v>
      </c>
      <c r="I4" s="9" t="s">
        <v>33</v>
      </c>
      <c r="J4" s="10" t="s">
        <v>34</v>
      </c>
    </row>
    <row r="5" spans="2:16" x14ac:dyDescent="0.2">
      <c r="B5" s="11">
        <f>MROUND(52*EXP(O5),100)</f>
        <v>2200</v>
      </c>
      <c r="C5" s="12">
        <f>MROUND(52*EXP(P5),100)</f>
        <v>2800</v>
      </c>
      <c r="D5" s="16">
        <f>'Stata with format &amp; calculation'!K2</f>
        <v>1.615459776831968E-4</v>
      </c>
      <c r="E5" s="17">
        <f>'Stata with format &amp; calculation'!L2</f>
        <v>0</v>
      </c>
      <c r="F5" s="17">
        <f>'Stata with format &amp; calculation'!M2</f>
        <v>0</v>
      </c>
      <c r="G5" s="17">
        <f>'Stata with format &amp; calculation'!N2</f>
        <v>2.7285065650885172E-4</v>
      </c>
      <c r="H5" s="17">
        <f>'Stata with format &amp; calculation'!O2</f>
        <v>3.9856398049707578E-4</v>
      </c>
      <c r="I5" s="17">
        <f>'Stata with format &amp; calculation'!P2</f>
        <v>0</v>
      </c>
      <c r="J5" s="18">
        <f>'Stata with format &amp; calculation'!Q2</f>
        <v>0</v>
      </c>
      <c r="O5">
        <v>3.75</v>
      </c>
      <c r="P5">
        <v>4</v>
      </c>
    </row>
    <row r="6" spans="2:16" x14ac:dyDescent="0.2">
      <c r="B6" s="11">
        <f t="shared" ref="B6:B20" si="0">MROUND(52*EXP(O6),100)</f>
        <v>2800</v>
      </c>
      <c r="C6" s="12">
        <f t="shared" ref="C6:C20" si="1">MROUND(52*EXP(P6),100)</f>
        <v>3600</v>
      </c>
      <c r="D6" s="19">
        <f>'Stata with format &amp; calculation'!K3</f>
        <v>1.1248354786774373E-3</v>
      </c>
      <c r="E6" s="13">
        <f>'Stata with format &amp; calculation'!L3</f>
        <v>1.2069391140912095E-3</v>
      </c>
      <c r="F6" s="13">
        <f>'Stata with format &amp; calculation'!M3</f>
        <v>1.644095391741698E-3</v>
      </c>
      <c r="G6" s="13">
        <f>'Stata with format &amp; calculation'!N3</f>
        <v>1.7440740728028768E-3</v>
      </c>
      <c r="H6" s="13">
        <f>'Stata with format &amp; calculation'!O3</f>
        <v>7.2893027441089345E-4</v>
      </c>
      <c r="I6" s="13">
        <f>'Stata with format &amp; calculation'!P3</f>
        <v>1.6362895267585143E-4</v>
      </c>
      <c r="J6" s="20">
        <f>'Stata with format &amp; calculation'!Q3</f>
        <v>1.8338783204402764E-4</v>
      </c>
      <c r="O6">
        <f>O5+0.25</f>
        <v>4</v>
      </c>
      <c r="P6">
        <f>P5+0.25</f>
        <v>4.25</v>
      </c>
    </row>
    <row r="7" spans="2:16" x14ac:dyDescent="0.2">
      <c r="B7" s="11">
        <f t="shared" si="0"/>
        <v>3600</v>
      </c>
      <c r="C7" s="12">
        <f t="shared" si="1"/>
        <v>4700</v>
      </c>
      <c r="D7" s="19">
        <f>'Stata with format &amp; calculation'!K4</f>
        <v>0</v>
      </c>
      <c r="E7" s="13">
        <f>'Stata with format &amp; calculation'!L4</f>
        <v>2.9550364354930694E-3</v>
      </c>
      <c r="F7" s="13">
        <f>'Stata with format &amp; calculation'!M4</f>
        <v>1.4442539601950835E-3</v>
      </c>
      <c r="G7" s="13">
        <f>'Stata with format &amp; calculation'!N4</f>
        <v>3.6525407528142555E-3</v>
      </c>
      <c r="H7" s="13">
        <f>'Stata with format &amp; calculation'!O4</f>
        <v>2.3561089545079566E-3</v>
      </c>
      <c r="I7" s="13">
        <f>'Stata with format &amp; calculation'!P4</f>
        <v>1.7721773223055757E-4</v>
      </c>
      <c r="J7" s="20">
        <f>'Stata with format &amp; calculation'!Q4</f>
        <v>1.6091663482415395E-4</v>
      </c>
      <c r="O7">
        <f t="shared" ref="O7:O20" si="2">O6+0.25</f>
        <v>4.25</v>
      </c>
      <c r="P7">
        <f t="shared" ref="P7:P20" si="3">P6+0.25</f>
        <v>4.5</v>
      </c>
    </row>
    <row r="8" spans="2:16" x14ac:dyDescent="0.2">
      <c r="B8" s="11">
        <f t="shared" si="0"/>
        <v>4700</v>
      </c>
      <c r="C8" s="12">
        <f t="shared" si="1"/>
        <v>6000</v>
      </c>
      <c r="D8" s="19">
        <f>'Stata with format &amp; calculation'!K5</f>
        <v>2.6764728041087193E-3</v>
      </c>
      <c r="E8" s="13">
        <f>'Stata with format &amp; calculation'!L5</f>
        <v>1.2664828120055834E-3</v>
      </c>
      <c r="F8" s="13">
        <f>'Stata with format &amp; calculation'!M5</f>
        <v>1.5366834252121418E-3</v>
      </c>
      <c r="G8" s="13">
        <f>'Stata with format &amp; calculation'!N5</f>
        <v>3.5346874074562483E-3</v>
      </c>
      <c r="H8" s="13">
        <f>'Stata with format &amp; calculation'!O5</f>
        <v>2.3195279003034577E-3</v>
      </c>
      <c r="I8" s="13">
        <f>'Stata with format &amp; calculation'!P5</f>
        <v>9.9993706273956095E-4</v>
      </c>
      <c r="J8" s="20">
        <f>'Stata with format &amp; calculation'!Q5</f>
        <v>1.8101552636776651E-4</v>
      </c>
      <c r="O8">
        <f t="shared" si="2"/>
        <v>4.5</v>
      </c>
      <c r="P8">
        <f t="shared" si="3"/>
        <v>4.75</v>
      </c>
    </row>
    <row r="9" spans="2:16" x14ac:dyDescent="0.2">
      <c r="B9" s="11">
        <f t="shared" si="0"/>
        <v>6000</v>
      </c>
      <c r="C9" s="12">
        <f t="shared" si="1"/>
        <v>7700</v>
      </c>
      <c r="D9" s="19">
        <f>'Stata with format &amp; calculation'!K6</f>
        <v>2.2429450772088778E-3</v>
      </c>
      <c r="E9" s="13">
        <f>'Stata with format &amp; calculation'!L6</f>
        <v>2.0434815640851633E-3</v>
      </c>
      <c r="F9" s="13">
        <f>'Stata with format &amp; calculation'!M6</f>
        <v>2.4645208222532984E-3</v>
      </c>
      <c r="G9" s="13">
        <f>'Stata with format &amp; calculation'!N6</f>
        <v>3.5973467395937213E-3</v>
      </c>
      <c r="H9" s="13">
        <f>'Stata with format &amp; calculation'!O6</f>
        <v>7.797337984257322E-3</v>
      </c>
      <c r="I9" s="13">
        <f>'Stata with format &amp; calculation'!P6</f>
        <v>6.4729074265067249E-3</v>
      </c>
      <c r="J9" s="20">
        <f>'Stata with format &amp; calculation'!Q6</f>
        <v>9.3431311120791803E-3</v>
      </c>
      <c r="O9">
        <f t="shared" si="2"/>
        <v>4.75</v>
      </c>
      <c r="P9">
        <f t="shared" si="3"/>
        <v>5</v>
      </c>
    </row>
    <row r="10" spans="2:16" x14ac:dyDescent="0.2">
      <c r="B10" s="11">
        <f t="shared" si="0"/>
        <v>7700</v>
      </c>
      <c r="C10" s="12">
        <f t="shared" si="1"/>
        <v>9900</v>
      </c>
      <c r="D10" s="19">
        <f>'Stata with format &amp; calculation'!K7</f>
        <v>3.261400524021105E-3</v>
      </c>
      <c r="E10" s="13">
        <f>'Stata with format &amp; calculation'!L7</f>
        <v>4.0844477397571606E-3</v>
      </c>
      <c r="F10" s="13">
        <f>'Stata with format &amp; calculation'!M7</f>
        <v>3.6553192731263121E-3</v>
      </c>
      <c r="G10" s="13">
        <f>'Stata with format &amp; calculation'!N7</f>
        <v>7.5148906785855738E-3</v>
      </c>
      <c r="H10" s="13">
        <f>'Stata with format &amp; calculation'!O7</f>
        <v>7.1336011165753933E-3</v>
      </c>
      <c r="I10" s="13">
        <f>'Stata with format &amp; calculation'!P7</f>
        <v>1.1639883611806611E-2</v>
      </c>
      <c r="J10" s="20">
        <f>'Stata with format &amp; calculation'!Q7</f>
        <v>1.9206100264699023E-2</v>
      </c>
      <c r="O10">
        <f t="shared" si="2"/>
        <v>5</v>
      </c>
      <c r="P10">
        <f t="shared" si="3"/>
        <v>5.25</v>
      </c>
    </row>
    <row r="11" spans="2:16" x14ac:dyDescent="0.2">
      <c r="B11" s="11">
        <f t="shared" si="0"/>
        <v>9900</v>
      </c>
      <c r="C11" s="12">
        <f t="shared" si="1"/>
        <v>12700</v>
      </c>
      <c r="D11" s="19">
        <f>'Stata with format &amp; calculation'!K8</f>
        <v>2.8076238441251673E-3</v>
      </c>
      <c r="E11" s="13">
        <f>'Stata with format &amp; calculation'!L8</f>
        <v>4.9170618974460787E-3</v>
      </c>
      <c r="F11" s="13">
        <f>'Stata with format &amp; calculation'!M8</f>
        <v>5.3936357149009951E-3</v>
      </c>
      <c r="G11" s="13">
        <f>'Stata with format &amp; calculation'!N8</f>
        <v>5.2723395365238766E-3</v>
      </c>
      <c r="H11" s="13">
        <f>'Stata with format &amp; calculation'!O8</f>
        <v>9.3863610136129001E-3</v>
      </c>
      <c r="I11" s="13">
        <f>'Stata with format &amp; calculation'!P8</f>
        <v>1.3418228135661264E-2</v>
      </c>
      <c r="J11" s="20">
        <f>'Stata with format &amp; calculation'!Q8</f>
        <v>1.9940055214327002E-2</v>
      </c>
      <c r="O11">
        <f t="shared" si="2"/>
        <v>5.25</v>
      </c>
      <c r="P11">
        <f t="shared" si="3"/>
        <v>5.5</v>
      </c>
    </row>
    <row r="12" spans="2:16" x14ac:dyDescent="0.2">
      <c r="B12" s="11">
        <f t="shared" si="0"/>
        <v>12700</v>
      </c>
      <c r="C12" s="12">
        <f t="shared" si="1"/>
        <v>16300</v>
      </c>
      <c r="D12" s="19">
        <f>'Stata with format &amp; calculation'!K9</f>
        <v>3.7360252586713378E-3</v>
      </c>
      <c r="E12" s="13">
        <f>'Stata with format &amp; calculation'!L9</f>
        <v>7.3126223319599139E-3</v>
      </c>
      <c r="F12" s="13">
        <f>'Stata with format &amp; calculation'!M9</f>
        <v>9.4961289640139741E-3</v>
      </c>
      <c r="G12" s="13">
        <f>'Stata with format &amp; calculation'!N9</f>
        <v>1.0114702482731204E-2</v>
      </c>
      <c r="H12" s="13">
        <f>'Stata with format &amp; calculation'!O9</f>
        <v>9.8533438640285333E-3</v>
      </c>
      <c r="I12" s="13">
        <f>'Stata with format &amp; calculation'!P9</f>
        <v>1.7227989054011066E-2</v>
      </c>
      <c r="J12" s="20">
        <f>'Stata with format &amp; calculation'!Q9</f>
        <v>2.3791810458337469E-2</v>
      </c>
      <c r="O12">
        <f t="shared" si="2"/>
        <v>5.5</v>
      </c>
      <c r="P12">
        <f t="shared" si="3"/>
        <v>5.75</v>
      </c>
    </row>
    <row r="13" spans="2:16" x14ac:dyDescent="0.2">
      <c r="B13" s="11">
        <f t="shared" si="0"/>
        <v>16300</v>
      </c>
      <c r="C13" s="12">
        <f t="shared" si="1"/>
        <v>21000</v>
      </c>
      <c r="D13" s="19">
        <f>'Stata with format &amp; calculation'!K10</f>
        <v>5.5201068206229666E-3</v>
      </c>
      <c r="E13" s="13">
        <f>'Stata with format &amp; calculation'!L10</f>
        <v>1.154156380576018E-2</v>
      </c>
      <c r="F13" s="13">
        <f>'Stata with format &amp; calculation'!M10</f>
        <v>1.4464158366223475E-2</v>
      </c>
      <c r="G13" s="13">
        <f>'Stata with format &amp; calculation'!N10</f>
        <v>1.0416457568172289E-2</v>
      </c>
      <c r="H13" s="13">
        <f>'Stata with format &amp; calculation'!O10</f>
        <v>1.4516411022435104E-2</v>
      </c>
      <c r="I13" s="13">
        <f>'Stata with format &amp; calculation'!P10</f>
        <v>1.803554847871864E-2</v>
      </c>
      <c r="J13" s="20">
        <f>'Stata with format &amp; calculation'!Q10</f>
        <v>1.9823091178517129E-2</v>
      </c>
      <c r="O13">
        <f t="shared" si="2"/>
        <v>5.75</v>
      </c>
      <c r="P13">
        <f t="shared" si="3"/>
        <v>6</v>
      </c>
    </row>
    <row r="14" spans="2:16" x14ac:dyDescent="0.2">
      <c r="B14" s="11">
        <f t="shared" si="0"/>
        <v>21000</v>
      </c>
      <c r="C14" s="12">
        <f t="shared" si="1"/>
        <v>26900</v>
      </c>
      <c r="D14" s="19">
        <f>'Stata with format &amp; calculation'!K11</f>
        <v>4.6028175805721298E-3</v>
      </c>
      <c r="E14" s="13">
        <f>'Stata with format &amp; calculation'!L11</f>
        <v>1.6952295467077518E-2</v>
      </c>
      <c r="F14" s="13">
        <f>'Stata with format &amp; calculation'!M11</f>
        <v>1.9972347981280735E-2</v>
      </c>
      <c r="G14" s="13">
        <f>'Stata with format &amp; calculation'!N11</f>
        <v>1.673235533466258E-2</v>
      </c>
      <c r="H14" s="13">
        <f>'Stata with format &amp; calculation'!O11</f>
        <v>1.8256842405685841E-2</v>
      </c>
      <c r="I14" s="13">
        <f>'Stata with format &amp; calculation'!P11</f>
        <v>2.0188688164238387E-2</v>
      </c>
      <c r="J14" s="20">
        <f>'Stata with format &amp; calculation'!Q11</f>
        <v>1.9841579054543545E-2</v>
      </c>
      <c r="O14">
        <f t="shared" si="2"/>
        <v>6</v>
      </c>
      <c r="P14">
        <f t="shared" si="3"/>
        <v>6.25</v>
      </c>
    </row>
    <row r="15" spans="2:16" x14ac:dyDescent="0.2">
      <c r="B15" s="11">
        <f t="shared" si="0"/>
        <v>26900</v>
      </c>
      <c r="C15" s="12">
        <f t="shared" si="1"/>
        <v>34600</v>
      </c>
      <c r="D15" s="19">
        <f>'Stata with format &amp; calculation'!K12</f>
        <v>5.4846221493305121E-3</v>
      </c>
      <c r="E15" s="13">
        <f>'Stata with format &amp; calculation'!L12</f>
        <v>2.0711020237559837E-2</v>
      </c>
      <c r="F15" s="13">
        <f>'Stata with format &amp; calculation'!M12</f>
        <v>2.3377808643737643E-2</v>
      </c>
      <c r="G15" s="13">
        <f>'Stata with format &amp; calculation'!N12</f>
        <v>2.136466656894517E-2</v>
      </c>
      <c r="H15" s="13">
        <f>'Stata with format &amp; calculation'!O12</f>
        <v>1.9809942210584144E-2</v>
      </c>
      <c r="I15" s="13">
        <f>'Stata with format &amp; calculation'!P12</f>
        <v>1.706008802148402E-2</v>
      </c>
      <c r="J15" s="20">
        <f>'Stata with format &amp; calculation'!Q12</f>
        <v>1.0106308956507163E-2</v>
      </c>
      <c r="O15">
        <f t="shared" si="2"/>
        <v>6.25</v>
      </c>
      <c r="P15">
        <f t="shared" si="3"/>
        <v>6.5</v>
      </c>
    </row>
    <row r="16" spans="2:16" x14ac:dyDescent="0.2">
      <c r="B16" s="11">
        <f t="shared" si="0"/>
        <v>34600</v>
      </c>
      <c r="C16" s="12">
        <f t="shared" si="1"/>
        <v>44400</v>
      </c>
      <c r="D16" s="19">
        <f>'Stata with format &amp; calculation'!K13</f>
        <v>4.3038997434321274E-3</v>
      </c>
      <c r="E16" s="13">
        <f>'Stata with format &amp; calculation'!L13</f>
        <v>2.3959196667584077E-2</v>
      </c>
      <c r="F16" s="13">
        <f>'Stata with format &amp; calculation'!M13</f>
        <v>2.4375719209505164E-2</v>
      </c>
      <c r="G16" s="13">
        <f>'Stata with format &amp; calculation'!N13</f>
        <v>2.7381265147717354E-2</v>
      </c>
      <c r="H16" s="13">
        <f>'Stata with format &amp; calculation'!O13</f>
        <v>2.2896563281700966E-2</v>
      </c>
      <c r="I16" s="13">
        <f>'Stata with format &amp; calculation'!P13</f>
        <v>1.5902021653430718E-2</v>
      </c>
      <c r="J16" s="20">
        <f>'Stata with format &amp; calculation'!Q13</f>
        <v>7.9011835601804619E-3</v>
      </c>
      <c r="O16">
        <f t="shared" si="2"/>
        <v>6.5</v>
      </c>
      <c r="P16">
        <f t="shared" si="3"/>
        <v>6.75</v>
      </c>
    </row>
    <row r="17" spans="2:16" x14ac:dyDescent="0.2">
      <c r="B17" s="11">
        <f t="shared" si="0"/>
        <v>44400</v>
      </c>
      <c r="C17" s="12">
        <f t="shared" si="1"/>
        <v>57000</v>
      </c>
      <c r="D17" s="19">
        <f>'Stata with format &amp; calculation'!K14</f>
        <v>2.8158640674168104E-3</v>
      </c>
      <c r="E17" s="13">
        <f>'Stata with format &amp; calculation'!L14</f>
        <v>2.0737623253888282E-2</v>
      </c>
      <c r="F17" s="13">
        <f>'Stata with format &amp; calculation'!M14</f>
        <v>2.6806180848926955E-2</v>
      </c>
      <c r="G17" s="13">
        <f>'Stata with format &amp; calculation'!N14</f>
        <v>2.9331877168218327E-2</v>
      </c>
      <c r="H17" s="13">
        <f>'Stata with format &amp; calculation'!O14</f>
        <v>1.6246285887812906E-2</v>
      </c>
      <c r="I17" s="13">
        <f>'Stata with format &amp; calculation'!P14</f>
        <v>8.9038571946684873E-3</v>
      </c>
      <c r="J17" s="20">
        <f>'Stata with format &amp; calculation'!Q14</f>
        <v>2.373900103028181E-3</v>
      </c>
      <c r="O17">
        <f t="shared" si="2"/>
        <v>6.75</v>
      </c>
      <c r="P17">
        <f t="shared" si="3"/>
        <v>7</v>
      </c>
    </row>
    <row r="18" spans="2:16" x14ac:dyDescent="0.2">
      <c r="B18" s="11">
        <f t="shared" si="0"/>
        <v>57000</v>
      </c>
      <c r="C18" s="12">
        <f t="shared" si="1"/>
        <v>73200</v>
      </c>
      <c r="D18" s="19">
        <f>'Stata with format &amp; calculation'!K15</f>
        <v>8.1576418239545114E-4</v>
      </c>
      <c r="E18" s="13">
        <f>'Stata with format &amp; calculation'!L15</f>
        <v>1.3124149637357386E-2</v>
      </c>
      <c r="F18" s="13">
        <f>'Stata with format &amp; calculation'!M15</f>
        <v>1.9838814262852302E-2</v>
      </c>
      <c r="G18" s="13">
        <f>'Stata with format &amp; calculation'!N15</f>
        <v>2.0985318081377533E-2</v>
      </c>
      <c r="H18" s="13">
        <f>'Stata with format &amp; calculation'!O15</f>
        <v>1.4713798081661051E-2</v>
      </c>
      <c r="I18" s="13">
        <f>'Stata with format &amp; calculation'!P15</f>
        <v>3.9159098517646826E-3</v>
      </c>
      <c r="J18" s="20">
        <f>'Stata with format &amp; calculation'!Q15</f>
        <v>1.622835097012474E-3</v>
      </c>
      <c r="O18">
        <f t="shared" si="2"/>
        <v>7</v>
      </c>
      <c r="P18">
        <f t="shared" si="3"/>
        <v>7.25</v>
      </c>
    </row>
    <row r="19" spans="2:16" x14ac:dyDescent="0.2">
      <c r="B19" s="11">
        <f t="shared" si="0"/>
        <v>73200</v>
      </c>
      <c r="C19" s="12">
        <f t="shared" si="1"/>
        <v>94000</v>
      </c>
      <c r="D19" s="19">
        <f>'Stata with format &amp; calculation'!K16</f>
        <v>0</v>
      </c>
      <c r="E19" s="13">
        <f>'Stata with format &amp; calculation'!L16</f>
        <v>8.1015756619618566E-3</v>
      </c>
      <c r="F19" s="13">
        <f>'Stata with format &amp; calculation'!M16</f>
        <v>1.1863179629308853E-2</v>
      </c>
      <c r="G19" s="13">
        <f>'Stata with format &amp; calculation'!N16</f>
        <v>1.6964395720920716E-2</v>
      </c>
      <c r="H19" s="13">
        <f>'Stata with format &amp; calculation'!O16</f>
        <v>7.2510647216425797E-3</v>
      </c>
      <c r="I19" s="13">
        <f>'Stata with format &amp; calculation'!P16</f>
        <v>2.9349049384750294E-3</v>
      </c>
      <c r="J19" s="20">
        <f>'Stata with format &amp; calculation'!Q16</f>
        <v>6.6906014040166379E-4</v>
      </c>
      <c r="O19">
        <f t="shared" si="2"/>
        <v>7.25</v>
      </c>
      <c r="P19">
        <f t="shared" si="3"/>
        <v>7.5</v>
      </c>
    </row>
    <row r="20" spans="2:16" ht="13.5" thickBot="1" x14ac:dyDescent="0.25">
      <c r="B20" s="14">
        <f t="shared" si="0"/>
        <v>94000</v>
      </c>
      <c r="C20" s="15">
        <f t="shared" si="1"/>
        <v>120700</v>
      </c>
      <c r="D20" s="21">
        <f>'Stata with format &amp; calculation'!K17</f>
        <v>0</v>
      </c>
      <c r="E20" s="22">
        <f>'Stata with format &amp; calculation'!L17</f>
        <v>5.9635717808870078E-3</v>
      </c>
      <c r="F20" s="22">
        <f>'Stata with format &amp; calculation'!M17</f>
        <v>1.0782782933497721E-2</v>
      </c>
      <c r="G20" s="22">
        <f>'Stata with format &amp; calculation'!N17</f>
        <v>2.0653299014058216E-2</v>
      </c>
      <c r="H20" s="22">
        <f>'Stata with format &amp; calculation'!O17</f>
        <v>9.704540868452868E-3</v>
      </c>
      <c r="I20" s="22">
        <f>'Stata with format &amp; calculation'!P17</f>
        <v>3.1684066601484549E-3</v>
      </c>
      <c r="J20" s="23">
        <f>'Stata with format &amp; calculation'!Q17</f>
        <v>1.9749608735622522E-4</v>
      </c>
      <c r="O20">
        <f t="shared" si="2"/>
        <v>7.5</v>
      </c>
      <c r="P20">
        <f t="shared" si="3"/>
        <v>7.75</v>
      </c>
    </row>
  </sheetData>
  <conditionalFormatting sqref="D5:J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/>
  </sheetViews>
  <sheetFormatPr defaultRowHeight="12.75" x14ac:dyDescent="0.2"/>
  <sheetData>
    <row r="1" spans="1:5" x14ac:dyDescent="0.2">
      <c r="A1" t="s">
        <v>4</v>
      </c>
      <c r="B1" t="s">
        <v>4</v>
      </c>
      <c r="C1" t="s">
        <v>5</v>
      </c>
      <c r="D1" t="s">
        <v>5</v>
      </c>
    </row>
    <row r="2" spans="1:5" x14ac:dyDescent="0.2">
      <c r="A2" t="s">
        <v>6</v>
      </c>
      <c r="B2" t="s">
        <v>7</v>
      </c>
      <c r="C2" t="s">
        <v>6</v>
      </c>
      <c r="D2" t="s">
        <v>7</v>
      </c>
    </row>
    <row r="3" spans="1:5" x14ac:dyDescent="0.2">
      <c r="A3">
        <v>3.75</v>
      </c>
      <c r="B3">
        <v>4</v>
      </c>
      <c r="C3">
        <v>18</v>
      </c>
      <c r="D3">
        <v>24</v>
      </c>
      <c r="E3" s="2">
        <v>1.615459776831968E-4</v>
      </c>
    </row>
    <row r="4" spans="1:5" x14ac:dyDescent="0.2">
      <c r="A4">
        <v>3.75</v>
      </c>
      <c r="B4">
        <v>4</v>
      </c>
      <c r="C4">
        <v>25</v>
      </c>
      <c r="D4">
        <v>34</v>
      </c>
      <c r="E4" s="2">
        <v>0</v>
      </c>
    </row>
    <row r="5" spans="1:5" x14ac:dyDescent="0.2">
      <c r="A5">
        <v>3.75</v>
      </c>
      <c r="B5">
        <v>4</v>
      </c>
      <c r="C5">
        <v>35</v>
      </c>
      <c r="D5">
        <v>44</v>
      </c>
      <c r="E5" s="2">
        <v>0</v>
      </c>
    </row>
    <row r="6" spans="1:5" x14ac:dyDescent="0.2">
      <c r="A6">
        <v>3.75</v>
      </c>
      <c r="B6">
        <v>4</v>
      </c>
      <c r="C6">
        <v>45</v>
      </c>
      <c r="D6">
        <v>54</v>
      </c>
      <c r="E6" s="2">
        <v>2.7285065650885172E-4</v>
      </c>
    </row>
    <row r="7" spans="1:5" x14ac:dyDescent="0.2">
      <c r="A7">
        <v>3.75</v>
      </c>
      <c r="B7">
        <v>4</v>
      </c>
      <c r="C7">
        <v>55</v>
      </c>
      <c r="D7">
        <v>64</v>
      </c>
      <c r="E7" s="2">
        <v>3.9856398049707578E-4</v>
      </c>
    </row>
    <row r="8" spans="1:5" x14ac:dyDescent="0.2">
      <c r="A8">
        <v>3.75</v>
      </c>
      <c r="B8">
        <v>4</v>
      </c>
      <c r="C8">
        <v>65</v>
      </c>
      <c r="D8">
        <v>74</v>
      </c>
      <c r="E8" s="2">
        <v>0</v>
      </c>
    </row>
    <row r="9" spans="1:5" x14ac:dyDescent="0.2">
      <c r="A9">
        <v>3.75</v>
      </c>
      <c r="B9">
        <v>4</v>
      </c>
      <c r="C9">
        <v>75</v>
      </c>
      <c r="D9">
        <v>80</v>
      </c>
      <c r="E9" s="2">
        <v>0</v>
      </c>
    </row>
    <row r="10" spans="1:5" x14ac:dyDescent="0.2">
      <c r="A10">
        <v>4</v>
      </c>
      <c r="B10">
        <v>4.25</v>
      </c>
      <c r="C10">
        <v>18</v>
      </c>
      <c r="D10">
        <v>24</v>
      </c>
      <c r="E10" s="2">
        <v>1.1248354786774373E-3</v>
      </c>
    </row>
    <row r="11" spans="1:5" x14ac:dyDescent="0.2">
      <c r="A11">
        <v>4</v>
      </c>
      <c r="B11">
        <v>4.25</v>
      </c>
      <c r="C11">
        <v>25</v>
      </c>
      <c r="D11">
        <v>34</v>
      </c>
      <c r="E11" s="2">
        <v>1.2069391140912095E-3</v>
      </c>
    </row>
    <row r="12" spans="1:5" x14ac:dyDescent="0.2">
      <c r="A12">
        <v>4</v>
      </c>
      <c r="B12">
        <v>4.25</v>
      </c>
      <c r="C12">
        <v>35</v>
      </c>
      <c r="D12">
        <v>44</v>
      </c>
      <c r="E12" s="2">
        <v>1.644095391741698E-3</v>
      </c>
    </row>
    <row r="13" spans="1:5" x14ac:dyDescent="0.2">
      <c r="A13">
        <v>4</v>
      </c>
      <c r="B13">
        <v>4.25</v>
      </c>
      <c r="C13">
        <v>45</v>
      </c>
      <c r="D13">
        <v>54</v>
      </c>
      <c r="E13" s="2">
        <v>1.7440740728028768E-3</v>
      </c>
    </row>
    <row r="14" spans="1:5" x14ac:dyDescent="0.2">
      <c r="A14">
        <v>4</v>
      </c>
      <c r="B14">
        <v>4.25</v>
      </c>
      <c r="C14">
        <v>55</v>
      </c>
      <c r="D14">
        <v>64</v>
      </c>
      <c r="E14" s="2">
        <v>7.2893027441089345E-4</v>
      </c>
    </row>
    <row r="15" spans="1:5" x14ac:dyDescent="0.2">
      <c r="A15">
        <v>4</v>
      </c>
      <c r="B15">
        <v>4.25</v>
      </c>
      <c r="C15">
        <v>65</v>
      </c>
      <c r="D15">
        <v>74</v>
      </c>
      <c r="E15" s="2">
        <v>1.6362895267585143E-4</v>
      </c>
    </row>
    <row r="16" spans="1:5" x14ac:dyDescent="0.2">
      <c r="A16">
        <v>4</v>
      </c>
      <c r="B16">
        <v>4.25</v>
      </c>
      <c r="C16">
        <v>75</v>
      </c>
      <c r="D16">
        <v>80</v>
      </c>
      <c r="E16" s="2">
        <v>1.8338783204402764E-4</v>
      </c>
    </row>
    <row r="17" spans="1:5" x14ac:dyDescent="0.2">
      <c r="A17">
        <v>4.25</v>
      </c>
      <c r="B17">
        <v>4.5</v>
      </c>
      <c r="C17">
        <v>18</v>
      </c>
      <c r="D17">
        <v>24</v>
      </c>
      <c r="E17" s="2">
        <v>0</v>
      </c>
    </row>
    <row r="18" spans="1:5" x14ac:dyDescent="0.2">
      <c r="A18">
        <v>4.25</v>
      </c>
      <c r="B18">
        <v>4.5</v>
      </c>
      <c r="C18">
        <v>25</v>
      </c>
      <c r="D18">
        <v>34</v>
      </c>
      <c r="E18" s="2">
        <v>2.9550364354930694E-3</v>
      </c>
    </row>
    <row r="19" spans="1:5" x14ac:dyDescent="0.2">
      <c r="A19">
        <v>4.25</v>
      </c>
      <c r="B19">
        <v>4.5</v>
      </c>
      <c r="C19">
        <v>35</v>
      </c>
      <c r="D19">
        <v>44</v>
      </c>
      <c r="E19" s="2">
        <v>1.4442539601950835E-3</v>
      </c>
    </row>
    <row r="20" spans="1:5" x14ac:dyDescent="0.2">
      <c r="A20">
        <v>4.25</v>
      </c>
      <c r="B20">
        <v>4.5</v>
      </c>
      <c r="C20">
        <v>45</v>
      </c>
      <c r="D20">
        <v>54</v>
      </c>
      <c r="E20" s="2">
        <v>3.6525407528142555E-3</v>
      </c>
    </row>
    <row r="21" spans="1:5" x14ac:dyDescent="0.2">
      <c r="A21">
        <v>4.25</v>
      </c>
      <c r="B21">
        <v>4.5</v>
      </c>
      <c r="C21">
        <v>55</v>
      </c>
      <c r="D21">
        <v>64</v>
      </c>
      <c r="E21" s="2">
        <v>2.3561089545079566E-3</v>
      </c>
    </row>
    <row r="22" spans="1:5" x14ac:dyDescent="0.2">
      <c r="A22">
        <v>4.25</v>
      </c>
      <c r="B22">
        <v>4.5</v>
      </c>
      <c r="C22">
        <v>65</v>
      </c>
      <c r="D22">
        <v>74</v>
      </c>
      <c r="E22" s="2">
        <v>1.7721773223055757E-4</v>
      </c>
    </row>
    <row r="23" spans="1:5" x14ac:dyDescent="0.2">
      <c r="A23">
        <v>4.25</v>
      </c>
      <c r="B23">
        <v>4.5</v>
      </c>
      <c r="C23">
        <v>75</v>
      </c>
      <c r="D23">
        <v>80</v>
      </c>
      <c r="E23" s="2">
        <v>1.6091663482415395E-4</v>
      </c>
    </row>
    <row r="24" spans="1:5" x14ac:dyDescent="0.2">
      <c r="A24">
        <v>4.5</v>
      </c>
      <c r="B24">
        <v>4.75</v>
      </c>
      <c r="C24">
        <v>18</v>
      </c>
      <c r="D24">
        <v>24</v>
      </c>
      <c r="E24" s="2">
        <v>2.6764728041087193E-3</v>
      </c>
    </row>
    <row r="25" spans="1:5" x14ac:dyDescent="0.2">
      <c r="A25">
        <v>4.5</v>
      </c>
      <c r="B25">
        <v>4.75</v>
      </c>
      <c r="C25">
        <v>25</v>
      </c>
      <c r="D25">
        <v>34</v>
      </c>
      <c r="E25" s="2">
        <v>1.2664828120055834E-3</v>
      </c>
    </row>
    <row r="26" spans="1:5" x14ac:dyDescent="0.2">
      <c r="A26">
        <v>4.5</v>
      </c>
      <c r="B26">
        <v>4.75</v>
      </c>
      <c r="C26">
        <v>35</v>
      </c>
      <c r="D26">
        <v>44</v>
      </c>
      <c r="E26" s="2">
        <v>1.5366834252121418E-3</v>
      </c>
    </row>
    <row r="27" spans="1:5" x14ac:dyDescent="0.2">
      <c r="A27">
        <v>4.5</v>
      </c>
      <c r="B27">
        <v>4.75</v>
      </c>
      <c r="C27">
        <v>45</v>
      </c>
      <c r="D27">
        <v>54</v>
      </c>
      <c r="E27" s="2">
        <v>3.5346874074562483E-3</v>
      </c>
    </row>
    <row r="28" spans="1:5" x14ac:dyDescent="0.2">
      <c r="A28">
        <v>4.5</v>
      </c>
      <c r="B28">
        <v>4.75</v>
      </c>
      <c r="C28">
        <v>55</v>
      </c>
      <c r="D28">
        <v>64</v>
      </c>
      <c r="E28" s="2">
        <v>2.3195279003034577E-3</v>
      </c>
    </row>
    <row r="29" spans="1:5" x14ac:dyDescent="0.2">
      <c r="A29">
        <v>4.5</v>
      </c>
      <c r="B29">
        <v>4.75</v>
      </c>
      <c r="C29">
        <v>65</v>
      </c>
      <c r="D29">
        <v>74</v>
      </c>
      <c r="E29" s="2">
        <v>9.9993706273956095E-4</v>
      </c>
    </row>
    <row r="30" spans="1:5" x14ac:dyDescent="0.2">
      <c r="A30">
        <v>4.5</v>
      </c>
      <c r="B30">
        <v>4.75</v>
      </c>
      <c r="C30">
        <v>75</v>
      </c>
      <c r="D30">
        <v>80</v>
      </c>
      <c r="E30" s="2">
        <v>1.8101552636776651E-4</v>
      </c>
    </row>
    <row r="31" spans="1:5" x14ac:dyDescent="0.2">
      <c r="A31">
        <v>4.75</v>
      </c>
      <c r="B31">
        <v>5</v>
      </c>
      <c r="C31">
        <v>18</v>
      </c>
      <c r="D31">
        <v>24</v>
      </c>
      <c r="E31" s="2">
        <v>2.2429450772088778E-3</v>
      </c>
    </row>
    <row r="32" spans="1:5" x14ac:dyDescent="0.2">
      <c r="A32">
        <v>4.75</v>
      </c>
      <c r="B32">
        <v>5</v>
      </c>
      <c r="C32">
        <v>25</v>
      </c>
      <c r="D32">
        <v>34</v>
      </c>
      <c r="E32" s="2">
        <v>2.0434815640851633E-3</v>
      </c>
    </row>
    <row r="33" spans="1:5" x14ac:dyDescent="0.2">
      <c r="A33">
        <v>4.75</v>
      </c>
      <c r="B33">
        <v>5</v>
      </c>
      <c r="C33">
        <v>35</v>
      </c>
      <c r="D33">
        <v>44</v>
      </c>
      <c r="E33" s="2">
        <v>2.4645208222532984E-3</v>
      </c>
    </row>
    <row r="34" spans="1:5" x14ac:dyDescent="0.2">
      <c r="A34">
        <v>4.75</v>
      </c>
      <c r="B34">
        <v>5</v>
      </c>
      <c r="C34">
        <v>45</v>
      </c>
      <c r="D34">
        <v>54</v>
      </c>
      <c r="E34" s="2">
        <v>3.5973467395937213E-3</v>
      </c>
    </row>
    <row r="35" spans="1:5" x14ac:dyDescent="0.2">
      <c r="A35">
        <v>4.75</v>
      </c>
      <c r="B35">
        <v>5</v>
      </c>
      <c r="C35">
        <v>55</v>
      </c>
      <c r="D35">
        <v>64</v>
      </c>
      <c r="E35" s="2">
        <v>7.797337984257322E-3</v>
      </c>
    </row>
    <row r="36" spans="1:5" x14ac:dyDescent="0.2">
      <c r="A36">
        <v>4.75</v>
      </c>
      <c r="B36">
        <v>5</v>
      </c>
      <c r="C36">
        <v>65</v>
      </c>
      <c r="D36">
        <v>74</v>
      </c>
      <c r="E36" s="2">
        <v>6.4729074265067249E-3</v>
      </c>
    </row>
    <row r="37" spans="1:5" x14ac:dyDescent="0.2">
      <c r="A37">
        <v>4.75</v>
      </c>
      <c r="B37">
        <v>5</v>
      </c>
      <c r="C37">
        <v>75</v>
      </c>
      <c r="D37">
        <v>80</v>
      </c>
      <c r="E37" s="2">
        <v>9.3431311120791803E-3</v>
      </c>
    </row>
    <row r="38" spans="1:5" x14ac:dyDescent="0.2">
      <c r="A38">
        <v>5</v>
      </c>
      <c r="B38">
        <v>5.25</v>
      </c>
      <c r="C38">
        <v>18</v>
      </c>
      <c r="D38">
        <v>24</v>
      </c>
      <c r="E38" s="2">
        <v>3.261400524021105E-3</v>
      </c>
    </row>
    <row r="39" spans="1:5" x14ac:dyDescent="0.2">
      <c r="A39">
        <v>5</v>
      </c>
      <c r="B39">
        <v>5.25</v>
      </c>
      <c r="C39">
        <v>25</v>
      </c>
      <c r="D39">
        <v>34</v>
      </c>
      <c r="E39" s="2">
        <v>4.0844477397571606E-3</v>
      </c>
    </row>
    <row r="40" spans="1:5" x14ac:dyDescent="0.2">
      <c r="A40">
        <v>5</v>
      </c>
      <c r="B40">
        <v>5.25</v>
      </c>
      <c r="C40">
        <v>35</v>
      </c>
      <c r="D40">
        <v>44</v>
      </c>
      <c r="E40" s="2">
        <v>3.6553192731263121E-3</v>
      </c>
    </row>
    <row r="41" spans="1:5" x14ac:dyDescent="0.2">
      <c r="A41">
        <v>5</v>
      </c>
      <c r="B41">
        <v>5.25</v>
      </c>
      <c r="C41">
        <v>45</v>
      </c>
      <c r="D41">
        <v>54</v>
      </c>
      <c r="E41" s="2">
        <v>7.5148906785855738E-3</v>
      </c>
    </row>
    <row r="42" spans="1:5" x14ac:dyDescent="0.2">
      <c r="A42">
        <v>5</v>
      </c>
      <c r="B42">
        <v>5.25</v>
      </c>
      <c r="C42">
        <v>55</v>
      </c>
      <c r="D42">
        <v>64</v>
      </c>
      <c r="E42" s="2">
        <v>7.1336011165753933E-3</v>
      </c>
    </row>
    <row r="43" spans="1:5" x14ac:dyDescent="0.2">
      <c r="A43">
        <v>5</v>
      </c>
      <c r="B43">
        <v>5.25</v>
      </c>
      <c r="C43">
        <v>65</v>
      </c>
      <c r="D43">
        <v>74</v>
      </c>
      <c r="E43" s="2">
        <v>1.1639883611806611E-2</v>
      </c>
    </row>
    <row r="44" spans="1:5" x14ac:dyDescent="0.2">
      <c r="A44">
        <v>5</v>
      </c>
      <c r="B44">
        <v>5.25</v>
      </c>
      <c r="C44">
        <v>75</v>
      </c>
      <c r="D44">
        <v>80</v>
      </c>
      <c r="E44" s="2">
        <v>1.9206100264699023E-2</v>
      </c>
    </row>
    <row r="45" spans="1:5" x14ac:dyDescent="0.2">
      <c r="A45">
        <v>5.25</v>
      </c>
      <c r="B45">
        <v>5.5</v>
      </c>
      <c r="C45">
        <v>18</v>
      </c>
      <c r="D45">
        <v>24</v>
      </c>
      <c r="E45" s="2">
        <v>2.8076238441251673E-3</v>
      </c>
    </row>
    <row r="46" spans="1:5" x14ac:dyDescent="0.2">
      <c r="A46">
        <v>5.25</v>
      </c>
      <c r="B46">
        <v>5.5</v>
      </c>
      <c r="C46">
        <v>25</v>
      </c>
      <c r="D46">
        <v>34</v>
      </c>
      <c r="E46" s="2">
        <v>4.9170618974460787E-3</v>
      </c>
    </row>
    <row r="47" spans="1:5" x14ac:dyDescent="0.2">
      <c r="A47">
        <v>5.25</v>
      </c>
      <c r="B47">
        <v>5.5</v>
      </c>
      <c r="C47">
        <v>35</v>
      </c>
      <c r="D47">
        <v>44</v>
      </c>
      <c r="E47" s="2">
        <v>5.3936357149009951E-3</v>
      </c>
    </row>
    <row r="48" spans="1:5" x14ac:dyDescent="0.2">
      <c r="A48">
        <v>5.25</v>
      </c>
      <c r="B48">
        <v>5.5</v>
      </c>
      <c r="C48">
        <v>45</v>
      </c>
      <c r="D48">
        <v>54</v>
      </c>
      <c r="E48" s="2">
        <v>5.2723395365238766E-3</v>
      </c>
    </row>
    <row r="49" spans="1:5" x14ac:dyDescent="0.2">
      <c r="A49">
        <v>5.25</v>
      </c>
      <c r="B49">
        <v>5.5</v>
      </c>
      <c r="C49">
        <v>55</v>
      </c>
      <c r="D49">
        <v>64</v>
      </c>
      <c r="E49" s="2">
        <v>9.3863610136129001E-3</v>
      </c>
    </row>
    <row r="50" spans="1:5" x14ac:dyDescent="0.2">
      <c r="A50">
        <v>5.25</v>
      </c>
      <c r="B50">
        <v>5.5</v>
      </c>
      <c r="C50">
        <v>65</v>
      </c>
      <c r="D50">
        <v>74</v>
      </c>
      <c r="E50" s="2">
        <v>1.3418228135661264E-2</v>
      </c>
    </row>
    <row r="51" spans="1:5" x14ac:dyDescent="0.2">
      <c r="A51">
        <v>5.25</v>
      </c>
      <c r="B51">
        <v>5.5</v>
      </c>
      <c r="C51">
        <v>75</v>
      </c>
      <c r="D51">
        <v>80</v>
      </c>
      <c r="E51" s="2">
        <v>1.9940055214327002E-2</v>
      </c>
    </row>
    <row r="52" spans="1:5" x14ac:dyDescent="0.2">
      <c r="A52">
        <v>5.5</v>
      </c>
      <c r="B52">
        <v>5.75</v>
      </c>
      <c r="C52">
        <v>18</v>
      </c>
      <c r="D52">
        <v>24</v>
      </c>
      <c r="E52" s="2">
        <v>3.7360252586713378E-3</v>
      </c>
    </row>
    <row r="53" spans="1:5" x14ac:dyDescent="0.2">
      <c r="A53">
        <v>5.5</v>
      </c>
      <c r="B53">
        <v>5.75</v>
      </c>
      <c r="C53">
        <v>25</v>
      </c>
      <c r="D53">
        <v>34</v>
      </c>
      <c r="E53" s="2">
        <v>7.3126223319599139E-3</v>
      </c>
    </row>
    <row r="54" spans="1:5" x14ac:dyDescent="0.2">
      <c r="A54">
        <v>5.5</v>
      </c>
      <c r="B54">
        <v>5.75</v>
      </c>
      <c r="C54">
        <v>35</v>
      </c>
      <c r="D54">
        <v>44</v>
      </c>
      <c r="E54" s="2">
        <v>9.4961289640139741E-3</v>
      </c>
    </row>
    <row r="55" spans="1:5" x14ac:dyDescent="0.2">
      <c r="A55">
        <v>5.5</v>
      </c>
      <c r="B55">
        <v>5.75</v>
      </c>
      <c r="C55">
        <v>45</v>
      </c>
      <c r="D55">
        <v>54</v>
      </c>
      <c r="E55" s="2">
        <v>1.0114702482731204E-2</v>
      </c>
    </row>
    <row r="56" spans="1:5" x14ac:dyDescent="0.2">
      <c r="A56">
        <v>5.5</v>
      </c>
      <c r="B56">
        <v>5.75</v>
      </c>
      <c r="C56">
        <v>55</v>
      </c>
      <c r="D56">
        <v>64</v>
      </c>
      <c r="E56" s="2">
        <v>9.8533438640285333E-3</v>
      </c>
    </row>
    <row r="57" spans="1:5" x14ac:dyDescent="0.2">
      <c r="A57">
        <v>5.5</v>
      </c>
      <c r="B57">
        <v>5.75</v>
      </c>
      <c r="C57">
        <v>65</v>
      </c>
      <c r="D57">
        <v>74</v>
      </c>
      <c r="E57" s="2">
        <v>1.7227989054011066E-2</v>
      </c>
    </row>
    <row r="58" spans="1:5" x14ac:dyDescent="0.2">
      <c r="A58">
        <v>5.5</v>
      </c>
      <c r="B58">
        <v>5.75</v>
      </c>
      <c r="C58">
        <v>75</v>
      </c>
      <c r="D58">
        <v>80</v>
      </c>
      <c r="E58" s="2">
        <v>2.3791810458337469E-2</v>
      </c>
    </row>
    <row r="59" spans="1:5" x14ac:dyDescent="0.2">
      <c r="A59">
        <v>5.75</v>
      </c>
      <c r="B59">
        <v>6</v>
      </c>
      <c r="C59">
        <v>18</v>
      </c>
      <c r="D59">
        <v>24</v>
      </c>
      <c r="E59" s="2">
        <v>5.5201068206229666E-3</v>
      </c>
    </row>
    <row r="60" spans="1:5" x14ac:dyDescent="0.2">
      <c r="A60">
        <v>5.75</v>
      </c>
      <c r="B60">
        <v>6</v>
      </c>
      <c r="C60">
        <v>25</v>
      </c>
      <c r="D60">
        <v>34</v>
      </c>
      <c r="E60" s="2">
        <v>1.154156380576018E-2</v>
      </c>
    </row>
    <row r="61" spans="1:5" x14ac:dyDescent="0.2">
      <c r="A61">
        <v>5.75</v>
      </c>
      <c r="B61">
        <v>6</v>
      </c>
      <c r="C61">
        <v>35</v>
      </c>
      <c r="D61">
        <v>44</v>
      </c>
      <c r="E61" s="2">
        <v>1.4464158366223475E-2</v>
      </c>
    </row>
    <row r="62" spans="1:5" x14ac:dyDescent="0.2">
      <c r="A62">
        <v>5.75</v>
      </c>
      <c r="B62">
        <v>6</v>
      </c>
      <c r="C62">
        <v>45</v>
      </c>
      <c r="D62">
        <v>54</v>
      </c>
      <c r="E62" s="2">
        <v>1.0416457568172289E-2</v>
      </c>
    </row>
    <row r="63" spans="1:5" x14ac:dyDescent="0.2">
      <c r="A63">
        <v>5.75</v>
      </c>
      <c r="B63">
        <v>6</v>
      </c>
      <c r="C63">
        <v>55</v>
      </c>
      <c r="D63">
        <v>64</v>
      </c>
      <c r="E63" s="2">
        <v>1.4516411022435104E-2</v>
      </c>
    </row>
    <row r="64" spans="1:5" x14ac:dyDescent="0.2">
      <c r="A64">
        <v>5.75</v>
      </c>
      <c r="B64">
        <v>6</v>
      </c>
      <c r="C64">
        <v>65</v>
      </c>
      <c r="D64">
        <v>74</v>
      </c>
      <c r="E64" s="2">
        <v>1.803554847871864E-2</v>
      </c>
    </row>
    <row r="65" spans="1:5" x14ac:dyDescent="0.2">
      <c r="A65">
        <v>5.75</v>
      </c>
      <c r="B65">
        <v>6</v>
      </c>
      <c r="C65">
        <v>75</v>
      </c>
      <c r="D65">
        <v>80</v>
      </c>
      <c r="E65" s="2">
        <v>1.9823091178517129E-2</v>
      </c>
    </row>
    <row r="66" spans="1:5" x14ac:dyDescent="0.2">
      <c r="A66">
        <v>6</v>
      </c>
      <c r="B66">
        <v>6.25</v>
      </c>
      <c r="C66">
        <v>18</v>
      </c>
      <c r="D66">
        <v>24</v>
      </c>
      <c r="E66" s="2">
        <v>4.6028175805721298E-3</v>
      </c>
    </row>
    <row r="67" spans="1:5" x14ac:dyDescent="0.2">
      <c r="A67">
        <v>6</v>
      </c>
      <c r="B67">
        <v>6.25</v>
      </c>
      <c r="C67">
        <v>25</v>
      </c>
      <c r="D67">
        <v>34</v>
      </c>
      <c r="E67" s="2">
        <v>1.6952295467077518E-2</v>
      </c>
    </row>
    <row r="68" spans="1:5" x14ac:dyDescent="0.2">
      <c r="A68">
        <v>6</v>
      </c>
      <c r="B68">
        <v>6.25</v>
      </c>
      <c r="C68">
        <v>35</v>
      </c>
      <c r="D68">
        <v>44</v>
      </c>
      <c r="E68" s="2">
        <v>1.9972347981280735E-2</v>
      </c>
    </row>
    <row r="69" spans="1:5" x14ac:dyDescent="0.2">
      <c r="A69">
        <v>6</v>
      </c>
      <c r="B69">
        <v>6.25</v>
      </c>
      <c r="C69">
        <v>45</v>
      </c>
      <c r="D69">
        <v>54</v>
      </c>
      <c r="E69" s="2">
        <v>1.673235533466258E-2</v>
      </c>
    </row>
    <row r="70" spans="1:5" x14ac:dyDescent="0.2">
      <c r="A70">
        <v>6</v>
      </c>
      <c r="B70">
        <v>6.25</v>
      </c>
      <c r="C70">
        <v>55</v>
      </c>
      <c r="D70">
        <v>64</v>
      </c>
      <c r="E70" s="2">
        <v>1.8256842405685841E-2</v>
      </c>
    </row>
    <row r="71" spans="1:5" x14ac:dyDescent="0.2">
      <c r="A71">
        <v>6</v>
      </c>
      <c r="B71">
        <v>6.25</v>
      </c>
      <c r="C71">
        <v>65</v>
      </c>
      <c r="D71">
        <v>74</v>
      </c>
      <c r="E71" s="2">
        <v>2.0188688164238387E-2</v>
      </c>
    </row>
    <row r="72" spans="1:5" x14ac:dyDescent="0.2">
      <c r="A72">
        <v>6</v>
      </c>
      <c r="B72">
        <v>6.25</v>
      </c>
      <c r="C72">
        <v>75</v>
      </c>
      <c r="D72">
        <v>80</v>
      </c>
      <c r="E72" s="2">
        <v>1.9841579054543545E-2</v>
      </c>
    </row>
    <row r="73" spans="1:5" x14ac:dyDescent="0.2">
      <c r="A73">
        <v>6.25</v>
      </c>
      <c r="B73">
        <v>6.5</v>
      </c>
      <c r="C73">
        <v>18</v>
      </c>
      <c r="D73">
        <v>24</v>
      </c>
      <c r="E73" s="2">
        <v>5.4846221493305121E-3</v>
      </c>
    </row>
    <row r="74" spans="1:5" x14ac:dyDescent="0.2">
      <c r="A74">
        <v>6.25</v>
      </c>
      <c r="B74">
        <v>6.5</v>
      </c>
      <c r="C74">
        <v>25</v>
      </c>
      <c r="D74">
        <v>34</v>
      </c>
      <c r="E74" s="2">
        <v>2.0711020237559837E-2</v>
      </c>
    </row>
    <row r="75" spans="1:5" x14ac:dyDescent="0.2">
      <c r="A75">
        <v>6.25</v>
      </c>
      <c r="B75">
        <v>6.5</v>
      </c>
      <c r="C75">
        <v>35</v>
      </c>
      <c r="D75">
        <v>44</v>
      </c>
      <c r="E75" s="2">
        <v>2.3377808643737643E-2</v>
      </c>
    </row>
    <row r="76" spans="1:5" x14ac:dyDescent="0.2">
      <c r="A76">
        <v>6.25</v>
      </c>
      <c r="B76">
        <v>6.5</v>
      </c>
      <c r="C76">
        <v>45</v>
      </c>
      <c r="D76">
        <v>54</v>
      </c>
      <c r="E76" s="2">
        <v>2.136466656894517E-2</v>
      </c>
    </row>
    <row r="77" spans="1:5" x14ac:dyDescent="0.2">
      <c r="A77">
        <v>6.25</v>
      </c>
      <c r="B77">
        <v>6.5</v>
      </c>
      <c r="C77">
        <v>55</v>
      </c>
      <c r="D77">
        <v>64</v>
      </c>
      <c r="E77" s="2">
        <v>1.9809942210584144E-2</v>
      </c>
    </row>
    <row r="78" spans="1:5" x14ac:dyDescent="0.2">
      <c r="A78">
        <v>6.25</v>
      </c>
      <c r="B78">
        <v>6.5</v>
      </c>
      <c r="C78">
        <v>65</v>
      </c>
      <c r="D78">
        <v>74</v>
      </c>
      <c r="E78" s="2">
        <v>1.706008802148402E-2</v>
      </c>
    </row>
    <row r="79" spans="1:5" x14ac:dyDescent="0.2">
      <c r="A79">
        <v>6.25</v>
      </c>
      <c r="B79">
        <v>6.5</v>
      </c>
      <c r="C79">
        <v>75</v>
      </c>
      <c r="D79">
        <v>80</v>
      </c>
      <c r="E79" s="2">
        <v>1.0106308956507163E-2</v>
      </c>
    </row>
    <row r="80" spans="1:5" x14ac:dyDescent="0.2">
      <c r="A80">
        <v>6.5</v>
      </c>
      <c r="B80">
        <v>6.75</v>
      </c>
      <c r="C80">
        <v>18</v>
      </c>
      <c r="D80">
        <v>24</v>
      </c>
      <c r="E80" s="2">
        <v>4.3038997434321274E-3</v>
      </c>
    </row>
    <row r="81" spans="1:5" x14ac:dyDescent="0.2">
      <c r="A81">
        <v>6.5</v>
      </c>
      <c r="B81">
        <v>6.75</v>
      </c>
      <c r="C81">
        <v>25</v>
      </c>
      <c r="D81">
        <v>34</v>
      </c>
      <c r="E81" s="2">
        <v>2.3959196667584077E-2</v>
      </c>
    </row>
    <row r="82" spans="1:5" x14ac:dyDescent="0.2">
      <c r="A82">
        <v>6.5</v>
      </c>
      <c r="B82">
        <v>6.75</v>
      </c>
      <c r="C82">
        <v>35</v>
      </c>
      <c r="D82">
        <v>44</v>
      </c>
      <c r="E82" s="2">
        <v>2.4375719209505164E-2</v>
      </c>
    </row>
    <row r="83" spans="1:5" x14ac:dyDescent="0.2">
      <c r="A83">
        <v>6.5</v>
      </c>
      <c r="B83">
        <v>6.75</v>
      </c>
      <c r="C83">
        <v>45</v>
      </c>
      <c r="D83">
        <v>54</v>
      </c>
      <c r="E83" s="2">
        <v>2.7381265147717354E-2</v>
      </c>
    </row>
    <row r="84" spans="1:5" x14ac:dyDescent="0.2">
      <c r="A84">
        <v>6.5</v>
      </c>
      <c r="B84">
        <v>6.75</v>
      </c>
      <c r="C84">
        <v>55</v>
      </c>
      <c r="D84">
        <v>64</v>
      </c>
      <c r="E84" s="2">
        <v>2.2896563281700966E-2</v>
      </c>
    </row>
    <row r="85" spans="1:5" x14ac:dyDescent="0.2">
      <c r="A85">
        <v>6.5</v>
      </c>
      <c r="B85">
        <v>6.75</v>
      </c>
      <c r="C85">
        <v>65</v>
      </c>
      <c r="D85">
        <v>74</v>
      </c>
      <c r="E85" s="2">
        <v>1.5902021653430718E-2</v>
      </c>
    </row>
    <row r="86" spans="1:5" x14ac:dyDescent="0.2">
      <c r="A86">
        <v>6.5</v>
      </c>
      <c r="B86">
        <v>6.75</v>
      </c>
      <c r="C86">
        <v>75</v>
      </c>
      <c r="D86">
        <v>80</v>
      </c>
      <c r="E86" s="2">
        <v>7.9011835601804619E-3</v>
      </c>
    </row>
    <row r="87" spans="1:5" x14ac:dyDescent="0.2">
      <c r="A87">
        <v>6.75</v>
      </c>
      <c r="B87">
        <v>7</v>
      </c>
      <c r="C87">
        <v>18</v>
      </c>
      <c r="D87">
        <v>24</v>
      </c>
      <c r="E87" s="2">
        <v>2.8158640674168104E-3</v>
      </c>
    </row>
    <row r="88" spans="1:5" x14ac:dyDescent="0.2">
      <c r="A88">
        <v>6.75</v>
      </c>
      <c r="B88">
        <v>7</v>
      </c>
      <c r="C88">
        <v>25</v>
      </c>
      <c r="D88">
        <v>34</v>
      </c>
      <c r="E88" s="2">
        <v>2.0737623253888282E-2</v>
      </c>
    </row>
    <row r="89" spans="1:5" x14ac:dyDescent="0.2">
      <c r="A89">
        <v>6.75</v>
      </c>
      <c r="B89">
        <v>7</v>
      </c>
      <c r="C89">
        <v>35</v>
      </c>
      <c r="D89">
        <v>44</v>
      </c>
      <c r="E89" s="2">
        <v>2.6806180848926955E-2</v>
      </c>
    </row>
    <row r="90" spans="1:5" x14ac:dyDescent="0.2">
      <c r="A90">
        <v>6.75</v>
      </c>
      <c r="B90">
        <v>7</v>
      </c>
      <c r="C90">
        <v>45</v>
      </c>
      <c r="D90">
        <v>54</v>
      </c>
      <c r="E90" s="2">
        <v>2.9331877168218327E-2</v>
      </c>
    </row>
    <row r="91" spans="1:5" x14ac:dyDescent="0.2">
      <c r="A91">
        <v>6.75</v>
      </c>
      <c r="B91">
        <v>7</v>
      </c>
      <c r="C91">
        <v>55</v>
      </c>
      <c r="D91">
        <v>64</v>
      </c>
      <c r="E91" s="2">
        <v>1.6246285887812906E-2</v>
      </c>
    </row>
    <row r="92" spans="1:5" x14ac:dyDescent="0.2">
      <c r="A92">
        <v>6.75</v>
      </c>
      <c r="B92">
        <v>7</v>
      </c>
      <c r="C92">
        <v>65</v>
      </c>
      <c r="D92">
        <v>74</v>
      </c>
      <c r="E92" s="2">
        <v>8.9038571946684873E-3</v>
      </c>
    </row>
    <row r="93" spans="1:5" x14ac:dyDescent="0.2">
      <c r="A93">
        <v>6.75</v>
      </c>
      <c r="B93">
        <v>7</v>
      </c>
      <c r="C93">
        <v>75</v>
      </c>
      <c r="D93">
        <v>80</v>
      </c>
      <c r="E93" s="2">
        <v>2.373900103028181E-3</v>
      </c>
    </row>
    <row r="94" spans="1:5" x14ac:dyDescent="0.2">
      <c r="A94">
        <v>7</v>
      </c>
      <c r="B94">
        <v>7.25</v>
      </c>
      <c r="C94">
        <v>18</v>
      </c>
      <c r="D94">
        <v>24</v>
      </c>
      <c r="E94" s="2">
        <v>8.1576418239545114E-4</v>
      </c>
    </row>
    <row r="95" spans="1:5" x14ac:dyDescent="0.2">
      <c r="A95">
        <v>7</v>
      </c>
      <c r="B95">
        <v>7.25</v>
      </c>
      <c r="C95">
        <v>25</v>
      </c>
      <c r="D95">
        <v>34</v>
      </c>
      <c r="E95" s="2">
        <v>1.3124149637357386E-2</v>
      </c>
    </row>
    <row r="96" spans="1:5" x14ac:dyDescent="0.2">
      <c r="A96">
        <v>7</v>
      </c>
      <c r="B96">
        <v>7.25</v>
      </c>
      <c r="C96">
        <v>35</v>
      </c>
      <c r="D96">
        <v>44</v>
      </c>
      <c r="E96" s="2">
        <v>1.9838814262852302E-2</v>
      </c>
    </row>
    <row r="97" spans="1:5" x14ac:dyDescent="0.2">
      <c r="A97">
        <v>7</v>
      </c>
      <c r="B97">
        <v>7.25</v>
      </c>
      <c r="C97">
        <v>45</v>
      </c>
      <c r="D97">
        <v>54</v>
      </c>
      <c r="E97" s="2">
        <v>2.0985318081377533E-2</v>
      </c>
    </row>
    <row r="98" spans="1:5" x14ac:dyDescent="0.2">
      <c r="A98">
        <v>7</v>
      </c>
      <c r="B98">
        <v>7.25</v>
      </c>
      <c r="C98">
        <v>55</v>
      </c>
      <c r="D98">
        <v>64</v>
      </c>
      <c r="E98" s="2">
        <v>1.4713798081661051E-2</v>
      </c>
    </row>
    <row r="99" spans="1:5" x14ac:dyDescent="0.2">
      <c r="A99">
        <v>7</v>
      </c>
      <c r="B99">
        <v>7.25</v>
      </c>
      <c r="C99">
        <v>65</v>
      </c>
      <c r="D99">
        <v>74</v>
      </c>
      <c r="E99" s="2">
        <v>3.9159098517646826E-3</v>
      </c>
    </row>
    <row r="100" spans="1:5" x14ac:dyDescent="0.2">
      <c r="A100">
        <v>7</v>
      </c>
      <c r="B100">
        <v>7.25</v>
      </c>
      <c r="C100">
        <v>75</v>
      </c>
      <c r="D100">
        <v>80</v>
      </c>
      <c r="E100" s="2">
        <v>1.622835097012474E-3</v>
      </c>
    </row>
    <row r="101" spans="1:5" x14ac:dyDescent="0.2">
      <c r="A101">
        <v>7.25</v>
      </c>
      <c r="B101">
        <v>7.5</v>
      </c>
      <c r="C101">
        <v>18</v>
      </c>
      <c r="D101">
        <v>24</v>
      </c>
      <c r="E101" s="2">
        <v>0</v>
      </c>
    </row>
    <row r="102" spans="1:5" x14ac:dyDescent="0.2">
      <c r="A102">
        <v>7.25</v>
      </c>
      <c r="B102">
        <v>7.5</v>
      </c>
      <c r="C102">
        <v>25</v>
      </c>
      <c r="D102">
        <v>34</v>
      </c>
      <c r="E102" s="2">
        <v>8.1015756619618566E-3</v>
      </c>
    </row>
    <row r="103" spans="1:5" x14ac:dyDescent="0.2">
      <c r="A103">
        <v>7.25</v>
      </c>
      <c r="B103">
        <v>7.5</v>
      </c>
      <c r="C103">
        <v>35</v>
      </c>
      <c r="D103">
        <v>44</v>
      </c>
      <c r="E103" s="2">
        <v>1.1863179629308853E-2</v>
      </c>
    </row>
    <row r="104" spans="1:5" x14ac:dyDescent="0.2">
      <c r="A104">
        <v>7.25</v>
      </c>
      <c r="B104">
        <v>7.5</v>
      </c>
      <c r="C104">
        <v>45</v>
      </c>
      <c r="D104">
        <v>54</v>
      </c>
      <c r="E104" s="2">
        <v>1.6964395720920716E-2</v>
      </c>
    </row>
    <row r="105" spans="1:5" x14ac:dyDescent="0.2">
      <c r="A105">
        <v>7.25</v>
      </c>
      <c r="B105">
        <v>7.5</v>
      </c>
      <c r="C105">
        <v>55</v>
      </c>
      <c r="D105">
        <v>64</v>
      </c>
      <c r="E105" s="2">
        <v>7.2510647216425797E-3</v>
      </c>
    </row>
    <row r="106" spans="1:5" x14ac:dyDescent="0.2">
      <c r="A106">
        <v>7.25</v>
      </c>
      <c r="B106">
        <v>7.5</v>
      </c>
      <c r="C106">
        <v>65</v>
      </c>
      <c r="D106">
        <v>74</v>
      </c>
      <c r="E106" s="2">
        <v>2.9349049384750294E-3</v>
      </c>
    </row>
    <row r="107" spans="1:5" x14ac:dyDescent="0.2">
      <c r="A107">
        <v>7.25</v>
      </c>
      <c r="B107">
        <v>7.5</v>
      </c>
      <c r="C107">
        <v>75</v>
      </c>
      <c r="D107">
        <v>80</v>
      </c>
      <c r="E107" s="2">
        <v>6.6906014040166379E-4</v>
      </c>
    </row>
    <row r="108" spans="1:5" x14ac:dyDescent="0.2">
      <c r="A108">
        <v>7.5</v>
      </c>
      <c r="B108">
        <v>7.75</v>
      </c>
      <c r="C108">
        <v>18</v>
      </c>
      <c r="D108">
        <v>24</v>
      </c>
      <c r="E108" s="2">
        <v>0</v>
      </c>
    </row>
    <row r="109" spans="1:5" x14ac:dyDescent="0.2">
      <c r="A109">
        <v>7.5</v>
      </c>
      <c r="B109">
        <v>7.75</v>
      </c>
      <c r="C109">
        <v>25</v>
      </c>
      <c r="D109">
        <v>34</v>
      </c>
      <c r="E109" s="2">
        <v>5.9635717808870078E-3</v>
      </c>
    </row>
    <row r="110" spans="1:5" x14ac:dyDescent="0.2">
      <c r="A110">
        <v>7.5</v>
      </c>
      <c r="B110">
        <v>7.75</v>
      </c>
      <c r="C110">
        <v>35</v>
      </c>
      <c r="D110">
        <v>44</v>
      </c>
      <c r="E110" s="2">
        <v>1.0782782933497721E-2</v>
      </c>
    </row>
    <row r="111" spans="1:5" x14ac:dyDescent="0.2">
      <c r="A111">
        <v>7.5</v>
      </c>
      <c r="B111">
        <v>7.75</v>
      </c>
      <c r="C111">
        <v>45</v>
      </c>
      <c r="D111">
        <v>54</v>
      </c>
      <c r="E111" s="2">
        <v>2.0653299014058216E-2</v>
      </c>
    </row>
    <row r="112" spans="1:5" x14ac:dyDescent="0.2">
      <c r="A112">
        <v>7.5</v>
      </c>
      <c r="B112">
        <v>7.75</v>
      </c>
      <c r="C112">
        <v>55</v>
      </c>
      <c r="D112">
        <v>64</v>
      </c>
      <c r="E112" s="2">
        <v>9.704540868452868E-3</v>
      </c>
    </row>
    <row r="113" spans="1:5" x14ac:dyDescent="0.2">
      <c r="A113">
        <v>7.5</v>
      </c>
      <c r="B113">
        <v>7.75</v>
      </c>
      <c r="C113">
        <v>65</v>
      </c>
      <c r="D113">
        <v>74</v>
      </c>
      <c r="E113" s="2">
        <v>3.1684066601484549E-3</v>
      </c>
    </row>
    <row r="114" spans="1:5" x14ac:dyDescent="0.2">
      <c r="A114">
        <v>7.5</v>
      </c>
      <c r="B114">
        <v>7.75</v>
      </c>
      <c r="C114">
        <v>75</v>
      </c>
      <c r="D114">
        <v>80</v>
      </c>
      <c r="E114" s="2">
        <v>1.9749608735622522E-4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Stata code</vt:lpstr>
      <vt:lpstr>Raw Stata output</vt:lpstr>
      <vt:lpstr>Stata with format &amp; calculation</vt:lpstr>
      <vt:lpstr>Flattened and brackets decoded</vt:lpstr>
      <vt:lpstr>As Excel heatmap</vt:lpstr>
      <vt:lpstr>DATA</vt:lpstr>
    </vt:vector>
  </TitlesOfParts>
  <Company>Bank of England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Low, Katie</dc:creator>
  <cp:lastModifiedBy>Low, Katie</cp:lastModifiedBy>
  <dcterms:created xsi:type="dcterms:W3CDTF">2015-04-29T09:30:06Z</dcterms:created>
  <dcterms:modified xsi:type="dcterms:W3CDTF">2015-04-29T10:09:34Z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765832506</vt:i4>
  </property>
  <property fmtid="{D5CDD505-2E9C-101B-9397-08002B2CF9AE}" pid="3" name="_NewReviewCycle">
    <vt:lpwstr/>
  </property>
  <property fmtid="{D5CDD505-2E9C-101B-9397-08002B2CF9AE}" pid="4" name="_EmailSubject">
    <vt:lpwstr>Income by age</vt:lpwstr>
  </property>
  <property fmtid="{D5CDD505-2E9C-101B-9397-08002B2CF9AE}" pid="5" name="_AuthorEmail">
    <vt:lpwstr>Daniel.Tang@bankofengland.gsi.gov.uk</vt:lpwstr>
  </property>
  <property fmtid="{D5CDD505-2E9C-101B-9397-08002B2CF9AE}" pid="6" name="_AuthorEmailDisplayName">
    <vt:lpwstr>Tang, Daniel</vt:lpwstr>
  </property>
</Properties>
</file>