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DIV1\MTM TEAM (NEW)\RA work\Data\Long run dataset\2014 update\"/>
    </mc:Choice>
  </mc:AlternateContent>
  <bookViews>
    <workbookView xWindow="240" yWindow="165" windowWidth="4755" windowHeight="7680" firstSheet="1" activeTab="2"/>
  </bookViews>
  <sheets>
    <sheet name="FAME Persistence2" sheetId="5" state="veryHidden" r:id="rId1"/>
    <sheet name="Data" sheetId="1" r:id="rId2"/>
    <sheet name="Chart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B411" i="1" l="1"/>
  <c r="K413" i="1" l="1"/>
  <c r="K414" i="1"/>
  <c r="K415" i="1"/>
  <c r="L415" i="1" s="1"/>
  <c r="K416" i="1"/>
  <c r="K417" i="1"/>
  <c r="K418" i="1"/>
  <c r="K419" i="1"/>
  <c r="L419" i="1" s="1"/>
  <c r="K420" i="1"/>
  <c r="K421" i="1"/>
  <c r="K422" i="1"/>
  <c r="K423" i="1"/>
  <c r="L423" i="1" s="1"/>
  <c r="K424" i="1"/>
  <c r="K425" i="1"/>
  <c r="K426" i="1"/>
  <c r="K427" i="1"/>
  <c r="K411" i="1"/>
  <c r="K412" i="1"/>
  <c r="H406" i="1"/>
  <c r="H422" i="1"/>
  <c r="H414" i="1"/>
  <c r="H418" i="1"/>
  <c r="H410" i="1"/>
  <c r="I414" i="1" s="1"/>
  <c r="I422" i="1" l="1"/>
  <c r="I418" i="1"/>
  <c r="G419" i="1"/>
  <c r="G420" i="1"/>
  <c r="G421" i="1"/>
  <c r="B413" i="1" l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12" i="1"/>
  <c r="E168" i="1" l="1"/>
  <c r="E169" i="1"/>
  <c r="E167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G413" i="1"/>
  <c r="G414" i="1"/>
  <c r="G415" i="1"/>
  <c r="G416" i="1"/>
  <c r="G411" i="1"/>
  <c r="G417" i="1"/>
  <c r="G412" i="1"/>
  <c r="Q15" i="1"/>
  <c r="Q14" i="1"/>
  <c r="G418" i="1" l="1"/>
  <c r="D141" i="1"/>
  <c r="D142" i="1"/>
  <c r="D143" i="1"/>
  <c r="P2" i="1"/>
  <c r="E422" i="1" l="1"/>
  <c r="E414" i="1"/>
  <c r="E418" i="1"/>
  <c r="E410" i="1"/>
  <c r="F410" i="1" s="1"/>
  <c r="Q2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373" i="1"/>
  <c r="C374" i="1"/>
  <c r="C375" i="1"/>
  <c r="C376" i="1"/>
  <c r="C377" i="1"/>
  <c r="C378" i="1"/>
  <c r="C379" i="1"/>
  <c r="C380" i="1"/>
  <c r="C381" i="1"/>
  <c r="F422" i="1" l="1"/>
  <c r="F414" i="1"/>
  <c r="F418" i="1"/>
  <c r="B27" i="1"/>
  <c r="B28" i="1"/>
  <c r="B7" i="1"/>
  <c r="J2" i="1"/>
  <c r="K2" i="1"/>
  <c r="L2" i="1"/>
  <c r="M2" i="1"/>
  <c r="N2" i="1"/>
  <c r="I2" i="1"/>
  <c r="H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1" i="1"/>
  <c r="C223" i="1"/>
  <c r="C224" i="1"/>
  <c r="C225" i="1"/>
  <c r="C227" i="1"/>
  <c r="C228" i="1"/>
  <c r="C229" i="1"/>
  <c r="C231" i="1"/>
  <c r="C232" i="1"/>
  <c r="C233" i="1"/>
  <c r="C234" i="1"/>
  <c r="C235" i="1"/>
  <c r="C236" i="1"/>
  <c r="C238" i="1"/>
  <c r="C239" i="1"/>
  <c r="C240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" i="1"/>
  <c r="C4" i="1"/>
  <c r="C5" i="1"/>
  <c r="C6" i="1"/>
  <c r="C7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3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3" i="1"/>
  <c r="I3" i="1" l="1"/>
  <c r="P3" i="1"/>
  <c r="Q3" i="1"/>
  <c r="N3" i="1"/>
  <c r="H4" i="1"/>
  <c r="M3" i="1"/>
  <c r="L3" i="1"/>
  <c r="K3" i="1"/>
  <c r="J3" i="1"/>
  <c r="P4" i="1" l="1"/>
  <c r="Q4" i="1"/>
  <c r="I4" i="1"/>
  <c r="J4" i="1"/>
  <c r="K4" i="1"/>
  <c r="L4" i="1"/>
  <c r="M4" i="1"/>
  <c r="N4" i="1"/>
  <c r="H5" i="1"/>
  <c r="C143" i="1"/>
  <c r="P5" i="1" l="1"/>
  <c r="Q5" i="1"/>
  <c r="H6" i="1"/>
  <c r="K5" i="1"/>
  <c r="L5" i="1"/>
  <c r="M5" i="1"/>
  <c r="N5" i="1"/>
  <c r="I5" i="1"/>
  <c r="J5" i="1"/>
  <c r="P6" i="1" l="1"/>
  <c r="Q6" i="1"/>
  <c r="H7" i="1"/>
  <c r="M6" i="1"/>
  <c r="N6" i="1"/>
  <c r="I6" i="1"/>
  <c r="J6" i="1"/>
  <c r="K6" i="1"/>
  <c r="L6" i="1"/>
  <c r="P7" i="1" l="1"/>
  <c r="Q7" i="1"/>
  <c r="H8" i="1"/>
  <c r="I7" i="1"/>
  <c r="J7" i="1"/>
  <c r="K7" i="1"/>
  <c r="L7" i="1"/>
  <c r="M7" i="1"/>
  <c r="N7" i="1"/>
  <c r="P8" i="1" l="1"/>
  <c r="Q8" i="1"/>
  <c r="H9" i="1"/>
  <c r="I8" i="1"/>
  <c r="J8" i="1"/>
  <c r="K8" i="1"/>
  <c r="L8" i="1"/>
  <c r="M8" i="1"/>
  <c r="N8" i="1"/>
  <c r="P9" i="1" l="1"/>
  <c r="Q9" i="1"/>
  <c r="H10" i="1"/>
  <c r="K9" i="1"/>
  <c r="L9" i="1"/>
  <c r="M9" i="1"/>
  <c r="N9" i="1"/>
  <c r="I9" i="1"/>
  <c r="J9" i="1"/>
  <c r="P10" i="1" l="1"/>
  <c r="Q10" i="1"/>
  <c r="H11" i="1"/>
  <c r="M10" i="1"/>
  <c r="N10" i="1"/>
  <c r="I10" i="1"/>
  <c r="J10" i="1"/>
  <c r="K10" i="1"/>
  <c r="L10" i="1"/>
  <c r="P11" i="1" l="1"/>
  <c r="Q11" i="1"/>
  <c r="H12" i="1"/>
  <c r="I11" i="1"/>
  <c r="J11" i="1"/>
  <c r="K11" i="1"/>
  <c r="L11" i="1"/>
  <c r="M11" i="1"/>
  <c r="N11" i="1"/>
  <c r="P12" i="1" l="1"/>
  <c r="Q12" i="1"/>
  <c r="H13" i="1"/>
  <c r="I12" i="1"/>
  <c r="J12" i="1"/>
  <c r="K12" i="1"/>
  <c r="L12" i="1"/>
  <c r="M12" i="1"/>
  <c r="N12" i="1"/>
  <c r="P13" i="1" l="1"/>
  <c r="Q13" i="1"/>
  <c r="H14" i="1"/>
  <c r="K13" i="1"/>
  <c r="L13" i="1"/>
  <c r="M13" i="1"/>
  <c r="N13" i="1"/>
  <c r="I13" i="1"/>
  <c r="J13" i="1"/>
  <c r="H15" i="1" l="1"/>
  <c r="M14" i="1"/>
  <c r="N14" i="1"/>
  <c r="I14" i="1"/>
  <c r="J14" i="1"/>
  <c r="K14" i="1"/>
  <c r="L14" i="1"/>
  <c r="H16" i="1" l="1"/>
  <c r="I15" i="1"/>
  <c r="J15" i="1"/>
  <c r="K15" i="1"/>
  <c r="L15" i="1"/>
  <c r="M15" i="1"/>
  <c r="N15" i="1"/>
  <c r="H17" i="1" l="1"/>
  <c r="I16" i="1"/>
  <c r="J16" i="1"/>
  <c r="K16" i="1"/>
  <c r="L16" i="1"/>
  <c r="M16" i="1"/>
  <c r="N16" i="1"/>
  <c r="H18" i="1" l="1"/>
  <c r="K17" i="1"/>
  <c r="L17" i="1"/>
  <c r="M17" i="1"/>
  <c r="N17" i="1"/>
  <c r="I17" i="1"/>
  <c r="J17" i="1"/>
  <c r="H19" i="1" l="1"/>
  <c r="M18" i="1"/>
  <c r="N18" i="1"/>
  <c r="I18" i="1"/>
  <c r="J18" i="1"/>
  <c r="K18" i="1"/>
  <c r="L18" i="1"/>
  <c r="H20" i="1" l="1"/>
  <c r="I19" i="1"/>
  <c r="J19" i="1"/>
  <c r="K19" i="1"/>
  <c r="L19" i="1"/>
  <c r="M19" i="1"/>
  <c r="N19" i="1"/>
  <c r="H21" i="1" l="1"/>
  <c r="I20" i="1"/>
  <c r="J20" i="1"/>
  <c r="K20" i="1"/>
  <c r="L20" i="1"/>
  <c r="M20" i="1"/>
  <c r="N20" i="1"/>
  <c r="H22" i="1" l="1"/>
  <c r="K21" i="1"/>
  <c r="L21" i="1"/>
  <c r="M21" i="1"/>
  <c r="N21" i="1"/>
  <c r="I21" i="1"/>
  <c r="J21" i="1"/>
  <c r="H23" i="1" l="1"/>
  <c r="M22" i="1"/>
  <c r="N22" i="1"/>
  <c r="I22" i="1"/>
  <c r="J22" i="1"/>
  <c r="K22" i="1"/>
  <c r="L22" i="1"/>
  <c r="H24" i="1" l="1"/>
  <c r="I23" i="1"/>
  <c r="J23" i="1"/>
  <c r="K23" i="1"/>
  <c r="L23" i="1"/>
  <c r="M23" i="1"/>
  <c r="N23" i="1"/>
  <c r="H25" i="1" l="1"/>
  <c r="I24" i="1"/>
  <c r="J24" i="1"/>
  <c r="K24" i="1"/>
  <c r="L24" i="1"/>
  <c r="M24" i="1"/>
  <c r="N24" i="1"/>
  <c r="H26" i="1" l="1"/>
  <c r="L25" i="1"/>
  <c r="M25" i="1"/>
  <c r="N25" i="1"/>
  <c r="I25" i="1"/>
  <c r="J25" i="1"/>
  <c r="K25" i="1"/>
  <c r="J26" i="1" l="1"/>
  <c r="K26" i="1"/>
  <c r="H27" i="1"/>
  <c r="L26" i="1"/>
  <c r="M26" i="1"/>
  <c r="N26" i="1"/>
  <c r="J27" i="1" l="1"/>
  <c r="K27" i="1"/>
  <c r="L27" i="1"/>
  <c r="M27" i="1"/>
  <c r="N27" i="1"/>
  <c r="H28" i="1"/>
  <c r="H29" i="1" l="1"/>
  <c r="M28" i="1"/>
  <c r="N28" i="1"/>
  <c r="J28" i="1"/>
  <c r="K28" i="1"/>
  <c r="L28" i="1"/>
  <c r="H30" i="1" l="1"/>
  <c r="J29" i="1"/>
  <c r="K29" i="1"/>
  <c r="L29" i="1"/>
  <c r="M29" i="1"/>
  <c r="N29" i="1"/>
  <c r="H31" i="1" l="1"/>
  <c r="K30" i="1"/>
  <c r="L30" i="1"/>
  <c r="M30" i="1"/>
  <c r="N30" i="1"/>
  <c r="J30" i="1"/>
  <c r="H32" i="1" l="1"/>
  <c r="N31" i="1"/>
  <c r="J31" i="1"/>
  <c r="K31" i="1"/>
  <c r="L31" i="1"/>
  <c r="M31" i="1"/>
  <c r="H33" i="1" l="1"/>
  <c r="J32" i="1"/>
  <c r="N32" i="1"/>
  <c r="K32" i="1"/>
  <c r="L32" i="1"/>
  <c r="M32" i="1"/>
  <c r="H34" i="1" l="1"/>
  <c r="N33" i="1"/>
  <c r="J33" i="1"/>
  <c r="K33" i="1"/>
  <c r="L33" i="1"/>
  <c r="M33" i="1"/>
  <c r="H35" i="1" l="1"/>
  <c r="N34" i="1"/>
  <c r="J34" i="1"/>
  <c r="K34" i="1"/>
  <c r="L34" i="1"/>
  <c r="M34" i="1"/>
  <c r="H36" i="1" l="1"/>
  <c r="N35" i="1"/>
  <c r="J35" i="1"/>
  <c r="K35" i="1"/>
  <c r="L35" i="1"/>
  <c r="M35" i="1"/>
  <c r="H37" i="1" l="1"/>
  <c r="N36" i="1"/>
  <c r="J36" i="1"/>
  <c r="K36" i="1"/>
  <c r="L36" i="1"/>
  <c r="M36" i="1"/>
  <c r="H38" i="1" l="1"/>
  <c r="N37" i="1"/>
  <c r="J37" i="1"/>
  <c r="K37" i="1"/>
  <c r="L37" i="1"/>
  <c r="M37" i="1"/>
  <c r="H39" i="1" l="1"/>
  <c r="J38" i="1"/>
  <c r="K38" i="1"/>
  <c r="L38" i="1"/>
  <c r="N38" i="1"/>
  <c r="M38" i="1"/>
  <c r="H40" i="1" l="1"/>
  <c r="N39" i="1"/>
  <c r="J39" i="1"/>
  <c r="K39" i="1"/>
  <c r="L39" i="1"/>
  <c r="M39" i="1"/>
  <c r="H41" i="1" l="1"/>
  <c r="J40" i="1"/>
  <c r="K40" i="1"/>
  <c r="L40" i="1"/>
  <c r="M40" i="1"/>
  <c r="N40" i="1"/>
  <c r="H42" i="1" l="1"/>
  <c r="J41" i="1"/>
  <c r="K41" i="1"/>
  <c r="N41" i="1"/>
  <c r="L41" i="1"/>
  <c r="M41" i="1"/>
  <c r="H43" i="1" l="1"/>
  <c r="J42" i="1"/>
  <c r="K42" i="1"/>
  <c r="L42" i="1"/>
  <c r="M42" i="1"/>
  <c r="N42" i="1"/>
  <c r="H44" i="1" l="1"/>
  <c r="N43" i="1"/>
  <c r="J43" i="1"/>
  <c r="K43" i="1"/>
  <c r="L43" i="1"/>
  <c r="M43" i="1"/>
  <c r="H45" i="1" l="1"/>
  <c r="J44" i="1"/>
  <c r="N44" i="1"/>
  <c r="K44" i="1"/>
  <c r="L44" i="1"/>
  <c r="M44" i="1"/>
  <c r="N45" i="1" l="1"/>
  <c r="H46" i="1"/>
  <c r="J45" i="1"/>
  <c r="K45" i="1"/>
  <c r="L45" i="1"/>
  <c r="M45" i="1"/>
  <c r="H47" i="1" l="1"/>
  <c r="J46" i="1"/>
  <c r="K46" i="1"/>
  <c r="L46" i="1"/>
  <c r="N46" i="1"/>
  <c r="M46" i="1"/>
  <c r="N47" i="1" l="1"/>
  <c r="J47" i="1"/>
  <c r="K47" i="1"/>
  <c r="L47" i="1"/>
  <c r="M47" i="1"/>
  <c r="H48" i="1"/>
  <c r="J48" i="1" l="1"/>
  <c r="K48" i="1"/>
  <c r="L48" i="1"/>
  <c r="M48" i="1"/>
  <c r="N48" i="1"/>
  <c r="H49" i="1"/>
  <c r="J49" i="1" l="1"/>
  <c r="K49" i="1"/>
  <c r="N49" i="1"/>
  <c r="L49" i="1"/>
  <c r="M49" i="1"/>
  <c r="H50" i="1"/>
  <c r="J50" i="1" l="1"/>
  <c r="K50" i="1"/>
  <c r="L50" i="1"/>
  <c r="M50" i="1"/>
  <c r="N50" i="1"/>
  <c r="H51" i="1"/>
  <c r="N51" i="1" l="1"/>
  <c r="J51" i="1"/>
  <c r="K51" i="1"/>
  <c r="L51" i="1"/>
  <c r="M51" i="1"/>
  <c r="H52" i="1"/>
  <c r="J52" i="1" l="1"/>
  <c r="N52" i="1"/>
  <c r="K52" i="1"/>
  <c r="L52" i="1"/>
  <c r="M52" i="1"/>
  <c r="H53" i="1"/>
  <c r="N53" i="1" l="1"/>
  <c r="J53" i="1"/>
  <c r="K53" i="1"/>
  <c r="L53" i="1"/>
  <c r="M53" i="1"/>
  <c r="H54" i="1"/>
  <c r="J54" i="1" l="1"/>
  <c r="K54" i="1"/>
  <c r="L54" i="1"/>
  <c r="N54" i="1"/>
  <c r="M54" i="1"/>
  <c r="H55" i="1"/>
  <c r="N55" i="1" l="1"/>
  <c r="J55" i="1"/>
  <c r="K55" i="1"/>
  <c r="L55" i="1"/>
  <c r="M55" i="1"/>
  <c r="H56" i="1"/>
  <c r="J56" i="1" l="1"/>
  <c r="K56" i="1"/>
  <c r="L56" i="1"/>
  <c r="M56" i="1"/>
  <c r="N56" i="1"/>
  <c r="H57" i="1"/>
  <c r="J57" i="1" l="1"/>
  <c r="K57" i="1"/>
  <c r="N57" i="1"/>
  <c r="L57" i="1"/>
  <c r="M57" i="1"/>
  <c r="H58" i="1"/>
  <c r="J58" i="1" l="1"/>
  <c r="K58" i="1"/>
  <c r="L58" i="1"/>
  <c r="M58" i="1"/>
  <c r="N58" i="1"/>
  <c r="H59" i="1"/>
  <c r="N59" i="1" l="1"/>
  <c r="J59" i="1"/>
  <c r="K59" i="1"/>
  <c r="L59" i="1"/>
  <c r="M59" i="1"/>
  <c r="H60" i="1"/>
  <c r="J60" i="1" l="1"/>
  <c r="N60" i="1"/>
  <c r="K60" i="1"/>
  <c r="L60" i="1"/>
  <c r="M60" i="1"/>
  <c r="H61" i="1"/>
  <c r="N61" i="1" l="1"/>
  <c r="J61" i="1"/>
  <c r="K61" i="1"/>
  <c r="L61" i="1"/>
  <c r="M61" i="1"/>
  <c r="H62" i="1"/>
  <c r="J62" i="1" l="1"/>
  <c r="K62" i="1"/>
  <c r="L62" i="1"/>
  <c r="N62" i="1"/>
  <c r="M62" i="1"/>
  <c r="H63" i="1"/>
  <c r="N63" i="1" l="1"/>
  <c r="J63" i="1"/>
  <c r="K63" i="1"/>
  <c r="L63" i="1"/>
  <c r="M63" i="1"/>
  <c r="H64" i="1"/>
  <c r="J64" i="1" l="1"/>
  <c r="K64" i="1"/>
  <c r="L64" i="1"/>
  <c r="M64" i="1"/>
  <c r="N64" i="1"/>
  <c r="H65" i="1"/>
  <c r="J65" i="1" l="1"/>
  <c r="K65" i="1"/>
  <c r="N65" i="1"/>
  <c r="L65" i="1"/>
  <c r="M65" i="1"/>
  <c r="H66" i="1"/>
  <c r="J66" i="1" l="1"/>
  <c r="K66" i="1"/>
  <c r="L66" i="1"/>
  <c r="M66" i="1"/>
  <c r="N66" i="1"/>
  <c r="H67" i="1"/>
  <c r="N67" i="1" l="1"/>
  <c r="J67" i="1"/>
  <c r="K67" i="1"/>
  <c r="L67" i="1"/>
  <c r="M67" i="1"/>
  <c r="H68" i="1"/>
  <c r="J68" i="1" l="1"/>
  <c r="N68" i="1"/>
  <c r="K68" i="1"/>
  <c r="L68" i="1"/>
  <c r="M68" i="1"/>
  <c r="H69" i="1"/>
  <c r="N69" i="1" l="1"/>
  <c r="J69" i="1"/>
  <c r="K69" i="1"/>
  <c r="L69" i="1"/>
  <c r="M69" i="1"/>
  <c r="H70" i="1"/>
  <c r="J70" i="1" l="1"/>
  <c r="K70" i="1"/>
  <c r="L70" i="1"/>
  <c r="N70" i="1"/>
  <c r="M70" i="1"/>
  <c r="H71" i="1"/>
  <c r="N71" i="1" l="1"/>
  <c r="J71" i="1"/>
  <c r="K71" i="1"/>
  <c r="L71" i="1"/>
  <c r="M71" i="1"/>
  <c r="H72" i="1"/>
  <c r="J72" i="1" l="1"/>
  <c r="K72" i="1"/>
  <c r="L72" i="1"/>
  <c r="M72" i="1"/>
  <c r="N72" i="1"/>
  <c r="H73" i="1"/>
  <c r="J73" i="1" l="1"/>
  <c r="K73" i="1"/>
  <c r="N73" i="1"/>
  <c r="L73" i="1"/>
  <c r="M73" i="1"/>
  <c r="H74" i="1"/>
  <c r="J74" i="1" l="1"/>
  <c r="K74" i="1"/>
  <c r="L74" i="1"/>
  <c r="M74" i="1"/>
  <c r="N74" i="1"/>
  <c r="H75" i="1"/>
  <c r="N75" i="1" l="1"/>
  <c r="J75" i="1"/>
  <c r="K75" i="1"/>
  <c r="L75" i="1"/>
  <c r="M75" i="1"/>
  <c r="H76" i="1"/>
  <c r="J76" i="1" l="1"/>
  <c r="N76" i="1"/>
  <c r="K76" i="1"/>
  <c r="L76" i="1"/>
  <c r="M76" i="1"/>
  <c r="H77" i="1"/>
  <c r="I77" i="1" l="1"/>
  <c r="N77" i="1"/>
  <c r="H78" i="1"/>
  <c r="J77" i="1"/>
  <c r="K77" i="1"/>
  <c r="L77" i="1"/>
  <c r="M77" i="1"/>
  <c r="H79" i="1" l="1"/>
  <c r="J78" i="1"/>
  <c r="K78" i="1"/>
  <c r="I78" i="1"/>
  <c r="L78" i="1"/>
  <c r="N78" i="1"/>
  <c r="M78" i="1"/>
  <c r="I79" i="1" l="1"/>
  <c r="N79" i="1"/>
  <c r="J79" i="1"/>
  <c r="K79" i="1"/>
  <c r="L79" i="1"/>
  <c r="M79" i="1"/>
  <c r="H80" i="1"/>
  <c r="J80" i="1" l="1"/>
  <c r="K80" i="1"/>
  <c r="L80" i="1"/>
  <c r="M80" i="1"/>
  <c r="I80" i="1"/>
  <c r="N80" i="1"/>
  <c r="H81" i="1"/>
  <c r="J81" i="1" l="1"/>
  <c r="I81" i="1"/>
  <c r="K81" i="1"/>
  <c r="N81" i="1"/>
  <c r="L81" i="1"/>
  <c r="M81" i="1"/>
  <c r="H82" i="1"/>
  <c r="J82" i="1" l="1"/>
  <c r="K82" i="1"/>
  <c r="L82" i="1"/>
  <c r="M82" i="1"/>
  <c r="I82" i="1"/>
  <c r="N82" i="1"/>
  <c r="H83" i="1"/>
  <c r="N83" i="1" l="1"/>
  <c r="J83" i="1"/>
  <c r="K83" i="1"/>
  <c r="L83" i="1"/>
  <c r="I83" i="1"/>
  <c r="M83" i="1"/>
  <c r="H84" i="1"/>
  <c r="I84" i="1" l="1"/>
  <c r="J84" i="1"/>
  <c r="N84" i="1"/>
  <c r="K84" i="1"/>
  <c r="L84" i="1"/>
  <c r="M84" i="1"/>
  <c r="H85" i="1"/>
  <c r="I85" i="1" l="1"/>
  <c r="N85" i="1"/>
  <c r="J85" i="1"/>
  <c r="K85" i="1"/>
  <c r="L85" i="1"/>
  <c r="M85" i="1"/>
  <c r="H86" i="1"/>
  <c r="J86" i="1" l="1"/>
  <c r="K86" i="1"/>
  <c r="I86" i="1"/>
  <c r="L86" i="1"/>
  <c r="N86" i="1"/>
  <c r="M86" i="1"/>
  <c r="H87" i="1"/>
  <c r="I87" i="1" l="1"/>
  <c r="N87" i="1"/>
  <c r="J87" i="1"/>
  <c r="K87" i="1"/>
  <c r="L87" i="1"/>
  <c r="M87" i="1"/>
  <c r="H88" i="1"/>
  <c r="J88" i="1" l="1"/>
  <c r="K88" i="1"/>
  <c r="L88" i="1"/>
  <c r="M88" i="1"/>
  <c r="I88" i="1"/>
  <c r="N88" i="1"/>
  <c r="H89" i="1"/>
  <c r="J89" i="1" l="1"/>
  <c r="K89" i="1"/>
  <c r="L89" i="1"/>
  <c r="M89" i="1"/>
  <c r="N89" i="1"/>
  <c r="H90" i="1"/>
  <c r="M90" i="1" l="1"/>
  <c r="J90" i="1"/>
  <c r="K90" i="1"/>
  <c r="N90" i="1"/>
  <c r="L90" i="1"/>
  <c r="H91" i="1"/>
  <c r="N91" i="1" l="1"/>
  <c r="J91" i="1"/>
  <c r="K91" i="1"/>
  <c r="L91" i="1"/>
  <c r="M91" i="1"/>
  <c r="H92" i="1"/>
  <c r="M92" i="1" l="1"/>
  <c r="N92" i="1"/>
  <c r="J92" i="1"/>
  <c r="K92" i="1"/>
  <c r="L92" i="1"/>
  <c r="H93" i="1"/>
  <c r="J93" i="1" l="1"/>
  <c r="N93" i="1"/>
  <c r="K93" i="1"/>
  <c r="L93" i="1"/>
  <c r="M93" i="1"/>
  <c r="H94" i="1"/>
  <c r="M94" i="1" l="1"/>
  <c r="N94" i="1"/>
  <c r="J94" i="1"/>
  <c r="K94" i="1"/>
  <c r="L94" i="1"/>
  <c r="H95" i="1"/>
  <c r="J95" i="1" l="1"/>
  <c r="K95" i="1"/>
  <c r="L95" i="1"/>
  <c r="N95" i="1"/>
  <c r="M95" i="1"/>
  <c r="H96" i="1"/>
  <c r="M96" i="1" l="1"/>
  <c r="N96" i="1"/>
  <c r="J96" i="1"/>
  <c r="K96" i="1"/>
  <c r="L96" i="1"/>
  <c r="H97" i="1"/>
  <c r="J97" i="1" l="1"/>
  <c r="K97" i="1"/>
  <c r="L97" i="1"/>
  <c r="M97" i="1"/>
  <c r="N97" i="1"/>
  <c r="H98" i="1"/>
  <c r="M98" i="1" l="1"/>
  <c r="J98" i="1"/>
  <c r="K98" i="1"/>
  <c r="N98" i="1"/>
  <c r="L98" i="1"/>
  <c r="H99" i="1"/>
  <c r="N99" i="1" l="1"/>
  <c r="J99" i="1"/>
  <c r="K99" i="1"/>
  <c r="L99" i="1"/>
  <c r="M99" i="1"/>
  <c r="H100" i="1"/>
  <c r="M100" i="1" l="1"/>
  <c r="N100" i="1"/>
  <c r="J100" i="1"/>
  <c r="K100" i="1"/>
  <c r="L100" i="1"/>
  <c r="H101" i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</calcChain>
</file>

<file path=xl/sharedStrings.xml><?xml version="1.0" encoding="utf-8"?>
<sst xmlns="http://schemas.openxmlformats.org/spreadsheetml/2006/main" count="445" uniqueCount="435">
  <si>
    <t>1920Q2</t>
  </si>
  <si>
    <t>1920Q1</t>
  </si>
  <si>
    <t>1921Q1</t>
  </si>
  <si>
    <t>1922Q1</t>
  </si>
  <si>
    <t>1923Q1</t>
  </si>
  <si>
    <t>1924Q1</t>
  </si>
  <si>
    <t>1925Q1</t>
  </si>
  <si>
    <t>1926Q1</t>
  </si>
  <si>
    <t>1927Q1</t>
  </si>
  <si>
    <t>1928Q1</t>
  </si>
  <si>
    <t>1929Q1</t>
  </si>
  <si>
    <t>1930Q1</t>
  </si>
  <si>
    <t>1931Q1</t>
  </si>
  <si>
    <t>1932Q1</t>
  </si>
  <si>
    <t>1933Q1</t>
  </si>
  <si>
    <t>1934Q1</t>
  </si>
  <si>
    <t>1935Q1</t>
  </si>
  <si>
    <t>1936Q1</t>
  </si>
  <si>
    <t>1937Q1</t>
  </si>
  <si>
    <t>1938Q1</t>
  </si>
  <si>
    <t>1955Q1</t>
  </si>
  <si>
    <t>1956Q1</t>
  </si>
  <si>
    <t>1957Q1</t>
  </si>
  <si>
    <t>1958Q1</t>
  </si>
  <si>
    <t>1959Q1</t>
  </si>
  <si>
    <t>1960Q1</t>
  </si>
  <si>
    <t>1961Q1</t>
  </si>
  <si>
    <t>1962Q1</t>
  </si>
  <si>
    <t>1963Q1</t>
  </si>
  <si>
    <t>1964Q1</t>
  </si>
  <si>
    <t>1965Q1</t>
  </si>
  <si>
    <t>1966Q1</t>
  </si>
  <si>
    <t>1967Q1</t>
  </si>
  <si>
    <t>1968Q1</t>
  </si>
  <si>
    <t>1969Q1</t>
  </si>
  <si>
    <t>1970Q1</t>
  </si>
  <si>
    <t>1971Q1</t>
  </si>
  <si>
    <t>1972Q1</t>
  </si>
  <si>
    <t>1973Q1</t>
  </si>
  <si>
    <t>1974Q1</t>
  </si>
  <si>
    <t>1975Q1</t>
  </si>
  <si>
    <t>1976Q1</t>
  </si>
  <si>
    <t>1977Q1</t>
  </si>
  <si>
    <t>1978Q1</t>
  </si>
  <si>
    <t>1979Q1</t>
  </si>
  <si>
    <t>1980Q1</t>
  </si>
  <si>
    <t>1981Q1</t>
  </si>
  <si>
    <t>1982Q1</t>
  </si>
  <si>
    <t>1983Q1</t>
  </si>
  <si>
    <t>1984Q1</t>
  </si>
  <si>
    <t>1985Q1</t>
  </si>
  <si>
    <t>1986Q1</t>
  </si>
  <si>
    <t>1987Q1</t>
  </si>
  <si>
    <t>1988Q1</t>
  </si>
  <si>
    <t>1989Q1</t>
  </si>
  <si>
    <t>1990Q1</t>
  </si>
  <si>
    <t>1991Q1</t>
  </si>
  <si>
    <t>1992Q1</t>
  </si>
  <si>
    <t>1993Q1</t>
  </si>
  <si>
    <t>1994Q1</t>
  </si>
  <si>
    <t>1995Q1</t>
  </si>
  <si>
    <t>1996Q1</t>
  </si>
  <si>
    <t>1997Q1</t>
  </si>
  <si>
    <t>1998Q1</t>
  </si>
  <si>
    <t>1999Q1</t>
  </si>
  <si>
    <t>2000Q1</t>
  </si>
  <si>
    <t>2001Q1</t>
  </si>
  <si>
    <t>2002Q1</t>
  </si>
  <si>
    <t>2003Q1</t>
  </si>
  <si>
    <t>2004Q1</t>
  </si>
  <si>
    <t>2005Q1</t>
  </si>
  <si>
    <t>2006Q1</t>
  </si>
  <si>
    <t>2007Q1</t>
  </si>
  <si>
    <t>2008Q1</t>
  </si>
  <si>
    <t>2009Q1</t>
  </si>
  <si>
    <t>2010Q1</t>
  </si>
  <si>
    <t>2011Q1</t>
  </si>
  <si>
    <t>2012Q1</t>
  </si>
  <si>
    <t>2013Q1</t>
  </si>
  <si>
    <t>2014Q1</t>
  </si>
  <si>
    <t>1973Q2</t>
  </si>
  <si>
    <t>1979Q2</t>
  </si>
  <si>
    <t>1990Q2</t>
  </si>
  <si>
    <t>1920Q3</t>
  </si>
  <si>
    <t>1920Q4</t>
  </si>
  <si>
    <t>1921Q2</t>
  </si>
  <si>
    <t>1921Q3</t>
  </si>
  <si>
    <t>1921Q4</t>
  </si>
  <si>
    <t>1922Q2</t>
  </si>
  <si>
    <t>1922Q3</t>
  </si>
  <si>
    <t>1922Q4</t>
  </si>
  <si>
    <t>1923Q2</t>
  </si>
  <si>
    <t>1923Q3</t>
  </si>
  <si>
    <t>1923Q4</t>
  </si>
  <si>
    <t>1924Q2</t>
  </si>
  <si>
    <t>1924Q3</t>
  </si>
  <si>
    <t>1924Q4</t>
  </si>
  <si>
    <t>1925Q2</t>
  </si>
  <si>
    <t>1925Q3</t>
  </si>
  <si>
    <t>1925Q4</t>
  </si>
  <si>
    <t>1926Q2</t>
  </si>
  <si>
    <t>1926Q3</t>
  </si>
  <si>
    <t>1926Q4</t>
  </si>
  <si>
    <t>1927Q2</t>
  </si>
  <si>
    <t>1927Q3</t>
  </si>
  <si>
    <t>1927Q4</t>
  </si>
  <si>
    <t>1928Q2</t>
  </si>
  <si>
    <t>1928Q3</t>
  </si>
  <si>
    <t>1928Q4</t>
  </si>
  <si>
    <t>1929Q2</t>
  </si>
  <si>
    <t>1929Q3</t>
  </si>
  <si>
    <t>1929Q4</t>
  </si>
  <si>
    <t>1930Q2</t>
  </si>
  <si>
    <t>1930Q3</t>
  </si>
  <si>
    <t>1930Q4</t>
  </si>
  <si>
    <t>1931Q2</t>
  </si>
  <si>
    <t>1931Q3</t>
  </si>
  <si>
    <t>1931Q4</t>
  </si>
  <si>
    <t>1932Q2</t>
  </si>
  <si>
    <t>1932Q3</t>
  </si>
  <si>
    <t>1932Q4</t>
  </si>
  <si>
    <t>1933Q2</t>
  </si>
  <si>
    <t>1933Q3</t>
  </si>
  <si>
    <t>1933Q4</t>
  </si>
  <si>
    <t>1934Q2</t>
  </si>
  <si>
    <t>1934Q3</t>
  </si>
  <si>
    <t>1934Q4</t>
  </si>
  <si>
    <t>1935Q2</t>
  </si>
  <si>
    <t>1935Q3</t>
  </si>
  <si>
    <t>1935Q4</t>
  </si>
  <si>
    <t>1936Q2</t>
  </si>
  <si>
    <t>1936Q3</t>
  </si>
  <si>
    <t>1936Q4</t>
  </si>
  <si>
    <t>1937Q2</t>
  </si>
  <si>
    <t>1937Q3</t>
  </si>
  <si>
    <t>1937Q4</t>
  </si>
  <si>
    <t>1938Q2</t>
  </si>
  <si>
    <t>1938Q3</t>
  </si>
  <si>
    <t>1938Q4</t>
  </si>
  <si>
    <t>1939Q1</t>
  </si>
  <si>
    <t>1939Q2</t>
  </si>
  <si>
    <t>1939Q3</t>
  </si>
  <si>
    <t>1939Q4</t>
  </si>
  <si>
    <t>1940Q1</t>
  </si>
  <si>
    <t>1940Q2</t>
  </si>
  <si>
    <t>1940Q3</t>
  </si>
  <si>
    <t>1940Q4</t>
  </si>
  <si>
    <t>1941Q1</t>
  </si>
  <si>
    <t>1941Q2</t>
  </si>
  <si>
    <t>1941Q3</t>
  </si>
  <si>
    <t>1941Q4</t>
  </si>
  <si>
    <t>1942Q1</t>
  </si>
  <si>
    <t>1942Q2</t>
  </si>
  <si>
    <t>1942Q3</t>
  </si>
  <si>
    <t>1942Q4</t>
  </si>
  <si>
    <t>1943Q1</t>
  </si>
  <si>
    <t>1943Q2</t>
  </si>
  <si>
    <t>1943Q3</t>
  </si>
  <si>
    <t>1943Q4</t>
  </si>
  <si>
    <t>1944Q1</t>
  </si>
  <si>
    <t>1944Q2</t>
  </si>
  <si>
    <t>1944Q3</t>
  </si>
  <si>
    <t>1944Q4</t>
  </si>
  <si>
    <t>1945Q1</t>
  </si>
  <si>
    <t>1945Q2</t>
  </si>
  <si>
    <t>1945Q3</t>
  </si>
  <si>
    <t>1945Q4</t>
  </si>
  <si>
    <t>1946Q1</t>
  </si>
  <si>
    <t>1946Q2</t>
  </si>
  <si>
    <t>1946Q3</t>
  </si>
  <si>
    <t>1946Q4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</si>
  <si>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</si>
  <si>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</si>
  <si>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</si>
  <si>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</si>
  <si>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</si>
  <si>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</si>
  <si>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</si>
  <si>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</si>
  <si>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</si>
  <si>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</si>
  <si>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</si>
  <si>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</si>
  <si>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</si>
  <si>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</si>
  <si>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</si>
  <si>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</si>
  <si>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</si>
  <si>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</si>
  <si>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</si>
  <si>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</si>
  <si>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</si>
  <si>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</si>
  <si>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</si>
  <si>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</si>
  <si>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</si>
  <si>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</si>
  <si>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</si>
  <si>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</si>
  <si>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</si>
  <si>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</si>
  <si>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</si>
  <si>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</si>
  <si>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1955Q2</t>
  </si>
  <si>
    <t>1955Q3</t>
  </si>
  <si>
    <t>1955Q4</t>
  </si>
  <si>
    <t>1956Q2</t>
  </si>
  <si>
    <t>1956Q3</t>
  </si>
  <si>
    <t>1956Q4</t>
  </si>
  <si>
    <t>1957Q2</t>
  </si>
  <si>
    <t>1957Q3</t>
  </si>
  <si>
    <t>1957Q4</t>
  </si>
  <si>
    <t>1958Q2</t>
  </si>
  <si>
    <t>1958Q3</t>
  </si>
  <si>
    <t>1958Q4</t>
  </si>
  <si>
    <t>1959Q2</t>
  </si>
  <si>
    <t>1959Q3</t>
  </si>
  <si>
    <t>1959Q4</t>
  </si>
  <si>
    <t>1960Q2</t>
  </si>
  <si>
    <t>1960Q3</t>
  </si>
  <si>
    <t>1960Q4</t>
  </si>
  <si>
    <t>1961Q2</t>
  </si>
  <si>
    <t>1961Q3</t>
  </si>
  <si>
    <t>1961Q4</t>
  </si>
  <si>
    <t>1962Q2</t>
  </si>
  <si>
    <t>1962Q3</t>
  </si>
  <si>
    <t>1962Q4</t>
  </si>
  <si>
    <t>1963Q2</t>
  </si>
  <si>
    <t>1963Q3</t>
  </si>
  <si>
    <t>1963Q4</t>
  </si>
  <si>
    <t>1964Q2</t>
  </si>
  <si>
    <t>1964Q3</t>
  </si>
  <si>
    <t>1964Q4</t>
  </si>
  <si>
    <t>1965Q2</t>
  </si>
  <si>
    <t>1965Q3</t>
  </si>
  <si>
    <t>1965Q4</t>
  </si>
  <si>
    <t>1966Q2</t>
  </si>
  <si>
    <t>1966Q3</t>
  </si>
  <si>
    <t>1966Q4</t>
  </si>
  <si>
    <t>1967Q2</t>
  </si>
  <si>
    <t>1967Q3</t>
  </si>
  <si>
    <t>1967Q4</t>
  </si>
  <si>
    <t>1968Q2</t>
  </si>
  <si>
    <t>1968Q3</t>
  </si>
  <si>
    <t>1968Q4</t>
  </si>
  <si>
    <t>1969Q2</t>
  </si>
  <si>
    <t>1969Q3</t>
  </si>
  <si>
    <t>1969Q4</t>
  </si>
  <si>
    <t>1970Q2</t>
  </si>
  <si>
    <t>1970Q3</t>
  </si>
  <si>
    <t>1970Q4</t>
  </si>
  <si>
    <t>1971Q2</t>
  </si>
  <si>
    <t>1971Q3</t>
  </si>
  <si>
    <t>1971Q4</t>
  </si>
  <si>
    <t>1972Q2</t>
  </si>
  <si>
    <t>1972Q3</t>
  </si>
  <si>
    <t>1972Q4</t>
  </si>
  <si>
    <t>1973Q3</t>
  </si>
  <si>
    <t>1973Q4</t>
  </si>
  <si>
    <t>1974Q2</t>
  </si>
  <si>
    <t>1974Q3</t>
  </si>
  <si>
    <t>1974Q4</t>
  </si>
  <si>
    <t>1975Q2</t>
  </si>
  <si>
    <t>1975Q3</t>
  </si>
  <si>
    <t>1975Q4</t>
  </si>
  <si>
    <t>1976Q2</t>
  </si>
  <si>
    <t>1976Q3</t>
  </si>
  <si>
    <t>1976Q4</t>
  </si>
  <si>
    <t>1977Q2</t>
  </si>
  <si>
    <t>1977Q3</t>
  </si>
  <si>
    <t>1977Q4</t>
  </si>
  <si>
    <t>1978Q2</t>
  </si>
  <si>
    <t>1978Q3</t>
  </si>
  <si>
    <t>1978Q4</t>
  </si>
  <si>
    <t>1979Q3</t>
  </si>
  <si>
    <t>1979Q4</t>
  </si>
  <si>
    <t>1980Q2</t>
  </si>
  <si>
    <t>1980Q3</t>
  </si>
  <si>
    <t>1980Q4</t>
  </si>
  <si>
    <t>1981Q2</t>
  </si>
  <si>
    <t>1981Q3</t>
  </si>
  <si>
    <t>1981Q4</t>
  </si>
  <si>
    <t>1982Q2</t>
  </si>
  <si>
    <t>1982Q3</t>
  </si>
  <si>
    <t>1982Q4</t>
  </si>
  <si>
    <t>1983Q2</t>
  </si>
  <si>
    <t>1983Q3</t>
  </si>
  <si>
    <t>1983Q4</t>
  </si>
  <si>
    <t>1984Q2</t>
  </si>
  <si>
    <t>1984Q3</t>
  </si>
  <si>
    <t>1984Q4</t>
  </si>
  <si>
    <t>1985Q2</t>
  </si>
  <si>
    <t>1985Q3</t>
  </si>
  <si>
    <t>1985Q4</t>
  </si>
  <si>
    <t>1986Q2</t>
  </si>
  <si>
    <t>1986Q3</t>
  </si>
  <si>
    <t>1986Q4</t>
  </si>
  <si>
    <t>1987Q2</t>
  </si>
  <si>
    <t>1987Q3</t>
  </si>
  <si>
    <t>1987Q4</t>
  </si>
  <si>
    <t>1988Q2</t>
  </si>
  <si>
    <t>1988Q3</t>
  </si>
  <si>
    <t>1988Q4</t>
  </si>
  <si>
    <t>1989Q2</t>
  </si>
  <si>
    <t>1989Q3</t>
  </si>
  <si>
    <t>1989Q4</t>
  </si>
  <si>
    <t>1990Q3</t>
  </si>
  <si>
    <t>1990Q4</t>
  </si>
  <si>
    <t>1991Q2</t>
  </si>
  <si>
    <t>1991Q3</t>
  </si>
  <si>
    <t>1991Q4</t>
  </si>
  <si>
    <t>1992Q2</t>
  </si>
  <si>
    <t>1992Q3</t>
  </si>
  <si>
    <t>1992Q4</t>
  </si>
  <si>
    <t>1993Q2</t>
  </si>
  <si>
    <t>1993Q3</t>
  </si>
  <si>
    <t>1993Q4</t>
  </si>
  <si>
    <t>1994Q2</t>
  </si>
  <si>
    <t>1994Q3</t>
  </si>
  <si>
    <t>1994Q4</t>
  </si>
  <si>
    <t>1995Q2</t>
  </si>
  <si>
    <t>1995Q3</t>
  </si>
  <si>
    <t>1995Q4</t>
  </si>
  <si>
    <t>1996Q2</t>
  </si>
  <si>
    <t>1996Q3</t>
  </si>
  <si>
    <t>1996Q4</t>
  </si>
  <si>
    <t>1997Q2</t>
  </si>
  <si>
    <t>1997Q3</t>
  </si>
  <si>
    <t>1997Q4</t>
  </si>
  <si>
    <t>1998Q2</t>
  </si>
  <si>
    <t>1998Q3</t>
  </si>
  <si>
    <t>1998Q4</t>
  </si>
  <si>
    <t>1999Q2</t>
  </si>
  <si>
    <t>1999Q3</t>
  </si>
  <si>
    <t>1999Q4</t>
  </si>
  <si>
    <t>2000Q2</t>
  </si>
  <si>
    <t>2000Q3</t>
  </si>
  <si>
    <t>2000Q4</t>
  </si>
  <si>
    <t>2001Q2</t>
  </si>
  <si>
    <t>2001Q3</t>
  </si>
  <si>
    <t>2001Q4</t>
  </si>
  <si>
    <t>2002Q2</t>
  </si>
  <si>
    <t>2002Q3</t>
  </si>
  <si>
    <t>2002Q4</t>
  </si>
  <si>
    <t>2003Q2</t>
  </si>
  <si>
    <t>2003Q3</t>
  </si>
  <si>
    <t>2003Q4</t>
  </si>
  <si>
    <t>2004Q2</t>
  </si>
  <si>
    <t>2004Q3</t>
  </si>
  <si>
    <t>2004Q4</t>
  </si>
  <si>
    <t>2005Q2</t>
  </si>
  <si>
    <t>2005Q3</t>
  </si>
  <si>
    <t>2005Q4</t>
  </si>
  <si>
    <t>2006Q2</t>
  </si>
  <si>
    <t>2006Q3</t>
  </si>
  <si>
    <t>2006Q4</t>
  </si>
  <si>
    <t>2007Q2</t>
  </si>
  <si>
    <t>2007Q3</t>
  </si>
  <si>
    <t>2007Q4</t>
  </si>
  <si>
    <t>2008Q2</t>
  </si>
  <si>
    <t>2008Q3</t>
  </si>
  <si>
    <t>2008Q4</t>
  </si>
  <si>
    <t>2009Q2</t>
  </si>
  <si>
    <t>2009Q3</t>
  </si>
  <si>
    <t>2009Q4</t>
  </si>
  <si>
    <t>2010Q2</t>
  </si>
  <si>
    <t>2010Q3</t>
  </si>
  <si>
    <t>2010Q4</t>
  </si>
  <si>
    <t>2011Q2</t>
  </si>
  <si>
    <t>2011Q3</t>
  </si>
  <si>
    <t>2011Q4</t>
  </si>
  <si>
    <t>2012Q2</t>
  </si>
  <si>
    <t>2012Q3</t>
  </si>
  <si>
    <t>2012Q4</t>
  </si>
  <si>
    <t>2013Q2</t>
  </si>
  <si>
    <t>2013Q3</t>
  </si>
  <si>
    <t>2013Q4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</si>
  <si>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</si>
  <si>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</si>
  <si>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</si>
  <si>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</si>
  <si>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</si>
  <si>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</si>
  <si>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</si>
  <si>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</si>
  <si>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</si>
  <si>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</si>
  <si>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</si>
  <si>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</si>
  <si>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</si>
  <si>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</si>
  <si>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</si>
  <si>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</si>
  <si>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</si>
  <si>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</si>
  <si>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</si>
  <si>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</si>
  <si>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</si>
  <si>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</si>
  <si>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</si>
  <si>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</si>
  <si>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</si>
  <si>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</si>
  <si>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</si>
  <si>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2022Q1</t>
  </si>
  <si>
    <t>2021Q1</t>
  </si>
  <si>
    <t>2021Q2</t>
  </si>
  <si>
    <t>2021Q3</t>
  </si>
  <si>
    <t>2021Q4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</si>
  <si>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</si>
  <si>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</si>
  <si>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</si>
  <si>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</si>
  <si>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</si>
  <si>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</si>
  <si>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</si>
  <si>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</si>
  <si>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</si>
  <si>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</si>
  <si>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</si>
  <si>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</si>
  <si>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</si>
  <si>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</si>
  <si>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</si>
  <si>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Data</t>
  </si>
  <si>
    <t>$B$142</t>
  </si>
  <si>
    <t>A1:A284</t>
  </si>
  <si>
    <t>$A$142</t>
  </si>
  <si>
    <t>2019Q3/Q4</t>
  </si>
  <si>
    <t>$D$410</t>
  </si>
  <si>
    <t>A1:A16</t>
  </si>
  <si>
    <t>CY sum</t>
  </si>
  <si>
    <t>1920Q2/3</t>
  </si>
  <si>
    <t>From MPR market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</si>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</sst>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2" fontId="1" fillId="0" borderId="0" xfId="0" applyNumberFormat="1" applyFont="1"/>
    <xf numFmtId="0" fontId="0" fillId="0" borderId="0" xfId="0" applyFill="1"/>
    <xf numFmtId="0" fontId="0" fillId="0" borderId="0" xfId="0" applyNumberFormat="1"/>
    <xf numFmtId="164" fontId="0" fillId="0" borderId="0" xfId="0" applyNumberFormat="1"/>
    <xf numFmtId="0" fontId="0" fillId="0" borderId="0" xfId="0" quotePrefix="1"/>
    <xf numFmtId="22" fontId="0" fillId="0" borderId="0" xfId="0" applyNumberFormat="1"/>
    <xf numFmtId="2" fontId="1" fillId="2" borderId="0" xfId="0" applyNumberFormat="1" applyFont="1" applyFill="1"/>
    <xf numFmtId="2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83666951269646E-2"/>
          <c:y val="0.16814477137726205"/>
          <c:w val="0.86403472156341921"/>
          <c:h val="0.65669364246135897"/>
        </c:manualLayout>
      </c:layout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1930Q1</c:v>
                </c:pt>
              </c:strCache>
            </c:strRef>
          </c:tx>
          <c:marker>
            <c:symbol val="none"/>
          </c:marker>
          <c:cat>
            <c:numRef>
              <c:f>Data!$H$2:$H$22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Data!$J$2:$J$22</c:f>
              <c:numCache>
                <c:formatCode>0.0</c:formatCode>
                <c:ptCount val="21"/>
                <c:pt idx="0">
                  <c:v>0</c:v>
                </c:pt>
                <c:pt idx="1">
                  <c:v>-0.86542068824391549</c:v>
                </c:pt>
                <c:pt idx="2">
                  <c:v>-2.0693359708058949</c:v>
                </c:pt>
                <c:pt idx="3">
                  <c:v>-3.746461580437213</c:v>
                </c:pt>
                <c:pt idx="4">
                  <c:v>-5.8132396575832814</c:v>
                </c:pt>
                <c:pt idx="5">
                  <c:v>-6.3742710003069476</c:v>
                </c:pt>
                <c:pt idx="6">
                  <c:v>-6.7102077009651566</c:v>
                </c:pt>
                <c:pt idx="7">
                  <c:v>-6.0289553562293037</c:v>
                </c:pt>
                <c:pt idx="8">
                  <c:v>-5.8567238498004599</c:v>
                </c:pt>
                <c:pt idx="9">
                  <c:v>-6.4706183281606968</c:v>
                </c:pt>
                <c:pt idx="10">
                  <c:v>-6.9276286620510916</c:v>
                </c:pt>
                <c:pt idx="11">
                  <c:v>-5.4159135090890373</c:v>
                </c:pt>
                <c:pt idx="12">
                  <c:v>-5.4491661266668814</c:v>
                </c:pt>
                <c:pt idx="13">
                  <c:v>-3.9707035912826854</c:v>
                </c:pt>
                <c:pt idx="14">
                  <c:v>-2.3813989973056664</c:v>
                </c:pt>
                <c:pt idx="15">
                  <c:v>-0.9336311858394879</c:v>
                </c:pt>
                <c:pt idx="16">
                  <c:v>0.95921012243783821</c:v>
                </c:pt>
                <c:pt idx="17">
                  <c:v>2.3651990041267368</c:v>
                </c:pt>
                <c:pt idx="18">
                  <c:v>3.2502302104293932</c:v>
                </c:pt>
                <c:pt idx="19">
                  <c:v>3.7976194536339278</c:v>
                </c:pt>
                <c:pt idx="20">
                  <c:v>4.2179666450666815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B-4360-A18A-BAD60DFA1808}"/>
            </c:ext>
          </c:extLst>
        </c:ser>
        <c:ser>
          <c:idx val="2"/>
          <c:order val="1"/>
          <c:tx>
            <c:strRef>
              <c:f>Data!$K$1</c:f>
              <c:strCache>
                <c:ptCount val="1"/>
                <c:pt idx="0">
                  <c:v>1973Q2</c:v>
                </c:pt>
              </c:strCache>
            </c:strRef>
          </c:tx>
          <c:marker>
            <c:symbol val="none"/>
          </c:marker>
          <c:cat>
            <c:numRef>
              <c:f>Data!$H$2:$H$22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Data!$K$2:$K$22</c:f>
              <c:numCache>
                <c:formatCode>0.0</c:formatCode>
                <c:ptCount val="21"/>
                <c:pt idx="0">
                  <c:v>0</c:v>
                </c:pt>
                <c:pt idx="1">
                  <c:v>-0.9670716112532034</c:v>
                </c:pt>
                <c:pt idx="2">
                  <c:v>-1.3519652712343486</c:v>
                </c:pt>
                <c:pt idx="3">
                  <c:v>-4.0866031767397999</c:v>
                </c:pt>
                <c:pt idx="4">
                  <c:v>-2.6858426436936327</c:v>
                </c:pt>
                <c:pt idx="5">
                  <c:v>-2.0826322519854585</c:v>
                </c:pt>
                <c:pt idx="6">
                  <c:v>-3.5056871718939249</c:v>
                </c:pt>
                <c:pt idx="7">
                  <c:v>-3.4707733207699505</c:v>
                </c:pt>
                <c:pt idx="8">
                  <c:v>-5.0452618118185484</c:v>
                </c:pt>
                <c:pt idx="9">
                  <c:v>-5.3880905909274475</c:v>
                </c:pt>
                <c:pt idx="10">
                  <c:v>-4.3066025037017113</c:v>
                </c:pt>
                <c:pt idx="11">
                  <c:v>-2.7262249293309964</c:v>
                </c:pt>
                <c:pt idx="12">
                  <c:v>-2.8364349172163088</c:v>
                </c:pt>
                <c:pt idx="13">
                  <c:v>-1.5904731457800523</c:v>
                </c:pt>
                <c:pt idx="14">
                  <c:v>0.50477857046708152</c:v>
                </c:pt>
                <c:pt idx="15">
                  <c:v>0.46397563602100433</c:v>
                </c:pt>
                <c:pt idx="16">
                  <c:v>-0.27426302328711927</c:v>
                </c:pt>
                <c:pt idx="17">
                  <c:v>0.41728361825279592</c:v>
                </c:pt>
                <c:pt idx="18">
                  <c:v>2.1364752995019529</c:v>
                </c:pt>
                <c:pt idx="19">
                  <c:v>2.899952887333427</c:v>
                </c:pt>
                <c:pt idx="20">
                  <c:v>4.114786646924216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B-4360-A18A-BAD60DFA1808}"/>
            </c:ext>
          </c:extLst>
        </c:ser>
        <c:ser>
          <c:idx val="3"/>
          <c:order val="2"/>
          <c:tx>
            <c:strRef>
              <c:f>Data!$L$1</c:f>
              <c:strCache>
                <c:ptCount val="1"/>
                <c:pt idx="0">
                  <c:v>1979Q2</c:v>
                </c:pt>
              </c:strCache>
            </c:strRef>
          </c:tx>
          <c:marker>
            <c:symbol val="none"/>
          </c:marker>
          <c:cat>
            <c:numRef>
              <c:f>Data!$H$2:$H$22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Data!$L$2:$L$22</c:f>
              <c:numCache>
                <c:formatCode>0.0</c:formatCode>
                <c:ptCount val="21"/>
                <c:pt idx="0">
                  <c:v>0</c:v>
                </c:pt>
                <c:pt idx="1">
                  <c:v>-2.2381845076260305</c:v>
                </c:pt>
                <c:pt idx="2">
                  <c:v>-1.2308874025119678</c:v>
                </c:pt>
                <c:pt idx="3">
                  <c:v>-2.3446560778155145</c:v>
                </c:pt>
                <c:pt idx="4">
                  <c:v>-4.270650731421668</c:v>
                </c:pt>
                <c:pt idx="5">
                  <c:v>-4.3832063913362589</c:v>
                </c:pt>
                <c:pt idx="6">
                  <c:v>-5.4783425418566338</c:v>
                </c:pt>
                <c:pt idx="7">
                  <c:v>-5.6597244667865709</c:v>
                </c:pt>
                <c:pt idx="8">
                  <c:v>-5.501157878325813</c:v>
                </c:pt>
                <c:pt idx="9">
                  <c:v>-4.4809320825458911</c:v>
                </c:pt>
                <c:pt idx="10">
                  <c:v>-4.4231332301573048</c:v>
                </c:pt>
                <c:pt idx="11">
                  <c:v>-4.4083032614523461</c:v>
                </c:pt>
                <c:pt idx="12">
                  <c:v>-3.4382712059046128</c:v>
                </c:pt>
                <c:pt idx="13">
                  <c:v>-3.2123993748597854</c:v>
                </c:pt>
                <c:pt idx="14">
                  <c:v>-2.5891604336434995</c:v>
                </c:pt>
                <c:pt idx="15">
                  <c:v>-0.85975792928006456</c:v>
                </c:pt>
                <c:pt idx="16">
                  <c:v>-0.22473106422137334</c:v>
                </c:pt>
                <c:pt idx="17">
                  <c:v>0.81336674512607487</c:v>
                </c:pt>
                <c:pt idx="18">
                  <c:v>1.5571467140211581</c:v>
                </c:pt>
                <c:pt idx="19">
                  <c:v>2.1986379244127932</c:v>
                </c:pt>
                <c:pt idx="20">
                  <c:v>1.1856369851814321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B-4360-A18A-BAD60DFA1808}"/>
            </c:ext>
          </c:extLst>
        </c:ser>
        <c:ser>
          <c:idx val="4"/>
          <c:order val="3"/>
          <c:tx>
            <c:strRef>
              <c:f>Data!$M$1</c:f>
              <c:strCache>
                <c:ptCount val="1"/>
                <c:pt idx="0">
                  <c:v>1990Q2</c:v>
                </c:pt>
              </c:strCache>
            </c:strRef>
          </c:tx>
          <c:marker>
            <c:symbol val="none"/>
          </c:marker>
          <c:cat>
            <c:numRef>
              <c:f>Data!$H$2:$H$22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Data!$M$2:$M$22</c:f>
              <c:numCache>
                <c:formatCode>0.0</c:formatCode>
                <c:ptCount val="21"/>
                <c:pt idx="0">
                  <c:v>0</c:v>
                </c:pt>
                <c:pt idx="1">
                  <c:v>-1.2092779388319315</c:v>
                </c:pt>
                <c:pt idx="2">
                  <c:v>-1.6168414891768492</c:v>
                </c:pt>
                <c:pt idx="3">
                  <c:v>-2.0981749566373082</c:v>
                </c:pt>
                <c:pt idx="4">
                  <c:v>-2.4658052047419972</c:v>
                </c:pt>
                <c:pt idx="5">
                  <c:v>-2.7496060015790391</c:v>
                </c:pt>
                <c:pt idx="6">
                  <c:v>-2.5542071715333492</c:v>
                </c:pt>
                <c:pt idx="7">
                  <c:v>-2.5977984861925307</c:v>
                </c:pt>
                <c:pt idx="8">
                  <c:v>-2.9160455666413725</c:v>
                </c:pt>
                <c:pt idx="9">
                  <c:v>-2.3798419128966231</c:v>
                </c:pt>
                <c:pt idx="10">
                  <c:v>-1.8555267995134841</c:v>
                </c:pt>
                <c:pt idx="11">
                  <c:v>-1.1998280734163131</c:v>
                </c:pt>
                <c:pt idx="12">
                  <c:v>-0.8087255789566683</c:v>
                </c:pt>
                <c:pt idx="13">
                  <c:v>-5.6089523757265169E-2</c:v>
                </c:pt>
                <c:pt idx="14">
                  <c:v>0.53102146948455697</c:v>
                </c:pt>
                <c:pt idx="15">
                  <c:v>1.591845070980682</c:v>
                </c:pt>
                <c:pt idx="16">
                  <c:v>2.6691297283620941</c:v>
                </c:pt>
                <c:pt idx="17">
                  <c:v>3.7811655037235568</c:v>
                </c:pt>
                <c:pt idx="18">
                  <c:v>4.2850567144342051</c:v>
                </c:pt>
                <c:pt idx="19">
                  <c:v>4.5466046023892943</c:v>
                </c:pt>
                <c:pt idx="20">
                  <c:v>4.7377357512795442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B-4360-A18A-BAD60DFA1808}"/>
            </c:ext>
          </c:extLst>
        </c:ser>
        <c:ser>
          <c:idx val="5"/>
          <c:order val="4"/>
          <c:tx>
            <c:strRef>
              <c:f>Data!$N$1</c:f>
              <c:strCache>
                <c:ptCount val="1"/>
                <c:pt idx="0">
                  <c:v>2008Q1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Data!$H$2:$H$22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Data!$N$2:$N$22</c:f>
              <c:numCache>
                <c:formatCode>0.0</c:formatCode>
                <c:ptCount val="21"/>
                <c:pt idx="0">
                  <c:v>0</c:v>
                </c:pt>
                <c:pt idx="1">
                  <c:v>-0.47641411728031358</c:v>
                </c:pt>
                <c:pt idx="2">
                  <c:v>-1.9823585267462533</c:v>
                </c:pt>
                <c:pt idx="3">
                  <c:v>-4.1736993976632561</c:v>
                </c:pt>
                <c:pt idx="4">
                  <c:v>-6.0336217522113316</c:v>
                </c:pt>
                <c:pt idx="5">
                  <c:v>-6.3031043824766613</c:v>
                </c:pt>
                <c:pt idx="6">
                  <c:v>-6.1792326102694659</c:v>
                </c:pt>
                <c:pt idx="7">
                  <c:v>-5.8592988939727348</c:v>
                </c:pt>
                <c:pt idx="8">
                  <c:v>-4.9651251740665003</c:v>
                </c:pt>
                <c:pt idx="9">
                  <c:v>-3.8781708815199352</c:v>
                </c:pt>
                <c:pt idx="10">
                  <c:v>-3.2684510491159813</c:v>
                </c:pt>
                <c:pt idx="11">
                  <c:v>-3.1355555054234969</c:v>
                </c:pt>
                <c:pt idx="12">
                  <c:v>-2.8898628181648576</c:v>
                </c:pt>
                <c:pt idx="13">
                  <c:v>-2.8359252749686732</c:v>
                </c:pt>
                <c:pt idx="14">
                  <c:v>-2.6866228740302063</c:v>
                </c:pt>
                <c:pt idx="15">
                  <c:v>-2.7272298457140209</c:v>
                </c:pt>
                <c:pt idx="16">
                  <c:v>-1.91939721206478</c:v>
                </c:pt>
                <c:pt idx="17">
                  <c:v>-1.97436018383884</c:v>
                </c:pt>
                <c:pt idx="18">
                  <c:v>-0.7563561190399497</c:v>
                </c:pt>
                <c:pt idx="19">
                  <c:v>-0.85705320538718865</c:v>
                </c:pt>
                <c:pt idx="20">
                  <c:v>-0.62469108964091902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BB-4360-A18A-BAD60DFA1808}"/>
            </c:ext>
          </c:extLst>
        </c:ser>
        <c:ser>
          <c:idx val="6"/>
          <c:order val="5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Data!$H$2:$H$22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Data!$O$2:$O$22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BB-4360-A18A-BAD60DFA1808}"/>
            </c:ext>
          </c:extLst>
        </c:ser>
        <c:ser>
          <c:idx val="7"/>
          <c:order val="6"/>
          <c:tx>
            <c:v>Nov 22 MPR forecast:  market interest rates</c:v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numRef>
              <c:f>Data!$H$2:$H$22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Data!$Q$2:$Q$15</c:f>
              <c:numCache>
                <c:formatCode>0.00</c:formatCode>
                <c:ptCount val="14"/>
                <c:pt idx="0" formatCode="0.0">
                  <c:v>0</c:v>
                </c:pt>
                <c:pt idx="1">
                  <c:v>-0.4999107302267447</c:v>
                </c:pt>
                <c:pt idx="2">
                  <c:v>-0.74986609534012416</c:v>
                </c:pt>
                <c:pt idx="3">
                  <c:v>-0.80342795929298916</c:v>
                </c:pt>
                <c:pt idx="4">
                  <c:v>-1.8211033743974241</c:v>
                </c:pt>
                <c:pt idx="5">
                  <c:v>-2.4102838778789533</c:v>
                </c:pt>
                <c:pt idx="6">
                  <c:v>-2.6780931976432782</c:v>
                </c:pt>
                <c:pt idx="7">
                  <c:v>-2.749509016247103</c:v>
                </c:pt>
                <c:pt idx="8">
                  <c:v>-2.8923406534547382</c:v>
                </c:pt>
                <c:pt idx="9">
                  <c:v>-2.8387787895018732</c:v>
                </c:pt>
                <c:pt idx="10">
                  <c:v>-2.8209248348509135</c:v>
                </c:pt>
                <c:pt idx="11">
                  <c:v>-2.6780931976432782</c:v>
                </c:pt>
                <c:pt idx="12">
                  <c:v>-2.5531155150865885</c:v>
                </c:pt>
                <c:pt idx="13">
                  <c:v>-2.3388680592751285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BB-4360-A18A-BAD60DFA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3440"/>
        <c:axId val="105459712"/>
      </c:lineChart>
      <c:catAx>
        <c:axId val="1054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+mn-lt"/>
                  </a:defRPr>
                </a:pPr>
                <a:r>
                  <a:rPr lang="en-GB" sz="1200" b="0">
                    <a:latin typeface="+mn-lt"/>
                  </a:rPr>
                  <a:t>Quarters from peak</a:t>
                </a:r>
              </a:p>
            </c:rich>
          </c:tx>
          <c:layout>
            <c:manualLayout>
              <c:xMode val="edge"/>
              <c:yMode val="edge"/>
              <c:x val="0.4162998450494893"/>
              <c:y val="0.914089531378237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105459712"/>
        <c:crossesAt val="-15"/>
        <c:auto val="1"/>
        <c:lblAlgn val="ctr"/>
        <c:lblOffset val="100"/>
        <c:tickLblSkip val="4"/>
        <c:noMultiLvlLbl val="0"/>
      </c:catAx>
      <c:valAx>
        <c:axId val="105459712"/>
        <c:scaling>
          <c:orientation val="minMax"/>
          <c:max val="6"/>
          <c:min val="-8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105453440"/>
        <c:crosses val="autoZero"/>
        <c:crossBetween val="midCat"/>
        <c:majorUnit val="2"/>
      </c:valAx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9.1158017898365112E-2"/>
          <c:y val="3.4778934366950253E-3"/>
          <c:w val="0.90683394997312083"/>
          <c:h val="0.22728131119832928"/>
        </c:manualLayout>
      </c:layout>
      <c:overlay val="0"/>
      <c:txPr>
        <a:bodyPr/>
        <a:lstStyle/>
        <a:p>
          <a:pPr>
            <a:defRPr sz="100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190499</xdr:rowOff>
    </xdr:from>
    <xdr:to>
      <xdr:col>11</xdr:col>
      <xdr:colOff>228600</xdr:colOff>
      <xdr:row>33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1.58113E-7</cdr:x>
      <cdr:y>0.21672</cdr:y>
    </cdr:from>
    <cdr:to>
      <cdr:x>0.05067</cdr:x>
      <cdr:y>0.91331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11322" y="1578090"/>
          <a:ext cx="2143112" cy="320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+mn-lt"/>
              <a:cs typeface="Arial" panose="020B0604020202020204" pitchFamily="34" charset="0"/>
            </a:rPr>
            <a:t>Deviation from peak (%)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5" x14ac:dyDescent="0.25"/>
  <sheetData>
    <row r="1" spans="1:11" x14ac:dyDescent="0.25">
      <c r="A1">
        <v>3</v>
      </c>
      <c r="B1" t="s">
        <v>434</v>
      </c>
    </row>
    <row r="2" spans="1:11" x14ac:dyDescent="0.25">
      <c r="A2" s="8" t="s">
        <v>424</v>
      </c>
      <c r="B2" t="s">
        <v>425</v>
      </c>
      <c r="C2" t="s">
        <v>426</v>
      </c>
      <c r="D2">
        <v>129428</v>
      </c>
      <c r="E2" s="9">
        <v>44862.688101851854</v>
      </c>
      <c r="G2" s="8"/>
      <c r="H2" s="8"/>
      <c r="I2" s="8"/>
      <c r="K2" s="8"/>
    </row>
    <row r="3" spans="1:11" x14ac:dyDescent="0.25">
      <c r="A3" s="8" t="s">
        <v>424</v>
      </c>
      <c r="B3" t="s">
        <v>427</v>
      </c>
      <c r="C3" t="s">
        <v>426</v>
      </c>
      <c r="D3" t="s">
        <v>20</v>
      </c>
      <c r="E3" s="9">
        <v>44862.688101851854</v>
      </c>
      <c r="G3" s="8"/>
      <c r="H3" s="8"/>
      <c r="I3" s="8"/>
      <c r="K3" s="8"/>
    </row>
    <row r="4" spans="1:11" x14ac:dyDescent="0.25">
      <c r="A4" s="8" t="s">
        <v>424</v>
      </c>
      <c r="B4" t="s">
        <v>429</v>
      </c>
      <c r="C4" t="s">
        <v>430</v>
      </c>
      <c r="D4">
        <v>558776</v>
      </c>
      <c r="E4" s="9">
        <v>44862.688125000001</v>
      </c>
      <c r="G4" s="8"/>
      <c r="H4" s="8"/>
      <c r="I4" s="8"/>
      <c r="K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7"/>
  <sheetViews>
    <sheetView workbookViewId="0">
      <selection activeCell="Q2" sqref="Q2"/>
    </sheetView>
  </sheetViews>
  <sheetFormatPr defaultRowHeight="15" x14ac:dyDescent="0.25"/>
  <cols>
    <col min="1" max="1" width="9.140625" style="6"/>
    <col min="7" max="7" width="10.28515625" bestFit="1" customWidth="1"/>
  </cols>
  <sheetData>
    <row r="1" spans="1:17" x14ac:dyDescent="0.25">
      <c r="I1" s="6" t="s">
        <v>432</v>
      </c>
      <c r="J1" s="6" t="s">
        <v>11</v>
      </c>
      <c r="K1" s="6" t="s">
        <v>80</v>
      </c>
      <c r="L1" s="6" t="s">
        <v>81</v>
      </c>
      <c r="M1" s="6" t="s">
        <v>82</v>
      </c>
      <c r="N1" s="6" t="s">
        <v>73</v>
      </c>
      <c r="P1" t="s">
        <v>428</v>
      </c>
      <c r="Q1" t="s">
        <v>409</v>
      </c>
    </row>
    <row r="2" spans="1:17" x14ac:dyDescent="0.25">
      <c r="A2" s="6" t="s">
        <v>1</v>
      </c>
      <c r="B2" s="1">
        <v>1020.15</v>
      </c>
      <c r="H2">
        <v>0</v>
      </c>
      <c r="I2" s="7">
        <f>IF(100*INDEX($A$2:$B$405,MATCH(I$1,$A$2:$A$405)+$H2,2)/INDEX($A$2:$B$405,MATCH(I$1,$A$2:$A$405)+$H$2,2)-100&gt;-100,100*INDEX($A$2:$B$405,MATCH(I$1,$A$2:$A$405)+$H2,2)/INDEX($A$2:$B$405,MATCH(I$1,$A$2:$A$405)+$H$2,2)-100,"")</f>
        <v>0</v>
      </c>
      <c r="J2" s="7">
        <f t="shared" ref="J2:N17" si="0">IF(100*INDEX($A$2:$B$405,MATCH(J$1,$A$2:$A$405)+$H2,2)/INDEX($A$2:$B$405,MATCH(J$1,$A$2:$A$405)+$H$2,2)-100&gt;-100,100*INDEX($A$2:$B$405,MATCH(J$1,$A$2:$A$405)+$H2,2)/INDEX($A$2:$B$405,MATCH(J$1,$A$2:$A$405)+$H$2,2)-100,"")</f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>
        <v>0</v>
      </c>
      <c r="P2" s="11">
        <f>IF(100*INDEX($A$2:$B$424,MATCH(P$1,$A$2:$A$425)+$H2,2)/INDEX($A$2:$B$425,MATCH(P$1,$A$2:$A$425)+$H$2,2)-100&gt;-100,100*INDEX($A$2:$B$425,MATCH(P$1,$A$2:$A$425)+$H2,2)/INDEX($A$2:$B$425,MATCH(P$1,$A$2:$A$425)+$H$2,2)-100,"")</f>
        <v>0</v>
      </c>
      <c r="Q2" s="7">
        <f>IF(100*INDEX($A$2:$B$424,MATCH(Q$1,$A$2:$A$425)+$H2,2)/INDEX($A$2:$B$425,MATCH(Q$1,$A$2:$A$425)+$H$2,2)-100&gt;-100,100*INDEX($A$2:$B$425,MATCH(Q$1,$A$2:$A$425)+$H2,2)/INDEX($A$2:$B$425,MATCH(Q$1,$A$2:$A$425)+$H$2,2)-100,"")</f>
        <v>0</v>
      </c>
    </row>
    <row r="3" spans="1:17" x14ac:dyDescent="0.25">
      <c r="A3" s="6" t="s">
        <v>0</v>
      </c>
      <c r="B3" s="1">
        <v>1024.45</v>
      </c>
      <c r="C3" t="str">
        <f>IF(AND(B3&gt;B2,B4&lt;B3),"Peak","")</f>
        <v>Peak</v>
      </c>
      <c r="D3" t="str">
        <f>IF(AND(B3&lt;B2,B4&gt;B3),"Trough","")</f>
        <v/>
      </c>
      <c r="H3">
        <f>H2+1</f>
        <v>1</v>
      </c>
      <c r="I3" s="11">
        <f t="shared" ref="I3:N34" si="1">IF(100*INDEX($A$2:$B$405,MATCH(I$1,$A$2:$A$405)+$H3,2)/INDEX($A$2:$B$405,MATCH(I$1,$A$2:$A$405)+$H$2,2)-100&gt;-100,100*INDEX($A$2:$B$405,MATCH(I$1,$A$2:$A$405)+$H3,2)/INDEX($A$2:$B$405,MATCH(I$1,$A$2:$A$405)+$H$2,2)-100,"")</f>
        <v>-4.2949875542973359E-2</v>
      </c>
      <c r="J3" s="7">
        <f t="shared" si="0"/>
        <v>-0.86542068824391549</v>
      </c>
      <c r="K3" s="7">
        <f t="shared" si="0"/>
        <v>-0.9670716112532034</v>
      </c>
      <c r="L3" s="7">
        <f t="shared" si="0"/>
        <v>-2.2381845076260305</v>
      </c>
      <c r="M3" s="7">
        <f t="shared" si="0"/>
        <v>-1.2092779388319315</v>
      </c>
      <c r="N3" s="7">
        <f t="shared" si="0"/>
        <v>-0.47641411728031358</v>
      </c>
      <c r="O3">
        <v>0</v>
      </c>
      <c r="P3" s="11">
        <f t="shared" ref="P3:P13" si="2">IF(100*INDEX($A$2:$B$424,MATCH(P$1,$A$2:$A$425)+$H3,2)/INDEX($A$2:$B$425,MATCH(P$1,$A$2:$A$425)+$H$2,2)-100&gt;-100,100*INDEX($A$2:$B$425,MATCH(P$1,$A$2:$A$425)+$H3,2)/INDEX($A$2:$B$425,MATCH(P$1,$A$2:$A$425)+$H$2,2)-100,"")</f>
        <v>-2.5112203462285265E-2</v>
      </c>
      <c r="Q3" s="11">
        <f t="shared" ref="Q3:Q13" si="3">IF(100*INDEX($A$2:$B$424,MATCH(Q$1,$A$2:$A$425)+$H3,2)/INDEX($A$2:$B$425,MATCH(Q$1,$A$2:$A$425)+$H$2,2)-100&gt;-100,100*INDEX($A$2:$B$425,MATCH(Q$1,$A$2:$A$425)+$H3,2)/INDEX($A$2:$B$425,MATCH(Q$1,$A$2:$A$425)+$H$2,2)-100,"")</f>
        <v>-0.4999107302267447</v>
      </c>
    </row>
    <row r="4" spans="1:17" x14ac:dyDescent="0.25">
      <c r="A4" s="6" t="s">
        <v>83</v>
      </c>
      <c r="B4" s="1">
        <v>1024.01</v>
      </c>
      <c r="C4" t="str">
        <f t="shared" ref="C4:C67" si="4">IF(AND(B4&gt;B3,B5&lt;B4),"Peak","")</f>
        <v/>
      </c>
      <c r="D4" t="str">
        <f t="shared" ref="D4:D67" si="5">IF(AND(B4&lt;B3,B5&gt;B4),"Trough","")</f>
        <v/>
      </c>
      <c r="H4">
        <f t="shared" ref="H4:H67" si="6">H3+1</f>
        <v>2</v>
      </c>
      <c r="I4" s="7">
        <f t="shared" si="1"/>
        <v>-4.4970471960564282</v>
      </c>
      <c r="J4" s="7">
        <f t="shared" si="0"/>
        <v>-2.0693359708058949</v>
      </c>
      <c r="K4" s="7">
        <f t="shared" si="0"/>
        <v>-1.3519652712343486</v>
      </c>
      <c r="L4" s="7">
        <f t="shared" si="0"/>
        <v>-1.2308874025119678</v>
      </c>
      <c r="M4" s="7">
        <f t="shared" si="0"/>
        <v>-1.6168414891768492</v>
      </c>
      <c r="N4" s="7">
        <f t="shared" si="0"/>
        <v>-1.9823585267462533</v>
      </c>
      <c r="O4">
        <v>0</v>
      </c>
      <c r="P4" s="11">
        <f t="shared" si="2"/>
        <v>-2.6652774809432174</v>
      </c>
      <c r="Q4" s="11">
        <f t="shared" si="3"/>
        <v>-0.74986609534012416</v>
      </c>
    </row>
    <row r="5" spans="1:17" x14ac:dyDescent="0.25">
      <c r="A5" s="6" t="s">
        <v>84</v>
      </c>
      <c r="B5" s="1">
        <v>978.38</v>
      </c>
      <c r="C5" t="str">
        <f t="shared" si="4"/>
        <v/>
      </c>
      <c r="D5" t="str">
        <f t="shared" si="5"/>
        <v/>
      </c>
      <c r="H5">
        <f t="shared" si="6"/>
        <v>3</v>
      </c>
      <c r="I5" s="7">
        <f t="shared" si="1"/>
        <v>-7.5884621016155052</v>
      </c>
      <c r="J5" s="7">
        <f t="shared" si="0"/>
        <v>-3.746461580437213</v>
      </c>
      <c r="K5" s="7">
        <f t="shared" si="0"/>
        <v>-4.0866031767397999</v>
      </c>
      <c r="L5" s="7">
        <f t="shared" si="0"/>
        <v>-2.3446560778155145</v>
      </c>
      <c r="M5" s="7">
        <f t="shared" si="0"/>
        <v>-2.0981749566373082</v>
      </c>
      <c r="N5" s="7">
        <f t="shared" si="0"/>
        <v>-4.1736993976632561</v>
      </c>
      <c r="O5">
        <v>0</v>
      </c>
      <c r="P5" s="11">
        <f t="shared" si="2"/>
        <v>-23.097171760347649</v>
      </c>
      <c r="Q5" s="11">
        <f t="shared" si="3"/>
        <v>-0.80342795929298916</v>
      </c>
    </row>
    <row r="6" spans="1:17" x14ac:dyDescent="0.25">
      <c r="A6" s="6" t="s">
        <v>2</v>
      </c>
      <c r="B6" s="2">
        <v>946.71</v>
      </c>
      <c r="C6" t="str">
        <f t="shared" si="4"/>
        <v/>
      </c>
      <c r="D6" t="str">
        <f t="shared" si="5"/>
        <v/>
      </c>
      <c r="H6">
        <f t="shared" si="6"/>
        <v>4</v>
      </c>
      <c r="I6" s="7">
        <f t="shared" si="1"/>
        <v>-7.7041339255210062</v>
      </c>
      <c r="J6" s="7">
        <f t="shared" si="0"/>
        <v>-5.8132396575832814</v>
      </c>
      <c r="K6" s="7">
        <f t="shared" si="0"/>
        <v>-2.6858426436936327</v>
      </c>
      <c r="L6" s="7">
        <f t="shared" si="0"/>
        <v>-4.270650731421668</v>
      </c>
      <c r="M6" s="7">
        <f t="shared" si="0"/>
        <v>-2.4658052047419972</v>
      </c>
      <c r="N6" s="7">
        <f t="shared" si="0"/>
        <v>-6.0336217522113316</v>
      </c>
      <c r="O6">
        <v>0</v>
      </c>
      <c r="P6" s="11">
        <f t="shared" si="2"/>
        <v>-10.324677637671869</v>
      </c>
      <c r="Q6" s="11">
        <f t="shared" si="3"/>
        <v>-1.8211033743974241</v>
      </c>
    </row>
    <row r="7" spans="1:17" x14ac:dyDescent="0.25">
      <c r="A7" s="6" t="s">
        <v>85</v>
      </c>
      <c r="B7" s="10">
        <f>(830.68/830.68)*(B6+B8)/2</f>
        <v>945.52500000000009</v>
      </c>
      <c r="C7" t="str">
        <f t="shared" si="4"/>
        <v/>
      </c>
      <c r="D7" t="str">
        <f t="shared" si="5"/>
        <v/>
      </c>
      <c r="H7">
        <f t="shared" si="6"/>
        <v>5</v>
      </c>
      <c r="I7" s="7">
        <f t="shared" si="1"/>
        <v>-7.8198057494265214</v>
      </c>
      <c r="J7" s="7">
        <f t="shared" si="0"/>
        <v>-6.3742710003069476</v>
      </c>
      <c r="K7" s="7">
        <f t="shared" si="0"/>
        <v>-2.0826322519854585</v>
      </c>
      <c r="L7" s="7">
        <f t="shared" si="0"/>
        <v>-4.3832063913362589</v>
      </c>
      <c r="M7" s="7">
        <f t="shared" si="0"/>
        <v>-2.7496060015790391</v>
      </c>
      <c r="N7" s="7">
        <f t="shared" si="0"/>
        <v>-6.3031043824766613</v>
      </c>
      <c r="O7">
        <v>0</v>
      </c>
      <c r="P7" s="11">
        <f t="shared" si="2"/>
        <v>-9.2361259528389326</v>
      </c>
      <c r="Q7" s="11">
        <f t="shared" si="3"/>
        <v>-2.4102838778789533</v>
      </c>
    </row>
    <row r="8" spans="1:17" x14ac:dyDescent="0.25">
      <c r="A8" s="6" t="s">
        <v>86</v>
      </c>
      <c r="B8" s="3">
        <v>944.34</v>
      </c>
      <c r="D8" t="str">
        <f t="shared" si="5"/>
        <v/>
      </c>
      <c r="H8">
        <f t="shared" si="6"/>
        <v>6</v>
      </c>
      <c r="I8" s="7">
        <f t="shared" si="1"/>
        <v>-8.9979989262531177</v>
      </c>
      <c r="J8" s="7">
        <f t="shared" si="0"/>
        <v>-6.7102077009651566</v>
      </c>
      <c r="K8" s="7">
        <f t="shared" si="0"/>
        <v>-3.5056871718939249</v>
      </c>
      <c r="L8" s="7">
        <f t="shared" si="0"/>
        <v>-5.4783425418566338</v>
      </c>
      <c r="M8" s="7">
        <f t="shared" si="0"/>
        <v>-2.5542071715333492</v>
      </c>
      <c r="N8" s="7">
        <f t="shared" si="0"/>
        <v>-6.1792326102694659</v>
      </c>
      <c r="O8">
        <v>0</v>
      </c>
      <c r="P8" s="11">
        <f t="shared" si="2"/>
        <v>-10.297250124670512</v>
      </c>
      <c r="Q8" s="11">
        <f t="shared" si="3"/>
        <v>-2.6780931976432782</v>
      </c>
    </row>
    <row r="9" spans="1:17" x14ac:dyDescent="0.25">
      <c r="A9" s="6" t="s">
        <v>87</v>
      </c>
      <c r="B9" s="2">
        <v>932.27</v>
      </c>
      <c r="C9" t="str">
        <f t="shared" si="4"/>
        <v/>
      </c>
      <c r="D9" t="str">
        <f t="shared" si="5"/>
        <v>Trough</v>
      </c>
      <c r="H9">
        <f t="shared" si="6"/>
        <v>7</v>
      </c>
      <c r="I9" s="7">
        <f t="shared" si="1"/>
        <v>-8.4064620040021509</v>
      </c>
      <c r="J9" s="7">
        <f t="shared" si="0"/>
        <v>-6.0289553562293037</v>
      </c>
      <c r="K9" s="7">
        <f t="shared" si="0"/>
        <v>-3.4707733207699505</v>
      </c>
      <c r="L9" s="7">
        <f t="shared" si="0"/>
        <v>-5.6597244667865709</v>
      </c>
      <c r="M9" s="7">
        <f t="shared" si="0"/>
        <v>-2.5977984861925307</v>
      </c>
      <c r="N9" s="7">
        <f t="shared" si="0"/>
        <v>-5.8592988939727348</v>
      </c>
      <c r="O9">
        <v>0</v>
      </c>
      <c r="P9" s="11">
        <f t="shared" si="2"/>
        <v>-4.4297214504523765</v>
      </c>
      <c r="Q9" s="11">
        <f t="shared" si="3"/>
        <v>-2.749509016247103</v>
      </c>
    </row>
    <row r="10" spans="1:17" x14ac:dyDescent="0.25">
      <c r="A10" s="6" t="s">
        <v>3</v>
      </c>
      <c r="B10" s="4">
        <v>938.33</v>
      </c>
      <c r="C10" t="str">
        <f t="shared" si="4"/>
        <v/>
      </c>
      <c r="D10" t="str">
        <f t="shared" si="5"/>
        <v/>
      </c>
      <c r="H10">
        <f t="shared" si="6"/>
        <v>8</v>
      </c>
      <c r="I10" s="7">
        <f t="shared" si="1"/>
        <v>-6.3419395773341876</v>
      </c>
      <c r="J10" s="7">
        <f t="shared" si="0"/>
        <v>-5.8567238498004599</v>
      </c>
      <c r="K10" s="7">
        <f t="shared" si="0"/>
        <v>-5.0452618118185484</v>
      </c>
      <c r="L10" s="7">
        <f t="shared" si="0"/>
        <v>-5.501157878325813</v>
      </c>
      <c r="M10" s="7">
        <f t="shared" si="0"/>
        <v>-2.9160455666413725</v>
      </c>
      <c r="N10" s="7">
        <f t="shared" si="0"/>
        <v>-4.9651251740665003</v>
      </c>
      <c r="O10">
        <v>0</v>
      </c>
      <c r="P10" s="11">
        <f t="shared" si="2"/>
        <v>-2.7420388972002598</v>
      </c>
      <c r="Q10" s="11">
        <f t="shared" si="3"/>
        <v>-2.8923406534547382</v>
      </c>
    </row>
    <row r="11" spans="1:17" x14ac:dyDescent="0.25">
      <c r="A11" s="6" t="s">
        <v>88</v>
      </c>
      <c r="B11" s="2">
        <v>959.48</v>
      </c>
      <c r="C11" t="str">
        <f t="shared" si="4"/>
        <v/>
      </c>
      <c r="D11" t="str">
        <f t="shared" si="5"/>
        <v/>
      </c>
      <c r="H11">
        <f t="shared" si="6"/>
        <v>9</v>
      </c>
      <c r="I11" s="7">
        <f t="shared" si="1"/>
        <v>-4.3799111718483061</v>
      </c>
      <c r="J11" s="7">
        <f t="shared" si="0"/>
        <v>-6.4706183281606968</v>
      </c>
      <c r="K11" s="7">
        <f t="shared" si="0"/>
        <v>-5.3880905909274475</v>
      </c>
      <c r="L11" s="7">
        <f t="shared" si="0"/>
        <v>-4.4809320825458911</v>
      </c>
      <c r="M11" s="7">
        <f t="shared" si="0"/>
        <v>-2.3798419128966231</v>
      </c>
      <c r="N11" s="7">
        <f t="shared" si="0"/>
        <v>-3.8781708815199352</v>
      </c>
      <c r="O11">
        <v>0</v>
      </c>
      <c r="P11" s="11">
        <f t="shared" si="2"/>
        <v>-1.1651350003562015</v>
      </c>
      <c r="Q11" s="11">
        <f t="shared" si="3"/>
        <v>-2.8387787895018732</v>
      </c>
    </row>
    <row r="12" spans="1:17" x14ac:dyDescent="0.25">
      <c r="A12" s="6" t="s">
        <v>89</v>
      </c>
      <c r="B12" s="3">
        <v>979.58</v>
      </c>
      <c r="D12" t="str">
        <f t="shared" si="5"/>
        <v/>
      </c>
      <c r="H12">
        <f t="shared" si="6"/>
        <v>10</v>
      </c>
      <c r="I12" s="7">
        <f t="shared" si="1"/>
        <v>-5.2555029528039512</v>
      </c>
      <c r="J12" s="7">
        <f t="shared" si="0"/>
        <v>-6.9276286620510916</v>
      </c>
      <c r="K12" s="7">
        <f t="shared" si="0"/>
        <v>-4.3066025037017113</v>
      </c>
      <c r="L12" s="7">
        <f t="shared" si="0"/>
        <v>-4.4231332301573048</v>
      </c>
      <c r="M12" s="7">
        <f t="shared" si="0"/>
        <v>-1.8555267995134841</v>
      </c>
      <c r="N12" s="7">
        <f t="shared" si="0"/>
        <v>-3.2684510491159813</v>
      </c>
      <c r="O12">
        <v>0</v>
      </c>
      <c r="P12" s="11">
        <f t="shared" si="2"/>
        <v>-0.48158438412765747</v>
      </c>
      <c r="Q12" s="11">
        <f t="shared" si="3"/>
        <v>-2.8209248348509135</v>
      </c>
    </row>
    <row r="13" spans="1:17" x14ac:dyDescent="0.25">
      <c r="A13" s="6" t="s">
        <v>90</v>
      </c>
      <c r="B13" s="2">
        <v>970.61</v>
      </c>
      <c r="C13" t="str">
        <f t="shared" si="4"/>
        <v/>
      </c>
      <c r="D13" t="str">
        <f t="shared" si="5"/>
        <v>Trough</v>
      </c>
      <c r="H13">
        <f t="shared" si="6"/>
        <v>11</v>
      </c>
      <c r="I13" s="7">
        <f t="shared" si="1"/>
        <v>-4.5234028015032521</v>
      </c>
      <c r="J13" s="7">
        <f t="shared" si="0"/>
        <v>-5.4159135090890373</v>
      </c>
      <c r="K13" s="7">
        <f t="shared" si="0"/>
        <v>-2.7262249293309964</v>
      </c>
      <c r="L13" s="7">
        <f t="shared" si="0"/>
        <v>-4.4083032614523461</v>
      </c>
      <c r="M13" s="7">
        <f t="shared" si="0"/>
        <v>-1.1998280734163131</v>
      </c>
      <c r="N13" s="7">
        <f t="shared" si="0"/>
        <v>-3.1355555054234969</v>
      </c>
      <c r="O13">
        <v>0</v>
      </c>
      <c r="P13" s="11">
        <f t="shared" si="2"/>
        <v>-0.24577901260953183</v>
      </c>
      <c r="Q13" s="11">
        <f t="shared" si="3"/>
        <v>-2.6780931976432782</v>
      </c>
    </row>
    <row r="14" spans="1:17" x14ac:dyDescent="0.25">
      <c r="A14" s="6" t="s">
        <v>4</v>
      </c>
      <c r="B14" s="2">
        <v>978.11</v>
      </c>
      <c r="C14" t="str">
        <f t="shared" si="4"/>
        <v/>
      </c>
      <c r="D14" t="str">
        <f t="shared" si="5"/>
        <v/>
      </c>
      <c r="H14">
        <f t="shared" si="6"/>
        <v>12</v>
      </c>
      <c r="I14" s="7">
        <f t="shared" si="1"/>
        <v>-3.447703645858752</v>
      </c>
      <c r="J14" s="7">
        <f t="shared" si="0"/>
        <v>-5.4491661266668814</v>
      </c>
      <c r="K14" s="7">
        <f t="shared" si="0"/>
        <v>-2.8364349172163088</v>
      </c>
      <c r="L14" s="7">
        <f t="shared" si="0"/>
        <v>-3.4382712059046128</v>
      </c>
      <c r="M14" s="7">
        <f t="shared" si="0"/>
        <v>-0.8087255789566683</v>
      </c>
      <c r="N14" s="7">
        <f t="shared" si="0"/>
        <v>-2.8898628181648576</v>
      </c>
      <c r="O14">
        <v>0</v>
      </c>
      <c r="P14" s="11"/>
      <c r="Q14" s="11">
        <f>IF(100*INDEX($A$2:$B$425,MATCH(Q$1,$A$2:$A$425)+$H14,2)/INDEX($A$2:$B$425,MATCH(Q$1,$A$2:$A$425)+$H$2,2)-100&gt;-100,100*INDEX($A$2:$B$425,MATCH(Q$1,$A$2:$A$425)+$H14,2)/INDEX($A$2:$B$425,MATCH(Q$1,$A$2:$A$425)+$H$2,2)-100,"")</f>
        <v>-2.5531155150865885</v>
      </c>
    </row>
    <row r="15" spans="1:17" x14ac:dyDescent="0.25">
      <c r="A15" s="6" t="s">
        <v>91</v>
      </c>
      <c r="B15" s="2">
        <v>989.13</v>
      </c>
      <c r="C15" t="str">
        <f t="shared" si="4"/>
        <v/>
      </c>
      <c r="D15" t="str">
        <f t="shared" si="5"/>
        <v/>
      </c>
      <c r="H15">
        <f t="shared" si="6"/>
        <v>13</v>
      </c>
      <c r="I15" s="7">
        <f t="shared" si="1"/>
        <v>-3.2475962711698969</v>
      </c>
      <c r="J15" s="7">
        <f t="shared" si="0"/>
        <v>-3.9707035912826854</v>
      </c>
      <c r="K15" s="7">
        <f t="shared" si="0"/>
        <v>-1.5904731457800523</v>
      </c>
      <c r="L15" s="7">
        <f t="shared" si="0"/>
        <v>-3.2123993748597854</v>
      </c>
      <c r="M15" s="7">
        <f t="shared" si="0"/>
        <v>-5.6089523757265169E-2</v>
      </c>
      <c r="N15" s="7">
        <f t="shared" si="0"/>
        <v>-2.8359252749686732</v>
      </c>
      <c r="O15">
        <v>0</v>
      </c>
      <c r="P15" s="11"/>
      <c r="Q15" s="11">
        <f>IF(100*INDEX($A$2:$B$425,MATCH(Q$1,$A$2:$A$425)+$H15,2)/INDEX($A$2:$B$425,MATCH(Q$1,$A$2:$A$425)+$H$2,2)-100&gt;-100,100*INDEX($A$2:$B$425,MATCH(Q$1,$A$2:$A$425)+$H15,2)/INDEX($A$2:$B$425,MATCH(Q$1,$A$2:$A$425)+$H$2,2)-100,"")</f>
        <v>-2.3388680592751285</v>
      </c>
    </row>
    <row r="16" spans="1:17" x14ac:dyDescent="0.25">
      <c r="A16" s="6" t="s">
        <v>92</v>
      </c>
      <c r="B16" s="3">
        <v>991.18</v>
      </c>
      <c r="C16" t="str">
        <f t="shared" si="4"/>
        <v/>
      </c>
      <c r="D16" t="str">
        <f t="shared" si="5"/>
        <v/>
      </c>
      <c r="H16">
        <f t="shared" si="6"/>
        <v>14</v>
      </c>
      <c r="I16" s="7">
        <f t="shared" si="1"/>
        <v>-2.0381668212211537</v>
      </c>
      <c r="J16" s="7">
        <f t="shared" si="0"/>
        <v>-2.3813989973056664</v>
      </c>
      <c r="K16" s="7">
        <f t="shared" si="0"/>
        <v>0.50477857046708152</v>
      </c>
      <c r="L16" s="7">
        <f t="shared" si="0"/>
        <v>-2.5891604336434995</v>
      </c>
      <c r="M16" s="7">
        <f t="shared" si="0"/>
        <v>0.53102146948455697</v>
      </c>
      <c r="N16" s="7">
        <f t="shared" si="0"/>
        <v>-2.6866228740302063</v>
      </c>
      <c r="O16">
        <v>0</v>
      </c>
      <c r="P16" s="11"/>
      <c r="Q16" s="7"/>
    </row>
    <row r="17" spans="1:17" x14ac:dyDescent="0.25">
      <c r="A17" s="6" t="s">
        <v>93</v>
      </c>
      <c r="B17" s="2">
        <v>1003.57</v>
      </c>
      <c r="C17" t="str">
        <f t="shared" si="4"/>
        <v/>
      </c>
      <c r="D17" t="str">
        <f t="shared" si="5"/>
        <v/>
      </c>
      <c r="H17">
        <f t="shared" si="6"/>
        <v>15</v>
      </c>
      <c r="I17" s="7">
        <f t="shared" si="1"/>
        <v>-1.1576943725901714</v>
      </c>
      <c r="J17" s="7">
        <f t="shared" si="0"/>
        <v>-0.9336311858394879</v>
      </c>
      <c r="K17" s="7">
        <f t="shared" si="0"/>
        <v>0.46397563602100433</v>
      </c>
      <c r="L17" s="7">
        <f t="shared" si="0"/>
        <v>-0.85975792928006456</v>
      </c>
      <c r="M17" s="7">
        <f t="shared" si="0"/>
        <v>1.591845070980682</v>
      </c>
      <c r="N17" s="7">
        <f t="shared" si="0"/>
        <v>-2.7272298457140209</v>
      </c>
      <c r="O17">
        <v>0</v>
      </c>
      <c r="P17" s="11"/>
      <c r="Q17" s="7"/>
    </row>
    <row r="18" spans="1:17" x14ac:dyDescent="0.25">
      <c r="A18" s="6" t="s">
        <v>5</v>
      </c>
      <c r="B18" s="2">
        <v>1012.59</v>
      </c>
      <c r="C18" t="str">
        <f t="shared" si="4"/>
        <v/>
      </c>
      <c r="D18" t="str">
        <f t="shared" si="5"/>
        <v/>
      </c>
      <c r="H18">
        <f t="shared" si="6"/>
        <v>16</v>
      </c>
      <c r="I18" s="7">
        <f t="shared" si="1"/>
        <v>0.95758699790130208</v>
      </c>
      <c r="J18" s="7">
        <f t="shared" si="1"/>
        <v>0.95921012243783821</v>
      </c>
      <c r="K18" s="7">
        <f t="shared" si="1"/>
        <v>-0.27426302328711927</v>
      </c>
      <c r="L18" s="7">
        <f t="shared" si="1"/>
        <v>-0.22473106422137334</v>
      </c>
      <c r="M18" s="7">
        <f t="shared" si="1"/>
        <v>2.6691297283620941</v>
      </c>
      <c r="N18" s="7">
        <f t="shared" si="1"/>
        <v>-1.91939721206478</v>
      </c>
      <c r="O18">
        <v>0</v>
      </c>
      <c r="P18" s="11"/>
      <c r="Q18" s="7"/>
    </row>
    <row r="19" spans="1:17" x14ac:dyDescent="0.25">
      <c r="A19" s="6" t="s">
        <v>94</v>
      </c>
      <c r="B19" s="2">
        <v>1034.26</v>
      </c>
      <c r="C19" t="str">
        <f t="shared" si="4"/>
        <v/>
      </c>
      <c r="D19" t="str">
        <f t="shared" si="5"/>
        <v/>
      </c>
      <c r="H19">
        <f t="shared" si="6"/>
        <v>17</v>
      </c>
      <c r="I19" s="7">
        <f t="shared" si="1"/>
        <v>2.2392503294450847</v>
      </c>
      <c r="J19" s="7">
        <f t="shared" si="1"/>
        <v>2.3651990041267368</v>
      </c>
      <c r="K19" s="7">
        <f t="shared" si="1"/>
        <v>0.41728361825279592</v>
      </c>
      <c r="L19" s="7">
        <f t="shared" si="1"/>
        <v>0.81336674512607487</v>
      </c>
      <c r="M19" s="7">
        <f t="shared" si="1"/>
        <v>3.7811655037235568</v>
      </c>
      <c r="N19" s="7">
        <f t="shared" si="1"/>
        <v>-1.97436018383884</v>
      </c>
      <c r="O19">
        <v>0</v>
      </c>
      <c r="Q19" s="7"/>
    </row>
    <row r="20" spans="1:17" x14ac:dyDescent="0.25">
      <c r="A20" s="6" t="s">
        <v>95</v>
      </c>
      <c r="B20" s="3">
        <v>1047.3900000000001</v>
      </c>
      <c r="C20" t="str">
        <f t="shared" si="4"/>
        <v/>
      </c>
      <c r="D20" t="str">
        <f t="shared" si="5"/>
        <v/>
      </c>
      <c r="H20">
        <f t="shared" si="6"/>
        <v>18</v>
      </c>
      <c r="I20" s="7">
        <f t="shared" si="1"/>
        <v>2.9586607447898814</v>
      </c>
      <c r="J20" s="7">
        <f t="shared" si="1"/>
        <v>3.2502302104293932</v>
      </c>
      <c r="K20" s="7">
        <f t="shared" si="1"/>
        <v>2.1364752995019529</v>
      </c>
      <c r="L20" s="7">
        <f t="shared" si="1"/>
        <v>1.5571467140211581</v>
      </c>
      <c r="M20" s="7">
        <f t="shared" si="1"/>
        <v>4.2850567144342051</v>
      </c>
      <c r="N20" s="7">
        <f t="shared" si="1"/>
        <v>-0.7563561190399497</v>
      </c>
      <c r="O20">
        <v>0</v>
      </c>
      <c r="Q20" s="7"/>
    </row>
    <row r="21" spans="1:17" x14ac:dyDescent="0.25">
      <c r="A21" s="6" t="s">
        <v>96</v>
      </c>
      <c r="B21" s="2">
        <v>1054.76</v>
      </c>
      <c r="C21" t="str">
        <f t="shared" si="4"/>
        <v/>
      </c>
      <c r="D21" t="str">
        <f t="shared" si="5"/>
        <v/>
      </c>
      <c r="H21">
        <f t="shared" si="6"/>
        <v>19</v>
      </c>
      <c r="I21" s="7">
        <f t="shared" si="1"/>
        <v>4.1231880521255277</v>
      </c>
      <c r="J21" s="7">
        <f t="shared" si="1"/>
        <v>3.7976194536339278</v>
      </c>
      <c r="K21" s="7">
        <f t="shared" si="1"/>
        <v>2.899952887333427</v>
      </c>
      <c r="L21" s="7">
        <f t="shared" si="1"/>
        <v>2.1986379244127932</v>
      </c>
      <c r="M21" s="7">
        <f t="shared" si="1"/>
        <v>4.5466046023892943</v>
      </c>
      <c r="N21" s="7">
        <f t="shared" si="1"/>
        <v>-0.85705320538718865</v>
      </c>
      <c r="O21">
        <v>0</v>
      </c>
      <c r="Q21" s="7"/>
    </row>
    <row r="22" spans="1:17" x14ac:dyDescent="0.25">
      <c r="A22" s="6" t="s">
        <v>6</v>
      </c>
      <c r="B22" s="1">
        <v>1066.69</v>
      </c>
      <c r="C22" t="str">
        <f t="shared" si="4"/>
        <v/>
      </c>
      <c r="D22" t="str">
        <f t="shared" si="5"/>
        <v/>
      </c>
      <c r="H22">
        <f t="shared" si="6"/>
        <v>20</v>
      </c>
      <c r="I22" s="7">
        <f t="shared" si="1"/>
        <v>4.5722094782566245</v>
      </c>
      <c r="J22" s="7">
        <f t="shared" si="1"/>
        <v>4.2179666450666815</v>
      </c>
      <c r="K22" s="7">
        <f t="shared" si="1"/>
        <v>4.114786646924216</v>
      </c>
      <c r="L22" s="7">
        <f t="shared" si="1"/>
        <v>1.1856369851814321</v>
      </c>
      <c r="M22" s="7">
        <f t="shared" si="1"/>
        <v>4.7377357512795442</v>
      </c>
      <c r="N22" s="7">
        <f t="shared" si="1"/>
        <v>-0.62469108964091902</v>
      </c>
      <c r="O22">
        <v>0</v>
      </c>
      <c r="Q22" s="7"/>
    </row>
    <row r="23" spans="1:17" x14ac:dyDescent="0.25">
      <c r="A23" s="6" t="s">
        <v>97</v>
      </c>
      <c r="B23" s="1">
        <v>1071.29</v>
      </c>
      <c r="C23" t="str">
        <f t="shared" si="4"/>
        <v/>
      </c>
      <c r="D23" t="str">
        <f t="shared" si="5"/>
        <v/>
      </c>
      <c r="H23">
        <f t="shared" si="6"/>
        <v>21</v>
      </c>
      <c r="I23" s="7">
        <f t="shared" si="1"/>
        <v>4.6141832202645219</v>
      </c>
      <c r="J23" s="7">
        <f t="shared" si="1"/>
        <v>5.9854711640121536</v>
      </c>
      <c r="K23" s="7">
        <f t="shared" si="1"/>
        <v>5.5412067573024615</v>
      </c>
      <c r="L23" s="7">
        <f t="shared" si="1"/>
        <v>1.825987428749599</v>
      </c>
      <c r="M23" s="7">
        <f t="shared" si="1"/>
        <v>5.7869756467823237</v>
      </c>
      <c r="N23" s="7">
        <f t="shared" si="1"/>
        <v>5.0040914600259612E-2</v>
      </c>
      <c r="O23">
        <v>0</v>
      </c>
      <c r="Q23" s="7"/>
    </row>
    <row r="24" spans="1:17" x14ac:dyDescent="0.25">
      <c r="A24" s="6" t="s">
        <v>98</v>
      </c>
      <c r="B24" s="1">
        <v>1071.72</v>
      </c>
      <c r="C24" t="str">
        <f t="shared" si="4"/>
        <v/>
      </c>
      <c r="D24" t="str">
        <f t="shared" si="5"/>
        <v/>
      </c>
      <c r="H24">
        <f t="shared" si="6"/>
        <v>22</v>
      </c>
      <c r="I24" s="7">
        <f t="shared" si="1"/>
        <v>5.9378202938161877</v>
      </c>
      <c r="J24" s="7">
        <f t="shared" si="1"/>
        <v>7.1211759489785464</v>
      </c>
      <c r="K24" s="7">
        <f t="shared" si="1"/>
        <v>6.48093619598869</v>
      </c>
      <c r="L24" s="7">
        <f t="shared" si="1"/>
        <v>3.7086329430643303</v>
      </c>
      <c r="M24" s="7">
        <f t="shared" si="1"/>
        <v>5.9759729550948464</v>
      </c>
      <c r="N24" s="7">
        <f t="shared" si="1"/>
        <v>0.7994241193106717</v>
      </c>
      <c r="O24">
        <v>0</v>
      </c>
      <c r="Q24" s="7"/>
    </row>
    <row r="25" spans="1:17" x14ac:dyDescent="0.25">
      <c r="A25" s="6" t="s">
        <v>99</v>
      </c>
      <c r="B25" s="1">
        <v>1085.28</v>
      </c>
      <c r="C25" t="str">
        <f t="shared" si="4"/>
        <v/>
      </c>
      <c r="D25" t="str">
        <f t="shared" si="5"/>
        <v/>
      </c>
      <c r="H25">
        <f t="shared" si="6"/>
        <v>23</v>
      </c>
      <c r="I25" s="7">
        <f>IF(100*INDEX($A$2:$B$405,MATCH(I$1,$A$2:$A$405)+$H25,2)/INDEX($A$2:$B$405,MATCH(I$1,$A$2:$A$405)+$H$2,2)-100&gt;-100,100*INDEX($A$2:$B$405,MATCH(I$1,$A$2:$A$405)+$H25,2)/INDEX($A$2:$B$405,MATCH(I$1,$A$2:$A$405)+$H$2,2)-100,"")</f>
        <v>7.0672067938893832</v>
      </c>
      <c r="J25" s="7">
        <f t="shared" si="1"/>
        <v>8.2227754851471673</v>
      </c>
      <c r="K25" s="7">
        <f t="shared" si="1"/>
        <v>5.9298862565621278</v>
      </c>
      <c r="L25" s="7">
        <f t="shared" si="1"/>
        <v>4.37940383525806</v>
      </c>
      <c r="M25" s="7">
        <f t="shared" si="1"/>
        <v>6.4042652424804913</v>
      </c>
      <c r="N25" s="7">
        <f t="shared" si="1"/>
        <v>1.4472898948115329</v>
      </c>
      <c r="O25">
        <v>0</v>
      </c>
    </row>
    <row r="26" spans="1:17" x14ac:dyDescent="0.25">
      <c r="A26" s="6" t="s">
        <v>7</v>
      </c>
      <c r="B26" s="2">
        <v>1096.8499999999999</v>
      </c>
      <c r="C26" t="str">
        <f t="shared" si="4"/>
        <v/>
      </c>
      <c r="D26" t="str">
        <f t="shared" si="5"/>
        <v/>
      </c>
      <c r="H26">
        <f t="shared" si="6"/>
        <v>24</v>
      </c>
      <c r="I26" s="7"/>
      <c r="J26" s="7">
        <f t="shared" si="1"/>
        <v>9.35677500767369</v>
      </c>
      <c r="K26" s="7">
        <f t="shared" si="1"/>
        <v>10.622644366671153</v>
      </c>
      <c r="L26" s="7">
        <f t="shared" si="1"/>
        <v>6.4902027142645267</v>
      </c>
      <c r="M26" s="7">
        <f t="shared" si="1"/>
        <v>6.4466372196666981</v>
      </c>
      <c r="N26" s="7">
        <f t="shared" si="1"/>
        <v>2.3980672722164229</v>
      </c>
      <c r="O26">
        <v>0</v>
      </c>
    </row>
    <row r="27" spans="1:17" x14ac:dyDescent="0.25">
      <c r="A27" s="6" t="s">
        <v>100</v>
      </c>
      <c r="B27" s="2">
        <f>1029.14/1029.14*B26</f>
        <v>1096.8499999999999</v>
      </c>
      <c r="C27" t="str">
        <f t="shared" si="4"/>
        <v/>
      </c>
      <c r="D27" t="str">
        <f t="shared" si="5"/>
        <v/>
      </c>
      <c r="H27">
        <f t="shared" si="6"/>
        <v>25</v>
      </c>
      <c r="I27" s="7"/>
      <c r="J27" s="7">
        <f t="shared" si="1"/>
        <v>11.172026874936051</v>
      </c>
      <c r="K27" s="7">
        <f t="shared" si="1"/>
        <v>8.1467054785300803</v>
      </c>
      <c r="L27" s="7">
        <f t="shared" si="1"/>
        <v>6.5673946026519019</v>
      </c>
      <c r="M27" s="7">
        <f t="shared" si="1"/>
        <v>7.5787920633323864</v>
      </c>
      <c r="N27" s="7">
        <f t="shared" si="1"/>
        <v>3.2932664207005331</v>
      </c>
      <c r="O27">
        <v>0</v>
      </c>
    </row>
    <row r="28" spans="1:17" x14ac:dyDescent="0.25">
      <c r="A28" s="6" t="s">
        <v>101</v>
      </c>
      <c r="B28" s="3">
        <f>(999.57/999.57)*(B27+B29)/2</f>
        <v>1066.1500000000001</v>
      </c>
      <c r="C28" t="str">
        <f t="shared" si="4"/>
        <v/>
      </c>
      <c r="D28" t="str">
        <f t="shared" si="5"/>
        <v/>
      </c>
      <c r="H28">
        <f t="shared" si="6"/>
        <v>26</v>
      </c>
      <c r="I28" s="7"/>
      <c r="J28" s="7">
        <f t="shared" si="1"/>
        <v>12.593363118583952</v>
      </c>
      <c r="K28" s="7">
        <f t="shared" si="1"/>
        <v>9.2610041728361807</v>
      </c>
      <c r="L28" s="7">
        <f t="shared" si="1"/>
        <v>6.727101957936128</v>
      </c>
      <c r="M28" s="7">
        <f t="shared" si="1"/>
        <v>8.6499800333488821</v>
      </c>
      <c r="N28" s="7">
        <f t="shared" si="1"/>
        <v>4.0779243684898034</v>
      </c>
      <c r="O28">
        <v>0</v>
      </c>
    </row>
    <row r="29" spans="1:17" x14ac:dyDescent="0.25">
      <c r="A29" s="6" t="s">
        <v>102</v>
      </c>
      <c r="B29" s="2">
        <v>1035.45</v>
      </c>
      <c r="C29" t="str">
        <f t="shared" si="4"/>
        <v/>
      </c>
      <c r="D29" t="str">
        <f t="shared" si="5"/>
        <v>Trough</v>
      </c>
      <c r="H29">
        <f t="shared" si="6"/>
        <v>27</v>
      </c>
      <c r="I29" s="7"/>
      <c r="J29" s="7">
        <f t="shared" si="1"/>
        <v>12.718699907915834</v>
      </c>
      <c r="K29" s="7">
        <f t="shared" si="1"/>
        <v>8.0289238120877684</v>
      </c>
      <c r="L29" s="7">
        <f t="shared" si="1"/>
        <v>7.6883881345040095</v>
      </c>
      <c r="M29" s="7">
        <f t="shared" si="1"/>
        <v>10.314985352708604</v>
      </c>
      <c r="N29" s="7">
        <f t="shared" si="1"/>
        <v>4.7551174013178752</v>
      </c>
      <c r="O29">
        <v>0</v>
      </c>
    </row>
    <row r="30" spans="1:17" x14ac:dyDescent="0.25">
      <c r="A30" s="6" t="s">
        <v>8</v>
      </c>
      <c r="B30" s="4">
        <v>1110.08</v>
      </c>
      <c r="C30" t="str">
        <f t="shared" si="4"/>
        <v/>
      </c>
      <c r="D30" t="str">
        <f t="shared" si="5"/>
        <v/>
      </c>
      <c r="H30">
        <f t="shared" si="6"/>
        <v>28</v>
      </c>
      <c r="I30" s="7"/>
      <c r="J30" s="7">
        <f t="shared" si="1"/>
        <v>13.587531121039532</v>
      </c>
      <c r="K30" s="7">
        <f t="shared" si="1"/>
        <v>5.8983375959079325</v>
      </c>
      <c r="L30" s="7">
        <f t="shared" si="1"/>
        <v>8.2370969765876652</v>
      </c>
      <c r="M30" s="7">
        <f t="shared" si="1"/>
        <v>11.485549326773295</v>
      </c>
      <c r="N30" s="7">
        <f t="shared" si="1"/>
        <v>5.1874380897496053</v>
      </c>
      <c r="O30">
        <v>0</v>
      </c>
    </row>
    <row r="31" spans="1:17" x14ac:dyDescent="0.25">
      <c r="A31" s="6" t="s">
        <v>103</v>
      </c>
      <c r="B31" s="2">
        <v>1124.56</v>
      </c>
      <c r="C31" t="str">
        <f t="shared" si="4"/>
        <v/>
      </c>
      <c r="D31" t="str">
        <f t="shared" si="5"/>
        <v/>
      </c>
      <c r="H31">
        <f t="shared" si="6"/>
        <v>29</v>
      </c>
      <c r="I31" s="7"/>
      <c r="J31" s="7">
        <f t="shared" si="1"/>
        <v>15.254425156031516</v>
      </c>
      <c r="K31" s="7">
        <f t="shared" si="1"/>
        <v>5.7738255485260481</v>
      </c>
      <c r="L31" s="7">
        <f t="shared" si="1"/>
        <v>8.7314292667531106</v>
      </c>
      <c r="M31" s="7">
        <f t="shared" si="1"/>
        <v>12.526863528701682</v>
      </c>
      <c r="N31" s="7">
        <f t="shared" si="1"/>
        <v>5.8531463225054949</v>
      </c>
      <c r="O31">
        <v>0</v>
      </c>
    </row>
    <row r="32" spans="1:17" x14ac:dyDescent="0.25">
      <c r="A32" s="6" t="s">
        <v>104</v>
      </c>
      <c r="B32" s="3">
        <v>1125.78</v>
      </c>
      <c r="D32" t="str">
        <f t="shared" si="5"/>
        <v/>
      </c>
      <c r="H32">
        <f t="shared" si="6"/>
        <v>30</v>
      </c>
      <c r="I32" s="7"/>
      <c r="J32" s="7">
        <f t="shared" si="1"/>
        <v>16.315951024862741</v>
      </c>
      <c r="K32" s="7">
        <f t="shared" si="1"/>
        <v>4.5623569794050383</v>
      </c>
      <c r="L32" s="7">
        <f t="shared" si="1"/>
        <v>10.429270555667514</v>
      </c>
      <c r="M32" s="7">
        <f t="shared" si="1"/>
        <v>14.164128920551022</v>
      </c>
      <c r="N32" s="7">
        <f t="shared" si="1"/>
        <v>6.3092569539439012</v>
      </c>
      <c r="O32">
        <v>0</v>
      </c>
    </row>
    <row r="33" spans="1:15" x14ac:dyDescent="0.25">
      <c r="A33" s="6" t="s">
        <v>105</v>
      </c>
      <c r="B33" s="2">
        <v>1120.5899999999999</v>
      </c>
      <c r="C33" t="str">
        <f t="shared" si="4"/>
        <v/>
      </c>
      <c r="D33" t="str">
        <f t="shared" si="5"/>
        <v>Trough</v>
      </c>
      <c r="H33">
        <f t="shared" si="6"/>
        <v>31</v>
      </c>
      <c r="I33" s="7"/>
      <c r="J33" s="7">
        <f t="shared" si="1"/>
        <v>16.286961563384608</v>
      </c>
      <c r="K33" s="7">
        <f t="shared" si="1"/>
        <v>4.3617074976443604</v>
      </c>
      <c r="L33" s="7">
        <f t="shared" si="1"/>
        <v>11.463565808936764</v>
      </c>
      <c r="M33" s="7">
        <f t="shared" si="1"/>
        <v>14.849701414736302</v>
      </c>
      <c r="N33" s="7">
        <f t="shared" si="1"/>
        <v>7.0945301588799055</v>
      </c>
      <c r="O33">
        <v>0</v>
      </c>
    </row>
    <row r="34" spans="1:15" x14ac:dyDescent="0.25">
      <c r="A34" s="6" t="s">
        <v>9</v>
      </c>
      <c r="B34" s="2">
        <v>1125.57</v>
      </c>
      <c r="C34" t="str">
        <f t="shared" si="4"/>
        <v/>
      </c>
      <c r="D34" t="str">
        <f t="shared" si="5"/>
        <v/>
      </c>
      <c r="H34">
        <f t="shared" si="6"/>
        <v>32</v>
      </c>
      <c r="I34" s="7"/>
      <c r="J34" s="7">
        <f t="shared" si="1"/>
        <v>16.304014187783508</v>
      </c>
      <c r="K34" s="7">
        <f t="shared" si="1"/>
        <v>4.5371180508816735</v>
      </c>
      <c r="L34" s="7">
        <f t="shared" si="1"/>
        <v>13.112354124442447</v>
      </c>
      <c r="M34" s="7">
        <f t="shared" si="1"/>
        <v>15.460894323069567</v>
      </c>
      <c r="N34" s="7">
        <f t="shared" si="1"/>
        <v>7.4858337041966649</v>
      </c>
      <c r="O34">
        <v>0</v>
      </c>
    </row>
    <row r="35" spans="1:15" x14ac:dyDescent="0.25">
      <c r="A35" s="6" t="s">
        <v>106</v>
      </c>
      <c r="B35" s="2">
        <v>1131.76</v>
      </c>
      <c r="D35" t="str">
        <f t="shared" si="5"/>
        <v/>
      </c>
      <c r="H35">
        <f t="shared" si="6"/>
        <v>33</v>
      </c>
      <c r="I35" s="7"/>
      <c r="J35" s="7">
        <f t="shared" ref="J35:N66" si="7">IF(100*INDEX($A$2:$B$405,MATCH(J$1,$A$2:$A$405)+$H35,2)/INDEX($A$2:$B$405,MATCH(J$1,$A$2:$A$405)+$H$2,2)-100&gt;-100,100*INDEX($A$2:$B$405,MATCH(J$1,$A$2:$A$405)+$H35,2)/INDEX($A$2:$B$405,MATCH(J$1,$A$2:$A$405)+$H$2,2)-100,"")</f>
        <v>15.829951229494228</v>
      </c>
      <c r="K35" s="7">
        <f t="shared" si="7"/>
        <v>5.6657188046843459</v>
      </c>
      <c r="L35" s="7">
        <f t="shared" si="7"/>
        <v>15.808746639491062</v>
      </c>
      <c r="M35" s="7">
        <f t="shared" si="7"/>
        <v>15.808405502870016</v>
      </c>
      <c r="N35" s="7">
        <f t="shared" si="7"/>
        <v>8.162411479878017</v>
      </c>
      <c r="O35">
        <v>0</v>
      </c>
    </row>
    <row r="36" spans="1:15" x14ac:dyDescent="0.25">
      <c r="A36" s="6" t="s">
        <v>107</v>
      </c>
      <c r="B36" s="3">
        <v>1129.98</v>
      </c>
      <c r="C36" t="str">
        <f t="shared" si="4"/>
        <v/>
      </c>
      <c r="D36" t="str">
        <f t="shared" si="5"/>
        <v>Trough</v>
      </c>
      <c r="H36">
        <f t="shared" si="6"/>
        <v>34</v>
      </c>
      <c r="I36" s="7"/>
      <c r="J36" s="7">
        <f t="shared" si="7"/>
        <v>16.116435319395663</v>
      </c>
      <c r="K36" s="7">
        <f t="shared" si="7"/>
        <v>5.7296574236101776</v>
      </c>
      <c r="L36" s="7">
        <f t="shared" si="7"/>
        <v>17.356006707708929</v>
      </c>
      <c r="M36" s="7">
        <f t="shared" si="7"/>
        <v>16.53269196182255</v>
      </c>
      <c r="N36" s="7">
        <f t="shared" si="7"/>
        <v>8.6400561114517842</v>
      </c>
      <c r="O36">
        <v>0</v>
      </c>
    </row>
    <row r="37" spans="1:15" x14ac:dyDescent="0.25">
      <c r="A37" s="6" t="s">
        <v>108</v>
      </c>
      <c r="B37" s="2">
        <v>1133.7</v>
      </c>
      <c r="C37" t="str">
        <f t="shared" si="4"/>
        <v/>
      </c>
      <c r="D37" t="str">
        <f t="shared" si="5"/>
        <v/>
      </c>
      <c r="H37">
        <f t="shared" si="6"/>
        <v>35</v>
      </c>
      <c r="I37" s="7"/>
      <c r="J37" s="7">
        <f t="shared" si="7"/>
        <v>16.774666621193006</v>
      </c>
      <c r="K37" s="7">
        <f t="shared" si="7"/>
        <v>5.7460627271503597</v>
      </c>
      <c r="L37" s="7">
        <f t="shared" si="7"/>
        <v>19.140166019598368</v>
      </c>
      <c r="M37" s="7">
        <f t="shared" si="7"/>
        <v>17.368852633921364</v>
      </c>
      <c r="N37" s="7">
        <f t="shared" si="7"/>
        <v>9.3461662301758963</v>
      </c>
      <c r="O37">
        <v>0</v>
      </c>
    </row>
    <row r="38" spans="1:15" x14ac:dyDescent="0.25">
      <c r="A38" s="6" t="s">
        <v>10</v>
      </c>
      <c r="B38" s="2">
        <v>1144.97</v>
      </c>
      <c r="C38" t="str">
        <f t="shared" si="4"/>
        <v/>
      </c>
      <c r="D38" t="str">
        <f t="shared" si="5"/>
        <v/>
      </c>
      <c r="H38">
        <f t="shared" si="6"/>
        <v>36</v>
      </c>
      <c r="I38" s="7"/>
      <c r="J38" s="7" t="str">
        <f t="shared" si="7"/>
        <v/>
      </c>
      <c r="K38" s="7">
        <f t="shared" si="7"/>
        <v>6.819137838201641</v>
      </c>
      <c r="L38" s="7">
        <f t="shared" si="7"/>
        <v>19.399120088523503</v>
      </c>
      <c r="M38" s="7">
        <f t="shared" si="7"/>
        <v>17.843174910912154</v>
      </c>
      <c r="N38" s="7">
        <f t="shared" si="7"/>
        <v>10.154409035256279</v>
      </c>
      <c r="O38">
        <v>0</v>
      </c>
    </row>
    <row r="39" spans="1:15" x14ac:dyDescent="0.25">
      <c r="A39" s="6" t="s">
        <v>109</v>
      </c>
      <c r="B39" s="2">
        <v>1160.8399999999999</v>
      </c>
      <c r="C39" t="str">
        <f t="shared" si="4"/>
        <v/>
      </c>
      <c r="D39" t="str">
        <f t="shared" si="5"/>
        <v/>
      </c>
      <c r="H39">
        <f t="shared" si="6"/>
        <v>37</v>
      </c>
      <c r="I39" s="7"/>
      <c r="J39" s="7" t="str">
        <f t="shared" si="7"/>
        <v/>
      </c>
      <c r="K39" s="7">
        <f t="shared" si="7"/>
        <v>7.069003230582851</v>
      </c>
      <c r="L39" s="7">
        <f t="shared" si="7"/>
        <v>21.006080287169041</v>
      </c>
      <c r="M39" s="7">
        <f t="shared" si="7"/>
        <v>19.823683801406503</v>
      </c>
      <c r="N39" s="7">
        <f t="shared" si="7"/>
        <v>10.745055896111779</v>
      </c>
      <c r="O39">
        <v>0</v>
      </c>
    </row>
    <row r="40" spans="1:15" x14ac:dyDescent="0.25">
      <c r="A40" s="6" t="s">
        <v>110</v>
      </c>
      <c r="B40" s="3">
        <v>1171.6400000000001</v>
      </c>
      <c r="C40" t="str">
        <f t="shared" si="4"/>
        <v/>
      </c>
      <c r="D40" t="str">
        <f t="shared" si="5"/>
        <v/>
      </c>
      <c r="H40">
        <f t="shared" si="6"/>
        <v>38</v>
      </c>
      <c r="I40" s="7"/>
      <c r="J40" s="7" t="str">
        <f t="shared" si="7"/>
        <v/>
      </c>
      <c r="K40" s="7">
        <f t="shared" si="7"/>
        <v>7.758446628079156</v>
      </c>
      <c r="L40" s="7">
        <f t="shared" si="7"/>
        <v>21.914510934250004</v>
      </c>
      <c r="M40" s="7">
        <f t="shared" si="7"/>
        <v>21.560630031672289</v>
      </c>
      <c r="N40" s="7">
        <f t="shared" si="7"/>
        <v>11.316424699703248</v>
      </c>
      <c r="O40">
        <v>0</v>
      </c>
    </row>
    <row r="41" spans="1:15" x14ac:dyDescent="0.25">
      <c r="A41" s="6" t="s">
        <v>111</v>
      </c>
      <c r="B41" s="2">
        <v>1172.54</v>
      </c>
      <c r="C41" t="str">
        <f t="shared" si="4"/>
        <v/>
      </c>
      <c r="D41" t="str">
        <f t="shared" si="5"/>
        <v/>
      </c>
      <c r="H41">
        <f t="shared" si="6"/>
        <v>39</v>
      </c>
      <c r="I41" s="7"/>
      <c r="J41" s="7" t="str">
        <f t="shared" si="7"/>
        <v/>
      </c>
      <c r="K41" s="7">
        <f t="shared" si="7"/>
        <v>9.6715574101494184</v>
      </c>
      <c r="L41" s="7">
        <f t="shared" si="7"/>
        <v>22.54041166472102</v>
      </c>
      <c r="M41" s="7">
        <f t="shared" si="7"/>
        <v>22.97231799101958</v>
      </c>
      <c r="N41" s="7">
        <f t="shared" si="7"/>
        <v>12.014741561235525</v>
      </c>
      <c r="O41">
        <v>0</v>
      </c>
    </row>
    <row r="42" spans="1:15" x14ac:dyDescent="0.25">
      <c r="A42" s="6" t="s">
        <v>11</v>
      </c>
      <c r="B42" s="1">
        <v>1172.8399999999999</v>
      </c>
      <c r="C42" t="str">
        <f t="shared" si="4"/>
        <v>Peak</v>
      </c>
      <c r="D42" t="str">
        <f t="shared" si="5"/>
        <v/>
      </c>
      <c r="H42">
        <f t="shared" si="6"/>
        <v>40</v>
      </c>
      <c r="I42" s="7"/>
      <c r="J42" s="7" t="str">
        <f t="shared" si="7"/>
        <v/>
      </c>
      <c r="K42" s="7">
        <f t="shared" si="7"/>
        <v>10.374040920716112</v>
      </c>
      <c r="L42" s="7">
        <f t="shared" si="7"/>
        <v>23.038926766572487</v>
      </c>
      <c r="M42" s="7">
        <f t="shared" si="7"/>
        <v>23.777690391925546</v>
      </c>
      <c r="N42" s="7">
        <f t="shared" si="7"/>
        <v>12.182501676575725</v>
      </c>
      <c r="O42">
        <v>0</v>
      </c>
    </row>
    <row r="43" spans="1:15" x14ac:dyDescent="0.25">
      <c r="A43" s="6" t="s">
        <v>112</v>
      </c>
      <c r="B43" s="1">
        <v>1162.69</v>
      </c>
      <c r="C43" t="str">
        <f t="shared" si="4"/>
        <v/>
      </c>
      <c r="D43" t="str">
        <f t="shared" si="5"/>
        <v/>
      </c>
      <c r="H43">
        <f t="shared" si="6"/>
        <v>41</v>
      </c>
      <c r="I43" s="7"/>
      <c r="J43" s="7" t="str">
        <f t="shared" si="7"/>
        <v/>
      </c>
      <c r="K43" s="7">
        <f t="shared" si="7"/>
        <v>11.522412168528746</v>
      </c>
      <c r="L43" s="7">
        <f t="shared" si="7"/>
        <v>23.028659865161359</v>
      </c>
      <c r="M43" s="7">
        <f t="shared" si="7"/>
        <v>24.409002368563037</v>
      </c>
      <c r="N43" s="7">
        <f t="shared" si="7"/>
        <v>12.692754936925894</v>
      </c>
    </row>
    <row r="44" spans="1:15" x14ac:dyDescent="0.25">
      <c r="A44" s="6" t="s">
        <v>113</v>
      </c>
      <c r="B44" s="1">
        <v>1148.57</v>
      </c>
      <c r="C44" t="str">
        <f t="shared" si="4"/>
        <v/>
      </c>
      <c r="D44" t="str">
        <f t="shared" si="5"/>
        <v/>
      </c>
      <c r="H44">
        <f t="shared" si="6"/>
        <v>42</v>
      </c>
      <c r="I44" s="7"/>
      <c r="J44" s="7" t="str">
        <f t="shared" si="7"/>
        <v/>
      </c>
      <c r="K44" s="7">
        <f t="shared" si="7"/>
        <v>12.345201238390089</v>
      </c>
      <c r="L44" s="7">
        <f t="shared" si="7"/>
        <v>23.255672463029654</v>
      </c>
      <c r="M44" s="7">
        <f t="shared" si="7"/>
        <v>24.942767347361809</v>
      </c>
      <c r="N44" s="7">
        <f t="shared" si="7"/>
        <v>13.319086712291409</v>
      </c>
    </row>
    <row r="45" spans="1:15" x14ac:dyDescent="0.25">
      <c r="A45" s="6" t="s">
        <v>114</v>
      </c>
      <c r="B45" s="1">
        <v>1128.9000000000001</v>
      </c>
      <c r="C45" t="str">
        <f t="shared" si="4"/>
        <v/>
      </c>
      <c r="D45" t="str">
        <f t="shared" si="5"/>
        <v/>
      </c>
      <c r="H45">
        <f t="shared" si="6"/>
        <v>43</v>
      </c>
      <c r="I45" s="7"/>
      <c r="J45" s="7" t="str">
        <f t="shared" si="7"/>
        <v/>
      </c>
      <c r="K45" s="7">
        <f t="shared" si="7"/>
        <v>13.054835778705069</v>
      </c>
      <c r="L45" s="7">
        <f t="shared" si="7"/>
        <v>24.304037173788217</v>
      </c>
      <c r="M45" s="7">
        <f t="shared" si="7"/>
        <v>26.012735979905315</v>
      </c>
      <c r="N45" s="7">
        <f t="shared" si="7"/>
        <v>13.610513514123227</v>
      </c>
    </row>
    <row r="46" spans="1:15" x14ac:dyDescent="0.25">
      <c r="A46" s="6" t="s">
        <v>12</v>
      </c>
      <c r="B46" s="2">
        <v>1104.6600000000001</v>
      </c>
      <c r="C46" t="str">
        <f t="shared" si="4"/>
        <v/>
      </c>
      <c r="D46" t="str">
        <f t="shared" si="5"/>
        <v/>
      </c>
      <c r="H46">
        <f t="shared" si="6"/>
        <v>44</v>
      </c>
      <c r="I46" s="7"/>
      <c r="J46" s="7" t="str">
        <f t="shared" si="7"/>
        <v/>
      </c>
      <c r="K46" s="7">
        <f t="shared" si="7"/>
        <v>11.934227352268138</v>
      </c>
      <c r="L46" s="7">
        <f t="shared" si="7"/>
        <v>24.741711378388558</v>
      </c>
      <c r="M46" s="7">
        <f t="shared" si="7"/>
        <v>26.473950379061534</v>
      </c>
      <c r="N46" s="7">
        <f t="shared" si="7"/>
        <v>14.326672832910518</v>
      </c>
    </row>
    <row r="47" spans="1:15" x14ac:dyDescent="0.25">
      <c r="A47" s="6" t="s">
        <v>115</v>
      </c>
      <c r="B47" s="2">
        <v>1098.08</v>
      </c>
      <c r="C47" t="str">
        <f t="shared" si="4"/>
        <v/>
      </c>
      <c r="D47" t="str">
        <f t="shared" si="5"/>
        <v/>
      </c>
      <c r="H47">
        <f t="shared" si="6"/>
        <v>45</v>
      </c>
      <c r="I47" s="7"/>
      <c r="J47" s="7" t="str">
        <f t="shared" si="7"/>
        <v/>
      </c>
      <c r="K47" s="7">
        <f t="shared" si="7"/>
        <v>12.642599946156949</v>
      </c>
      <c r="L47" s="7">
        <f t="shared" si="7"/>
        <v>23.233237382168298</v>
      </c>
      <c r="M47" s="7">
        <f t="shared" si="7"/>
        <v>27.055879188043178</v>
      </c>
      <c r="N47" s="7">
        <f t="shared" si="7"/>
        <v>14.452390376557886</v>
      </c>
    </row>
    <row r="48" spans="1:15" x14ac:dyDescent="0.25">
      <c r="A48" s="6" t="s">
        <v>116</v>
      </c>
      <c r="B48" s="3">
        <v>1094.1400000000001</v>
      </c>
      <c r="C48" t="str">
        <f t="shared" si="4"/>
        <v/>
      </c>
      <c r="D48" t="str">
        <f t="shared" si="5"/>
        <v>Trough</v>
      </c>
      <c r="H48">
        <f t="shared" si="6"/>
        <v>46</v>
      </c>
      <c r="I48" s="7"/>
      <c r="J48" s="7" t="str">
        <f t="shared" si="7"/>
        <v/>
      </c>
      <c r="K48" s="7">
        <f t="shared" si="7"/>
        <v>14.725232198142422</v>
      </c>
      <c r="L48" s="7">
        <f t="shared" si="7"/>
        <v>22.724835634513525</v>
      </c>
      <c r="M48" s="7">
        <f t="shared" si="7"/>
        <v>27.262252055345726</v>
      </c>
      <c r="N48" s="7">
        <f t="shared" si="7"/>
        <v>15.151527580952461</v>
      </c>
    </row>
    <row r="49" spans="1:14" x14ac:dyDescent="0.25">
      <c r="A49" s="6" t="s">
        <v>117</v>
      </c>
      <c r="B49" s="2">
        <v>1102.1300000000001</v>
      </c>
      <c r="C49" t="str">
        <f t="shared" si="4"/>
        <v/>
      </c>
      <c r="D49" t="str">
        <f t="shared" si="5"/>
        <v/>
      </c>
      <c r="H49">
        <f t="shared" si="6"/>
        <v>47</v>
      </c>
      <c r="I49" s="7"/>
      <c r="J49" s="7" t="str">
        <f t="shared" si="7"/>
        <v/>
      </c>
      <c r="K49" s="7">
        <f t="shared" si="7"/>
        <v>15.467256696729038</v>
      </c>
      <c r="L49" s="7">
        <f t="shared" si="7"/>
        <v>22.124412029766404</v>
      </c>
      <c r="M49" s="7">
        <f t="shared" si="7"/>
        <v>27.704261889302444</v>
      </c>
      <c r="N49" s="7">
        <f t="shared" si="7"/>
        <v>15.122610495056406</v>
      </c>
    </row>
    <row r="50" spans="1:14" x14ac:dyDescent="0.25">
      <c r="A50" s="6" t="s">
        <v>13</v>
      </c>
      <c r="B50" s="4">
        <v>1104.1500000000001</v>
      </c>
      <c r="D50" t="str">
        <f t="shared" si="5"/>
        <v/>
      </c>
      <c r="H50">
        <f t="shared" si="6"/>
        <v>48</v>
      </c>
      <c r="I50" s="7"/>
      <c r="J50" s="7" t="str">
        <f t="shared" si="7"/>
        <v/>
      </c>
      <c r="K50" s="7">
        <f t="shared" si="7"/>
        <v>17.802278233948044</v>
      </c>
      <c r="L50" s="7">
        <f t="shared" si="7"/>
        <v>21.665823766735997</v>
      </c>
      <c r="M50" s="7">
        <f t="shared" si="7"/>
        <v>28.375812002548429</v>
      </c>
      <c r="N50" s="7">
        <f t="shared" si="7"/>
        <v>12.082419847375206</v>
      </c>
    </row>
    <row r="51" spans="1:14" x14ac:dyDescent="0.25">
      <c r="A51" s="6" t="s">
        <v>118</v>
      </c>
      <c r="B51" s="2">
        <v>1096.95</v>
      </c>
      <c r="C51" t="str">
        <f t="shared" si="4"/>
        <v/>
      </c>
      <c r="D51" t="str">
        <f t="shared" si="5"/>
        <v/>
      </c>
      <c r="H51">
        <f t="shared" si="6"/>
        <v>49</v>
      </c>
      <c r="I51" s="7"/>
      <c r="J51" s="7" t="str">
        <f t="shared" si="7"/>
        <v/>
      </c>
      <c r="K51" s="7">
        <f t="shared" si="7"/>
        <v>17.88766994211872</v>
      </c>
      <c r="L51" s="7">
        <f t="shared" si="7"/>
        <v>21.311805795855975</v>
      </c>
      <c r="M51" s="7">
        <f t="shared" si="7"/>
        <v>29.307690666276471</v>
      </c>
      <c r="N51" s="7">
        <f t="shared" si="7"/>
        <v>-11.445218529084229</v>
      </c>
    </row>
    <row r="52" spans="1:14" x14ac:dyDescent="0.25">
      <c r="A52" s="6" t="s">
        <v>119</v>
      </c>
      <c r="B52" s="3">
        <v>1091.5899999999999</v>
      </c>
      <c r="C52" t="str">
        <f t="shared" si="4"/>
        <v/>
      </c>
      <c r="D52" t="str">
        <f t="shared" si="5"/>
        <v>Trough</v>
      </c>
      <c r="H52">
        <f t="shared" si="6"/>
        <v>50</v>
      </c>
      <c r="I52" s="7"/>
      <c r="J52" s="7" t="str">
        <f t="shared" si="7"/>
        <v/>
      </c>
      <c r="K52" s="7">
        <f t="shared" si="7"/>
        <v>18.064342441782202</v>
      </c>
      <c r="L52" s="7">
        <f t="shared" si="7"/>
        <v>21.555549640468328</v>
      </c>
      <c r="M52" s="7">
        <f t="shared" si="7"/>
        <v>30.391376845391051</v>
      </c>
      <c r="N52" s="7">
        <f t="shared" si="7"/>
        <v>3.2625035633643051</v>
      </c>
    </row>
    <row r="53" spans="1:14" x14ac:dyDescent="0.25">
      <c r="A53" s="6" t="s">
        <v>120</v>
      </c>
      <c r="B53" s="2">
        <v>1109.32</v>
      </c>
      <c r="D53" t="str">
        <f t="shared" si="5"/>
        <v/>
      </c>
      <c r="H53">
        <f t="shared" si="6"/>
        <v>51</v>
      </c>
      <c r="I53" s="7"/>
      <c r="J53" s="7" t="str">
        <f t="shared" si="7"/>
        <v/>
      </c>
      <c r="K53" s="7">
        <f t="shared" si="7"/>
        <v>19.127742630232873</v>
      </c>
      <c r="L53" s="7">
        <f t="shared" si="7"/>
        <v>21.501173088550118</v>
      </c>
      <c r="M53" s="7">
        <f t="shared" si="7"/>
        <v>31.217173148969493</v>
      </c>
      <c r="N53" s="7">
        <f t="shared" si="7"/>
        <v>4.5159874569576317</v>
      </c>
    </row>
    <row r="54" spans="1:14" x14ac:dyDescent="0.25">
      <c r="A54" s="6" t="s">
        <v>14</v>
      </c>
      <c r="B54" s="2">
        <v>1108.93</v>
      </c>
      <c r="C54" t="str">
        <f t="shared" si="4"/>
        <v/>
      </c>
      <c r="D54" t="str">
        <f t="shared" si="5"/>
        <v>Trough</v>
      </c>
      <c r="H54">
        <f t="shared" si="6"/>
        <v>52</v>
      </c>
      <c r="I54" s="7"/>
      <c r="J54" s="7" t="str">
        <f t="shared" si="7"/>
        <v/>
      </c>
      <c r="K54" s="7">
        <f t="shared" si="7"/>
        <v>19.73473886121954</v>
      </c>
      <c r="L54" s="7">
        <f t="shared" si="7"/>
        <v>21.104186233986482</v>
      </c>
      <c r="M54" s="7">
        <f t="shared" si="7"/>
        <v>32.340792630324302</v>
      </c>
      <c r="N54" s="7" t="e">
        <f t="shared" si="7"/>
        <v>#REF!</v>
      </c>
    </row>
    <row r="55" spans="1:14" x14ac:dyDescent="0.25">
      <c r="A55" s="6" t="s">
        <v>121</v>
      </c>
      <c r="B55" s="2">
        <v>1126.27</v>
      </c>
      <c r="C55" t="str">
        <f t="shared" si="4"/>
        <v/>
      </c>
      <c r="D55" t="str">
        <f t="shared" si="5"/>
        <v/>
      </c>
      <c r="H55">
        <f t="shared" si="6"/>
        <v>53</v>
      </c>
      <c r="I55" s="7"/>
      <c r="J55" s="7" t="str">
        <f t="shared" si="7"/>
        <v/>
      </c>
      <c r="K55" s="7">
        <f t="shared" si="7"/>
        <v>20.281582312558896</v>
      </c>
      <c r="L55" s="7">
        <f t="shared" si="7"/>
        <v>21.773055848141126</v>
      </c>
      <c r="M55" s="7">
        <f t="shared" si="7"/>
        <v>33.645178892049017</v>
      </c>
      <c r="N55" s="7" t="e">
        <f t="shared" si="7"/>
        <v>#REF!</v>
      </c>
    </row>
    <row r="56" spans="1:14" x14ac:dyDescent="0.25">
      <c r="A56" s="6" t="s">
        <v>122</v>
      </c>
      <c r="B56" s="3">
        <v>1144.9100000000001</v>
      </c>
      <c r="C56" t="str">
        <f t="shared" si="4"/>
        <v/>
      </c>
      <c r="D56" t="str">
        <f t="shared" si="5"/>
        <v/>
      </c>
      <c r="H56">
        <f t="shared" si="6"/>
        <v>54</v>
      </c>
      <c r="I56" s="7"/>
      <c r="J56" s="7" t="str">
        <f t="shared" si="7"/>
        <v/>
      </c>
      <c r="K56" s="7">
        <f t="shared" si="7"/>
        <v>22.159779243505184</v>
      </c>
      <c r="L56" s="7">
        <f t="shared" si="7"/>
        <v>22.427095493590798</v>
      </c>
      <c r="M56" s="7">
        <f t="shared" si="7"/>
        <v>34.684054419031412</v>
      </c>
      <c r="N56" s="7" t="e">
        <f t="shared" si="7"/>
        <v>#REF!</v>
      </c>
    </row>
    <row r="57" spans="1:14" x14ac:dyDescent="0.25">
      <c r="A57" s="6" t="s">
        <v>123</v>
      </c>
      <c r="B57" s="2">
        <v>1161.8900000000001</v>
      </c>
      <c r="C57" t="str">
        <f t="shared" si="4"/>
        <v/>
      </c>
      <c r="D57" t="str">
        <f t="shared" si="5"/>
        <v/>
      </c>
      <c r="H57">
        <f t="shared" si="6"/>
        <v>55</v>
      </c>
      <c r="I57" s="7"/>
      <c r="J57" s="7" t="str">
        <f t="shared" si="7"/>
        <v/>
      </c>
      <c r="K57" s="7">
        <f t="shared" si="7"/>
        <v>23.303944003230583</v>
      </c>
      <c r="L57" s="7">
        <f t="shared" si="7"/>
        <v>23.245025306010703</v>
      </c>
      <c r="M57" s="7">
        <f t="shared" si="7"/>
        <v>35.283053952634845</v>
      </c>
      <c r="N57" s="7" t="e">
        <f t="shared" si="7"/>
        <v>#REF!</v>
      </c>
    </row>
    <row r="58" spans="1:14" x14ac:dyDescent="0.25">
      <c r="A58" s="6" t="s">
        <v>15</v>
      </c>
      <c r="B58" s="2">
        <v>1184.0899999999999</v>
      </c>
      <c r="C58" t="str">
        <f t="shared" si="4"/>
        <v/>
      </c>
      <c r="D58" t="str">
        <f t="shared" si="5"/>
        <v/>
      </c>
      <c r="H58">
        <f t="shared" si="6"/>
        <v>56</v>
      </c>
      <c r="I58" s="7"/>
      <c r="J58" s="7" t="str">
        <f t="shared" si="7"/>
        <v/>
      </c>
      <c r="K58" s="7">
        <f t="shared" si="7"/>
        <v>25.127877237851663</v>
      </c>
      <c r="L58" s="7">
        <f t="shared" si="7"/>
        <v>23.732893250843219</v>
      </c>
      <c r="M58" s="7">
        <f t="shared" si="7"/>
        <v>35.998805049276484</v>
      </c>
      <c r="N58" s="7" t="e">
        <f t="shared" si="7"/>
        <v>#REF!</v>
      </c>
    </row>
    <row r="59" spans="1:14" x14ac:dyDescent="0.25">
      <c r="A59" s="6" t="s">
        <v>124</v>
      </c>
      <c r="B59" s="2">
        <v>1200.58</v>
      </c>
      <c r="C59" t="str">
        <f t="shared" si="4"/>
        <v/>
      </c>
      <c r="D59" t="str">
        <f t="shared" si="5"/>
        <v/>
      </c>
      <c r="H59">
        <f t="shared" si="6"/>
        <v>57</v>
      </c>
      <c r="I59" s="7"/>
      <c r="J59" s="7" t="str">
        <f t="shared" si="7"/>
        <v/>
      </c>
      <c r="K59" s="7">
        <f t="shared" si="7"/>
        <v>28.110697940503428</v>
      </c>
      <c r="L59" s="7">
        <f t="shared" si="7"/>
        <v>24.671744346549744</v>
      </c>
      <c r="M59" s="7">
        <f t="shared" si="7"/>
        <v>36.323453651458493</v>
      </c>
      <c r="N59" s="7" t="e">
        <f t="shared" si="7"/>
        <v>#REF!</v>
      </c>
    </row>
    <row r="60" spans="1:14" x14ac:dyDescent="0.25">
      <c r="A60" s="6" t="s">
        <v>125</v>
      </c>
      <c r="B60" s="3">
        <v>1210.96</v>
      </c>
      <c r="C60" t="str">
        <f t="shared" si="4"/>
        <v/>
      </c>
      <c r="D60" t="str">
        <f t="shared" si="5"/>
        <v/>
      </c>
      <c r="H60">
        <f t="shared" si="6"/>
        <v>58</v>
      </c>
      <c r="I60" s="7"/>
      <c r="J60" s="7" t="str">
        <f t="shared" si="7"/>
        <v/>
      </c>
      <c r="K60" s="7">
        <f t="shared" si="7"/>
        <v>29.822317943195571</v>
      </c>
      <c r="L60" s="7">
        <f t="shared" si="7"/>
        <v>25.404116647210259</v>
      </c>
      <c r="M60" s="7">
        <f t="shared" si="7"/>
        <v>36.754489448158353</v>
      </c>
      <c r="N60" s="7" t="e">
        <f t="shared" si="7"/>
        <v>#REF!</v>
      </c>
    </row>
    <row r="61" spans="1:14" x14ac:dyDescent="0.25">
      <c r="A61" s="6" t="s">
        <v>126</v>
      </c>
      <c r="B61" s="2">
        <v>1217.3800000000001</v>
      </c>
      <c r="C61" t="str">
        <f t="shared" si="4"/>
        <v/>
      </c>
      <c r="D61" t="str">
        <f t="shared" si="5"/>
        <v/>
      </c>
      <c r="H61">
        <f t="shared" si="6"/>
        <v>59</v>
      </c>
      <c r="I61" s="7"/>
      <c r="J61" s="7" t="str">
        <f t="shared" si="7"/>
        <v/>
      </c>
      <c r="K61" s="7">
        <f t="shared" si="7"/>
        <v>31.796002153721901</v>
      </c>
      <c r="L61" s="7">
        <f t="shared" si="7"/>
        <v>26.727406162422383</v>
      </c>
      <c r="M61" s="7">
        <f t="shared" si="7"/>
        <v>37.780561931674413</v>
      </c>
      <c r="N61" s="7" t="e">
        <f t="shared" si="7"/>
        <v>#REF!</v>
      </c>
    </row>
    <row r="62" spans="1:14" x14ac:dyDescent="0.25">
      <c r="A62" s="6" t="s">
        <v>16</v>
      </c>
      <c r="B62">
        <v>1222.31</v>
      </c>
      <c r="C62" t="str">
        <f t="shared" si="4"/>
        <v/>
      </c>
      <c r="D62" t="str">
        <f t="shared" si="5"/>
        <v/>
      </c>
      <c r="H62">
        <f t="shared" si="6"/>
        <v>60</v>
      </c>
      <c r="I62" s="7"/>
      <c r="J62" s="7" t="str">
        <f t="shared" si="7"/>
        <v/>
      </c>
      <c r="K62" s="7">
        <f t="shared" si="7"/>
        <v>32.082463992461982</v>
      </c>
      <c r="L62" s="7">
        <f t="shared" si="7"/>
        <v>28.071229480456765</v>
      </c>
      <c r="M62" s="7">
        <f t="shared" si="7"/>
        <v>39.084643359030878</v>
      </c>
      <c r="N62" s="7" t="e">
        <f t="shared" si="7"/>
        <v>#REF!</v>
      </c>
    </row>
    <row r="63" spans="1:14" x14ac:dyDescent="0.25">
      <c r="A63" s="6" t="s">
        <v>127</v>
      </c>
      <c r="B63">
        <v>1243.04</v>
      </c>
      <c r="C63" t="str">
        <f t="shared" si="4"/>
        <v/>
      </c>
      <c r="D63" t="str">
        <f t="shared" si="5"/>
        <v/>
      </c>
      <c r="H63">
        <f t="shared" si="6"/>
        <v>61</v>
      </c>
      <c r="I63" s="7"/>
      <c r="J63" s="7" t="str">
        <f t="shared" si="7"/>
        <v/>
      </c>
      <c r="K63" s="7">
        <f t="shared" si="7"/>
        <v>33.860125858123581</v>
      </c>
      <c r="L63" s="7">
        <f t="shared" si="7"/>
        <v>29.458401937782583</v>
      </c>
      <c r="M63" s="7">
        <f t="shared" si="7"/>
        <v>40.277765076345759</v>
      </c>
      <c r="N63" s="7" t="e">
        <f t="shared" si="7"/>
        <v>#REF!</v>
      </c>
    </row>
    <row r="64" spans="1:14" x14ac:dyDescent="0.25">
      <c r="A64" s="6" t="s">
        <v>128</v>
      </c>
      <c r="B64">
        <v>1256.3599999999999</v>
      </c>
      <c r="C64" t="str">
        <f t="shared" si="4"/>
        <v/>
      </c>
      <c r="D64" t="str">
        <f t="shared" si="5"/>
        <v/>
      </c>
      <c r="H64">
        <f t="shared" si="6"/>
        <v>62</v>
      </c>
      <c r="I64" s="7"/>
      <c r="J64" s="7" t="str">
        <f t="shared" si="7"/>
        <v/>
      </c>
      <c r="K64" s="7">
        <f t="shared" si="7"/>
        <v>34.865055862161796</v>
      </c>
      <c r="L64" s="7">
        <f t="shared" si="7"/>
        <v>30.086964457508344</v>
      </c>
      <c r="M64" s="7">
        <f t="shared" si="7"/>
        <v>41.742189381399612</v>
      </c>
      <c r="N64" s="7" t="e">
        <f t="shared" si="7"/>
        <v>#REF!</v>
      </c>
    </row>
    <row r="65" spans="1:14" x14ac:dyDescent="0.25">
      <c r="A65" s="6" t="s">
        <v>129</v>
      </c>
      <c r="B65">
        <v>1269.28</v>
      </c>
      <c r="C65" t="str">
        <f t="shared" si="4"/>
        <v/>
      </c>
      <c r="D65" t="str">
        <f t="shared" si="5"/>
        <v/>
      </c>
      <c r="H65">
        <f t="shared" si="6"/>
        <v>63</v>
      </c>
      <c r="I65" s="7"/>
      <c r="J65" s="7" t="str">
        <f t="shared" si="7"/>
        <v/>
      </c>
      <c r="K65" s="7">
        <f t="shared" si="7"/>
        <v>35.557443801319152</v>
      </c>
      <c r="L65" s="7">
        <f t="shared" si="7"/>
        <v>30.41322376901752</v>
      </c>
      <c r="M65" s="7">
        <f t="shared" si="7"/>
        <v>42.230838873697962</v>
      </c>
      <c r="N65" s="7" t="e">
        <f t="shared" si="7"/>
        <v>#REF!</v>
      </c>
    </row>
    <row r="66" spans="1:14" x14ac:dyDescent="0.25">
      <c r="A66" s="6" t="s">
        <v>17</v>
      </c>
      <c r="B66">
        <v>1282.58</v>
      </c>
      <c r="C66" t="str">
        <f t="shared" si="4"/>
        <v/>
      </c>
      <c r="D66" t="str">
        <f t="shared" si="5"/>
        <v/>
      </c>
      <c r="H66">
        <f t="shared" si="6"/>
        <v>64</v>
      </c>
      <c r="I66" s="7"/>
      <c r="J66" s="7" t="str">
        <f t="shared" si="7"/>
        <v/>
      </c>
      <c r="K66" s="7">
        <f t="shared" si="7"/>
        <v>36.108914389554457</v>
      </c>
      <c r="L66" s="7">
        <f t="shared" si="7"/>
        <v>30.651644035120398</v>
      </c>
      <c r="M66" s="7">
        <f t="shared" si="7"/>
        <v>42.566156678768579</v>
      </c>
      <c r="N66" s="7" t="e">
        <f t="shared" si="7"/>
        <v>#REF!</v>
      </c>
    </row>
    <row r="67" spans="1:14" x14ac:dyDescent="0.25">
      <c r="A67" s="6" t="s">
        <v>130</v>
      </c>
      <c r="B67">
        <v>1303.8699999999999</v>
      </c>
      <c r="C67" t="str">
        <f t="shared" si="4"/>
        <v/>
      </c>
      <c r="D67" t="str">
        <f t="shared" si="5"/>
        <v/>
      </c>
      <c r="H67">
        <f t="shared" si="6"/>
        <v>65</v>
      </c>
      <c r="I67" s="7"/>
      <c r="J67" s="7" t="str">
        <f t="shared" ref="J67:N88" si="8">IF(100*INDEX($A$2:$B$405,MATCH(J$1,$A$2:$A$405)+$H67,2)/INDEX($A$2:$B$405,MATCH(J$1,$A$2:$A$405)+$H$2,2)-100&gt;-100,100*INDEX($A$2:$B$405,MATCH(J$1,$A$2:$A$405)+$H67,2)/INDEX($A$2:$B$405,MATCH(J$1,$A$2:$A$405)+$H$2,2)-100,"")</f>
        <v/>
      </c>
      <c r="K67" s="7">
        <f t="shared" si="8"/>
        <v>36.09755687171895</v>
      </c>
      <c r="L67" s="7">
        <f t="shared" si="8"/>
        <v>31.960483837235387</v>
      </c>
      <c r="M67" s="7">
        <f t="shared" si="8"/>
        <v>42.769481202388675</v>
      </c>
      <c r="N67" s="7" t="e">
        <f t="shared" si="8"/>
        <v>#REF!</v>
      </c>
    </row>
    <row r="68" spans="1:14" x14ac:dyDescent="0.25">
      <c r="A68" s="6" t="s">
        <v>131</v>
      </c>
      <c r="B68">
        <v>1320.54</v>
      </c>
      <c r="C68" t="str">
        <f t="shared" ref="C68:C131" si="9">IF(AND(B68&gt;B67,B69&lt;B68),"Peak","")</f>
        <v/>
      </c>
      <c r="D68" t="str">
        <f t="shared" ref="D68:D131" si="10">IF(AND(B68&lt;B67,B69&gt;B68),"Trough","")</f>
        <v/>
      </c>
      <c r="H68">
        <f t="shared" ref="H68:H123" si="11">H67+1</f>
        <v>66</v>
      </c>
      <c r="I68" s="7"/>
      <c r="J68" s="7" t="str">
        <f t="shared" si="8"/>
        <v/>
      </c>
      <c r="K68" s="7">
        <f t="shared" si="8"/>
        <v>36.348684210526329</v>
      </c>
      <c r="L68" s="7">
        <f t="shared" si="8"/>
        <v>32.19624231408352</v>
      </c>
      <c r="M68" s="7">
        <f t="shared" si="8"/>
        <v>43.392867485451774</v>
      </c>
      <c r="N68" s="7" t="e">
        <f t="shared" si="8"/>
        <v>#REF!</v>
      </c>
    </row>
    <row r="69" spans="1:14" x14ac:dyDescent="0.25">
      <c r="A69" s="6" t="s">
        <v>132</v>
      </c>
      <c r="B69">
        <v>1322.01</v>
      </c>
      <c r="C69" t="str">
        <f t="shared" si="9"/>
        <v/>
      </c>
      <c r="D69" t="str">
        <f t="shared" si="10"/>
        <v/>
      </c>
      <c r="H69">
        <f t="shared" si="11"/>
        <v>67</v>
      </c>
      <c r="I69" s="7"/>
      <c r="J69" s="7" t="str">
        <f t="shared" si="8"/>
        <v/>
      </c>
      <c r="K69" s="7">
        <f t="shared" si="8"/>
        <v>37.508412976174441</v>
      </c>
      <c r="L69" s="7">
        <f t="shared" si="8"/>
        <v>32.73050144307004</v>
      </c>
      <c r="M69" s="7">
        <f t="shared" si="8"/>
        <v>44.885336552384274</v>
      </c>
      <c r="N69" s="7" t="e">
        <f t="shared" si="8"/>
        <v>#REF!</v>
      </c>
    </row>
    <row r="70" spans="1:14" x14ac:dyDescent="0.25">
      <c r="A70" s="6" t="s">
        <v>18</v>
      </c>
      <c r="B70">
        <v>1332.2</v>
      </c>
      <c r="C70" t="str">
        <f t="shared" si="9"/>
        <v/>
      </c>
      <c r="D70" t="str">
        <f t="shared" si="10"/>
        <v/>
      </c>
      <c r="H70">
        <f t="shared" si="11"/>
        <v>68</v>
      </c>
      <c r="I70" s="7"/>
      <c r="J70" s="7" t="str">
        <f t="shared" si="8"/>
        <v/>
      </c>
      <c r="K70" s="7">
        <f t="shared" si="8"/>
        <v>37.992579755014134</v>
      </c>
      <c r="L70" s="7">
        <f t="shared" si="8"/>
        <v>32.783356972556959</v>
      </c>
      <c r="M70" s="7">
        <f t="shared" si="8"/>
        <v>45.840077793730785</v>
      </c>
      <c r="N70" s="7" t="e">
        <f t="shared" si="8"/>
        <v>#REF!</v>
      </c>
    </row>
    <row r="71" spans="1:14" x14ac:dyDescent="0.25">
      <c r="A71" s="6" t="s">
        <v>133</v>
      </c>
      <c r="B71">
        <v>1351.75</v>
      </c>
      <c r="C71" t="str">
        <f t="shared" si="9"/>
        <v/>
      </c>
      <c r="D71" t="str">
        <f t="shared" si="10"/>
        <v/>
      </c>
      <c r="H71">
        <f t="shared" si="11"/>
        <v>69</v>
      </c>
      <c r="I71" s="7"/>
      <c r="J71" s="7" t="str">
        <f t="shared" si="8"/>
        <v/>
      </c>
      <c r="K71" s="7">
        <f t="shared" si="8"/>
        <v>36.323865930811678</v>
      </c>
      <c r="L71" s="7">
        <f t="shared" si="8"/>
        <v>34.19562629999885</v>
      </c>
      <c r="M71" s="7">
        <f t="shared" si="8"/>
        <v>46.949674894146256</v>
      </c>
      <c r="N71" s="7" t="e">
        <f t="shared" si="8"/>
        <v>#REF!</v>
      </c>
    </row>
    <row r="72" spans="1:14" x14ac:dyDescent="0.25">
      <c r="A72" s="6" t="s">
        <v>134</v>
      </c>
      <c r="B72">
        <v>1364.2</v>
      </c>
      <c r="D72" t="str">
        <f t="shared" si="10"/>
        <v/>
      </c>
      <c r="H72">
        <f t="shared" si="11"/>
        <v>70</v>
      </c>
      <c r="I72" s="7"/>
      <c r="J72" s="7" t="str">
        <f t="shared" si="8"/>
        <v/>
      </c>
      <c r="K72" s="7">
        <f t="shared" si="8"/>
        <v>35.761458473549595</v>
      </c>
      <c r="L72" s="7">
        <f t="shared" si="8"/>
        <v>35.531844505876848</v>
      </c>
      <c r="M72" s="7">
        <f t="shared" si="8"/>
        <v>47.920572357009831</v>
      </c>
      <c r="N72" s="7" t="e">
        <f t="shared" si="8"/>
        <v>#REF!</v>
      </c>
    </row>
    <row r="73" spans="1:14" x14ac:dyDescent="0.25">
      <c r="A73" s="6" t="s">
        <v>135</v>
      </c>
      <c r="B73">
        <v>1363.86</v>
      </c>
      <c r="C73" t="str">
        <f t="shared" si="9"/>
        <v/>
      </c>
      <c r="D73" t="str">
        <f t="shared" si="10"/>
        <v>Trough</v>
      </c>
      <c r="H73">
        <f t="shared" si="11"/>
        <v>71</v>
      </c>
      <c r="I73" s="7"/>
      <c r="J73" s="7" t="str">
        <f t="shared" si="8"/>
        <v/>
      </c>
      <c r="K73" s="7">
        <f t="shared" si="8"/>
        <v>35.097254004576655</v>
      </c>
      <c r="L73" s="7">
        <f t="shared" si="8"/>
        <v>37.608800635787389</v>
      </c>
      <c r="M73" s="7">
        <f t="shared" si="8"/>
        <v>48.637542791124446</v>
      </c>
      <c r="N73" s="7" t="e">
        <f t="shared" si="8"/>
        <v>#REF!</v>
      </c>
    </row>
    <row r="74" spans="1:14" x14ac:dyDescent="0.25">
      <c r="A74" s="6" t="s">
        <v>19</v>
      </c>
      <c r="B74">
        <v>1364.06</v>
      </c>
      <c r="D74" t="str">
        <f t="shared" si="10"/>
        <v/>
      </c>
      <c r="H74">
        <f t="shared" si="11"/>
        <v>72</v>
      </c>
      <c r="I74" s="7"/>
      <c r="J74" s="7" t="str">
        <f t="shared" si="8"/>
        <v/>
      </c>
      <c r="K74" s="7">
        <f t="shared" si="8"/>
        <v>34.589951541257221</v>
      </c>
      <c r="L74" s="7">
        <f t="shared" si="8"/>
        <v>39.068982169814547</v>
      </c>
      <c r="M74" s="7">
        <f t="shared" si="8"/>
        <v>47.929412553688962</v>
      </c>
      <c r="N74" s="7" t="e">
        <f t="shared" si="8"/>
        <v>#REF!</v>
      </c>
    </row>
    <row r="75" spans="1:14" x14ac:dyDescent="0.25">
      <c r="A75" s="6" t="s">
        <v>136</v>
      </c>
      <c r="B75">
        <v>1358.5</v>
      </c>
      <c r="C75" t="str">
        <f t="shared" si="9"/>
        <v/>
      </c>
      <c r="D75" t="str">
        <f t="shared" si="10"/>
        <v>Trough</v>
      </c>
      <c r="H75">
        <f t="shared" si="11"/>
        <v>73</v>
      </c>
      <c r="I75" s="7"/>
      <c r="J75" s="7" t="str">
        <f t="shared" si="8"/>
        <v/>
      </c>
      <c r="K75" s="7">
        <f t="shared" si="8"/>
        <v>34.198327500336518</v>
      </c>
      <c r="L75" s="7">
        <f t="shared" si="8"/>
        <v>40.367935326126229</v>
      </c>
      <c r="M75" s="7">
        <f t="shared" si="8"/>
        <v>45.691013787658477</v>
      </c>
      <c r="N75" s="7" t="e">
        <f t="shared" si="8"/>
        <v>#REF!</v>
      </c>
    </row>
    <row r="76" spans="1:14" x14ac:dyDescent="0.25">
      <c r="A76" s="6" t="s">
        <v>137</v>
      </c>
      <c r="B76">
        <v>1361.86</v>
      </c>
      <c r="C76" t="str">
        <f t="shared" si="9"/>
        <v/>
      </c>
      <c r="D76" t="str">
        <f t="shared" si="10"/>
        <v/>
      </c>
      <c r="H76">
        <f t="shared" si="11"/>
        <v>74</v>
      </c>
      <c r="I76" s="7"/>
      <c r="J76" s="7" t="str">
        <f t="shared" si="8"/>
        <v/>
      </c>
      <c r="K76" s="7">
        <f t="shared" si="8"/>
        <v>34.467963386727689</v>
      </c>
      <c r="L76" s="7">
        <f t="shared" si="8"/>
        <v>42.410288195725172</v>
      </c>
      <c r="M76" s="7">
        <f t="shared" si="8"/>
        <v>42.433858562949808</v>
      </c>
      <c r="N76" s="7" t="e">
        <f t="shared" si="8"/>
        <v>#REF!</v>
      </c>
    </row>
    <row r="77" spans="1:14" x14ac:dyDescent="0.25">
      <c r="A77" s="6" t="s">
        <v>138</v>
      </c>
      <c r="B77">
        <v>1369.58</v>
      </c>
      <c r="D77" t="str">
        <f t="shared" si="10"/>
        <v/>
      </c>
      <c r="H77">
        <f t="shared" si="11"/>
        <v>75</v>
      </c>
      <c r="I77" s="7" t="str">
        <f t="shared" ref="I77:I88" si="12">IF(100*INDEX($A$2:$B$405,MATCH(I$1,$A$2:$A$405)+$H77,2)/INDEX($A$2:$B$405,MATCH(I$1,$A$2:$A$405)+$H$2,2)-100&gt;-100,100*INDEX($A$2:$B$405,MATCH(I$1,$A$2:$A$405)+$H77,2)/INDEX($A$2:$B$405,MATCH(I$1,$A$2:$A$405)+$H$2,2)-100,"")</f>
        <v/>
      </c>
      <c r="J77" s="7" t="str">
        <f t="shared" si="8"/>
        <v/>
      </c>
      <c r="K77" s="7">
        <f t="shared" si="8"/>
        <v>34.407810607080364</v>
      </c>
      <c r="L77" s="7">
        <f t="shared" si="8"/>
        <v>43.265483057711407</v>
      </c>
      <c r="M77" s="7">
        <f t="shared" si="8"/>
        <v>39.669315677326722</v>
      </c>
      <c r="N77" s="7" t="e">
        <f t="shared" si="8"/>
        <v>#REF!</v>
      </c>
    </row>
    <row r="78" spans="1:14" x14ac:dyDescent="0.25">
      <c r="A78" s="6" t="s">
        <v>139</v>
      </c>
      <c r="C78" t="str">
        <f t="shared" si="9"/>
        <v/>
      </c>
      <c r="D78" t="str">
        <f t="shared" si="10"/>
        <v/>
      </c>
      <c r="H78">
        <f t="shared" si="11"/>
        <v>76</v>
      </c>
      <c r="I78" s="7" t="str">
        <f t="shared" si="12"/>
        <v/>
      </c>
      <c r="J78" s="7" t="str">
        <f t="shared" si="8"/>
        <v/>
      </c>
      <c r="K78" s="7">
        <f t="shared" si="8"/>
        <v>33.968653250773997</v>
      </c>
      <c r="L78" s="7">
        <f t="shared" si="8"/>
        <v>44.027895551389634</v>
      </c>
      <c r="M78" s="7">
        <f t="shared" si="8"/>
        <v>39.268763317451459</v>
      </c>
      <c r="N78" s="7" t="e">
        <f t="shared" si="8"/>
        <v>#REF!</v>
      </c>
    </row>
    <row r="79" spans="1:14" x14ac:dyDescent="0.25">
      <c r="A79" s="6" t="s">
        <v>140</v>
      </c>
      <c r="C79" t="str">
        <f t="shared" si="9"/>
        <v/>
      </c>
      <c r="D79" t="str">
        <f t="shared" si="10"/>
        <v/>
      </c>
      <c r="H79">
        <f t="shared" si="11"/>
        <v>77</v>
      </c>
      <c r="I79" s="7" t="str">
        <f t="shared" si="12"/>
        <v/>
      </c>
      <c r="J79" s="7" t="str">
        <f t="shared" si="8"/>
        <v/>
      </c>
      <c r="K79" s="7">
        <f t="shared" si="8"/>
        <v>34.708574505316989</v>
      </c>
      <c r="L79" s="7">
        <f t="shared" si="8"/>
        <v>44.461386944303968</v>
      </c>
      <c r="M79" s="7">
        <f t="shared" si="8"/>
        <v>39.452883275872068</v>
      </c>
      <c r="N79" s="7" t="e">
        <f t="shared" si="8"/>
        <v>#REF!</v>
      </c>
    </row>
    <row r="80" spans="1:14" x14ac:dyDescent="0.25">
      <c r="A80" s="6" t="s">
        <v>141</v>
      </c>
      <c r="C80" t="str">
        <f t="shared" si="9"/>
        <v/>
      </c>
      <c r="D80" t="str">
        <f t="shared" si="10"/>
        <v/>
      </c>
      <c r="H80">
        <f t="shared" si="11"/>
        <v>78</v>
      </c>
      <c r="I80" s="7" t="str">
        <f t="shared" si="12"/>
        <v/>
      </c>
      <c r="J80" s="7" t="str">
        <f t="shared" si="8"/>
        <v/>
      </c>
      <c r="K80" s="7">
        <f t="shared" si="8"/>
        <v>35.432090456319827</v>
      </c>
      <c r="L80" s="7">
        <f t="shared" si="8"/>
        <v>45.364874268483277</v>
      </c>
      <c r="M80" s="7">
        <f t="shared" si="8"/>
        <v>39.928424890335833</v>
      </c>
      <c r="N80" s="7" t="e">
        <f t="shared" si="8"/>
        <v>#REF!</v>
      </c>
    </row>
    <row r="81" spans="1:14" x14ac:dyDescent="0.25">
      <c r="A81" s="6" t="s">
        <v>142</v>
      </c>
      <c r="C81" t="str">
        <f t="shared" si="9"/>
        <v/>
      </c>
      <c r="D81" t="str">
        <f t="shared" si="10"/>
        <v/>
      </c>
      <c r="H81">
        <f t="shared" si="11"/>
        <v>79</v>
      </c>
      <c r="I81" s="7" t="str">
        <f t="shared" si="12"/>
        <v/>
      </c>
      <c r="J81" s="7" t="str">
        <f t="shared" si="8"/>
        <v/>
      </c>
      <c r="K81" s="7">
        <f t="shared" si="8"/>
        <v>36.336906043882095</v>
      </c>
      <c r="L81" s="7">
        <f t="shared" si="8"/>
        <v>46.407915400732378</v>
      </c>
      <c r="M81" s="7">
        <f t="shared" si="8"/>
        <v>41.257502735888465</v>
      </c>
      <c r="N81" s="7" t="e">
        <f t="shared" si="8"/>
        <v>#REF!</v>
      </c>
    </row>
    <row r="82" spans="1:14" x14ac:dyDescent="0.25">
      <c r="A82" s="6" t="s">
        <v>143</v>
      </c>
      <c r="C82" t="str">
        <f t="shared" si="9"/>
        <v/>
      </c>
      <c r="D82" t="str">
        <f t="shared" si="10"/>
        <v/>
      </c>
      <c r="H82">
        <f t="shared" si="11"/>
        <v>80</v>
      </c>
      <c r="I82" s="7" t="str">
        <f t="shared" si="12"/>
        <v/>
      </c>
      <c r="J82" s="7" t="str">
        <f t="shared" si="8"/>
        <v/>
      </c>
      <c r="K82" s="7">
        <f t="shared" si="8"/>
        <v>36.876598465473137</v>
      </c>
      <c r="L82" s="7">
        <f t="shared" si="8"/>
        <v>46.999593126499633</v>
      </c>
      <c r="M82" s="7">
        <f t="shared" si="8"/>
        <v>42.873124887592326</v>
      </c>
      <c r="N82" s="7" t="e">
        <f t="shared" si="8"/>
        <v>#REF!</v>
      </c>
    </row>
    <row r="83" spans="1:14" x14ac:dyDescent="0.25">
      <c r="A83" s="6" t="s">
        <v>144</v>
      </c>
      <c r="C83" t="str">
        <f t="shared" si="9"/>
        <v/>
      </c>
      <c r="D83" t="str">
        <f t="shared" si="10"/>
        <v/>
      </c>
      <c r="H83">
        <f t="shared" si="11"/>
        <v>81</v>
      </c>
      <c r="I83" s="7" t="str">
        <f t="shared" si="12"/>
        <v/>
      </c>
      <c r="J83" s="7" t="str">
        <f t="shared" si="8"/>
        <v/>
      </c>
      <c r="K83" s="7">
        <f t="shared" si="8"/>
        <v>37.915180374209172</v>
      </c>
      <c r="L83" s="7">
        <f t="shared" si="8"/>
        <v>49.47011381050342</v>
      </c>
      <c r="M83" s="7">
        <f t="shared" si="8"/>
        <v>43.779397464387728</v>
      </c>
      <c r="N83" s="7" t="e">
        <f t="shared" si="8"/>
        <v>#REF!</v>
      </c>
    </row>
    <row r="84" spans="1:14" x14ac:dyDescent="0.25">
      <c r="A84" s="6" t="s">
        <v>145</v>
      </c>
      <c r="C84" t="str">
        <f t="shared" si="9"/>
        <v/>
      </c>
      <c r="D84" t="str">
        <f t="shared" si="10"/>
        <v/>
      </c>
      <c r="H84">
        <f t="shared" si="11"/>
        <v>82</v>
      </c>
      <c r="I84" s="7" t="str">
        <f t="shared" si="12"/>
        <v/>
      </c>
      <c r="J84" s="7" t="str">
        <f t="shared" si="8"/>
        <v/>
      </c>
      <c r="K84" s="7">
        <f t="shared" si="8"/>
        <v>38.725349979808868</v>
      </c>
      <c r="L84" s="7">
        <f t="shared" si="8"/>
        <v>51.63681026385936</v>
      </c>
      <c r="M84" s="7">
        <f t="shared" si="8"/>
        <v>43.976930135011145</v>
      </c>
      <c r="N84" s="7" t="e">
        <f t="shared" si="8"/>
        <v>#REF!</v>
      </c>
    </row>
    <row r="85" spans="1:14" x14ac:dyDescent="0.25">
      <c r="A85" s="6" t="s">
        <v>146</v>
      </c>
      <c r="C85" t="str">
        <f t="shared" si="9"/>
        <v/>
      </c>
      <c r="D85" t="str">
        <f t="shared" si="10"/>
        <v/>
      </c>
      <c r="H85">
        <f t="shared" si="11"/>
        <v>83</v>
      </c>
      <c r="I85" s="7" t="str">
        <f t="shared" si="12"/>
        <v/>
      </c>
      <c r="J85" s="7" t="str">
        <f t="shared" si="8"/>
        <v/>
      </c>
      <c r="K85" s="7">
        <f t="shared" si="8"/>
        <v>40.189207834163426</v>
      </c>
      <c r="L85" s="7">
        <f t="shared" si="8"/>
        <v>53.397773983671811</v>
      </c>
      <c r="M85" s="7">
        <f t="shared" si="8"/>
        <v>44.342121708169856</v>
      </c>
      <c r="N85" s="7" t="e">
        <f t="shared" si="8"/>
        <v>#REF!</v>
      </c>
    </row>
    <row r="86" spans="1:14" x14ac:dyDescent="0.25">
      <c r="A86" s="6" t="s">
        <v>147</v>
      </c>
      <c r="C86" t="str">
        <f t="shared" si="9"/>
        <v/>
      </c>
      <c r="D86" t="str">
        <f t="shared" si="10"/>
        <v/>
      </c>
      <c r="H86">
        <f t="shared" si="11"/>
        <v>84</v>
      </c>
      <c r="I86" s="7" t="str">
        <f t="shared" si="12"/>
        <v/>
      </c>
      <c r="J86" s="7" t="str">
        <f t="shared" si="8"/>
        <v/>
      </c>
      <c r="K86" s="7">
        <f t="shared" si="8"/>
        <v>41.675780724188996</v>
      </c>
      <c r="L86" s="7">
        <f t="shared" si="8"/>
        <v>54.402409299531143</v>
      </c>
      <c r="M86" s="7">
        <f t="shared" si="8"/>
        <v>44.422293147018564</v>
      </c>
      <c r="N86" s="7" t="e">
        <f t="shared" si="8"/>
        <v>#REF!</v>
      </c>
    </row>
    <row r="87" spans="1:14" x14ac:dyDescent="0.25">
      <c r="A87" s="6" t="s">
        <v>148</v>
      </c>
      <c r="C87" t="str">
        <f t="shared" si="9"/>
        <v/>
      </c>
      <c r="D87" t="str">
        <f t="shared" si="10"/>
        <v/>
      </c>
      <c r="H87">
        <f t="shared" si="11"/>
        <v>85</v>
      </c>
      <c r="I87" s="7" t="str">
        <f t="shared" si="12"/>
        <v/>
      </c>
      <c r="J87" s="7" t="str">
        <f t="shared" si="8"/>
        <v/>
      </c>
      <c r="K87" s="7">
        <f t="shared" si="8"/>
        <v>43.21030757840893</v>
      </c>
      <c r="L87" s="7">
        <f t="shared" si="8"/>
        <v>55.1899186633255</v>
      </c>
      <c r="M87" s="7">
        <f t="shared" si="8"/>
        <v>44.644212567101675</v>
      </c>
      <c r="N87" s="7" t="e">
        <f t="shared" si="8"/>
        <v>#REF!</v>
      </c>
    </row>
    <row r="88" spans="1:14" x14ac:dyDescent="0.25">
      <c r="A88" s="6" t="s">
        <v>149</v>
      </c>
      <c r="C88" t="str">
        <f t="shared" si="9"/>
        <v/>
      </c>
      <c r="D88" t="str">
        <f t="shared" si="10"/>
        <v/>
      </c>
      <c r="H88">
        <f t="shared" si="11"/>
        <v>86</v>
      </c>
      <c r="I88" s="7" t="str">
        <f t="shared" si="12"/>
        <v/>
      </c>
      <c r="J88" s="7" t="str">
        <f t="shared" si="8"/>
        <v/>
      </c>
      <c r="K88" s="7">
        <f t="shared" si="8"/>
        <v>43.905640059227352</v>
      </c>
      <c r="L88" s="7">
        <f t="shared" si="8"/>
        <v>55.855746232617577</v>
      </c>
      <c r="M88" s="7">
        <f t="shared" si="8"/>
        <v>44.583855362188956</v>
      </c>
      <c r="N88" s="7" t="e">
        <f t="shared" si="8"/>
        <v>#REF!</v>
      </c>
    </row>
    <row r="89" spans="1:14" x14ac:dyDescent="0.25">
      <c r="A89" s="6" t="s">
        <v>150</v>
      </c>
      <c r="C89" t="str">
        <f t="shared" si="9"/>
        <v/>
      </c>
      <c r="D89" t="str">
        <f t="shared" si="10"/>
        <v/>
      </c>
      <c r="H89">
        <f t="shared" si="11"/>
        <v>87</v>
      </c>
      <c r="J89">
        <f t="shared" ref="J89:M100" si="13">100*INDEX($A$2:$B$405,MATCH(J$1,$A$2:$A$405)+$H89,2)/INDEX($A$2:$B$405,MATCH(J$1,$A$2:$A$405)+$H$2,2)-100</f>
        <v>-100</v>
      </c>
      <c r="K89">
        <f t="shared" si="13"/>
        <v>44.26655673711133</v>
      </c>
      <c r="L89">
        <f t="shared" si="13"/>
        <v>57.190443416064284</v>
      </c>
      <c r="M89">
        <f t="shared" si="13"/>
        <v>45.784597938709993</v>
      </c>
      <c r="N89" s="7" t="e">
        <f t="shared" ref="N89:N100" si="14">IF(100*INDEX($A$2:$B$405,MATCH(N$1,$A$2:$A$405)+$H89,2)/INDEX($A$2:$B$405,MATCH(N$1,$A$2:$A$405)+$H$2,2)-100&gt;-100,100*INDEX($A$2:$B$405,MATCH(N$1,$A$2:$A$405)+$H89,2)/INDEX($A$2:$B$405,MATCH(N$1,$A$2:$A$405)+$H$2,2)-100,"")</f>
        <v>#REF!</v>
      </c>
    </row>
    <row r="90" spans="1:14" x14ac:dyDescent="0.25">
      <c r="A90" s="6" t="s">
        <v>151</v>
      </c>
      <c r="C90" t="str">
        <f t="shared" si="9"/>
        <v/>
      </c>
      <c r="D90" t="str">
        <f t="shared" si="10"/>
        <v/>
      </c>
      <c r="H90">
        <f t="shared" si="11"/>
        <v>88</v>
      </c>
      <c r="J90">
        <f t="shared" si="13"/>
        <v>-100</v>
      </c>
      <c r="K90">
        <f t="shared" si="13"/>
        <v>44.53030354018037</v>
      </c>
      <c r="L90">
        <f t="shared" si="13"/>
        <v>57.765770150695289</v>
      </c>
      <c r="M90">
        <f t="shared" si="13"/>
        <v>45.702902328020059</v>
      </c>
      <c r="N90" s="7" t="e">
        <f t="shared" si="14"/>
        <v>#REF!</v>
      </c>
    </row>
    <row r="91" spans="1:14" x14ac:dyDescent="0.25">
      <c r="A91" s="6" t="s">
        <v>152</v>
      </c>
      <c r="C91" t="str">
        <f t="shared" si="9"/>
        <v/>
      </c>
      <c r="D91" t="str">
        <f t="shared" si="10"/>
        <v/>
      </c>
      <c r="H91">
        <f t="shared" si="11"/>
        <v>89</v>
      </c>
      <c r="J91">
        <f t="shared" si="13"/>
        <v>-100</v>
      </c>
      <c r="K91">
        <f t="shared" si="13"/>
        <v>45.978176739803473</v>
      </c>
      <c r="L91">
        <f t="shared" si="13"/>
        <v>58.491678106022874</v>
      </c>
      <c r="M91">
        <f t="shared" si="13"/>
        <v>47.513313641033136</v>
      </c>
      <c r="N91" s="7" t="e">
        <f t="shared" si="14"/>
        <v>#REF!</v>
      </c>
    </row>
    <row r="92" spans="1:14" x14ac:dyDescent="0.25">
      <c r="A92" s="6" t="s">
        <v>153</v>
      </c>
      <c r="C92" t="str">
        <f t="shared" si="9"/>
        <v/>
      </c>
      <c r="D92" t="str">
        <f t="shared" si="10"/>
        <v/>
      </c>
      <c r="H92">
        <f t="shared" si="11"/>
        <v>90</v>
      </c>
      <c r="J92">
        <f t="shared" si="13"/>
        <v>-100</v>
      </c>
      <c r="K92">
        <f t="shared" si="13"/>
        <v>46.238979001211476</v>
      </c>
      <c r="L92">
        <f t="shared" si="13"/>
        <v>58.749111152516718</v>
      </c>
      <c r="M92">
        <f t="shared" si="13"/>
        <v>47.363639966224355</v>
      </c>
      <c r="N92" s="7" t="e">
        <f t="shared" si="14"/>
        <v>#REF!</v>
      </c>
    </row>
    <row r="93" spans="1:14" x14ac:dyDescent="0.25">
      <c r="A93" s="6" t="s">
        <v>154</v>
      </c>
      <c r="C93" t="str">
        <f t="shared" si="9"/>
        <v/>
      </c>
      <c r="D93" t="str">
        <f t="shared" si="10"/>
        <v/>
      </c>
      <c r="H93">
        <f t="shared" si="11"/>
        <v>91</v>
      </c>
      <c r="J93">
        <f t="shared" si="13"/>
        <v>-100</v>
      </c>
      <c r="K93">
        <f t="shared" si="13"/>
        <v>46.829990577466674</v>
      </c>
      <c r="L93">
        <f t="shared" si="13"/>
        <v>59.300481783855105</v>
      </c>
      <c r="M93">
        <f t="shared" si="13"/>
        <v>47.709017305447077</v>
      </c>
      <c r="N93" s="7" t="e">
        <f t="shared" si="14"/>
        <v>#REF!</v>
      </c>
    </row>
    <row r="94" spans="1:14" x14ac:dyDescent="0.25">
      <c r="A94" s="6" t="s">
        <v>155</v>
      </c>
      <c r="C94" t="str">
        <f t="shared" si="9"/>
        <v/>
      </c>
      <c r="D94" t="str">
        <f t="shared" si="10"/>
        <v/>
      </c>
      <c r="H94">
        <f t="shared" si="11"/>
        <v>92</v>
      </c>
      <c r="J94">
        <f t="shared" si="13"/>
        <v>-100</v>
      </c>
      <c r="K94">
        <f t="shared" si="13"/>
        <v>46.888460761879116</v>
      </c>
      <c r="L94">
        <f t="shared" si="13"/>
        <v>60.138184887881636</v>
      </c>
      <c r="M94">
        <f t="shared" si="13"/>
        <v>48.711922376976474</v>
      </c>
      <c r="N94" s="7" t="e">
        <f t="shared" si="14"/>
        <v>#REF!</v>
      </c>
    </row>
    <row r="95" spans="1:14" x14ac:dyDescent="0.25">
      <c r="A95" s="6" t="s">
        <v>156</v>
      </c>
      <c r="C95" t="str">
        <f t="shared" si="9"/>
        <v/>
      </c>
      <c r="D95" t="str">
        <f t="shared" si="10"/>
        <v/>
      </c>
      <c r="H95">
        <f t="shared" si="11"/>
        <v>93</v>
      </c>
      <c r="J95">
        <f t="shared" si="13"/>
        <v>-100</v>
      </c>
      <c r="K95">
        <f t="shared" si="13"/>
        <v>48.450750437474767</v>
      </c>
      <c r="L95">
        <f t="shared" si="13"/>
        <v>61.30062628098608</v>
      </c>
      <c r="M95">
        <f t="shared" si="13"/>
        <v>49.825787158547399</v>
      </c>
      <c r="N95" s="7" t="e">
        <f t="shared" si="14"/>
        <v>#REF!</v>
      </c>
    </row>
    <row r="96" spans="1:14" x14ac:dyDescent="0.25">
      <c r="A96" s="6" t="s">
        <v>157</v>
      </c>
      <c r="C96" t="str">
        <f t="shared" si="9"/>
        <v/>
      </c>
      <c r="D96" t="str">
        <f t="shared" si="10"/>
        <v/>
      </c>
      <c r="H96">
        <f t="shared" si="11"/>
        <v>94</v>
      </c>
      <c r="J96">
        <f t="shared" si="13"/>
        <v>-100</v>
      </c>
      <c r="K96">
        <f t="shared" si="13"/>
        <v>49.928910351325896</v>
      </c>
      <c r="L96">
        <f t="shared" si="13"/>
        <v>62.652434966784682</v>
      </c>
      <c r="M96">
        <f t="shared" si="13"/>
        <v>50.788758927836568</v>
      </c>
      <c r="N96" s="7" t="e">
        <f t="shared" si="14"/>
        <v>#REF!</v>
      </c>
    </row>
    <row r="97" spans="1:14" x14ac:dyDescent="0.25">
      <c r="A97" s="6" t="s">
        <v>158</v>
      </c>
      <c r="C97" t="str">
        <f t="shared" si="9"/>
        <v/>
      </c>
      <c r="D97" t="str">
        <f t="shared" si="10"/>
        <v/>
      </c>
      <c r="H97">
        <f t="shared" si="11"/>
        <v>95</v>
      </c>
      <c r="J97">
        <f t="shared" si="13"/>
        <v>-100</v>
      </c>
      <c r="K97">
        <f t="shared" si="13"/>
        <v>52.226494144568591</v>
      </c>
      <c r="L97">
        <f t="shared" si="13"/>
        <v>63.682547408367896</v>
      </c>
      <c r="M97">
        <f t="shared" si="13"/>
        <v>52.201971059025084</v>
      </c>
      <c r="N97" s="7" t="e">
        <f t="shared" si="14"/>
        <v>#REF!</v>
      </c>
    </row>
    <row r="98" spans="1:14" x14ac:dyDescent="0.25">
      <c r="A98" s="6" t="s">
        <v>159</v>
      </c>
      <c r="C98" t="str">
        <f t="shared" si="9"/>
        <v/>
      </c>
      <c r="D98" t="str">
        <f t="shared" si="10"/>
        <v/>
      </c>
      <c r="H98">
        <f t="shared" si="11"/>
        <v>96</v>
      </c>
      <c r="J98">
        <f t="shared" si="13"/>
        <v>-100</v>
      </c>
      <c r="K98">
        <f t="shared" si="13"/>
        <v>53.841785570063251</v>
      </c>
      <c r="L98">
        <f t="shared" si="13"/>
        <v>65.084169578790863</v>
      </c>
      <c r="M98">
        <f t="shared" si="13"/>
        <v>53.532573076418942</v>
      </c>
      <c r="N98" s="7" t="e">
        <f t="shared" si="14"/>
        <v>#REF!</v>
      </c>
    </row>
    <row r="99" spans="1:14" x14ac:dyDescent="0.25">
      <c r="A99" s="6" t="s">
        <v>160</v>
      </c>
      <c r="C99" t="str">
        <f t="shared" si="9"/>
        <v/>
      </c>
      <c r="D99" t="str">
        <f t="shared" si="10"/>
        <v/>
      </c>
      <c r="H99">
        <f t="shared" si="11"/>
        <v>97</v>
      </c>
      <c r="J99">
        <f t="shared" si="13"/>
        <v>-100</v>
      </c>
      <c r="K99">
        <f t="shared" si="13"/>
        <v>55.278721900659576</v>
      </c>
      <c r="L99">
        <f t="shared" si="13"/>
        <v>66.711283324650822</v>
      </c>
      <c r="M99">
        <f t="shared" si="13"/>
        <v>54.698869369328179</v>
      </c>
      <c r="N99" s="7" t="e">
        <f t="shared" si="14"/>
        <v>#REF!</v>
      </c>
    </row>
    <row r="100" spans="1:14" x14ac:dyDescent="0.25">
      <c r="A100" s="6" t="s">
        <v>161</v>
      </c>
      <c r="C100" t="str">
        <f t="shared" si="9"/>
        <v/>
      </c>
      <c r="D100" t="str">
        <f t="shared" si="10"/>
        <v/>
      </c>
      <c r="H100">
        <f t="shared" si="11"/>
        <v>98</v>
      </c>
      <c r="J100">
        <f t="shared" si="13"/>
        <v>-100</v>
      </c>
      <c r="K100">
        <f t="shared" si="13"/>
        <v>57.538026652308531</v>
      </c>
      <c r="L100">
        <f t="shared" si="13"/>
        <v>68.007194436099951</v>
      </c>
      <c r="M100">
        <f t="shared" si="13"/>
        <v>55.705432453276501</v>
      </c>
      <c r="N100" s="7" t="e">
        <f t="shared" si="14"/>
        <v>#REF!</v>
      </c>
    </row>
    <row r="101" spans="1:14" x14ac:dyDescent="0.25">
      <c r="A101" s="6" t="s">
        <v>162</v>
      </c>
      <c r="C101" t="str">
        <f t="shared" si="9"/>
        <v/>
      </c>
      <c r="D101" t="str">
        <f t="shared" si="10"/>
        <v/>
      </c>
      <c r="H101">
        <f t="shared" si="11"/>
        <v>99</v>
      </c>
    </row>
    <row r="102" spans="1:14" x14ac:dyDescent="0.25">
      <c r="A102" s="6" t="s">
        <v>163</v>
      </c>
      <c r="C102" t="str">
        <f t="shared" si="9"/>
        <v/>
      </c>
      <c r="D102" t="str">
        <f t="shared" si="10"/>
        <v/>
      </c>
      <c r="H102">
        <f t="shared" si="11"/>
        <v>100</v>
      </c>
    </row>
    <row r="103" spans="1:14" x14ac:dyDescent="0.25">
      <c r="A103" s="6" t="s">
        <v>164</v>
      </c>
      <c r="C103" t="str">
        <f t="shared" si="9"/>
        <v/>
      </c>
      <c r="D103" t="str">
        <f t="shared" si="10"/>
        <v/>
      </c>
      <c r="H103">
        <f t="shared" si="11"/>
        <v>101</v>
      </c>
    </row>
    <row r="104" spans="1:14" x14ac:dyDescent="0.25">
      <c r="A104" s="6" t="s">
        <v>165</v>
      </c>
      <c r="C104" t="str">
        <f t="shared" si="9"/>
        <v/>
      </c>
      <c r="D104" t="str">
        <f t="shared" si="10"/>
        <v/>
      </c>
      <c r="H104">
        <f t="shared" si="11"/>
        <v>102</v>
      </c>
    </row>
    <row r="105" spans="1:14" x14ac:dyDescent="0.25">
      <c r="A105" s="6" t="s">
        <v>166</v>
      </c>
      <c r="C105" t="str">
        <f t="shared" si="9"/>
        <v/>
      </c>
      <c r="D105" t="str">
        <f t="shared" si="10"/>
        <v/>
      </c>
      <c r="H105">
        <f t="shared" si="11"/>
        <v>103</v>
      </c>
    </row>
    <row r="106" spans="1:14" x14ac:dyDescent="0.25">
      <c r="A106" s="6" t="s">
        <v>167</v>
      </c>
      <c r="C106" t="str">
        <f t="shared" si="9"/>
        <v/>
      </c>
      <c r="D106" t="str">
        <f t="shared" si="10"/>
        <v/>
      </c>
      <c r="H106">
        <f t="shared" si="11"/>
        <v>104</v>
      </c>
    </row>
    <row r="107" spans="1:14" x14ac:dyDescent="0.25">
      <c r="A107" s="6" t="s">
        <v>168</v>
      </c>
      <c r="C107" t="str">
        <f t="shared" si="9"/>
        <v/>
      </c>
      <c r="D107" t="str">
        <f t="shared" si="10"/>
        <v/>
      </c>
      <c r="H107">
        <f t="shared" si="11"/>
        <v>105</v>
      </c>
    </row>
    <row r="108" spans="1:14" x14ac:dyDescent="0.25">
      <c r="A108" s="6" t="s">
        <v>169</v>
      </c>
      <c r="C108" t="str">
        <f t="shared" si="9"/>
        <v/>
      </c>
      <c r="D108" t="str">
        <f t="shared" si="10"/>
        <v/>
      </c>
      <c r="H108">
        <f t="shared" si="11"/>
        <v>106</v>
      </c>
    </row>
    <row r="109" spans="1:14" x14ac:dyDescent="0.25">
      <c r="A109" s="6" t="s">
        <v>170</v>
      </c>
      <c r="C109" t="str">
        <f t="shared" si="9"/>
        <v/>
      </c>
      <c r="D109" t="str">
        <f t="shared" si="10"/>
        <v/>
      </c>
      <c r="H109">
        <f t="shared" si="11"/>
        <v>107</v>
      </c>
    </row>
    <row r="110" spans="1:14" x14ac:dyDescent="0.25">
      <c r="A110" s="6" t="s">
        <v>171</v>
      </c>
      <c r="C110" t="str">
        <f t="shared" si="9"/>
        <v/>
      </c>
      <c r="D110" t="str">
        <f t="shared" si="10"/>
        <v/>
      </c>
      <c r="H110">
        <f t="shared" si="11"/>
        <v>108</v>
      </c>
    </row>
    <row r="111" spans="1:14" x14ac:dyDescent="0.25">
      <c r="A111" s="6" t="s">
        <v>172</v>
      </c>
      <c r="C111" t="str">
        <f t="shared" si="9"/>
        <v/>
      </c>
      <c r="D111" t="str">
        <f t="shared" si="10"/>
        <v/>
      </c>
      <c r="H111">
        <f t="shared" si="11"/>
        <v>109</v>
      </c>
    </row>
    <row r="112" spans="1:14" x14ac:dyDescent="0.25">
      <c r="A112" s="6" t="s">
        <v>173</v>
      </c>
      <c r="C112" t="str">
        <f t="shared" si="9"/>
        <v/>
      </c>
      <c r="D112" t="str">
        <f t="shared" si="10"/>
        <v/>
      </c>
      <c r="H112">
        <f t="shared" si="11"/>
        <v>110</v>
      </c>
    </row>
    <row r="113" spans="1:8" x14ac:dyDescent="0.25">
      <c r="A113" s="6" t="s">
        <v>174</v>
      </c>
      <c r="C113" t="str">
        <f t="shared" si="9"/>
        <v/>
      </c>
      <c r="D113" t="str">
        <f t="shared" si="10"/>
        <v/>
      </c>
      <c r="H113">
        <f t="shared" si="11"/>
        <v>111</v>
      </c>
    </row>
    <row r="114" spans="1:8" x14ac:dyDescent="0.25">
      <c r="A114" s="6" t="s">
        <v>175</v>
      </c>
      <c r="C114" t="str">
        <f t="shared" si="9"/>
        <v/>
      </c>
      <c r="D114" t="str">
        <f t="shared" si="10"/>
        <v/>
      </c>
      <c r="H114">
        <f t="shared" si="11"/>
        <v>112</v>
      </c>
    </row>
    <row r="115" spans="1:8" x14ac:dyDescent="0.25">
      <c r="A115" s="6" t="s">
        <v>176</v>
      </c>
      <c r="C115" t="str">
        <f t="shared" si="9"/>
        <v/>
      </c>
      <c r="D115" t="str">
        <f t="shared" si="10"/>
        <v/>
      </c>
      <c r="H115">
        <f t="shared" si="11"/>
        <v>113</v>
      </c>
    </row>
    <row r="116" spans="1:8" x14ac:dyDescent="0.25">
      <c r="A116" s="6" t="s">
        <v>177</v>
      </c>
      <c r="C116" t="str">
        <f t="shared" si="9"/>
        <v/>
      </c>
      <c r="D116" t="str">
        <f t="shared" si="10"/>
        <v/>
      </c>
      <c r="H116">
        <f t="shared" si="11"/>
        <v>114</v>
      </c>
    </row>
    <row r="117" spans="1:8" x14ac:dyDescent="0.25">
      <c r="A117" s="6" t="s">
        <v>178</v>
      </c>
      <c r="C117" t="str">
        <f t="shared" si="9"/>
        <v/>
      </c>
      <c r="D117" t="str">
        <f t="shared" si="10"/>
        <v/>
      </c>
      <c r="H117">
        <f t="shared" si="11"/>
        <v>115</v>
      </c>
    </row>
    <row r="118" spans="1:8" x14ac:dyDescent="0.25">
      <c r="A118" s="6" t="s">
        <v>179</v>
      </c>
      <c r="C118" t="str">
        <f t="shared" si="9"/>
        <v/>
      </c>
      <c r="D118" t="str">
        <f t="shared" si="10"/>
        <v/>
      </c>
      <c r="H118">
        <f t="shared" si="11"/>
        <v>116</v>
      </c>
    </row>
    <row r="119" spans="1:8" x14ac:dyDescent="0.25">
      <c r="A119" s="6" t="s">
        <v>180</v>
      </c>
      <c r="C119" t="str">
        <f t="shared" si="9"/>
        <v/>
      </c>
      <c r="D119" t="str">
        <f t="shared" si="10"/>
        <v/>
      </c>
      <c r="H119">
        <f t="shared" si="11"/>
        <v>117</v>
      </c>
    </row>
    <row r="120" spans="1:8" x14ac:dyDescent="0.25">
      <c r="A120" s="6" t="s">
        <v>181</v>
      </c>
      <c r="C120" t="str">
        <f t="shared" si="9"/>
        <v/>
      </c>
      <c r="D120" t="str">
        <f t="shared" si="10"/>
        <v/>
      </c>
      <c r="H120">
        <f t="shared" si="11"/>
        <v>118</v>
      </c>
    </row>
    <row r="121" spans="1:8" x14ac:dyDescent="0.25">
      <c r="A121" s="6" t="s">
        <v>182</v>
      </c>
      <c r="C121" t="str">
        <f t="shared" si="9"/>
        <v/>
      </c>
      <c r="D121" t="str">
        <f t="shared" si="10"/>
        <v/>
      </c>
      <c r="H121">
        <f t="shared" si="11"/>
        <v>119</v>
      </c>
    </row>
    <row r="122" spans="1:8" x14ac:dyDescent="0.25">
      <c r="A122" s="6" t="s">
        <v>183</v>
      </c>
      <c r="C122" t="str">
        <f t="shared" si="9"/>
        <v/>
      </c>
      <c r="D122" t="str">
        <f t="shared" si="10"/>
        <v/>
      </c>
      <c r="H122">
        <f t="shared" si="11"/>
        <v>120</v>
      </c>
    </row>
    <row r="123" spans="1:8" x14ac:dyDescent="0.25">
      <c r="A123" s="6" t="s">
        <v>184</v>
      </c>
      <c r="C123" t="str">
        <f t="shared" si="9"/>
        <v/>
      </c>
      <c r="D123" t="str">
        <f t="shared" si="10"/>
        <v/>
      </c>
      <c r="H123">
        <f t="shared" si="11"/>
        <v>121</v>
      </c>
    </row>
    <row r="124" spans="1:8" x14ac:dyDescent="0.25">
      <c r="A124" s="6" t="s">
        <v>185</v>
      </c>
      <c r="C124" t="str">
        <f t="shared" si="9"/>
        <v/>
      </c>
      <c r="D124" t="str">
        <f t="shared" si="10"/>
        <v/>
      </c>
    </row>
    <row r="125" spans="1:8" x14ac:dyDescent="0.25">
      <c r="A125" s="6" t="s">
        <v>186</v>
      </c>
      <c r="C125" t="str">
        <f t="shared" si="9"/>
        <v/>
      </c>
      <c r="D125" t="str">
        <f t="shared" si="10"/>
        <v/>
      </c>
    </row>
    <row r="126" spans="1:8" x14ac:dyDescent="0.25">
      <c r="A126" s="6" t="s">
        <v>187</v>
      </c>
      <c r="C126" t="str">
        <f t="shared" si="9"/>
        <v/>
      </c>
      <c r="D126" t="str">
        <f t="shared" si="10"/>
        <v/>
      </c>
    </row>
    <row r="127" spans="1:8" x14ac:dyDescent="0.25">
      <c r="A127" s="6" t="s">
        <v>188</v>
      </c>
      <c r="C127" t="str">
        <f t="shared" si="9"/>
        <v/>
      </c>
      <c r="D127" t="str">
        <f t="shared" si="10"/>
        <v/>
      </c>
    </row>
    <row r="128" spans="1:8" x14ac:dyDescent="0.25">
      <c r="A128" s="6" t="s">
        <v>189</v>
      </c>
      <c r="C128" t="str">
        <f t="shared" si="9"/>
        <v/>
      </c>
      <c r="D128" t="str">
        <f t="shared" si="10"/>
        <v/>
      </c>
    </row>
    <row r="129" spans="1:4" x14ac:dyDescent="0.25">
      <c r="A129" s="6" t="s">
        <v>190</v>
      </c>
      <c r="C129" t="str">
        <f t="shared" si="9"/>
        <v/>
      </c>
      <c r="D129" t="str">
        <f t="shared" si="10"/>
        <v/>
      </c>
    </row>
    <row r="130" spans="1:4" x14ac:dyDescent="0.25">
      <c r="A130" s="6" t="s">
        <v>191</v>
      </c>
      <c r="C130" t="str">
        <f t="shared" si="9"/>
        <v/>
      </c>
      <c r="D130" t="str">
        <f t="shared" si="10"/>
        <v/>
      </c>
    </row>
    <row r="131" spans="1:4" x14ac:dyDescent="0.25">
      <c r="A131" s="6" t="s">
        <v>192</v>
      </c>
      <c r="C131" t="str">
        <f t="shared" si="9"/>
        <v/>
      </c>
      <c r="D131" t="str">
        <f t="shared" si="10"/>
        <v/>
      </c>
    </row>
    <row r="132" spans="1:4" x14ac:dyDescent="0.25">
      <c r="A132" s="6" t="s">
        <v>193</v>
      </c>
      <c r="C132" t="str">
        <f t="shared" ref="C132:C140" si="15">IF(AND(B132&gt;B131,B133&lt;B132),"Peak","")</f>
        <v/>
      </c>
      <c r="D132" t="str">
        <f t="shared" ref="D132:D195" si="16">IF(AND(B132&lt;B131,B133&gt;B132),"Trough","")</f>
        <v/>
      </c>
    </row>
    <row r="133" spans="1:4" x14ac:dyDescent="0.25">
      <c r="A133" s="6" t="s">
        <v>194</v>
      </c>
      <c r="C133" t="str">
        <f t="shared" si="15"/>
        <v/>
      </c>
      <c r="D133" t="str">
        <f t="shared" si="16"/>
        <v/>
      </c>
    </row>
    <row r="134" spans="1:4" x14ac:dyDescent="0.25">
      <c r="A134" s="6" t="s">
        <v>195</v>
      </c>
      <c r="C134" t="str">
        <f t="shared" si="15"/>
        <v/>
      </c>
      <c r="D134" t="str">
        <f t="shared" si="16"/>
        <v/>
      </c>
    </row>
    <row r="135" spans="1:4" x14ac:dyDescent="0.25">
      <c r="A135" s="6" t="s">
        <v>196</v>
      </c>
      <c r="C135" t="str">
        <f t="shared" si="15"/>
        <v/>
      </c>
      <c r="D135" t="str">
        <f t="shared" si="16"/>
        <v/>
      </c>
    </row>
    <row r="136" spans="1:4" x14ac:dyDescent="0.25">
      <c r="A136" s="6" t="s">
        <v>197</v>
      </c>
      <c r="C136" t="str">
        <f t="shared" si="15"/>
        <v/>
      </c>
      <c r="D136" t="str">
        <f t="shared" si="16"/>
        <v/>
      </c>
    </row>
    <row r="137" spans="1:4" x14ac:dyDescent="0.25">
      <c r="A137" s="6" t="s">
        <v>198</v>
      </c>
      <c r="C137" t="str">
        <f t="shared" si="15"/>
        <v/>
      </c>
      <c r="D137" t="str">
        <f t="shared" si="16"/>
        <v/>
      </c>
    </row>
    <row r="138" spans="1:4" x14ac:dyDescent="0.25">
      <c r="A138" s="6" t="s">
        <v>199</v>
      </c>
      <c r="C138" t="str">
        <f t="shared" si="15"/>
        <v/>
      </c>
      <c r="D138" t="str">
        <f t="shared" si="16"/>
        <v/>
      </c>
    </row>
    <row r="139" spans="1:4" x14ac:dyDescent="0.25">
      <c r="A139" s="6" t="s">
        <v>200</v>
      </c>
      <c r="C139" t="str">
        <f t="shared" si="15"/>
        <v/>
      </c>
      <c r="D139" t="str">
        <f t="shared" si="16"/>
        <v/>
      </c>
    </row>
    <row r="140" spans="1:4" x14ac:dyDescent="0.25">
      <c r="A140" s="6" t="s">
        <v>201</v>
      </c>
      <c r="C140" t="str">
        <f t="shared" si="15"/>
        <v/>
      </c>
      <c r="D140" t="str">
        <f t="shared" si="16"/>
        <v/>
      </c>
    </row>
    <row r="141" spans="1:4" x14ac:dyDescent="0.25">
      <c r="A141" s="6" t="s">
        <v>202</v>
      </c>
      <c r="D141" t="str">
        <f t="shared" si="16"/>
        <v/>
      </c>
    </row>
    <row r="142" spans="1:4" x14ac:dyDescent="0.25">
      <c r="A142" s="5" t="s">
        <v>20</v>
      </c>
      <c r="B142" s="5">
        <v>129428</v>
      </c>
      <c r="D142" t="str">
        <f t="shared" si="16"/>
        <v/>
      </c>
    </row>
    <row r="143" spans="1:4" x14ac:dyDescent="0.25">
      <c r="A143" s="6" t="s">
        <v>203</v>
      </c>
      <c r="B143">
        <v>129519</v>
      </c>
      <c r="C143" t="str">
        <f>IF(AND(B143&gt;B142,B144&lt;B143),"Peak","")</f>
        <v/>
      </c>
      <c r="D143" t="str">
        <f t="shared" si="16"/>
        <v/>
      </c>
    </row>
    <row r="144" spans="1:4" x14ac:dyDescent="0.25">
      <c r="A144" s="6" t="s">
        <v>204</v>
      </c>
      <c r="B144">
        <v>132043</v>
      </c>
      <c r="C144" t="str">
        <f t="shared" ref="C144:C207" si="17">IF(AND(B144&gt;B143,B145&lt;B144),"Peak","")</f>
        <v>Peak</v>
      </c>
      <c r="D144" t="str">
        <f t="shared" si="16"/>
        <v/>
      </c>
    </row>
    <row r="145" spans="1:4" x14ac:dyDescent="0.25">
      <c r="A145" s="6" t="s">
        <v>205</v>
      </c>
      <c r="B145">
        <v>131396</v>
      </c>
      <c r="C145" t="str">
        <f t="shared" si="17"/>
        <v/>
      </c>
      <c r="D145" t="str">
        <f t="shared" si="16"/>
        <v>Trough</v>
      </c>
    </row>
    <row r="146" spans="1:4" x14ac:dyDescent="0.25">
      <c r="A146" s="6" t="s">
        <v>21</v>
      </c>
      <c r="B146">
        <v>132998</v>
      </c>
      <c r="C146" t="str">
        <f t="shared" si="17"/>
        <v>Peak</v>
      </c>
      <c r="D146" t="str">
        <f t="shared" si="16"/>
        <v/>
      </c>
    </row>
    <row r="147" spans="1:4" x14ac:dyDescent="0.25">
      <c r="A147" s="6" t="s">
        <v>206</v>
      </c>
      <c r="B147">
        <v>132679</v>
      </c>
      <c r="C147" t="str">
        <f t="shared" si="17"/>
        <v/>
      </c>
      <c r="D147" t="str">
        <f t="shared" si="16"/>
        <v/>
      </c>
    </row>
    <row r="148" spans="1:4" x14ac:dyDescent="0.25">
      <c r="A148" s="6" t="s">
        <v>207</v>
      </c>
      <c r="B148">
        <v>132495</v>
      </c>
      <c r="C148" t="str">
        <f t="shared" si="17"/>
        <v/>
      </c>
      <c r="D148" t="str">
        <f t="shared" si="16"/>
        <v>Trough</v>
      </c>
    </row>
    <row r="149" spans="1:4" x14ac:dyDescent="0.25">
      <c r="A149" s="6" t="s">
        <v>208</v>
      </c>
      <c r="B149">
        <v>132945</v>
      </c>
      <c r="C149" t="str">
        <f t="shared" si="17"/>
        <v/>
      </c>
      <c r="D149" t="str">
        <f t="shared" si="16"/>
        <v/>
      </c>
    </row>
    <row r="150" spans="1:4" x14ac:dyDescent="0.25">
      <c r="A150" s="6" t="s">
        <v>22</v>
      </c>
      <c r="B150">
        <v>135711</v>
      </c>
      <c r="C150" t="str">
        <f t="shared" si="17"/>
        <v/>
      </c>
      <c r="D150" t="str">
        <f t="shared" si="16"/>
        <v/>
      </c>
    </row>
    <row r="151" spans="1:4" x14ac:dyDescent="0.25">
      <c r="A151" s="6" t="s">
        <v>209</v>
      </c>
      <c r="B151">
        <v>135750</v>
      </c>
      <c r="C151" t="str">
        <f t="shared" si="17"/>
        <v>Peak</v>
      </c>
      <c r="D151" t="str">
        <f t="shared" si="16"/>
        <v/>
      </c>
    </row>
    <row r="152" spans="1:4" x14ac:dyDescent="0.25">
      <c r="A152" s="6" t="s">
        <v>210</v>
      </c>
      <c r="B152">
        <v>134944</v>
      </c>
      <c r="C152" t="str">
        <f t="shared" si="17"/>
        <v/>
      </c>
      <c r="D152" t="str">
        <f t="shared" si="16"/>
        <v>Trough</v>
      </c>
    </row>
    <row r="153" spans="1:4" x14ac:dyDescent="0.25">
      <c r="A153" s="6" t="s">
        <v>211</v>
      </c>
      <c r="B153">
        <v>135028</v>
      </c>
      <c r="C153" t="str">
        <f t="shared" si="17"/>
        <v/>
      </c>
      <c r="D153" t="str">
        <f t="shared" si="16"/>
        <v/>
      </c>
    </row>
    <row r="154" spans="1:4" x14ac:dyDescent="0.25">
      <c r="A154" s="6" t="s">
        <v>23</v>
      </c>
      <c r="B154">
        <v>138005</v>
      </c>
      <c r="C154" t="str">
        <f t="shared" si="17"/>
        <v>Peak</v>
      </c>
      <c r="D154" t="str">
        <f t="shared" si="16"/>
        <v/>
      </c>
    </row>
    <row r="155" spans="1:4" x14ac:dyDescent="0.25">
      <c r="A155" s="6" t="s">
        <v>212</v>
      </c>
      <c r="B155">
        <v>134822</v>
      </c>
      <c r="C155" t="str">
        <f t="shared" si="17"/>
        <v/>
      </c>
      <c r="D155" t="str">
        <f t="shared" si="16"/>
        <v>Trough</v>
      </c>
    </row>
    <row r="156" spans="1:4" x14ac:dyDescent="0.25">
      <c r="A156" s="6" t="s">
        <v>213</v>
      </c>
      <c r="B156">
        <v>137771</v>
      </c>
      <c r="C156" t="str">
        <f t="shared" si="17"/>
        <v/>
      </c>
      <c r="D156" t="str">
        <f t="shared" si="16"/>
        <v/>
      </c>
    </row>
    <row r="157" spans="1:4" x14ac:dyDescent="0.25">
      <c r="A157" s="6" t="s">
        <v>214</v>
      </c>
      <c r="B157">
        <v>137880</v>
      </c>
      <c r="C157" t="str">
        <f t="shared" si="17"/>
        <v/>
      </c>
      <c r="D157" t="str">
        <f t="shared" si="16"/>
        <v/>
      </c>
    </row>
    <row r="158" spans="1:4" x14ac:dyDescent="0.25">
      <c r="A158" s="6" t="s">
        <v>24</v>
      </c>
      <c r="B158">
        <v>138749</v>
      </c>
      <c r="C158" t="str">
        <f t="shared" si="17"/>
        <v/>
      </c>
      <c r="D158" t="str">
        <f t="shared" si="16"/>
        <v/>
      </c>
    </row>
    <row r="159" spans="1:4" x14ac:dyDescent="0.25">
      <c r="A159" s="6" t="s">
        <v>215</v>
      </c>
      <c r="B159">
        <v>141054</v>
      </c>
      <c r="C159" t="str">
        <f t="shared" si="17"/>
        <v/>
      </c>
      <c r="D159" t="str">
        <f t="shared" si="16"/>
        <v/>
      </c>
    </row>
    <row r="160" spans="1:4" x14ac:dyDescent="0.25">
      <c r="A160" s="6" t="s">
        <v>216</v>
      </c>
      <c r="B160">
        <v>144101</v>
      </c>
      <c r="C160" t="str">
        <f t="shared" si="17"/>
        <v/>
      </c>
      <c r="D160" t="str">
        <f t="shared" si="16"/>
        <v/>
      </c>
    </row>
    <row r="161" spans="1:5" x14ac:dyDescent="0.25">
      <c r="A161" s="6" t="s">
        <v>217</v>
      </c>
      <c r="B161">
        <v>147731</v>
      </c>
      <c r="C161" t="str">
        <f t="shared" si="17"/>
        <v/>
      </c>
      <c r="D161" t="str">
        <f t="shared" si="16"/>
        <v/>
      </c>
    </row>
    <row r="162" spans="1:5" x14ac:dyDescent="0.25">
      <c r="A162" s="6" t="s">
        <v>25</v>
      </c>
      <c r="B162">
        <v>151420</v>
      </c>
      <c r="C162" t="str">
        <f t="shared" si="17"/>
        <v>Peak</v>
      </c>
      <c r="D162" t="str">
        <f t="shared" si="16"/>
        <v/>
      </c>
    </row>
    <row r="163" spans="1:5" x14ac:dyDescent="0.25">
      <c r="A163" s="6" t="s">
        <v>218</v>
      </c>
      <c r="B163">
        <v>150230</v>
      </c>
      <c r="C163" t="str">
        <f t="shared" si="17"/>
        <v/>
      </c>
      <c r="D163" t="str">
        <f t="shared" si="16"/>
        <v>Trough</v>
      </c>
    </row>
    <row r="164" spans="1:5" x14ac:dyDescent="0.25">
      <c r="A164" s="6" t="s">
        <v>219</v>
      </c>
      <c r="B164">
        <v>152485</v>
      </c>
      <c r="C164" t="str">
        <f t="shared" si="17"/>
        <v/>
      </c>
      <c r="D164" t="str">
        <f t="shared" si="16"/>
        <v/>
      </c>
    </row>
    <row r="165" spans="1:5" x14ac:dyDescent="0.25">
      <c r="A165" s="6" t="s">
        <v>220</v>
      </c>
      <c r="B165">
        <v>153552</v>
      </c>
      <c r="C165" t="str">
        <f t="shared" si="17"/>
        <v/>
      </c>
      <c r="D165" t="str">
        <f t="shared" si="16"/>
        <v/>
      </c>
    </row>
    <row r="166" spans="1:5" x14ac:dyDescent="0.25">
      <c r="A166" s="6" t="s">
        <v>26</v>
      </c>
      <c r="B166">
        <v>155990</v>
      </c>
      <c r="C166" t="str">
        <f t="shared" si="17"/>
        <v/>
      </c>
      <c r="D166" t="str">
        <f t="shared" si="16"/>
        <v/>
      </c>
    </row>
    <row r="167" spans="1:5" x14ac:dyDescent="0.25">
      <c r="A167" s="6" t="s">
        <v>221</v>
      </c>
      <c r="B167">
        <v>156572</v>
      </c>
      <c r="C167" t="str">
        <f t="shared" si="17"/>
        <v>Peak</v>
      </c>
      <c r="D167" t="str">
        <f t="shared" si="16"/>
        <v/>
      </c>
      <c r="E167">
        <f>100*B167/B166-100</f>
        <v>0.37310083979741648</v>
      </c>
    </row>
    <row r="168" spans="1:5" x14ac:dyDescent="0.25">
      <c r="A168" s="6" t="s">
        <v>222</v>
      </c>
      <c r="B168">
        <v>155818</v>
      </c>
      <c r="C168" t="str">
        <f t="shared" si="17"/>
        <v/>
      </c>
      <c r="D168" t="str">
        <f t="shared" si="16"/>
        <v/>
      </c>
      <c r="E168">
        <f t="shared" ref="E168:E169" si="18">100*B168/B167-100</f>
        <v>-0.48156758551975543</v>
      </c>
    </row>
    <row r="169" spans="1:5" x14ac:dyDescent="0.25">
      <c r="A169" s="6" t="s">
        <v>223</v>
      </c>
      <c r="B169">
        <v>155436</v>
      </c>
      <c r="C169" t="str">
        <f t="shared" si="17"/>
        <v/>
      </c>
      <c r="D169" t="str">
        <f t="shared" si="16"/>
        <v>Trough</v>
      </c>
      <c r="E169">
        <f t="shared" si="18"/>
        <v>-0.24515781231950484</v>
      </c>
    </row>
    <row r="170" spans="1:5" x14ac:dyDescent="0.25">
      <c r="A170" s="6" t="s">
        <v>27</v>
      </c>
      <c r="B170">
        <v>156202</v>
      </c>
      <c r="C170" t="str">
        <f t="shared" si="17"/>
        <v/>
      </c>
      <c r="D170" t="str">
        <f t="shared" si="16"/>
        <v/>
      </c>
    </row>
    <row r="171" spans="1:5" x14ac:dyDescent="0.25">
      <c r="A171" s="6" t="s">
        <v>224</v>
      </c>
      <c r="B171">
        <v>157678</v>
      </c>
      <c r="C171" t="str">
        <f t="shared" si="17"/>
        <v/>
      </c>
      <c r="D171" t="str">
        <f t="shared" si="16"/>
        <v/>
      </c>
    </row>
    <row r="172" spans="1:5" x14ac:dyDescent="0.25">
      <c r="A172" s="6" t="s">
        <v>225</v>
      </c>
      <c r="B172">
        <v>158572</v>
      </c>
      <c r="C172" t="str">
        <f t="shared" si="17"/>
        <v>Peak</v>
      </c>
      <c r="D172" t="str">
        <f t="shared" si="16"/>
        <v/>
      </c>
    </row>
    <row r="173" spans="1:5" x14ac:dyDescent="0.25">
      <c r="A173" s="6" t="s">
        <v>226</v>
      </c>
      <c r="B173">
        <v>157894</v>
      </c>
      <c r="C173" t="str">
        <f t="shared" si="17"/>
        <v/>
      </c>
      <c r="D173" t="str">
        <f t="shared" si="16"/>
        <v>Trough</v>
      </c>
    </row>
    <row r="174" spans="1:5" x14ac:dyDescent="0.25">
      <c r="A174" s="6" t="s">
        <v>28</v>
      </c>
      <c r="B174">
        <v>158616</v>
      </c>
      <c r="C174" t="str">
        <f t="shared" si="17"/>
        <v/>
      </c>
      <c r="D174" t="str">
        <f t="shared" si="16"/>
        <v/>
      </c>
    </row>
    <row r="175" spans="1:5" x14ac:dyDescent="0.25">
      <c r="A175" s="6" t="s">
        <v>227</v>
      </c>
      <c r="B175">
        <v>165619</v>
      </c>
      <c r="C175" t="str">
        <f t="shared" si="17"/>
        <v/>
      </c>
      <c r="D175" t="str">
        <f t="shared" si="16"/>
        <v/>
      </c>
    </row>
    <row r="176" spans="1:5" x14ac:dyDescent="0.25">
      <c r="A176" s="6" t="s">
        <v>228</v>
      </c>
      <c r="B176">
        <v>166407</v>
      </c>
      <c r="C176" t="str">
        <f t="shared" si="17"/>
        <v/>
      </c>
      <c r="D176" t="str">
        <f t="shared" si="16"/>
        <v/>
      </c>
    </row>
    <row r="177" spans="1:4" x14ac:dyDescent="0.25">
      <c r="A177" s="6" t="s">
        <v>229</v>
      </c>
      <c r="B177">
        <v>170054</v>
      </c>
      <c r="C177" t="str">
        <f t="shared" si="17"/>
        <v/>
      </c>
      <c r="D177" t="str">
        <f t="shared" si="16"/>
        <v/>
      </c>
    </row>
    <row r="178" spans="1:4" x14ac:dyDescent="0.25">
      <c r="A178" s="6" t="s">
        <v>29</v>
      </c>
      <c r="B178">
        <v>171209</v>
      </c>
      <c r="C178" t="str">
        <f t="shared" si="17"/>
        <v/>
      </c>
      <c r="D178" t="str">
        <f t="shared" si="16"/>
        <v/>
      </c>
    </row>
    <row r="179" spans="1:4" x14ac:dyDescent="0.25">
      <c r="A179" s="6" t="s">
        <v>230</v>
      </c>
      <c r="B179">
        <v>174393</v>
      </c>
      <c r="C179" t="str">
        <f t="shared" si="17"/>
        <v/>
      </c>
      <c r="D179" t="str">
        <f t="shared" si="16"/>
        <v/>
      </c>
    </row>
    <row r="180" spans="1:4" x14ac:dyDescent="0.25">
      <c r="A180" s="6" t="s">
        <v>231</v>
      </c>
      <c r="B180">
        <v>175037</v>
      </c>
      <c r="C180" t="str">
        <f t="shared" si="17"/>
        <v/>
      </c>
      <c r="D180" t="str">
        <f t="shared" si="16"/>
        <v/>
      </c>
    </row>
    <row r="181" spans="1:4" x14ac:dyDescent="0.25">
      <c r="A181" s="6" t="s">
        <v>232</v>
      </c>
      <c r="B181">
        <v>177683</v>
      </c>
      <c r="C181" t="str">
        <f t="shared" si="17"/>
        <v>Peak</v>
      </c>
      <c r="D181" t="str">
        <f t="shared" si="16"/>
        <v/>
      </c>
    </row>
    <row r="182" spans="1:4" x14ac:dyDescent="0.25">
      <c r="A182" s="6" t="s">
        <v>30</v>
      </c>
      <c r="B182">
        <v>177153</v>
      </c>
      <c r="C182" t="str">
        <f t="shared" si="17"/>
        <v/>
      </c>
      <c r="D182" t="str">
        <f t="shared" si="16"/>
        <v>Trough</v>
      </c>
    </row>
    <row r="183" spans="1:4" x14ac:dyDescent="0.25">
      <c r="A183" s="6" t="s">
        <v>233</v>
      </c>
      <c r="B183">
        <v>177267</v>
      </c>
      <c r="C183" t="str">
        <f t="shared" si="17"/>
        <v/>
      </c>
      <c r="D183" t="str">
        <f t="shared" si="16"/>
        <v/>
      </c>
    </row>
    <row r="184" spans="1:4" x14ac:dyDescent="0.25">
      <c r="A184" s="6" t="s">
        <v>234</v>
      </c>
      <c r="B184">
        <v>178719</v>
      </c>
      <c r="C184" t="str">
        <f t="shared" si="17"/>
        <v/>
      </c>
      <c r="D184" t="str">
        <f t="shared" si="16"/>
        <v/>
      </c>
    </row>
    <row r="185" spans="1:4" x14ac:dyDescent="0.25">
      <c r="A185" s="6" t="s">
        <v>235</v>
      </c>
      <c r="B185">
        <v>179904</v>
      </c>
      <c r="C185" t="str">
        <f t="shared" si="17"/>
        <v/>
      </c>
      <c r="D185" t="str">
        <f t="shared" si="16"/>
        <v/>
      </c>
    </row>
    <row r="186" spans="1:4" x14ac:dyDescent="0.25">
      <c r="A186" s="6" t="s">
        <v>31</v>
      </c>
      <c r="B186">
        <v>180172</v>
      </c>
      <c r="C186" t="str">
        <f t="shared" si="17"/>
        <v/>
      </c>
      <c r="D186" t="str">
        <f t="shared" si="16"/>
        <v/>
      </c>
    </row>
    <row r="187" spans="1:4" x14ac:dyDescent="0.25">
      <c r="A187" s="6" t="s">
        <v>236</v>
      </c>
      <c r="B187">
        <v>181154</v>
      </c>
      <c r="C187" t="str">
        <f t="shared" si="17"/>
        <v/>
      </c>
      <c r="D187" t="str">
        <f t="shared" si="16"/>
        <v/>
      </c>
    </row>
    <row r="188" spans="1:4" x14ac:dyDescent="0.25">
      <c r="A188" s="6" t="s">
        <v>237</v>
      </c>
      <c r="B188">
        <v>181778</v>
      </c>
      <c r="C188" t="str">
        <f t="shared" si="17"/>
        <v>Peak</v>
      </c>
      <c r="D188" t="str">
        <f t="shared" si="16"/>
        <v/>
      </c>
    </row>
    <row r="189" spans="1:4" x14ac:dyDescent="0.25">
      <c r="A189" s="6" t="s">
        <v>238</v>
      </c>
      <c r="B189">
        <v>180944</v>
      </c>
      <c r="C189" t="str">
        <f t="shared" si="17"/>
        <v/>
      </c>
      <c r="D189" t="str">
        <f t="shared" si="16"/>
        <v>Trough</v>
      </c>
    </row>
    <row r="190" spans="1:4" x14ac:dyDescent="0.25">
      <c r="A190" s="6" t="s">
        <v>32</v>
      </c>
      <c r="B190">
        <v>183328</v>
      </c>
      <c r="C190" t="str">
        <f t="shared" si="17"/>
        <v/>
      </c>
      <c r="D190" t="str">
        <f t="shared" si="16"/>
        <v/>
      </c>
    </row>
    <row r="191" spans="1:4" x14ac:dyDescent="0.25">
      <c r="A191" s="6" t="s">
        <v>239</v>
      </c>
      <c r="B191">
        <v>185968</v>
      </c>
      <c r="C191" t="str">
        <f t="shared" si="17"/>
        <v/>
      </c>
      <c r="D191" t="str">
        <f t="shared" si="16"/>
        <v/>
      </c>
    </row>
    <row r="192" spans="1:4" x14ac:dyDescent="0.25">
      <c r="A192" s="6" t="s">
        <v>240</v>
      </c>
      <c r="B192">
        <v>186841</v>
      </c>
      <c r="C192" t="str">
        <f t="shared" si="17"/>
        <v/>
      </c>
      <c r="D192" t="str">
        <f t="shared" si="16"/>
        <v/>
      </c>
    </row>
    <row r="193" spans="1:4" x14ac:dyDescent="0.25">
      <c r="A193" s="6" t="s">
        <v>241</v>
      </c>
      <c r="B193">
        <v>187834</v>
      </c>
      <c r="C193" t="str">
        <f t="shared" si="17"/>
        <v/>
      </c>
      <c r="D193" t="str">
        <f t="shared" si="16"/>
        <v/>
      </c>
    </row>
    <row r="194" spans="1:4" x14ac:dyDescent="0.25">
      <c r="A194" s="6" t="s">
        <v>33</v>
      </c>
      <c r="B194">
        <v>194591</v>
      </c>
      <c r="C194" t="str">
        <f t="shared" si="17"/>
        <v>Peak</v>
      </c>
      <c r="D194" t="str">
        <f t="shared" si="16"/>
        <v/>
      </c>
    </row>
    <row r="195" spans="1:4" x14ac:dyDescent="0.25">
      <c r="A195" s="6" t="s">
        <v>242</v>
      </c>
      <c r="B195">
        <v>193804</v>
      </c>
      <c r="C195" t="str">
        <f t="shared" si="17"/>
        <v/>
      </c>
      <c r="D195" t="str">
        <f t="shared" si="16"/>
        <v>Trough</v>
      </c>
    </row>
    <row r="196" spans="1:4" x14ac:dyDescent="0.25">
      <c r="A196" s="6" t="s">
        <v>243</v>
      </c>
      <c r="B196">
        <v>197603</v>
      </c>
      <c r="C196" t="str">
        <f t="shared" si="17"/>
        <v/>
      </c>
      <c r="D196" t="str">
        <f t="shared" ref="D196:D259" si="19">IF(AND(B196&lt;B195,B197&gt;B196),"Trough","")</f>
        <v/>
      </c>
    </row>
    <row r="197" spans="1:4" x14ac:dyDescent="0.25">
      <c r="A197" s="6" t="s">
        <v>244</v>
      </c>
      <c r="B197">
        <v>198437</v>
      </c>
      <c r="C197" t="str">
        <f t="shared" si="17"/>
        <v>Peak</v>
      </c>
      <c r="D197" t="str">
        <f t="shared" si="19"/>
        <v/>
      </c>
    </row>
    <row r="198" spans="1:4" x14ac:dyDescent="0.25">
      <c r="A198" s="6" t="s">
        <v>34</v>
      </c>
      <c r="B198">
        <v>197901</v>
      </c>
      <c r="C198" t="str">
        <f t="shared" si="17"/>
        <v/>
      </c>
      <c r="D198" t="str">
        <f t="shared" si="19"/>
        <v>Trough</v>
      </c>
    </row>
    <row r="199" spans="1:4" x14ac:dyDescent="0.25">
      <c r="A199" s="6" t="s">
        <v>245</v>
      </c>
      <c r="B199">
        <v>199471</v>
      </c>
      <c r="C199" t="str">
        <f t="shared" si="17"/>
        <v/>
      </c>
      <c r="D199" t="str">
        <f t="shared" si="19"/>
        <v/>
      </c>
    </row>
    <row r="200" spans="1:4" x14ac:dyDescent="0.25">
      <c r="A200" s="6" t="s">
        <v>246</v>
      </c>
      <c r="B200">
        <v>200592</v>
      </c>
      <c r="C200" t="str">
        <f t="shared" si="17"/>
        <v/>
      </c>
      <c r="D200" t="str">
        <f t="shared" si="19"/>
        <v/>
      </c>
    </row>
    <row r="201" spans="1:4" x14ac:dyDescent="0.25">
      <c r="A201" s="6" t="s">
        <v>247</v>
      </c>
      <c r="B201">
        <v>201431</v>
      </c>
      <c r="C201" t="str">
        <f t="shared" si="17"/>
        <v>Peak</v>
      </c>
      <c r="D201" t="str">
        <f t="shared" si="19"/>
        <v/>
      </c>
    </row>
    <row r="202" spans="1:4" x14ac:dyDescent="0.25">
      <c r="A202" s="6" t="s">
        <v>35</v>
      </c>
      <c r="B202">
        <v>200089</v>
      </c>
      <c r="C202" t="str">
        <f t="shared" si="17"/>
        <v/>
      </c>
      <c r="D202" t="str">
        <f t="shared" si="19"/>
        <v>Trough</v>
      </c>
    </row>
    <row r="203" spans="1:4" x14ac:dyDescent="0.25">
      <c r="A203" s="6" t="s">
        <v>248</v>
      </c>
      <c r="B203">
        <v>205001</v>
      </c>
      <c r="C203" t="str">
        <f t="shared" si="17"/>
        <v/>
      </c>
      <c r="D203" t="str">
        <f t="shared" si="19"/>
        <v/>
      </c>
    </row>
    <row r="204" spans="1:4" x14ac:dyDescent="0.25">
      <c r="A204" s="6" t="s">
        <v>249</v>
      </c>
      <c r="B204">
        <v>206988</v>
      </c>
      <c r="C204" t="str">
        <f t="shared" si="17"/>
        <v/>
      </c>
      <c r="D204" t="str">
        <f t="shared" si="19"/>
        <v/>
      </c>
    </row>
    <row r="205" spans="1:4" x14ac:dyDescent="0.25">
      <c r="A205" s="6" t="s">
        <v>250</v>
      </c>
      <c r="B205">
        <v>208869</v>
      </c>
      <c r="C205" t="str">
        <f t="shared" si="17"/>
        <v>Peak</v>
      </c>
      <c r="D205" t="str">
        <f t="shared" si="19"/>
        <v/>
      </c>
    </row>
    <row r="206" spans="1:4" x14ac:dyDescent="0.25">
      <c r="A206" s="6" t="s">
        <v>36</v>
      </c>
      <c r="B206">
        <v>207680</v>
      </c>
      <c r="C206" t="str">
        <f t="shared" si="17"/>
        <v/>
      </c>
      <c r="D206" t="str">
        <f t="shared" si="19"/>
        <v>Trough</v>
      </c>
    </row>
    <row r="207" spans="1:4" x14ac:dyDescent="0.25">
      <c r="A207" s="6" t="s">
        <v>251</v>
      </c>
      <c r="B207">
        <v>211465</v>
      </c>
      <c r="C207" t="str">
        <f t="shared" si="17"/>
        <v/>
      </c>
      <c r="D207" t="str">
        <f t="shared" si="19"/>
        <v/>
      </c>
    </row>
    <row r="208" spans="1:4" x14ac:dyDescent="0.25">
      <c r="A208" s="6" t="s">
        <v>252</v>
      </c>
      <c r="B208">
        <v>215240</v>
      </c>
      <c r="C208" t="str">
        <f t="shared" ref="C208:C271" si="20">IF(AND(B208&gt;B207,B209&lt;B208),"Peak","")</f>
        <v/>
      </c>
      <c r="D208" t="str">
        <f t="shared" si="19"/>
        <v/>
      </c>
    </row>
    <row r="209" spans="1:4" x14ac:dyDescent="0.25">
      <c r="A209" s="6" t="s">
        <v>253</v>
      </c>
      <c r="B209">
        <v>216006</v>
      </c>
      <c r="C209" t="str">
        <f t="shared" si="20"/>
        <v/>
      </c>
      <c r="D209" t="str">
        <f t="shared" si="19"/>
        <v/>
      </c>
    </row>
    <row r="210" spans="1:4" x14ac:dyDescent="0.25">
      <c r="A210" s="6" t="s">
        <v>37</v>
      </c>
      <c r="B210">
        <v>216317</v>
      </c>
      <c r="C210" t="str">
        <f t="shared" si="20"/>
        <v/>
      </c>
      <c r="D210" t="str">
        <f t="shared" si="19"/>
        <v/>
      </c>
    </row>
    <row r="211" spans="1:4" x14ac:dyDescent="0.25">
      <c r="A211" s="6" t="s">
        <v>254</v>
      </c>
      <c r="B211">
        <v>222086</v>
      </c>
      <c r="C211" t="str">
        <f t="shared" si="20"/>
        <v/>
      </c>
      <c r="D211" t="str">
        <f t="shared" si="19"/>
        <v/>
      </c>
    </row>
    <row r="212" spans="1:4" x14ac:dyDescent="0.25">
      <c r="A212" s="6" t="s">
        <v>255</v>
      </c>
      <c r="B212">
        <v>222694</v>
      </c>
      <c r="C212" t="str">
        <f t="shared" si="20"/>
        <v/>
      </c>
      <c r="D212" t="str">
        <f t="shared" si="19"/>
        <v/>
      </c>
    </row>
    <row r="213" spans="1:4" x14ac:dyDescent="0.25">
      <c r="A213" s="6" t="s">
        <v>256</v>
      </c>
      <c r="B213">
        <v>226205</v>
      </c>
      <c r="C213" t="str">
        <f t="shared" si="20"/>
        <v/>
      </c>
      <c r="D213" t="str">
        <f t="shared" si="19"/>
        <v/>
      </c>
    </row>
    <row r="214" spans="1:4" x14ac:dyDescent="0.25">
      <c r="A214" s="6" t="s">
        <v>38</v>
      </c>
      <c r="B214">
        <v>237322</v>
      </c>
      <c r="C214" t="str">
        <f t="shared" si="20"/>
        <v/>
      </c>
      <c r="D214" t="str">
        <f t="shared" si="19"/>
        <v/>
      </c>
    </row>
    <row r="215" spans="1:4" x14ac:dyDescent="0.25">
      <c r="A215" s="6" t="s">
        <v>80</v>
      </c>
      <c r="B215">
        <v>237728</v>
      </c>
      <c r="C215" t="str">
        <f t="shared" si="20"/>
        <v>Peak</v>
      </c>
      <c r="D215" t="str">
        <f t="shared" si="19"/>
        <v/>
      </c>
    </row>
    <row r="216" spans="1:4" x14ac:dyDescent="0.25">
      <c r="A216" s="6" t="s">
        <v>257</v>
      </c>
      <c r="B216">
        <v>235429</v>
      </c>
      <c r="C216" t="str">
        <f t="shared" si="20"/>
        <v/>
      </c>
      <c r="D216" t="str">
        <f t="shared" si="19"/>
        <v/>
      </c>
    </row>
    <row r="217" spans="1:4" x14ac:dyDescent="0.25">
      <c r="A217" s="6" t="s">
        <v>258</v>
      </c>
      <c r="B217">
        <v>234514</v>
      </c>
      <c r="C217" t="str">
        <f t="shared" si="20"/>
        <v/>
      </c>
      <c r="D217" t="str">
        <f t="shared" si="19"/>
        <v/>
      </c>
    </row>
    <row r="218" spans="1:4" x14ac:dyDescent="0.25">
      <c r="A218" s="6" t="s">
        <v>39</v>
      </c>
      <c r="B218">
        <v>228013</v>
      </c>
      <c r="C218" t="str">
        <f t="shared" si="20"/>
        <v/>
      </c>
      <c r="D218" t="str">
        <f t="shared" si="19"/>
        <v>Trough</v>
      </c>
    </row>
    <row r="219" spans="1:4" x14ac:dyDescent="0.25">
      <c r="A219" s="6" t="s">
        <v>259</v>
      </c>
      <c r="B219">
        <v>231343</v>
      </c>
      <c r="C219" t="str">
        <f t="shared" si="20"/>
        <v/>
      </c>
      <c r="D219" t="str">
        <f t="shared" si="19"/>
        <v/>
      </c>
    </row>
    <row r="220" spans="1:4" x14ac:dyDescent="0.25">
      <c r="A220" s="6" t="s">
        <v>260</v>
      </c>
      <c r="B220">
        <v>232777</v>
      </c>
      <c r="D220" t="str">
        <f t="shared" si="19"/>
        <v/>
      </c>
    </row>
    <row r="221" spans="1:4" x14ac:dyDescent="0.25">
      <c r="A221" s="6" t="s">
        <v>261</v>
      </c>
      <c r="B221">
        <v>229394</v>
      </c>
      <c r="C221" t="str">
        <f t="shared" si="20"/>
        <v/>
      </c>
      <c r="D221" t="str">
        <f t="shared" si="19"/>
        <v>Trough</v>
      </c>
    </row>
    <row r="222" spans="1:4" x14ac:dyDescent="0.25">
      <c r="A222" s="6" t="s">
        <v>40</v>
      </c>
      <c r="B222">
        <v>229477</v>
      </c>
      <c r="D222" t="str">
        <f t="shared" si="19"/>
        <v/>
      </c>
    </row>
    <row r="223" spans="1:4" x14ac:dyDescent="0.25">
      <c r="A223" s="6" t="s">
        <v>262</v>
      </c>
      <c r="B223">
        <v>225734</v>
      </c>
      <c r="C223" t="str">
        <f t="shared" si="20"/>
        <v/>
      </c>
      <c r="D223" t="str">
        <f t="shared" si="19"/>
        <v/>
      </c>
    </row>
    <row r="224" spans="1:4" x14ac:dyDescent="0.25">
      <c r="A224" s="6" t="s">
        <v>263</v>
      </c>
      <c r="B224">
        <v>224919</v>
      </c>
      <c r="C224" t="str">
        <f t="shared" si="20"/>
        <v/>
      </c>
      <c r="D224" t="str">
        <f t="shared" si="19"/>
        <v>Trough</v>
      </c>
    </row>
    <row r="225" spans="1:4" x14ac:dyDescent="0.25">
      <c r="A225" s="6" t="s">
        <v>264</v>
      </c>
      <c r="B225">
        <v>227490</v>
      </c>
      <c r="C225" t="str">
        <f t="shared" si="20"/>
        <v/>
      </c>
      <c r="D225" t="str">
        <f t="shared" si="19"/>
        <v/>
      </c>
    </row>
    <row r="226" spans="1:4" x14ac:dyDescent="0.25">
      <c r="A226" s="6" t="s">
        <v>41</v>
      </c>
      <c r="B226">
        <v>231247</v>
      </c>
      <c r="D226" t="str">
        <f t="shared" si="19"/>
        <v/>
      </c>
    </row>
    <row r="227" spans="1:4" x14ac:dyDescent="0.25">
      <c r="A227" s="6" t="s">
        <v>265</v>
      </c>
      <c r="B227">
        <v>230985</v>
      </c>
      <c r="C227" t="str">
        <f t="shared" si="20"/>
        <v/>
      </c>
      <c r="D227" t="str">
        <f t="shared" si="19"/>
        <v>Trough</v>
      </c>
    </row>
    <row r="228" spans="1:4" x14ac:dyDescent="0.25">
      <c r="A228" s="6" t="s">
        <v>266</v>
      </c>
      <c r="B228">
        <v>233947</v>
      </c>
      <c r="C228" t="str">
        <f t="shared" si="20"/>
        <v/>
      </c>
      <c r="D228" t="str">
        <f t="shared" si="19"/>
        <v/>
      </c>
    </row>
    <row r="229" spans="1:4" x14ac:dyDescent="0.25">
      <c r="A229" s="6" t="s">
        <v>267</v>
      </c>
      <c r="B229">
        <v>238928</v>
      </c>
      <c r="C229" t="str">
        <f t="shared" si="20"/>
        <v>Peak</v>
      </c>
      <c r="D229" t="str">
        <f t="shared" si="19"/>
        <v/>
      </c>
    </row>
    <row r="230" spans="1:4" x14ac:dyDescent="0.25">
      <c r="A230" s="6" t="s">
        <v>42</v>
      </c>
      <c r="B230">
        <v>238831</v>
      </c>
      <c r="D230" t="str">
        <f t="shared" si="19"/>
        <v/>
      </c>
    </row>
    <row r="231" spans="1:4" x14ac:dyDescent="0.25">
      <c r="A231" s="6" t="s">
        <v>268</v>
      </c>
      <c r="B231">
        <v>237076</v>
      </c>
      <c r="C231" t="str">
        <f t="shared" si="20"/>
        <v/>
      </c>
      <c r="D231" t="str">
        <f t="shared" si="19"/>
        <v>Trough</v>
      </c>
    </row>
    <row r="232" spans="1:4" x14ac:dyDescent="0.25">
      <c r="A232" s="6" t="s">
        <v>269</v>
      </c>
      <c r="B232">
        <v>238720</v>
      </c>
      <c r="C232" t="str">
        <f t="shared" si="20"/>
        <v/>
      </c>
      <c r="D232" t="str">
        <f t="shared" si="19"/>
        <v/>
      </c>
    </row>
    <row r="233" spans="1:4" x14ac:dyDescent="0.25">
      <c r="A233" s="6" t="s">
        <v>270</v>
      </c>
      <c r="B233">
        <v>242807</v>
      </c>
      <c r="C233" t="str">
        <f t="shared" si="20"/>
        <v/>
      </c>
      <c r="D233" t="str">
        <f t="shared" si="19"/>
        <v/>
      </c>
    </row>
    <row r="234" spans="1:4" x14ac:dyDescent="0.25">
      <c r="A234" s="6" t="s">
        <v>43</v>
      </c>
      <c r="B234">
        <v>244622</v>
      </c>
      <c r="C234" t="str">
        <f t="shared" si="20"/>
        <v/>
      </c>
      <c r="D234" t="str">
        <f t="shared" si="19"/>
        <v/>
      </c>
    </row>
    <row r="235" spans="1:4" x14ac:dyDescent="0.25">
      <c r="A235" s="6" t="s">
        <v>271</v>
      </c>
      <c r="B235">
        <v>247510</v>
      </c>
      <c r="C235" t="str">
        <f t="shared" si="20"/>
        <v/>
      </c>
      <c r="D235" t="str">
        <f t="shared" si="19"/>
        <v/>
      </c>
    </row>
    <row r="236" spans="1:4" x14ac:dyDescent="0.25">
      <c r="A236" s="6" t="s">
        <v>272</v>
      </c>
      <c r="B236">
        <v>250901</v>
      </c>
      <c r="C236" t="str">
        <f t="shared" si="20"/>
        <v/>
      </c>
      <c r="D236" t="str">
        <f t="shared" si="19"/>
        <v/>
      </c>
    </row>
    <row r="237" spans="1:4" x14ac:dyDescent="0.25">
      <c r="A237" s="6" t="s">
        <v>273</v>
      </c>
      <c r="B237">
        <v>253135</v>
      </c>
      <c r="D237" t="str">
        <f t="shared" si="19"/>
        <v/>
      </c>
    </row>
    <row r="238" spans="1:4" x14ac:dyDescent="0.25">
      <c r="A238" s="6" t="s">
        <v>44</v>
      </c>
      <c r="B238">
        <v>251825</v>
      </c>
      <c r="C238" t="str">
        <f t="shared" si="20"/>
        <v/>
      </c>
      <c r="D238" t="str">
        <f t="shared" si="19"/>
        <v>Trough</v>
      </c>
    </row>
    <row r="239" spans="1:4" x14ac:dyDescent="0.25">
      <c r="A239" s="6" t="s">
        <v>81</v>
      </c>
      <c r="B239">
        <v>262981</v>
      </c>
      <c r="C239" t="str">
        <f t="shared" si="20"/>
        <v>Peak</v>
      </c>
      <c r="D239" t="str">
        <f t="shared" si="19"/>
        <v/>
      </c>
    </row>
    <row r="240" spans="1:4" x14ac:dyDescent="0.25">
      <c r="A240" s="6" t="s">
        <v>274</v>
      </c>
      <c r="B240">
        <v>257095</v>
      </c>
      <c r="C240" t="str">
        <f t="shared" si="20"/>
        <v/>
      </c>
      <c r="D240" t="str">
        <f t="shared" si="19"/>
        <v>Trough</v>
      </c>
    </row>
    <row r="241" spans="1:4" x14ac:dyDescent="0.25">
      <c r="A241" s="6" t="s">
        <v>275</v>
      </c>
      <c r="B241">
        <v>259744</v>
      </c>
      <c r="D241" t="str">
        <f t="shared" si="19"/>
        <v/>
      </c>
    </row>
    <row r="242" spans="1:4" x14ac:dyDescent="0.25">
      <c r="A242" s="6" t="s">
        <v>45</v>
      </c>
      <c r="B242">
        <v>256815</v>
      </c>
      <c r="C242" t="str">
        <f t="shared" si="20"/>
        <v/>
      </c>
      <c r="D242" t="str">
        <f t="shared" si="19"/>
        <v/>
      </c>
    </row>
    <row r="243" spans="1:4" x14ac:dyDescent="0.25">
      <c r="A243" s="6" t="s">
        <v>276</v>
      </c>
      <c r="B243">
        <v>251750</v>
      </c>
      <c r="C243" t="str">
        <f t="shared" si="20"/>
        <v/>
      </c>
      <c r="D243" t="str">
        <f t="shared" si="19"/>
        <v/>
      </c>
    </row>
    <row r="244" spans="1:4" x14ac:dyDescent="0.25">
      <c r="A244" s="6" t="s">
        <v>277</v>
      </c>
      <c r="B244">
        <v>251454</v>
      </c>
      <c r="C244" t="str">
        <f t="shared" si="20"/>
        <v/>
      </c>
      <c r="D244" t="str">
        <f t="shared" si="19"/>
        <v/>
      </c>
    </row>
    <row r="245" spans="1:4" x14ac:dyDescent="0.25">
      <c r="A245" s="6" t="s">
        <v>278</v>
      </c>
      <c r="B245">
        <v>248574</v>
      </c>
      <c r="C245" t="str">
        <f t="shared" si="20"/>
        <v/>
      </c>
      <c r="D245" t="str">
        <f t="shared" si="19"/>
        <v/>
      </c>
    </row>
    <row r="246" spans="1:4" x14ac:dyDescent="0.25">
      <c r="A246" s="6" t="s">
        <v>46</v>
      </c>
      <c r="B246">
        <v>248097</v>
      </c>
      <c r="C246" t="str">
        <f t="shared" si="20"/>
        <v/>
      </c>
      <c r="D246" t="str">
        <f t="shared" si="19"/>
        <v>Trough</v>
      </c>
    </row>
    <row r="247" spans="1:4" x14ac:dyDescent="0.25">
      <c r="A247" s="6" t="s">
        <v>279</v>
      </c>
      <c r="B247">
        <v>248514</v>
      </c>
      <c r="C247" t="str">
        <f t="shared" si="20"/>
        <v/>
      </c>
      <c r="D247" t="str">
        <f t="shared" si="19"/>
        <v/>
      </c>
    </row>
    <row r="248" spans="1:4" x14ac:dyDescent="0.25">
      <c r="A248" s="6" t="s">
        <v>280</v>
      </c>
      <c r="B248">
        <v>251197</v>
      </c>
      <c r="C248" t="str">
        <f t="shared" si="20"/>
        <v/>
      </c>
      <c r="D248" t="str">
        <f t="shared" si="19"/>
        <v/>
      </c>
    </row>
    <row r="249" spans="1:4" x14ac:dyDescent="0.25">
      <c r="A249" s="6" t="s">
        <v>281</v>
      </c>
      <c r="B249">
        <v>251349</v>
      </c>
      <c r="C249" t="str">
        <f t="shared" si="20"/>
        <v/>
      </c>
      <c r="D249" t="str">
        <f t="shared" si="19"/>
        <v/>
      </c>
    </row>
    <row r="250" spans="1:4" x14ac:dyDescent="0.25">
      <c r="A250" s="6" t="s">
        <v>47</v>
      </c>
      <c r="B250">
        <v>251388</v>
      </c>
      <c r="C250" t="str">
        <f t="shared" si="20"/>
        <v/>
      </c>
      <c r="D250" t="str">
        <f t="shared" si="19"/>
        <v/>
      </c>
    </row>
    <row r="251" spans="1:4" x14ac:dyDescent="0.25">
      <c r="A251" s="6" t="s">
        <v>282</v>
      </c>
      <c r="B251">
        <v>253939</v>
      </c>
      <c r="C251" t="str">
        <f t="shared" si="20"/>
        <v/>
      </c>
      <c r="D251" t="str">
        <f t="shared" si="19"/>
        <v/>
      </c>
    </row>
    <row r="252" spans="1:4" x14ac:dyDescent="0.25">
      <c r="A252" s="6" t="s">
        <v>283</v>
      </c>
      <c r="B252">
        <v>254533</v>
      </c>
      <c r="C252" t="str">
        <f t="shared" si="20"/>
        <v/>
      </c>
      <c r="D252" t="str">
        <f t="shared" si="19"/>
        <v/>
      </c>
    </row>
    <row r="253" spans="1:4" x14ac:dyDescent="0.25">
      <c r="A253" s="6" t="s">
        <v>284</v>
      </c>
      <c r="B253">
        <v>256172</v>
      </c>
      <c r="C253" t="str">
        <f t="shared" si="20"/>
        <v/>
      </c>
      <c r="D253" t="str">
        <f t="shared" si="19"/>
        <v/>
      </c>
    </row>
    <row r="254" spans="1:4" x14ac:dyDescent="0.25">
      <c r="A254" s="6" t="s">
        <v>48</v>
      </c>
      <c r="B254">
        <v>260720</v>
      </c>
      <c r="C254" t="str">
        <f t="shared" si="20"/>
        <v/>
      </c>
      <c r="D254" t="str">
        <f t="shared" si="19"/>
        <v/>
      </c>
    </row>
    <row r="255" spans="1:4" x14ac:dyDescent="0.25">
      <c r="A255" s="6" t="s">
        <v>285</v>
      </c>
      <c r="B255">
        <v>262390</v>
      </c>
      <c r="C255" t="str">
        <f t="shared" si="20"/>
        <v/>
      </c>
      <c r="D255" t="str">
        <f t="shared" si="19"/>
        <v/>
      </c>
    </row>
    <row r="256" spans="1:4" x14ac:dyDescent="0.25">
      <c r="A256" s="6" t="s">
        <v>286</v>
      </c>
      <c r="B256">
        <v>265120</v>
      </c>
      <c r="C256" t="str">
        <f t="shared" si="20"/>
        <v/>
      </c>
      <c r="D256" t="str">
        <f t="shared" si="19"/>
        <v/>
      </c>
    </row>
    <row r="257" spans="1:4" x14ac:dyDescent="0.25">
      <c r="A257" s="6" t="s">
        <v>287</v>
      </c>
      <c r="B257">
        <v>267076</v>
      </c>
      <c r="C257" t="str">
        <f t="shared" si="20"/>
        <v/>
      </c>
      <c r="D257" t="str">
        <f t="shared" si="19"/>
        <v/>
      </c>
    </row>
    <row r="258" spans="1:4" x14ac:dyDescent="0.25">
      <c r="A258" s="6" t="s">
        <v>49</v>
      </c>
      <c r="B258">
        <v>268763</v>
      </c>
      <c r="D258" t="str">
        <f t="shared" si="19"/>
        <v/>
      </c>
    </row>
    <row r="259" spans="1:4" x14ac:dyDescent="0.25">
      <c r="A259" s="6" t="s">
        <v>288</v>
      </c>
      <c r="B259">
        <v>266099</v>
      </c>
      <c r="C259" t="str">
        <f t="shared" si="20"/>
        <v/>
      </c>
      <c r="D259" t="str">
        <f t="shared" si="19"/>
        <v>Trough</v>
      </c>
    </row>
    <row r="260" spans="1:4" x14ac:dyDescent="0.25">
      <c r="A260" s="6" t="s">
        <v>289</v>
      </c>
      <c r="B260">
        <v>267783</v>
      </c>
      <c r="C260" t="str">
        <f t="shared" si="20"/>
        <v/>
      </c>
      <c r="D260" t="str">
        <f t="shared" ref="D260:D323" si="21">IF(AND(B260&lt;B259,B261&gt;B260),"Trough","")</f>
        <v/>
      </c>
    </row>
    <row r="261" spans="1:4" x14ac:dyDescent="0.25">
      <c r="A261" s="6" t="s">
        <v>290</v>
      </c>
      <c r="B261">
        <v>272734</v>
      </c>
      <c r="C261" t="str">
        <f t="shared" si="20"/>
        <v/>
      </c>
      <c r="D261" t="str">
        <f t="shared" si="21"/>
        <v/>
      </c>
    </row>
    <row r="262" spans="1:4" x14ac:dyDescent="0.25">
      <c r="A262" s="6" t="s">
        <v>50</v>
      </c>
      <c r="B262">
        <v>274498</v>
      </c>
      <c r="C262" t="str">
        <f t="shared" si="20"/>
        <v/>
      </c>
      <c r="D262" t="str">
        <f t="shared" si="21"/>
        <v/>
      </c>
    </row>
    <row r="263" spans="1:4" x14ac:dyDescent="0.25">
      <c r="A263" s="6" t="s">
        <v>291</v>
      </c>
      <c r="B263">
        <v>280049</v>
      </c>
      <c r="D263" t="str">
        <f t="shared" si="21"/>
        <v/>
      </c>
    </row>
    <row r="264" spans="1:4" x14ac:dyDescent="0.25">
      <c r="A264" s="6" t="s">
        <v>292</v>
      </c>
      <c r="B264">
        <v>280252</v>
      </c>
      <c r="C264" t="str">
        <f t="shared" si="20"/>
        <v/>
      </c>
      <c r="D264" t="str">
        <f t="shared" si="21"/>
        <v/>
      </c>
    </row>
    <row r="265" spans="1:4" x14ac:dyDescent="0.25">
      <c r="A265" s="6" t="s">
        <v>293</v>
      </c>
      <c r="B265">
        <v>280672</v>
      </c>
      <c r="C265" t="str">
        <f t="shared" si="20"/>
        <v/>
      </c>
      <c r="D265" t="str">
        <f t="shared" si="21"/>
        <v/>
      </c>
    </row>
    <row r="266" spans="1:4" x14ac:dyDescent="0.25">
      <c r="A266" s="6" t="s">
        <v>51</v>
      </c>
      <c r="B266">
        <v>283200</v>
      </c>
      <c r="C266" t="str">
        <f t="shared" si="20"/>
        <v/>
      </c>
      <c r="D266" t="str">
        <f t="shared" si="21"/>
        <v/>
      </c>
    </row>
    <row r="267" spans="1:4" x14ac:dyDescent="0.25">
      <c r="A267" s="6" t="s">
        <v>294</v>
      </c>
      <c r="B267">
        <v>284643</v>
      </c>
      <c r="C267" t="str">
        <f t="shared" si="20"/>
        <v/>
      </c>
      <c r="D267" t="str">
        <f t="shared" si="21"/>
        <v/>
      </c>
    </row>
    <row r="268" spans="1:4" x14ac:dyDescent="0.25">
      <c r="A268" s="6" t="s">
        <v>295</v>
      </c>
      <c r="B268">
        <v>285943</v>
      </c>
      <c r="C268" t="str">
        <f t="shared" si="20"/>
        <v/>
      </c>
      <c r="D268" t="str">
        <f t="shared" si="21"/>
        <v/>
      </c>
    </row>
    <row r="269" spans="1:4" x14ac:dyDescent="0.25">
      <c r="A269" s="6" t="s">
        <v>296</v>
      </c>
      <c r="B269">
        <v>290408</v>
      </c>
      <c r="C269" t="str">
        <f t="shared" si="20"/>
        <v/>
      </c>
      <c r="D269" t="str">
        <f t="shared" si="21"/>
        <v/>
      </c>
    </row>
    <row r="270" spans="1:4" x14ac:dyDescent="0.25">
      <c r="A270" s="6" t="s">
        <v>52</v>
      </c>
      <c r="B270">
        <v>293128</v>
      </c>
      <c r="C270" t="str">
        <f t="shared" si="20"/>
        <v/>
      </c>
      <c r="D270" t="str">
        <f t="shared" si="21"/>
        <v/>
      </c>
    </row>
    <row r="271" spans="1:4" x14ac:dyDescent="0.25">
      <c r="A271" s="6" t="s">
        <v>297</v>
      </c>
      <c r="B271">
        <v>297464</v>
      </c>
      <c r="C271" t="str">
        <f t="shared" si="20"/>
        <v/>
      </c>
      <c r="D271" t="str">
        <f t="shared" si="21"/>
        <v/>
      </c>
    </row>
    <row r="272" spans="1:4" x14ac:dyDescent="0.25">
      <c r="A272" s="6" t="s">
        <v>298</v>
      </c>
      <c r="B272">
        <v>304555</v>
      </c>
      <c r="C272" t="str">
        <f t="shared" ref="C272:C335" si="22">IF(AND(B272&gt;B271,B273&lt;B272),"Peak","")</f>
        <v/>
      </c>
      <c r="D272" t="str">
        <f t="shared" si="21"/>
        <v/>
      </c>
    </row>
    <row r="273" spans="1:4" x14ac:dyDescent="0.25">
      <c r="A273" s="6" t="s">
        <v>299</v>
      </c>
      <c r="B273">
        <v>308624</v>
      </c>
      <c r="C273" t="str">
        <f t="shared" si="22"/>
        <v/>
      </c>
      <c r="D273" t="str">
        <f t="shared" si="21"/>
        <v/>
      </c>
    </row>
    <row r="274" spans="1:4" x14ac:dyDescent="0.25">
      <c r="A274" s="6" t="s">
        <v>53</v>
      </c>
      <c r="B274">
        <v>313316</v>
      </c>
      <c r="C274" t="str">
        <f t="shared" si="22"/>
        <v/>
      </c>
      <c r="D274" t="str">
        <f t="shared" si="21"/>
        <v/>
      </c>
    </row>
    <row r="275" spans="1:4" x14ac:dyDescent="0.25">
      <c r="A275" s="6" t="s">
        <v>300</v>
      </c>
      <c r="B275">
        <v>313997</v>
      </c>
      <c r="C275" t="str">
        <f t="shared" si="22"/>
        <v/>
      </c>
      <c r="D275" t="str">
        <f t="shared" si="21"/>
        <v/>
      </c>
    </row>
    <row r="276" spans="1:4" x14ac:dyDescent="0.25">
      <c r="A276" s="6" t="s">
        <v>301</v>
      </c>
      <c r="B276">
        <v>318223</v>
      </c>
      <c r="C276" t="str">
        <f t="shared" si="22"/>
        <v/>
      </c>
      <c r="D276" t="str">
        <f t="shared" si="21"/>
        <v/>
      </c>
    </row>
    <row r="277" spans="1:4" x14ac:dyDescent="0.25">
      <c r="A277" s="6" t="s">
        <v>302</v>
      </c>
      <c r="B277">
        <v>320612</v>
      </c>
      <c r="C277" t="str">
        <f t="shared" si="22"/>
        <v/>
      </c>
      <c r="D277" t="str">
        <f t="shared" si="21"/>
        <v/>
      </c>
    </row>
    <row r="278" spans="1:4" x14ac:dyDescent="0.25">
      <c r="A278" s="6" t="s">
        <v>54</v>
      </c>
      <c r="B278">
        <v>322258</v>
      </c>
      <c r="C278" t="str">
        <f t="shared" si="22"/>
        <v/>
      </c>
      <c r="D278" t="str">
        <f t="shared" si="21"/>
        <v/>
      </c>
    </row>
    <row r="279" spans="1:4" x14ac:dyDescent="0.25">
      <c r="A279" s="6" t="s">
        <v>303</v>
      </c>
      <c r="B279">
        <v>323569</v>
      </c>
      <c r="C279" t="str">
        <f t="shared" si="22"/>
        <v>Peak</v>
      </c>
      <c r="D279" t="str">
        <f t="shared" si="21"/>
        <v/>
      </c>
    </row>
    <row r="280" spans="1:4" x14ac:dyDescent="0.25">
      <c r="A280" s="6" t="s">
        <v>304</v>
      </c>
      <c r="B280">
        <v>323542</v>
      </c>
      <c r="C280" t="str">
        <f t="shared" si="22"/>
        <v/>
      </c>
      <c r="D280" t="str">
        <f t="shared" si="21"/>
        <v>Trough</v>
      </c>
    </row>
    <row r="281" spans="1:4" x14ac:dyDescent="0.25">
      <c r="A281" s="6" t="s">
        <v>305</v>
      </c>
      <c r="B281">
        <v>324139</v>
      </c>
      <c r="C281" t="str">
        <f t="shared" si="22"/>
        <v/>
      </c>
      <c r="D281" t="str">
        <f t="shared" si="21"/>
        <v/>
      </c>
    </row>
    <row r="282" spans="1:4" x14ac:dyDescent="0.25">
      <c r="A282" s="6" t="s">
        <v>55</v>
      </c>
      <c r="B282">
        <v>326896</v>
      </c>
      <c r="C282" t="str">
        <f t="shared" si="22"/>
        <v/>
      </c>
      <c r="D282" t="str">
        <f t="shared" si="21"/>
        <v/>
      </c>
    </row>
    <row r="283" spans="1:4" x14ac:dyDescent="0.25">
      <c r="A283" s="6" t="s">
        <v>82</v>
      </c>
      <c r="B283">
        <v>328047</v>
      </c>
      <c r="C283" t="str">
        <f t="shared" si="22"/>
        <v>Peak</v>
      </c>
      <c r="D283" t="str">
        <f t="shared" si="21"/>
        <v/>
      </c>
    </row>
    <row r="284" spans="1:4" x14ac:dyDescent="0.25">
      <c r="A284" s="6" t="s">
        <v>306</v>
      </c>
      <c r="B284">
        <v>324080</v>
      </c>
      <c r="C284" t="str">
        <f t="shared" si="22"/>
        <v/>
      </c>
      <c r="D284" t="str">
        <f t="shared" si="21"/>
        <v/>
      </c>
    </row>
    <row r="285" spans="1:4" x14ac:dyDescent="0.25">
      <c r="A285" s="6" t="s">
        <v>307</v>
      </c>
      <c r="B285">
        <v>322743</v>
      </c>
      <c r="C285" t="str">
        <f t="shared" si="22"/>
        <v/>
      </c>
      <c r="D285" t="str">
        <f t="shared" si="21"/>
        <v/>
      </c>
    </row>
    <row r="286" spans="1:4" x14ac:dyDescent="0.25">
      <c r="A286" s="6" t="s">
        <v>56</v>
      </c>
      <c r="B286">
        <v>321164</v>
      </c>
      <c r="C286" t="str">
        <f t="shared" si="22"/>
        <v/>
      </c>
      <c r="D286" t="str">
        <f t="shared" si="21"/>
        <v/>
      </c>
    </row>
    <row r="287" spans="1:4" x14ac:dyDescent="0.25">
      <c r="A287" s="6" t="s">
        <v>308</v>
      </c>
      <c r="B287">
        <v>319958</v>
      </c>
      <c r="C287" t="str">
        <f t="shared" si="22"/>
        <v/>
      </c>
      <c r="D287" t="str">
        <f t="shared" si="21"/>
        <v/>
      </c>
    </row>
    <row r="288" spans="1:4" x14ac:dyDescent="0.25">
      <c r="A288" s="6" t="s">
        <v>309</v>
      </c>
      <c r="B288">
        <v>319027</v>
      </c>
      <c r="C288" t="str">
        <f t="shared" si="22"/>
        <v/>
      </c>
      <c r="D288" t="str">
        <f t="shared" si="21"/>
        <v>Trough</v>
      </c>
    </row>
    <row r="289" spans="1:4" x14ac:dyDescent="0.25">
      <c r="A289" s="6" t="s">
        <v>310</v>
      </c>
      <c r="B289">
        <v>319668</v>
      </c>
      <c r="C289" t="str">
        <f t="shared" si="22"/>
        <v>Peak</v>
      </c>
      <c r="D289" t="str">
        <f t="shared" si="21"/>
        <v/>
      </c>
    </row>
    <row r="290" spans="1:4" x14ac:dyDescent="0.25">
      <c r="A290" s="6" t="s">
        <v>57</v>
      </c>
      <c r="B290">
        <v>319525</v>
      </c>
      <c r="D290" t="str">
        <f t="shared" si="21"/>
        <v/>
      </c>
    </row>
    <row r="291" spans="1:4" x14ac:dyDescent="0.25">
      <c r="A291" s="6" t="s">
        <v>311</v>
      </c>
      <c r="B291">
        <v>318481</v>
      </c>
      <c r="C291" t="str">
        <f t="shared" si="22"/>
        <v/>
      </c>
      <c r="D291" t="str">
        <f t="shared" si="21"/>
        <v>Trough</v>
      </c>
    </row>
    <row r="292" spans="1:4" x14ac:dyDescent="0.25">
      <c r="A292" s="6" t="s">
        <v>312</v>
      </c>
      <c r="B292">
        <v>320240</v>
      </c>
      <c r="C292" t="str">
        <f t="shared" si="22"/>
        <v/>
      </c>
      <c r="D292" t="str">
        <f t="shared" si="21"/>
        <v/>
      </c>
    </row>
    <row r="293" spans="1:4" x14ac:dyDescent="0.25">
      <c r="A293" s="6" t="s">
        <v>313</v>
      </c>
      <c r="B293">
        <v>321960</v>
      </c>
      <c r="C293" t="str">
        <f t="shared" si="22"/>
        <v/>
      </c>
      <c r="D293" t="str">
        <f t="shared" si="21"/>
        <v/>
      </c>
    </row>
    <row r="294" spans="1:4" x14ac:dyDescent="0.25">
      <c r="A294" s="6" t="s">
        <v>58</v>
      </c>
      <c r="B294">
        <v>324111</v>
      </c>
      <c r="C294" t="str">
        <f t="shared" si="22"/>
        <v/>
      </c>
      <c r="D294" t="str">
        <f t="shared" si="21"/>
        <v/>
      </c>
    </row>
    <row r="295" spans="1:4" x14ac:dyDescent="0.25">
      <c r="A295" s="6" t="s">
        <v>314</v>
      </c>
      <c r="B295">
        <v>325394</v>
      </c>
      <c r="C295" t="str">
        <f t="shared" si="22"/>
        <v/>
      </c>
      <c r="D295" t="str">
        <f t="shared" si="21"/>
        <v/>
      </c>
    </row>
    <row r="296" spans="1:4" x14ac:dyDescent="0.25">
      <c r="A296" s="6" t="s">
        <v>315</v>
      </c>
      <c r="B296">
        <v>327863</v>
      </c>
      <c r="C296" t="str">
        <f t="shared" si="22"/>
        <v/>
      </c>
      <c r="D296" t="str">
        <f t="shared" si="21"/>
        <v/>
      </c>
    </row>
    <row r="297" spans="1:4" x14ac:dyDescent="0.25">
      <c r="A297" s="6" t="s">
        <v>316</v>
      </c>
      <c r="B297">
        <v>329789</v>
      </c>
      <c r="C297" t="str">
        <f t="shared" si="22"/>
        <v/>
      </c>
      <c r="D297" t="str">
        <f t="shared" si="21"/>
        <v/>
      </c>
    </row>
    <row r="298" spans="1:4" x14ac:dyDescent="0.25">
      <c r="A298" s="6" t="s">
        <v>59</v>
      </c>
      <c r="B298">
        <v>333269</v>
      </c>
      <c r="C298" t="str">
        <f t="shared" si="22"/>
        <v/>
      </c>
      <c r="D298" t="str">
        <f t="shared" si="21"/>
        <v/>
      </c>
    </row>
    <row r="299" spans="1:4" x14ac:dyDescent="0.25">
      <c r="A299" s="6" t="s">
        <v>317</v>
      </c>
      <c r="B299">
        <v>336803</v>
      </c>
      <c r="C299" t="str">
        <f t="shared" si="22"/>
        <v/>
      </c>
      <c r="D299" t="str">
        <f t="shared" si="21"/>
        <v/>
      </c>
    </row>
    <row r="300" spans="1:4" x14ac:dyDescent="0.25">
      <c r="A300" s="6" t="s">
        <v>318</v>
      </c>
      <c r="B300">
        <v>340451</v>
      </c>
      <c r="C300" t="str">
        <f t="shared" si="22"/>
        <v/>
      </c>
      <c r="D300" t="str">
        <f t="shared" si="21"/>
        <v/>
      </c>
    </row>
    <row r="301" spans="1:4" x14ac:dyDescent="0.25">
      <c r="A301" s="6" t="s">
        <v>319</v>
      </c>
      <c r="B301">
        <v>342104</v>
      </c>
      <c r="C301" t="str">
        <f t="shared" si="22"/>
        <v/>
      </c>
      <c r="D301" t="str">
        <f t="shared" si="21"/>
        <v/>
      </c>
    </row>
    <row r="302" spans="1:4" x14ac:dyDescent="0.25">
      <c r="A302" s="6" t="s">
        <v>60</v>
      </c>
      <c r="B302">
        <v>342962</v>
      </c>
      <c r="C302" t="str">
        <f t="shared" si="22"/>
        <v/>
      </c>
      <c r="D302" t="str">
        <f t="shared" si="21"/>
        <v/>
      </c>
    </row>
    <row r="303" spans="1:4" x14ac:dyDescent="0.25">
      <c r="A303" s="6" t="s">
        <v>320</v>
      </c>
      <c r="B303">
        <v>343589</v>
      </c>
      <c r="C303" t="str">
        <f t="shared" si="22"/>
        <v/>
      </c>
      <c r="D303" t="str">
        <f t="shared" si="21"/>
        <v/>
      </c>
    </row>
    <row r="304" spans="1:4" x14ac:dyDescent="0.25">
      <c r="A304" s="6" t="s">
        <v>321</v>
      </c>
      <c r="B304">
        <v>347031</v>
      </c>
      <c r="C304" t="str">
        <f t="shared" si="22"/>
        <v/>
      </c>
      <c r="D304" t="str">
        <f t="shared" si="21"/>
        <v/>
      </c>
    </row>
    <row r="305" spans="1:4" x14ac:dyDescent="0.25">
      <c r="A305" s="6" t="s">
        <v>322</v>
      </c>
      <c r="B305">
        <v>347651</v>
      </c>
      <c r="C305" t="str">
        <f t="shared" si="22"/>
        <v/>
      </c>
      <c r="D305" t="str">
        <f t="shared" si="21"/>
        <v/>
      </c>
    </row>
    <row r="306" spans="1:4" x14ac:dyDescent="0.25">
      <c r="A306" s="6" t="s">
        <v>61</v>
      </c>
      <c r="B306">
        <v>349056</v>
      </c>
      <c r="C306" t="str">
        <f t="shared" si="22"/>
        <v/>
      </c>
      <c r="D306" t="str">
        <f t="shared" si="21"/>
        <v/>
      </c>
    </row>
    <row r="307" spans="1:4" x14ac:dyDescent="0.25">
      <c r="A307" s="6" t="s">
        <v>323</v>
      </c>
      <c r="B307">
        <v>349195</v>
      </c>
      <c r="C307" t="str">
        <f t="shared" si="22"/>
        <v/>
      </c>
      <c r="D307" t="str">
        <f t="shared" si="21"/>
        <v/>
      </c>
    </row>
    <row r="308" spans="1:4" x14ac:dyDescent="0.25">
      <c r="A308" s="6" t="s">
        <v>324</v>
      </c>
      <c r="B308">
        <v>352909</v>
      </c>
      <c r="C308" t="str">
        <f t="shared" si="22"/>
        <v/>
      </c>
      <c r="D308" t="str">
        <f t="shared" si="21"/>
        <v/>
      </c>
    </row>
    <row r="309" spans="1:4" x14ac:dyDescent="0.25">
      <c r="A309" s="6" t="s">
        <v>325</v>
      </c>
      <c r="B309">
        <v>356423</v>
      </c>
      <c r="C309" t="str">
        <f t="shared" si="22"/>
        <v/>
      </c>
      <c r="D309" t="str">
        <f t="shared" si="21"/>
        <v/>
      </c>
    </row>
    <row r="310" spans="1:4" x14ac:dyDescent="0.25">
      <c r="A310" s="6" t="s">
        <v>62</v>
      </c>
      <c r="B310">
        <v>361885</v>
      </c>
      <c r="C310" t="str">
        <f t="shared" si="22"/>
        <v/>
      </c>
      <c r="D310" t="str">
        <f t="shared" si="21"/>
        <v/>
      </c>
    </row>
    <row r="311" spans="1:4" x14ac:dyDescent="0.25">
      <c r="A311" s="6" t="s">
        <v>326</v>
      </c>
      <c r="B311">
        <v>365725</v>
      </c>
      <c r="C311" t="str">
        <f t="shared" si="22"/>
        <v/>
      </c>
      <c r="D311" t="str">
        <f t="shared" si="21"/>
        <v/>
      </c>
    </row>
    <row r="312" spans="1:4" x14ac:dyDescent="0.25">
      <c r="A312" s="6" t="s">
        <v>327</v>
      </c>
      <c r="B312">
        <v>369141</v>
      </c>
      <c r="C312" t="str">
        <f t="shared" si="22"/>
        <v/>
      </c>
      <c r="D312" t="str">
        <f t="shared" si="21"/>
        <v/>
      </c>
    </row>
    <row r="313" spans="1:4" x14ac:dyDescent="0.25">
      <c r="A313" s="6" t="s">
        <v>328</v>
      </c>
      <c r="B313">
        <v>374512</v>
      </c>
      <c r="C313" t="str">
        <f t="shared" si="22"/>
        <v/>
      </c>
      <c r="D313" t="str">
        <f t="shared" si="21"/>
        <v/>
      </c>
    </row>
    <row r="314" spans="1:4" x14ac:dyDescent="0.25">
      <c r="A314" s="6" t="s">
        <v>63</v>
      </c>
      <c r="B314">
        <v>376761</v>
      </c>
      <c r="C314" t="str">
        <f t="shared" si="22"/>
        <v/>
      </c>
      <c r="D314" t="str">
        <f t="shared" si="21"/>
        <v/>
      </c>
    </row>
    <row r="315" spans="1:4" x14ac:dyDescent="0.25">
      <c r="A315" s="6" t="s">
        <v>329</v>
      </c>
      <c r="B315">
        <v>378766</v>
      </c>
      <c r="C315" t="str">
        <f t="shared" si="22"/>
        <v/>
      </c>
      <c r="D315" t="str">
        <f t="shared" si="21"/>
        <v/>
      </c>
    </row>
    <row r="316" spans="1:4" x14ac:dyDescent="0.25">
      <c r="A316" s="6" t="s">
        <v>330</v>
      </c>
      <c r="B316">
        <v>379906</v>
      </c>
      <c r="C316" t="str">
        <f t="shared" si="22"/>
        <v/>
      </c>
      <c r="D316" t="str">
        <f t="shared" si="21"/>
        <v/>
      </c>
    </row>
    <row r="317" spans="1:4" x14ac:dyDescent="0.25">
      <c r="A317" s="6" t="s">
        <v>331</v>
      </c>
      <c r="B317">
        <v>382282</v>
      </c>
      <c r="C317" t="str">
        <f t="shared" si="22"/>
        <v/>
      </c>
      <c r="D317" t="str">
        <f t="shared" si="21"/>
        <v/>
      </c>
    </row>
    <row r="318" spans="1:4" x14ac:dyDescent="0.25">
      <c r="A318" s="6" t="s">
        <v>64</v>
      </c>
      <c r="B318">
        <v>385025</v>
      </c>
      <c r="C318" t="str">
        <f t="shared" si="22"/>
        <v/>
      </c>
      <c r="D318" t="str">
        <f t="shared" si="21"/>
        <v/>
      </c>
    </row>
    <row r="319" spans="1:4" x14ac:dyDescent="0.25">
      <c r="A319" s="6" t="s">
        <v>332</v>
      </c>
      <c r="B319">
        <v>386581</v>
      </c>
      <c r="C319" t="str">
        <f t="shared" si="22"/>
        <v/>
      </c>
      <c r="D319" t="str">
        <f t="shared" si="21"/>
        <v/>
      </c>
    </row>
    <row r="320" spans="1:4" x14ac:dyDescent="0.25">
      <c r="A320" s="6" t="s">
        <v>333</v>
      </c>
      <c r="B320">
        <v>393078</v>
      </c>
      <c r="C320" t="str">
        <f t="shared" si="22"/>
        <v/>
      </c>
      <c r="D320" t="str">
        <f t="shared" si="21"/>
        <v/>
      </c>
    </row>
    <row r="321" spans="1:4" x14ac:dyDescent="0.25">
      <c r="A321" s="6" t="s">
        <v>334</v>
      </c>
      <c r="B321">
        <v>398776</v>
      </c>
      <c r="C321" t="str">
        <f t="shared" si="22"/>
        <v/>
      </c>
      <c r="D321" t="str">
        <f t="shared" si="21"/>
        <v/>
      </c>
    </row>
    <row r="322" spans="1:4" x14ac:dyDescent="0.25">
      <c r="A322" s="6" t="s">
        <v>65</v>
      </c>
      <c r="B322">
        <v>403407</v>
      </c>
      <c r="C322" t="str">
        <f t="shared" si="22"/>
        <v/>
      </c>
      <c r="D322" t="str">
        <f t="shared" si="21"/>
        <v/>
      </c>
    </row>
    <row r="323" spans="1:4" x14ac:dyDescent="0.25">
      <c r="A323" s="6" t="s">
        <v>335</v>
      </c>
      <c r="B323">
        <v>406049</v>
      </c>
      <c r="C323" t="str">
        <f t="shared" si="22"/>
        <v/>
      </c>
      <c r="D323" t="str">
        <f t="shared" si="21"/>
        <v/>
      </c>
    </row>
    <row r="324" spans="1:4" x14ac:dyDescent="0.25">
      <c r="A324" s="6" t="s">
        <v>336</v>
      </c>
      <c r="B324">
        <v>408120</v>
      </c>
      <c r="C324" t="str">
        <f t="shared" si="22"/>
        <v/>
      </c>
      <c r="D324" t="str">
        <f t="shared" ref="D324:D387" si="23">IF(AND(B324&lt;B323,B325&gt;B324),"Trough","")</f>
        <v/>
      </c>
    </row>
    <row r="325" spans="1:4" x14ac:dyDescent="0.25">
      <c r="A325" s="6" t="s">
        <v>337</v>
      </c>
      <c r="B325">
        <v>409871</v>
      </c>
      <c r="C325" t="str">
        <f t="shared" si="22"/>
        <v/>
      </c>
      <c r="D325" t="str">
        <f t="shared" si="23"/>
        <v/>
      </c>
    </row>
    <row r="326" spans="1:4" x14ac:dyDescent="0.25">
      <c r="A326" s="6" t="s">
        <v>66</v>
      </c>
      <c r="B326">
        <v>413381</v>
      </c>
      <c r="C326" t="str">
        <f t="shared" si="22"/>
        <v/>
      </c>
      <c r="D326" t="str">
        <f t="shared" si="23"/>
        <v/>
      </c>
    </row>
    <row r="327" spans="1:4" x14ac:dyDescent="0.25">
      <c r="A327" s="6" t="s">
        <v>338</v>
      </c>
      <c r="B327">
        <v>414894</v>
      </c>
      <c r="C327" t="str">
        <f t="shared" si="22"/>
        <v/>
      </c>
      <c r="D327" t="str">
        <f t="shared" si="23"/>
        <v/>
      </c>
    </row>
    <row r="328" spans="1:4" x14ac:dyDescent="0.25">
      <c r="A328" s="6" t="s">
        <v>339</v>
      </c>
      <c r="B328">
        <v>416803</v>
      </c>
      <c r="C328" t="str">
        <f t="shared" si="22"/>
        <v/>
      </c>
      <c r="D328" t="str">
        <f t="shared" si="23"/>
        <v/>
      </c>
    </row>
    <row r="329" spans="1:4" x14ac:dyDescent="0.25">
      <c r="A329" s="6" t="s">
        <v>340</v>
      </c>
      <c r="B329">
        <v>417480</v>
      </c>
      <c r="C329" t="str">
        <f t="shared" si="22"/>
        <v/>
      </c>
      <c r="D329" t="str">
        <f t="shared" si="23"/>
        <v/>
      </c>
    </row>
    <row r="330" spans="1:4" x14ac:dyDescent="0.25">
      <c r="A330" s="6" t="s">
        <v>67</v>
      </c>
      <c r="B330">
        <v>418930</v>
      </c>
      <c r="C330" t="str">
        <f t="shared" si="22"/>
        <v/>
      </c>
      <c r="D330" t="str">
        <f t="shared" si="23"/>
        <v/>
      </c>
    </row>
    <row r="331" spans="1:4" x14ac:dyDescent="0.25">
      <c r="A331" s="6" t="s">
        <v>341</v>
      </c>
      <c r="B331">
        <v>421133</v>
      </c>
      <c r="C331" t="str">
        <f t="shared" si="22"/>
        <v/>
      </c>
      <c r="D331" t="str">
        <f t="shared" si="23"/>
        <v/>
      </c>
    </row>
    <row r="332" spans="1:4" x14ac:dyDescent="0.25">
      <c r="A332" s="6" t="s">
        <v>342</v>
      </c>
      <c r="B332">
        <v>424190</v>
      </c>
      <c r="C332" t="str">
        <f t="shared" si="22"/>
        <v/>
      </c>
      <c r="D332" t="str">
        <f t="shared" si="23"/>
        <v/>
      </c>
    </row>
    <row r="333" spans="1:4" x14ac:dyDescent="0.25">
      <c r="A333" s="6" t="s">
        <v>343</v>
      </c>
      <c r="B333">
        <v>427745</v>
      </c>
      <c r="C333" t="str">
        <f t="shared" si="22"/>
        <v/>
      </c>
      <c r="D333" t="str">
        <f t="shared" si="23"/>
        <v/>
      </c>
    </row>
    <row r="334" spans="1:4" x14ac:dyDescent="0.25">
      <c r="A334" s="6" t="s">
        <v>68</v>
      </c>
      <c r="B334">
        <v>430454</v>
      </c>
      <c r="C334" t="str">
        <f t="shared" si="22"/>
        <v/>
      </c>
      <c r="D334" t="str">
        <f t="shared" si="23"/>
        <v/>
      </c>
    </row>
    <row r="335" spans="1:4" x14ac:dyDescent="0.25">
      <c r="A335" s="6" t="s">
        <v>344</v>
      </c>
      <c r="B335">
        <v>434140</v>
      </c>
      <c r="C335" t="str">
        <f t="shared" si="22"/>
        <v/>
      </c>
      <c r="D335" t="str">
        <f t="shared" si="23"/>
        <v/>
      </c>
    </row>
    <row r="336" spans="1:4" x14ac:dyDescent="0.25">
      <c r="A336" s="6" t="s">
        <v>345</v>
      </c>
      <c r="B336">
        <v>438419</v>
      </c>
      <c r="C336" t="str">
        <f t="shared" ref="C336:C399" si="24">IF(AND(B336&gt;B335,B337&lt;B336),"Peak","")</f>
        <v/>
      </c>
      <c r="D336" t="str">
        <f t="shared" si="23"/>
        <v/>
      </c>
    </row>
    <row r="337" spans="1:4" x14ac:dyDescent="0.25">
      <c r="A337" s="6" t="s">
        <v>346</v>
      </c>
      <c r="B337">
        <v>441827</v>
      </c>
      <c r="C337" t="str">
        <f t="shared" si="24"/>
        <v/>
      </c>
      <c r="D337" t="str">
        <f t="shared" si="23"/>
        <v/>
      </c>
    </row>
    <row r="338" spans="1:4" x14ac:dyDescent="0.25">
      <c r="A338" s="6" t="s">
        <v>69</v>
      </c>
      <c r="B338">
        <v>443792</v>
      </c>
      <c r="C338" t="str">
        <f t="shared" si="24"/>
        <v/>
      </c>
      <c r="D338" t="str">
        <f t="shared" si="23"/>
        <v/>
      </c>
    </row>
    <row r="339" spans="1:4" x14ac:dyDescent="0.25">
      <c r="A339" s="6" t="s">
        <v>347</v>
      </c>
      <c r="B339">
        <v>446140</v>
      </c>
      <c r="C339" t="str">
        <f t="shared" si="24"/>
        <v/>
      </c>
      <c r="D339" t="str">
        <f t="shared" si="23"/>
        <v/>
      </c>
    </row>
    <row r="340" spans="1:4" x14ac:dyDescent="0.25">
      <c r="A340" s="6" t="s">
        <v>348</v>
      </c>
      <c r="B340">
        <v>447205</v>
      </c>
      <c r="C340" t="str">
        <f t="shared" si="24"/>
        <v/>
      </c>
      <c r="D340" t="str">
        <f t="shared" si="23"/>
        <v/>
      </c>
    </row>
    <row r="341" spans="1:4" x14ac:dyDescent="0.25">
      <c r="A341" s="6" t="s">
        <v>349</v>
      </c>
      <c r="B341">
        <v>448619</v>
      </c>
      <c r="C341" t="str">
        <f t="shared" si="24"/>
        <v/>
      </c>
      <c r="D341" t="str">
        <f t="shared" si="23"/>
        <v/>
      </c>
    </row>
    <row r="342" spans="1:4" x14ac:dyDescent="0.25">
      <c r="A342" s="6" t="s">
        <v>70</v>
      </c>
      <c r="B342">
        <v>451985</v>
      </c>
      <c r="C342" t="str">
        <f t="shared" si="24"/>
        <v/>
      </c>
      <c r="D342" t="str">
        <f t="shared" si="23"/>
        <v/>
      </c>
    </row>
    <row r="343" spans="1:4" x14ac:dyDescent="0.25">
      <c r="A343" s="6" t="s">
        <v>350</v>
      </c>
      <c r="B343">
        <v>456263</v>
      </c>
      <c r="C343" t="str">
        <f t="shared" si="24"/>
        <v/>
      </c>
      <c r="D343" t="str">
        <f t="shared" si="23"/>
        <v/>
      </c>
    </row>
    <row r="344" spans="1:4" x14ac:dyDescent="0.25">
      <c r="A344" s="6" t="s">
        <v>351</v>
      </c>
      <c r="B344">
        <v>460177</v>
      </c>
      <c r="C344" t="str">
        <f t="shared" si="24"/>
        <v/>
      </c>
      <c r="D344" t="str">
        <f t="shared" si="23"/>
        <v/>
      </c>
    </row>
    <row r="345" spans="1:4" x14ac:dyDescent="0.25">
      <c r="A345" s="6" t="s">
        <v>352</v>
      </c>
      <c r="B345">
        <v>464981</v>
      </c>
      <c r="C345" t="str">
        <f t="shared" si="24"/>
        <v/>
      </c>
      <c r="D345" t="str">
        <f t="shared" si="23"/>
        <v/>
      </c>
    </row>
    <row r="346" spans="1:4" x14ac:dyDescent="0.25">
      <c r="A346" s="6" t="s">
        <v>71</v>
      </c>
      <c r="B346">
        <v>466584</v>
      </c>
      <c r="C346" t="str">
        <f t="shared" si="24"/>
        <v/>
      </c>
      <c r="D346" t="str">
        <f t="shared" si="23"/>
        <v/>
      </c>
    </row>
    <row r="347" spans="1:4" x14ac:dyDescent="0.25">
      <c r="A347" s="6" t="s">
        <v>353</v>
      </c>
      <c r="B347">
        <v>467684</v>
      </c>
      <c r="C347" t="str">
        <f t="shared" si="24"/>
        <v/>
      </c>
      <c r="D347" t="str">
        <f t="shared" si="23"/>
        <v/>
      </c>
    </row>
    <row r="348" spans="1:4" x14ac:dyDescent="0.25">
      <c r="A348" s="6" t="s">
        <v>354</v>
      </c>
      <c r="B348">
        <v>468351</v>
      </c>
      <c r="C348" t="str">
        <f t="shared" si="24"/>
        <v/>
      </c>
      <c r="D348" t="str">
        <f t="shared" si="23"/>
        <v/>
      </c>
    </row>
    <row r="349" spans="1:4" x14ac:dyDescent="0.25">
      <c r="A349" s="6" t="s">
        <v>355</v>
      </c>
      <c r="B349">
        <v>470396</v>
      </c>
      <c r="C349" t="str">
        <f t="shared" si="24"/>
        <v/>
      </c>
      <c r="D349" t="str">
        <f t="shared" si="23"/>
        <v/>
      </c>
    </row>
    <row r="350" spans="1:4" x14ac:dyDescent="0.25">
      <c r="A350" s="6" t="s">
        <v>72</v>
      </c>
      <c r="B350">
        <v>475292</v>
      </c>
      <c r="C350" t="str">
        <f t="shared" si="24"/>
        <v/>
      </c>
      <c r="D350" t="str">
        <f t="shared" si="23"/>
        <v/>
      </c>
    </row>
    <row r="351" spans="1:4" x14ac:dyDescent="0.25">
      <c r="A351" s="6" t="s">
        <v>356</v>
      </c>
      <c r="B351">
        <v>478424</v>
      </c>
      <c r="C351" t="str">
        <f t="shared" si="24"/>
        <v/>
      </c>
      <c r="D351" t="str">
        <f t="shared" si="23"/>
        <v/>
      </c>
    </row>
    <row r="352" spans="1:4" x14ac:dyDescent="0.25">
      <c r="A352" s="6" t="s">
        <v>357</v>
      </c>
      <c r="B352">
        <v>482064</v>
      </c>
      <c r="C352" t="str">
        <f t="shared" si="24"/>
        <v/>
      </c>
      <c r="D352" t="str">
        <f t="shared" si="23"/>
        <v/>
      </c>
    </row>
    <row r="353" spans="1:4" x14ac:dyDescent="0.25">
      <c r="A353" s="6" t="s">
        <v>358</v>
      </c>
      <c r="B353">
        <v>485249</v>
      </c>
      <c r="C353" t="str">
        <f t="shared" si="24"/>
        <v/>
      </c>
      <c r="D353" t="str">
        <f t="shared" si="23"/>
        <v/>
      </c>
    </row>
    <row r="354" spans="1:4" x14ac:dyDescent="0.25">
      <c r="A354" s="6" t="s">
        <v>73</v>
      </c>
      <c r="B354">
        <v>487601</v>
      </c>
      <c r="C354" t="str">
        <f t="shared" si="24"/>
        <v>Peak</v>
      </c>
      <c r="D354" t="str">
        <f t="shared" si="23"/>
        <v/>
      </c>
    </row>
    <row r="355" spans="1:4" x14ac:dyDescent="0.25">
      <c r="A355" s="6" t="s">
        <v>359</v>
      </c>
      <c r="B355">
        <v>485278</v>
      </c>
      <c r="C355" t="str">
        <f t="shared" si="24"/>
        <v/>
      </c>
      <c r="D355" t="str">
        <f t="shared" si="23"/>
        <v/>
      </c>
    </row>
    <row r="356" spans="1:4" x14ac:dyDescent="0.25">
      <c r="A356" s="6" t="s">
        <v>360</v>
      </c>
      <c r="B356">
        <v>477935</v>
      </c>
      <c r="C356" t="str">
        <f t="shared" si="24"/>
        <v/>
      </c>
      <c r="D356" t="str">
        <f t="shared" si="23"/>
        <v/>
      </c>
    </row>
    <row r="357" spans="1:4" x14ac:dyDescent="0.25">
      <c r="A357" s="6" t="s">
        <v>361</v>
      </c>
      <c r="B357">
        <v>467250</v>
      </c>
      <c r="C357" t="str">
        <f t="shared" si="24"/>
        <v/>
      </c>
      <c r="D357" t="str">
        <f t="shared" si="23"/>
        <v/>
      </c>
    </row>
    <row r="358" spans="1:4" x14ac:dyDescent="0.25">
      <c r="A358" s="6" t="s">
        <v>74</v>
      </c>
      <c r="B358">
        <v>458181</v>
      </c>
      <c r="C358" t="str">
        <f t="shared" si="24"/>
        <v/>
      </c>
      <c r="D358" t="str">
        <f t="shared" si="23"/>
        <v/>
      </c>
    </row>
    <row r="359" spans="1:4" x14ac:dyDescent="0.25">
      <c r="A359" s="6" t="s">
        <v>362</v>
      </c>
      <c r="B359">
        <v>456867</v>
      </c>
      <c r="C359" t="str">
        <f t="shared" si="24"/>
        <v/>
      </c>
      <c r="D359" t="str">
        <f t="shared" si="23"/>
        <v>Trough</v>
      </c>
    </row>
    <row r="360" spans="1:4" x14ac:dyDescent="0.25">
      <c r="A360" s="6" t="s">
        <v>363</v>
      </c>
      <c r="B360">
        <v>457471</v>
      </c>
      <c r="C360" t="str">
        <f t="shared" si="24"/>
        <v/>
      </c>
      <c r="D360" t="str">
        <f t="shared" si="23"/>
        <v/>
      </c>
    </row>
    <row r="361" spans="1:4" x14ac:dyDescent="0.25">
      <c r="A361" s="6" t="s">
        <v>364</v>
      </c>
      <c r="B361">
        <v>459031</v>
      </c>
      <c r="C361" t="str">
        <f t="shared" si="24"/>
        <v/>
      </c>
      <c r="D361" t="str">
        <f t="shared" si="23"/>
        <v/>
      </c>
    </row>
    <row r="362" spans="1:4" x14ac:dyDescent="0.25">
      <c r="A362" s="6" t="s">
        <v>75</v>
      </c>
      <c r="B362">
        <v>463391</v>
      </c>
      <c r="C362" t="str">
        <f t="shared" si="24"/>
        <v/>
      </c>
      <c r="D362" t="str">
        <f t="shared" si="23"/>
        <v/>
      </c>
    </row>
    <row r="363" spans="1:4" x14ac:dyDescent="0.25">
      <c r="A363" s="6" t="s">
        <v>365</v>
      </c>
      <c r="B363">
        <v>468691</v>
      </c>
      <c r="C363" t="str">
        <f t="shared" si="24"/>
        <v/>
      </c>
      <c r="D363" t="str">
        <f t="shared" si="23"/>
        <v/>
      </c>
    </row>
    <row r="364" spans="1:4" x14ac:dyDescent="0.25">
      <c r="A364" s="6" t="s">
        <v>366</v>
      </c>
      <c r="B364">
        <v>471664</v>
      </c>
      <c r="C364" t="str">
        <f t="shared" si="24"/>
        <v/>
      </c>
      <c r="D364" t="str">
        <f t="shared" si="23"/>
        <v/>
      </c>
    </row>
    <row r="365" spans="1:4" x14ac:dyDescent="0.25">
      <c r="A365" s="6" t="s">
        <v>367</v>
      </c>
      <c r="B365">
        <v>472312</v>
      </c>
      <c r="C365" t="str">
        <f t="shared" si="24"/>
        <v/>
      </c>
      <c r="D365" t="str">
        <f t="shared" si="23"/>
        <v/>
      </c>
    </row>
    <row r="366" spans="1:4" x14ac:dyDescent="0.25">
      <c r="A366" s="6" t="s">
        <v>76</v>
      </c>
      <c r="B366">
        <v>473510</v>
      </c>
      <c r="C366" t="str">
        <f t="shared" si="24"/>
        <v/>
      </c>
      <c r="D366" t="str">
        <f t="shared" si="23"/>
        <v/>
      </c>
    </row>
    <row r="367" spans="1:4" x14ac:dyDescent="0.25">
      <c r="A367" s="6" t="s">
        <v>368</v>
      </c>
      <c r="B367">
        <v>473773</v>
      </c>
      <c r="C367" t="str">
        <f t="shared" si="24"/>
        <v/>
      </c>
      <c r="D367" t="str">
        <f t="shared" si="23"/>
        <v/>
      </c>
    </row>
    <row r="368" spans="1:4" x14ac:dyDescent="0.25">
      <c r="A368" s="6" t="s">
        <v>369</v>
      </c>
      <c r="B368">
        <v>474501</v>
      </c>
      <c r="C368" t="str">
        <f t="shared" si="24"/>
        <v>Peak</v>
      </c>
      <c r="D368" t="str">
        <f t="shared" si="23"/>
        <v/>
      </c>
    </row>
    <row r="369" spans="1:4" x14ac:dyDescent="0.25">
      <c r="A369" s="6" t="s">
        <v>370</v>
      </c>
      <c r="B369">
        <v>474303</v>
      </c>
      <c r="C369" t="str">
        <f t="shared" si="24"/>
        <v/>
      </c>
      <c r="D369" t="str">
        <f t="shared" si="23"/>
        <v>Trough</v>
      </c>
    </row>
    <row r="370" spans="1:4" x14ac:dyDescent="0.25">
      <c r="A370" s="6" t="s">
        <v>77</v>
      </c>
      <c r="B370">
        <v>478242</v>
      </c>
      <c r="C370" t="str">
        <f t="shared" si="24"/>
        <v>Peak</v>
      </c>
      <c r="D370" t="str">
        <f t="shared" si="23"/>
        <v/>
      </c>
    </row>
    <row r="371" spans="1:4" x14ac:dyDescent="0.25">
      <c r="A371" s="6" t="s">
        <v>371</v>
      </c>
      <c r="B371">
        <v>477974</v>
      </c>
      <c r="C371" t="str">
        <f t="shared" si="24"/>
        <v/>
      </c>
      <c r="D371" t="str">
        <f t="shared" si="23"/>
        <v>Trough</v>
      </c>
    </row>
    <row r="372" spans="1:4" x14ac:dyDescent="0.25">
      <c r="A372" s="6" t="s">
        <v>372</v>
      </c>
      <c r="B372">
        <v>483913</v>
      </c>
      <c r="C372" t="str">
        <f t="shared" si="24"/>
        <v>Peak</v>
      </c>
      <c r="D372" t="str">
        <f t="shared" si="23"/>
        <v/>
      </c>
    </row>
    <row r="373" spans="1:4" x14ac:dyDescent="0.25">
      <c r="A373" s="6" t="s">
        <v>373</v>
      </c>
      <c r="B373">
        <v>483422</v>
      </c>
      <c r="C373" t="str">
        <f t="shared" si="24"/>
        <v/>
      </c>
      <c r="D373" t="str">
        <f t="shared" si="23"/>
        <v>Trough</v>
      </c>
    </row>
    <row r="374" spans="1:4" x14ac:dyDescent="0.25">
      <c r="A374" s="6" t="s">
        <v>78</v>
      </c>
      <c r="B374">
        <v>484555</v>
      </c>
      <c r="C374" t="str">
        <f t="shared" si="24"/>
        <v/>
      </c>
      <c r="D374" t="str">
        <f t="shared" si="23"/>
        <v/>
      </c>
    </row>
    <row r="375" spans="1:4" x14ac:dyDescent="0.25">
      <c r="A375" s="6" t="s">
        <v>374</v>
      </c>
      <c r="B375">
        <v>487845</v>
      </c>
      <c r="C375" t="str">
        <f t="shared" si="24"/>
        <v/>
      </c>
      <c r="D375" t="str">
        <f t="shared" si="23"/>
        <v/>
      </c>
    </row>
    <row r="376" spans="1:4" x14ac:dyDescent="0.25">
      <c r="A376" s="6" t="s">
        <v>375</v>
      </c>
      <c r="B376">
        <v>491499</v>
      </c>
      <c r="C376" t="str">
        <f t="shared" si="24"/>
        <v/>
      </c>
      <c r="D376" t="str">
        <f t="shared" si="23"/>
        <v/>
      </c>
    </row>
    <row r="377" spans="1:4" x14ac:dyDescent="0.25">
      <c r="A377" s="6" t="s">
        <v>376</v>
      </c>
      <c r="B377">
        <v>494658</v>
      </c>
      <c r="C377" t="str">
        <f t="shared" si="24"/>
        <v/>
      </c>
      <c r="D377" t="str">
        <f t="shared" si="23"/>
        <v/>
      </c>
    </row>
    <row r="378" spans="1:4" x14ac:dyDescent="0.25">
      <c r="A378" s="6" t="s">
        <v>79</v>
      </c>
      <c r="B378">
        <v>499294</v>
      </c>
      <c r="C378" t="str">
        <f t="shared" si="24"/>
        <v/>
      </c>
      <c r="D378" t="str">
        <f t="shared" si="23"/>
        <v/>
      </c>
    </row>
    <row r="379" spans="1:4" x14ac:dyDescent="0.25">
      <c r="A379" s="6" t="s">
        <v>377</v>
      </c>
      <c r="B379">
        <v>503659</v>
      </c>
      <c r="C379" t="str">
        <f t="shared" si="24"/>
        <v/>
      </c>
      <c r="D379" t="str">
        <f t="shared" si="23"/>
        <v/>
      </c>
    </row>
    <row r="380" spans="1:4" x14ac:dyDescent="0.25">
      <c r="A380" s="6" t="s">
        <v>378</v>
      </c>
      <c r="B380">
        <v>507485</v>
      </c>
      <c r="C380" t="str">
        <f t="shared" si="24"/>
        <v/>
      </c>
      <c r="D380" t="str">
        <f t="shared" si="23"/>
        <v/>
      </c>
    </row>
    <row r="381" spans="1:4" x14ac:dyDescent="0.25">
      <c r="A381" s="6" t="s">
        <v>379</v>
      </c>
      <c r="B381">
        <v>510787</v>
      </c>
      <c r="C381" t="str">
        <f t="shared" si="24"/>
        <v/>
      </c>
      <c r="D381" t="str">
        <f t="shared" si="23"/>
        <v/>
      </c>
    </row>
    <row r="382" spans="1:4" x14ac:dyDescent="0.25">
      <c r="A382" s="6" t="s">
        <v>380</v>
      </c>
      <c r="B382">
        <v>512895</v>
      </c>
      <c r="C382" t="str">
        <f t="shared" si="24"/>
        <v/>
      </c>
      <c r="D382" t="str">
        <f t="shared" si="23"/>
        <v/>
      </c>
    </row>
    <row r="383" spans="1:4" x14ac:dyDescent="0.25">
      <c r="A383" s="6" t="s">
        <v>381</v>
      </c>
      <c r="B383">
        <v>516141</v>
      </c>
      <c r="C383" t="str">
        <f t="shared" si="24"/>
        <v/>
      </c>
      <c r="D383" t="str">
        <f t="shared" si="23"/>
        <v/>
      </c>
    </row>
    <row r="384" spans="1:4" x14ac:dyDescent="0.25">
      <c r="A384" s="6" t="s">
        <v>382</v>
      </c>
      <c r="B384">
        <v>518365</v>
      </c>
      <c r="C384" t="str">
        <f t="shared" si="24"/>
        <v/>
      </c>
      <c r="D384" t="str">
        <f t="shared" si="23"/>
        <v/>
      </c>
    </row>
    <row r="385" spans="1:4" x14ac:dyDescent="0.25">
      <c r="A385" s="6" t="s">
        <v>383</v>
      </c>
      <c r="B385">
        <v>522194</v>
      </c>
      <c r="C385" t="str">
        <f t="shared" si="24"/>
        <v/>
      </c>
      <c r="D385" t="str">
        <f t="shared" si="23"/>
        <v/>
      </c>
    </row>
    <row r="386" spans="1:4" x14ac:dyDescent="0.25">
      <c r="A386" s="6" t="s">
        <v>384</v>
      </c>
      <c r="B386">
        <v>524102</v>
      </c>
      <c r="C386" t="str">
        <f t="shared" si="24"/>
        <v/>
      </c>
      <c r="D386" t="str">
        <f t="shared" si="23"/>
        <v/>
      </c>
    </row>
    <row r="387" spans="1:4" x14ac:dyDescent="0.25">
      <c r="A387" s="6" t="s">
        <v>385</v>
      </c>
      <c r="B387">
        <v>527401</v>
      </c>
      <c r="C387" t="str">
        <f t="shared" si="24"/>
        <v/>
      </c>
      <c r="D387" t="str">
        <f t="shared" si="23"/>
        <v/>
      </c>
    </row>
    <row r="388" spans="1:4" x14ac:dyDescent="0.25">
      <c r="A388" s="6" t="s">
        <v>386</v>
      </c>
      <c r="B388">
        <v>529730</v>
      </c>
      <c r="C388" t="str">
        <f t="shared" si="24"/>
        <v/>
      </c>
      <c r="D388" t="str">
        <f t="shared" ref="D388:D408" si="25">IF(AND(B388&lt;B387,B389&gt;B388),"Trough","")</f>
        <v/>
      </c>
    </row>
    <row r="389" spans="1:4" x14ac:dyDescent="0.25">
      <c r="A389" s="6" t="s">
        <v>387</v>
      </c>
      <c r="B389">
        <v>533173</v>
      </c>
      <c r="C389" t="str">
        <f t="shared" si="24"/>
        <v/>
      </c>
      <c r="D389" t="str">
        <f t="shared" si="25"/>
        <v/>
      </c>
    </row>
    <row r="390" spans="1:4" x14ac:dyDescent="0.25">
      <c r="A390" s="6" t="s">
        <v>388</v>
      </c>
      <c r="B390">
        <v>537114</v>
      </c>
      <c r="C390" t="str">
        <f t="shared" si="24"/>
        <v/>
      </c>
      <c r="D390" t="str">
        <f t="shared" si="25"/>
        <v/>
      </c>
    </row>
    <row r="391" spans="1:4" x14ac:dyDescent="0.25">
      <c r="A391" s="6" t="s">
        <v>389</v>
      </c>
      <c r="B391">
        <v>539994</v>
      </c>
      <c r="C391" t="str">
        <f t="shared" si="24"/>
        <v/>
      </c>
      <c r="D391" t="str">
        <f t="shared" si="25"/>
        <v/>
      </c>
    </row>
    <row r="392" spans="1:4" x14ac:dyDescent="0.25">
      <c r="A392" s="6" t="s">
        <v>390</v>
      </c>
      <c r="B392">
        <v>542780</v>
      </c>
      <c r="C392" t="str">
        <f t="shared" si="24"/>
        <v/>
      </c>
      <c r="D392" t="str">
        <f t="shared" si="25"/>
        <v/>
      </c>
    </row>
    <row r="393" spans="1:4" x14ac:dyDescent="0.25">
      <c r="A393" s="6" t="s">
        <v>391</v>
      </c>
      <c r="B393">
        <v>546185</v>
      </c>
      <c r="C393" t="str">
        <f t="shared" si="24"/>
        <v/>
      </c>
      <c r="D393" t="str">
        <f t="shared" si="25"/>
        <v/>
      </c>
    </row>
    <row r="394" spans="1:4" x14ac:dyDescent="0.25">
      <c r="A394" s="6" t="s">
        <v>392</v>
      </c>
      <c r="B394">
        <v>547003</v>
      </c>
      <c r="C394" t="str">
        <f t="shared" si="24"/>
        <v/>
      </c>
      <c r="D394" t="str">
        <f t="shared" si="25"/>
        <v/>
      </c>
    </row>
    <row r="395" spans="1:4" x14ac:dyDescent="0.25">
      <c r="A395" s="6" t="s">
        <v>393</v>
      </c>
      <c r="B395">
        <v>549491</v>
      </c>
      <c r="C395" t="str">
        <f t="shared" si="24"/>
        <v/>
      </c>
      <c r="D395" t="str">
        <f t="shared" si="25"/>
        <v/>
      </c>
    </row>
    <row r="396" spans="1:4" x14ac:dyDescent="0.25">
      <c r="A396" s="6" t="s">
        <v>394</v>
      </c>
      <c r="B396">
        <v>552545</v>
      </c>
      <c r="C396" t="str">
        <f t="shared" si="24"/>
        <v/>
      </c>
      <c r="D396" t="str">
        <f t="shared" si="25"/>
        <v/>
      </c>
    </row>
    <row r="397" spans="1:4" x14ac:dyDescent="0.25">
      <c r="A397" s="6" t="s">
        <v>395</v>
      </c>
      <c r="B397">
        <v>553966</v>
      </c>
      <c r="C397" t="str">
        <f t="shared" si="24"/>
        <v/>
      </c>
      <c r="D397" t="str">
        <f t="shared" si="25"/>
        <v/>
      </c>
    </row>
    <row r="398" spans="1:4" x14ac:dyDescent="0.25">
      <c r="A398" s="6" t="s">
        <v>396</v>
      </c>
      <c r="B398">
        <v>557458</v>
      </c>
      <c r="C398" t="str">
        <f t="shared" si="24"/>
        <v/>
      </c>
      <c r="D398" t="str">
        <f t="shared" si="25"/>
        <v/>
      </c>
    </row>
    <row r="399" spans="1:4" x14ac:dyDescent="0.25">
      <c r="A399" s="6" t="s">
        <v>397</v>
      </c>
      <c r="B399">
        <v>558071</v>
      </c>
      <c r="C399" t="str">
        <f t="shared" si="24"/>
        <v/>
      </c>
      <c r="D399" t="str">
        <f t="shared" si="25"/>
        <v/>
      </c>
    </row>
    <row r="400" spans="1:4" x14ac:dyDescent="0.25">
      <c r="A400" s="6" t="s">
        <v>398</v>
      </c>
      <c r="B400">
        <v>561480</v>
      </c>
      <c r="C400" t="str">
        <f t="shared" ref="C400:C425" si="26">IF(AND(B400&gt;B399,B401&lt;B400),"Peak","")</f>
        <v>Peak</v>
      </c>
      <c r="D400" t="str">
        <f t="shared" si="25"/>
        <v/>
      </c>
    </row>
    <row r="401" spans="1:12" x14ac:dyDescent="0.25">
      <c r="A401" s="6" t="s">
        <v>399</v>
      </c>
      <c r="B401">
        <v>561339</v>
      </c>
      <c r="C401" t="str">
        <f t="shared" si="26"/>
        <v/>
      </c>
      <c r="D401" t="str">
        <f t="shared" si="25"/>
        <v/>
      </c>
    </row>
    <row r="402" spans="1:12" x14ac:dyDescent="0.25">
      <c r="A402" s="6" t="s">
        <v>400</v>
      </c>
      <c r="B402">
        <v>546515</v>
      </c>
      <c r="C402" t="str">
        <f t="shared" si="26"/>
        <v/>
      </c>
      <c r="D402" t="str">
        <f t="shared" si="25"/>
        <v/>
      </c>
    </row>
    <row r="403" spans="1:12" x14ac:dyDescent="0.25">
      <c r="A403" s="6" t="s">
        <v>401</v>
      </c>
      <c r="B403">
        <v>431794</v>
      </c>
      <c r="C403" t="str">
        <f t="shared" si="26"/>
        <v/>
      </c>
      <c r="D403" t="str">
        <f t="shared" si="25"/>
        <v>Trough</v>
      </c>
    </row>
    <row r="404" spans="1:12" x14ac:dyDescent="0.25">
      <c r="A404" s="6" t="s">
        <v>402</v>
      </c>
      <c r="B404">
        <v>503509</v>
      </c>
      <c r="C404" t="str">
        <f t="shared" si="26"/>
        <v/>
      </c>
      <c r="D404" t="str">
        <f t="shared" si="25"/>
        <v/>
      </c>
    </row>
    <row r="405" spans="1:12" x14ac:dyDescent="0.25">
      <c r="A405" s="6" t="s">
        <v>403</v>
      </c>
      <c r="B405">
        <v>509621</v>
      </c>
      <c r="C405" t="str">
        <f t="shared" si="26"/>
        <v>Peak</v>
      </c>
      <c r="D405" t="str">
        <f t="shared" si="25"/>
        <v/>
      </c>
      <c r="E405" t="s">
        <v>431</v>
      </c>
    </row>
    <row r="406" spans="1:12" x14ac:dyDescent="0.25">
      <c r="A406" s="6" t="s">
        <v>405</v>
      </c>
      <c r="B406">
        <v>503663</v>
      </c>
      <c r="C406" t="str">
        <f t="shared" si="26"/>
        <v/>
      </c>
      <c r="D406" t="str">
        <f t="shared" si="25"/>
        <v>Trough</v>
      </c>
      <c r="H406">
        <f>SUM(B406:B409)</f>
        <v>2141293</v>
      </c>
    </row>
    <row r="407" spans="1:12" x14ac:dyDescent="0.25">
      <c r="A407" s="6" t="s">
        <v>406</v>
      </c>
      <c r="B407">
        <v>536608</v>
      </c>
      <c r="C407" t="str">
        <f t="shared" si="26"/>
        <v/>
      </c>
      <c r="D407" t="str">
        <f t="shared" si="25"/>
        <v/>
      </c>
    </row>
    <row r="408" spans="1:12" x14ac:dyDescent="0.25">
      <c r="A408" s="6" t="s">
        <v>407</v>
      </c>
      <c r="B408">
        <v>546084</v>
      </c>
      <c r="C408" t="str">
        <f t="shared" si="26"/>
        <v/>
      </c>
      <c r="D408" t="str">
        <f t="shared" si="25"/>
        <v/>
      </c>
    </row>
    <row r="409" spans="1:12" x14ac:dyDescent="0.25">
      <c r="A409" s="6" t="s">
        <v>408</v>
      </c>
      <c r="B409">
        <v>554938</v>
      </c>
      <c r="C409" t="str">
        <f t="shared" si="26"/>
        <v/>
      </c>
    </row>
    <row r="410" spans="1:12" x14ac:dyDescent="0.25">
      <c r="A410" s="6" t="s">
        <v>404</v>
      </c>
      <c r="B410">
        <v>558776</v>
      </c>
      <c r="C410" t="str">
        <f t="shared" si="26"/>
        <v/>
      </c>
      <c r="D410" t="s">
        <v>433</v>
      </c>
      <c r="E410">
        <f t="shared" ref="E410" si="27">SUM(B410:B413)</f>
        <v>2232076</v>
      </c>
      <c r="F410">
        <f>100*E410/$E$410-100</f>
        <v>0</v>
      </c>
      <c r="H410">
        <f>SUM(B410:B413)</f>
        <v>2232076</v>
      </c>
      <c r="I410">
        <v>0</v>
      </c>
    </row>
    <row r="411" spans="1:12" x14ac:dyDescent="0.25">
      <c r="A411" s="6" t="s">
        <v>409</v>
      </c>
      <c r="B411" s="12">
        <f>D411*1000</f>
        <v>560100</v>
      </c>
      <c r="C411" t="str">
        <f t="shared" si="26"/>
        <v>Peak</v>
      </c>
      <c r="D411">
        <v>560.1</v>
      </c>
      <c r="G411" s="13">
        <f>100*B411/B410-100</f>
        <v>0.23694646871018676</v>
      </c>
      <c r="K411">
        <f>100*B411/$B$411-100</f>
        <v>0</v>
      </c>
    </row>
    <row r="412" spans="1:12" x14ac:dyDescent="0.25">
      <c r="A412" s="6" t="s">
        <v>410</v>
      </c>
      <c r="B412" s="12">
        <f>D412*1000</f>
        <v>557300</v>
      </c>
      <c r="C412" t="str">
        <f t="shared" si="26"/>
        <v/>
      </c>
      <c r="D412">
        <v>557.29999999999995</v>
      </c>
      <c r="G412" s="13">
        <f t="shared" ref="G412:G421" si="28">100*B412/B411-100</f>
        <v>-0.4999107302267447</v>
      </c>
      <c r="K412">
        <f>100*B412/$B$411-100</f>
        <v>-0.4999107302267447</v>
      </c>
    </row>
    <row r="413" spans="1:12" x14ac:dyDescent="0.25">
      <c r="A413" s="6" t="s">
        <v>411</v>
      </c>
      <c r="B413" s="12">
        <f t="shared" ref="B413:B425" si="29">D413*1000</f>
        <v>555900</v>
      </c>
      <c r="C413" t="str">
        <f t="shared" si="26"/>
        <v/>
      </c>
      <c r="D413">
        <v>555.9</v>
      </c>
      <c r="G413" s="13">
        <f t="shared" si="28"/>
        <v>-0.25121119684192195</v>
      </c>
      <c r="K413">
        <f t="shared" ref="K413:K427" si="30">100*B413/$B$411-100</f>
        <v>-0.74986609534012416</v>
      </c>
    </row>
    <row r="414" spans="1:12" x14ac:dyDescent="0.25">
      <c r="A414" s="6" t="s">
        <v>412</v>
      </c>
      <c r="B414" s="12">
        <f t="shared" si="29"/>
        <v>555600</v>
      </c>
      <c r="C414" t="str">
        <f t="shared" si="26"/>
        <v/>
      </c>
      <c r="D414">
        <v>555.6</v>
      </c>
      <c r="E414">
        <f t="shared" ref="E414" si="31">SUM(B414:B417)</f>
        <v>2197200</v>
      </c>
      <c r="F414">
        <f>100*E414/$E$410-100</f>
        <v>-1.5624915997483981</v>
      </c>
      <c r="G414" s="13">
        <f t="shared" si="28"/>
        <v>-5.3966540744738722E-2</v>
      </c>
      <c r="H414">
        <f t="shared" ref="H414" si="32">SUM(B414:B417)</f>
        <v>2197200</v>
      </c>
      <c r="I414">
        <f>100*H414/$H$410-100</f>
        <v>-1.5624915997483981</v>
      </c>
      <c r="K414">
        <f t="shared" si="30"/>
        <v>-0.80342795929298916</v>
      </c>
    </row>
    <row r="415" spans="1:12" x14ac:dyDescent="0.25">
      <c r="A415" s="6" t="s">
        <v>413</v>
      </c>
      <c r="B415" s="12">
        <f t="shared" si="29"/>
        <v>549900</v>
      </c>
      <c r="C415" t="str">
        <f t="shared" si="26"/>
        <v/>
      </c>
      <c r="D415">
        <v>549.9</v>
      </c>
      <c r="G415" s="13">
        <f t="shared" si="28"/>
        <v>-1.0259179265658815</v>
      </c>
      <c r="K415">
        <f t="shared" si="30"/>
        <v>-1.8211033743974241</v>
      </c>
      <c r="L415">
        <f>K415</f>
        <v>-1.8211033743974241</v>
      </c>
    </row>
    <row r="416" spans="1:12" x14ac:dyDescent="0.25">
      <c r="A416" s="6" t="s">
        <v>414</v>
      </c>
      <c r="B416" s="12">
        <f t="shared" si="29"/>
        <v>546600</v>
      </c>
      <c r="C416" t="str">
        <f t="shared" si="26"/>
        <v/>
      </c>
      <c r="D416">
        <v>546.6</v>
      </c>
      <c r="G416" s="13">
        <f t="shared" si="28"/>
        <v>-0.60010911074741102</v>
      </c>
      <c r="K416">
        <f t="shared" si="30"/>
        <v>-2.4102838778789533</v>
      </c>
    </row>
    <row r="417" spans="1:12" x14ac:dyDescent="0.25">
      <c r="A417" s="6" t="s">
        <v>415</v>
      </c>
      <c r="B417" s="12">
        <f t="shared" si="29"/>
        <v>545100</v>
      </c>
      <c r="C417" t="str">
        <f t="shared" si="26"/>
        <v/>
      </c>
      <c r="D417">
        <v>545.1</v>
      </c>
      <c r="G417" s="13">
        <f t="shared" si="28"/>
        <v>-0.27442371020856626</v>
      </c>
      <c r="K417">
        <f t="shared" si="30"/>
        <v>-2.6780931976432782</v>
      </c>
    </row>
    <row r="418" spans="1:12" x14ac:dyDescent="0.25">
      <c r="A418" s="6" t="s">
        <v>416</v>
      </c>
      <c r="B418" s="12">
        <f t="shared" si="29"/>
        <v>544700</v>
      </c>
      <c r="C418" t="str">
        <f t="shared" si="26"/>
        <v/>
      </c>
      <c r="D418">
        <v>544.70000000000005</v>
      </c>
      <c r="E418">
        <f t="shared" ref="E418" si="33">SUM(B418:B421)</f>
        <v>2177100</v>
      </c>
      <c r="F418">
        <f>100*E418/$E$410-100</f>
        <v>-2.4629985717332232</v>
      </c>
      <c r="G418" s="13">
        <f t="shared" si="28"/>
        <v>-7.3381031003492581E-2</v>
      </c>
      <c r="H418">
        <f t="shared" ref="H418" si="34">SUM(B418:B421)</f>
        <v>2177100</v>
      </c>
      <c r="I418">
        <f t="shared" ref="I418" si="35">100*H418/$H$410-100</f>
        <v>-2.4629985717332232</v>
      </c>
      <c r="K418">
        <f t="shared" si="30"/>
        <v>-2.749509016247103</v>
      </c>
    </row>
    <row r="419" spans="1:12" x14ac:dyDescent="0.25">
      <c r="A419" s="6" t="s">
        <v>417</v>
      </c>
      <c r="B419" s="12">
        <f t="shared" si="29"/>
        <v>543900</v>
      </c>
      <c r="C419" t="str">
        <f t="shared" si="26"/>
        <v/>
      </c>
      <c r="D419">
        <v>543.9</v>
      </c>
      <c r="G419" s="13">
        <f t="shared" si="28"/>
        <v>-0.14686983660730846</v>
      </c>
      <c r="K419">
        <f t="shared" si="30"/>
        <v>-2.8923406534547382</v>
      </c>
      <c r="L419">
        <f t="shared" ref="L419" si="36">K419</f>
        <v>-2.8923406534547382</v>
      </c>
    </row>
    <row r="420" spans="1:12" x14ac:dyDescent="0.25">
      <c r="A420" s="6" t="s">
        <v>418</v>
      </c>
      <c r="B420" s="12">
        <f t="shared" si="29"/>
        <v>544200</v>
      </c>
      <c r="C420" t="str">
        <f t="shared" si="26"/>
        <v/>
      </c>
      <c r="D420">
        <v>544.20000000000005</v>
      </c>
      <c r="G420" s="13">
        <f t="shared" si="28"/>
        <v>5.5157198014342157E-2</v>
      </c>
      <c r="K420">
        <f t="shared" si="30"/>
        <v>-2.8387787895018732</v>
      </c>
    </row>
    <row r="421" spans="1:12" x14ac:dyDescent="0.25">
      <c r="A421" s="6" t="s">
        <v>419</v>
      </c>
      <c r="B421" s="12">
        <f t="shared" si="29"/>
        <v>544300</v>
      </c>
      <c r="C421" t="str">
        <f t="shared" si="26"/>
        <v/>
      </c>
      <c r="D421">
        <v>544.29999999999995</v>
      </c>
      <c r="G421" s="13">
        <f t="shared" si="28"/>
        <v>1.8375597206912175E-2</v>
      </c>
      <c r="K421">
        <f t="shared" si="30"/>
        <v>-2.8209248348509135</v>
      </c>
    </row>
    <row r="422" spans="1:12" x14ac:dyDescent="0.25">
      <c r="A422" s="6" t="s">
        <v>420</v>
      </c>
      <c r="B422" s="12">
        <f t="shared" si="29"/>
        <v>545100</v>
      </c>
      <c r="C422" t="str">
        <f t="shared" si="26"/>
        <v/>
      </c>
      <c r="D422">
        <v>545.1</v>
      </c>
      <c r="E422" s="12">
        <f>4/3*SUM(B422:B425)</f>
        <v>2914400</v>
      </c>
      <c r="F422">
        <f t="shared" ref="F422" si="37">100*E422/$E$410-100</f>
        <v>30.569030803610616</v>
      </c>
      <c r="H422">
        <f t="shared" ref="H422" si="38">SUM(B422:B425)</f>
        <v>2185800</v>
      </c>
      <c r="I422">
        <f t="shared" ref="I422" si="39">100*H422/$H$410-100</f>
        <v>-2.0732268972920309</v>
      </c>
      <c r="K422">
        <f t="shared" si="30"/>
        <v>-2.6780931976432782</v>
      </c>
    </row>
    <row r="423" spans="1:12" x14ac:dyDescent="0.25">
      <c r="A423" s="6" t="s">
        <v>421</v>
      </c>
      <c r="B423" s="12">
        <f t="shared" si="29"/>
        <v>545800</v>
      </c>
      <c r="C423" t="str">
        <f t="shared" si="26"/>
        <v/>
      </c>
      <c r="D423">
        <v>545.79999999999995</v>
      </c>
      <c r="K423">
        <f t="shared" si="30"/>
        <v>-2.5531155150865885</v>
      </c>
      <c r="L423">
        <f t="shared" ref="L423" si="40">K423</f>
        <v>-2.5531155150865885</v>
      </c>
    </row>
    <row r="424" spans="1:12" x14ac:dyDescent="0.25">
      <c r="A424" s="6" t="s">
        <v>422</v>
      </c>
      <c r="B424" s="12">
        <f t="shared" si="29"/>
        <v>547000</v>
      </c>
      <c r="C424" t="str">
        <f t="shared" si="26"/>
        <v/>
      </c>
      <c r="D424">
        <v>547</v>
      </c>
      <c r="K424">
        <f t="shared" si="30"/>
        <v>-2.3388680592751285</v>
      </c>
    </row>
    <row r="425" spans="1:12" x14ac:dyDescent="0.25">
      <c r="A425" s="6" t="s">
        <v>423</v>
      </c>
      <c r="B425" s="12">
        <f t="shared" si="29"/>
        <v>547900</v>
      </c>
      <c r="C425" t="str">
        <f t="shared" si="26"/>
        <v>Peak</v>
      </c>
      <c r="D425">
        <v>547.9</v>
      </c>
      <c r="K425">
        <f t="shared" si="30"/>
        <v>-2.1781824674165335</v>
      </c>
    </row>
    <row r="426" spans="1:12" x14ac:dyDescent="0.25">
      <c r="K426">
        <f t="shared" si="30"/>
        <v>-100</v>
      </c>
    </row>
    <row r="427" spans="1:12" x14ac:dyDescent="0.25">
      <c r="K427">
        <f t="shared" si="30"/>
        <v>-100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3" sqref="G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Ryland</dc:creator>
  <cp:lastModifiedBy>Thomas, Ryland</cp:lastModifiedBy>
  <dcterms:created xsi:type="dcterms:W3CDTF">2015-05-18T15:03:03Z</dcterms:created>
  <dcterms:modified xsi:type="dcterms:W3CDTF">2023-01-24T15:45:18Z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1131596515</vt:i4>
  </property>
  <property fmtid="{D5CDD505-2E9C-101B-9397-08002B2CF9AE}" pid="3" name="_NewReviewCycle">
    <vt:lpwstr/>
  </property>
  <property fmtid="{D5CDD505-2E9C-101B-9397-08002B2CF9AE}" pid="4" name="_EmailSubject">
    <vt:lpwstr>[EXTERNAL] A Very British Recession_Econ_Blog_sub</vt:lpwstr>
  </property>
  <property fmtid="{D5CDD505-2E9C-101B-9397-08002B2CF9AE}" pid="5" name="_AuthorEmail">
    <vt:lpwstr>Ryland.Thomas@bankofengland.co.uk</vt:lpwstr>
  </property>
  <property fmtid="{D5CDD505-2E9C-101B-9397-08002B2CF9AE}" pid="6" name="_AuthorEmailDisplayName">
    <vt:lpwstr>Thomas, Ryland</vt:lpwstr>
  </property>
</Properties>
</file>