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escanlonjennings/Desktop/Documents/Economics Observatory/"/>
    </mc:Choice>
  </mc:AlternateContent>
  <xr:revisionPtr revIDLastSave="0" documentId="8_{495FB8D2-32E8-7245-8FA7-D0C2F4565347}" xr6:coauthVersionLast="45" xr6:coauthVersionMax="45" xr10:uidLastSave="{00000000-0000-0000-0000-000000000000}"/>
  <bookViews>
    <workbookView xWindow="0" yWindow="0" windowWidth="26840" windowHeight="15940" firstSheet="1" activeTab="7" xr2:uid="{824EFD4C-F9C8-FD45-9E89-7EA2C108738C}"/>
  </bookViews>
  <sheets>
    <sheet name="Total 2019" sheetId="1" r:id="rId1"/>
    <sheet name="2019 activity by industry" sheetId="3" r:id="rId2"/>
    <sheet name="2019 expenditure by activity" sheetId="8" r:id="rId3"/>
    <sheet name="2019 expenditure by industry " sheetId="6" r:id="rId4"/>
    <sheet name="Total 2018" sheetId="2" r:id="rId5"/>
    <sheet name="2018 total by waste" sheetId="4" r:id="rId6"/>
    <sheet name="2018 total by expenditure" sheetId="7" r:id="rId7"/>
    <sheet name="Industry total over time" sheetId="5" r:id="rId8"/>
    <sheet name="Expenditure total over time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9" l="1"/>
  <c r="E9" i="9"/>
  <c r="D9" i="9"/>
  <c r="C9" i="9"/>
  <c r="F7" i="9"/>
  <c r="F8" i="9" s="1"/>
  <c r="E7" i="9"/>
  <c r="D7" i="9"/>
  <c r="C7" i="9"/>
  <c r="F6" i="9"/>
  <c r="E6" i="9"/>
  <c r="D6" i="9"/>
  <c r="C6" i="9"/>
  <c r="F4" i="9"/>
  <c r="E4" i="9"/>
  <c r="D4" i="9"/>
  <c r="C4" i="9"/>
  <c r="F3" i="9"/>
  <c r="E3" i="9"/>
  <c r="D3" i="9"/>
  <c r="C3" i="9"/>
  <c r="C10" i="9" s="1"/>
  <c r="B2" i="5"/>
  <c r="B6" i="8"/>
  <c r="B5" i="8"/>
  <c r="B4" i="8"/>
  <c r="B3" i="8"/>
  <c r="B2" i="8"/>
  <c r="C6" i="8"/>
  <c r="C5" i="8"/>
  <c r="C4" i="8"/>
  <c r="C3" i="8"/>
  <c r="C2" i="8"/>
  <c r="D6" i="8"/>
  <c r="D5" i="8"/>
  <c r="D4" i="8"/>
  <c r="D3" i="8"/>
  <c r="D2" i="8"/>
  <c r="E6" i="8"/>
  <c r="E5" i="8"/>
  <c r="E4" i="8"/>
  <c r="E3" i="8"/>
  <c r="E2" i="8"/>
  <c r="F6" i="8"/>
  <c r="F5" i="8"/>
  <c r="F4" i="8"/>
  <c r="F3" i="8"/>
  <c r="F2" i="8"/>
  <c r="D8" i="3"/>
  <c r="B29" i="7"/>
  <c r="G6" i="7"/>
  <c r="G14" i="7"/>
  <c r="G2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D3" i="7"/>
  <c r="D4" i="7"/>
  <c r="D5" i="7"/>
  <c r="D6" i="7"/>
  <c r="D7" i="7"/>
  <c r="D8" i="7"/>
  <c r="G8" i="7" s="1"/>
  <c r="D9" i="7"/>
  <c r="G9" i="7" s="1"/>
  <c r="D10" i="7"/>
  <c r="D11" i="7"/>
  <c r="D12" i="7"/>
  <c r="D13" i="7"/>
  <c r="D14" i="7"/>
  <c r="D15" i="7"/>
  <c r="D16" i="7"/>
  <c r="G16" i="7" s="1"/>
  <c r="D17" i="7"/>
  <c r="G17" i="7" s="1"/>
  <c r="D18" i="7"/>
  <c r="D19" i="7"/>
  <c r="D20" i="7"/>
  <c r="D21" i="7"/>
  <c r="D22" i="7"/>
  <c r="D23" i="7"/>
  <c r="D24" i="7"/>
  <c r="G24" i="7" s="1"/>
  <c r="D25" i="7"/>
  <c r="C3" i="7"/>
  <c r="C4" i="7"/>
  <c r="C5" i="7"/>
  <c r="G5" i="7" s="1"/>
  <c r="C6" i="7"/>
  <c r="C7" i="7"/>
  <c r="C8" i="7"/>
  <c r="C9" i="7"/>
  <c r="C10" i="7"/>
  <c r="G10" i="7" s="1"/>
  <c r="C11" i="7"/>
  <c r="C12" i="7"/>
  <c r="C13" i="7"/>
  <c r="G13" i="7" s="1"/>
  <c r="C14" i="7"/>
  <c r="C15" i="7"/>
  <c r="C16" i="7"/>
  <c r="C17" i="7"/>
  <c r="C18" i="7"/>
  <c r="G18" i="7" s="1"/>
  <c r="C19" i="7"/>
  <c r="C20" i="7"/>
  <c r="C21" i="7"/>
  <c r="G21" i="7" s="1"/>
  <c r="C22" i="7"/>
  <c r="C23" i="7"/>
  <c r="C24" i="7"/>
  <c r="C25" i="7"/>
  <c r="B3" i="7"/>
  <c r="G3" i="7" s="1"/>
  <c r="B4" i="7"/>
  <c r="G4" i="7" s="1"/>
  <c r="B5" i="7"/>
  <c r="B6" i="7"/>
  <c r="B7" i="7"/>
  <c r="G7" i="7" s="1"/>
  <c r="B8" i="7"/>
  <c r="B9" i="7"/>
  <c r="B10" i="7"/>
  <c r="B11" i="7"/>
  <c r="G11" i="7" s="1"/>
  <c r="B12" i="7"/>
  <c r="G12" i="7" s="1"/>
  <c r="B13" i="7"/>
  <c r="B14" i="7"/>
  <c r="B15" i="7"/>
  <c r="G15" i="7" s="1"/>
  <c r="B16" i="7"/>
  <c r="B17" i="7"/>
  <c r="B18" i="7"/>
  <c r="B19" i="7"/>
  <c r="G19" i="7" s="1"/>
  <c r="B20" i="7"/>
  <c r="G20" i="7" s="1"/>
  <c r="B21" i="7"/>
  <c r="B22" i="7"/>
  <c r="B23" i="7"/>
  <c r="G23" i="7" s="1"/>
  <c r="B24" i="7"/>
  <c r="B25" i="7"/>
  <c r="F2" i="7"/>
  <c r="E2" i="7"/>
  <c r="D2" i="7"/>
  <c r="C2" i="7"/>
  <c r="B2" i="7"/>
  <c r="G2" i="7" s="1"/>
  <c r="F5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4" i="6"/>
  <c r="F3" i="6"/>
  <c r="F2" i="6"/>
  <c r="F6" i="6"/>
  <c r="E5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4" i="6"/>
  <c r="E3" i="6"/>
  <c r="E2" i="6"/>
  <c r="E6" i="6"/>
  <c r="D5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4" i="6"/>
  <c r="D3" i="6"/>
  <c r="D2" i="6"/>
  <c r="D6" i="6"/>
  <c r="C5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4" i="6"/>
  <c r="C3" i="6"/>
  <c r="C2" i="6"/>
  <c r="C6" i="6"/>
  <c r="B5" i="6"/>
  <c r="G5" i="6" s="1"/>
  <c r="B8" i="6"/>
  <c r="G8" i="6" s="1"/>
  <c r="B9" i="6"/>
  <c r="G9" i="6" s="1"/>
  <c r="B10" i="6"/>
  <c r="G10" i="6" s="1"/>
  <c r="B11" i="6"/>
  <c r="G11" i="6" s="1"/>
  <c r="B12" i="6"/>
  <c r="B13" i="6"/>
  <c r="B14" i="6"/>
  <c r="B15" i="6"/>
  <c r="B16" i="6"/>
  <c r="G16" i="6" s="1"/>
  <c r="B17" i="6"/>
  <c r="G17" i="6" s="1"/>
  <c r="B18" i="6"/>
  <c r="G18" i="6" s="1"/>
  <c r="B19" i="6"/>
  <c r="G19" i="6" s="1"/>
  <c r="B20" i="6"/>
  <c r="B21" i="6"/>
  <c r="G21" i="6" s="1"/>
  <c r="B22" i="6"/>
  <c r="G22" i="6" s="1"/>
  <c r="B23" i="6"/>
  <c r="G23" i="6" s="1"/>
  <c r="B24" i="6"/>
  <c r="G24" i="6" s="1"/>
  <c r="B25" i="6"/>
  <c r="G25" i="6" s="1"/>
  <c r="B26" i="6"/>
  <c r="G26" i="6" s="1"/>
  <c r="B4" i="6"/>
  <c r="G4" i="6" s="1"/>
  <c r="B3" i="6"/>
  <c r="B2" i="6"/>
  <c r="B6" i="6"/>
  <c r="G6" i="6" s="1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E3" i="5"/>
  <c r="E23" i="5"/>
  <c r="E24" i="5"/>
  <c r="E25" i="5"/>
  <c r="D3" i="5"/>
  <c r="D23" i="5"/>
  <c r="D24" i="5"/>
  <c r="D25" i="5"/>
  <c r="E2" i="5"/>
  <c r="D2" i="5"/>
  <c r="C3" i="5"/>
  <c r="C23" i="5"/>
  <c r="C24" i="5"/>
  <c r="C25" i="5"/>
  <c r="C2" i="5"/>
  <c r="B3" i="5"/>
  <c r="B23" i="5"/>
  <c r="B24" i="5"/>
  <c r="B25" i="5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F2" i="4"/>
  <c r="E2" i="4"/>
  <c r="D2" i="4"/>
  <c r="C2" i="4"/>
  <c r="B2" i="4"/>
  <c r="F6" i="3"/>
  <c r="H4" i="3" s="1"/>
  <c r="E6" i="3"/>
  <c r="E8" i="3" s="1"/>
  <c r="D6" i="3"/>
  <c r="C6" i="3"/>
  <c r="C8" i="3" s="1"/>
  <c r="B6" i="3"/>
  <c r="B8" i="3" s="1"/>
  <c r="F5" i="3"/>
  <c r="H5" i="3" s="1"/>
  <c r="E5" i="3"/>
  <c r="D5" i="3"/>
  <c r="C5" i="3"/>
  <c r="B5" i="3"/>
  <c r="F4" i="3"/>
  <c r="E4" i="3"/>
  <c r="D4" i="3"/>
  <c r="C4" i="3"/>
  <c r="B4" i="3"/>
  <c r="F3" i="3"/>
  <c r="H3" i="3" s="1"/>
  <c r="E3" i="3"/>
  <c r="D3" i="3"/>
  <c r="C3" i="3"/>
  <c r="B3" i="3"/>
  <c r="F2" i="3"/>
  <c r="H2" i="3" s="1"/>
  <c r="E2" i="3"/>
  <c r="D2" i="3"/>
  <c r="C2" i="3"/>
  <c r="B2" i="3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  <c r="C27" i="7" l="1"/>
  <c r="G25" i="7"/>
  <c r="B27" i="7" s="1"/>
  <c r="G2" i="8"/>
  <c r="D29" i="7"/>
  <c r="C8" i="9"/>
  <c r="D8" i="9"/>
  <c r="D10" i="9"/>
  <c r="E10" i="9"/>
  <c r="E8" i="9"/>
  <c r="F10" i="9"/>
  <c r="G14" i="6"/>
  <c r="G3" i="6"/>
  <c r="G12" i="6"/>
  <c r="G20" i="6"/>
  <c r="G13" i="6"/>
  <c r="G15" i="6"/>
  <c r="B33" i="6"/>
  <c r="B34" i="6" s="1"/>
  <c r="D33" i="6"/>
  <c r="D34" i="6" s="1"/>
  <c r="G3" i="8"/>
  <c r="B15" i="8"/>
  <c r="B13" i="8"/>
  <c r="C5" i="9"/>
  <c r="F5" i="9"/>
  <c r="E5" i="9"/>
  <c r="D5" i="9"/>
  <c r="G4" i="8"/>
  <c r="K4" i="8" s="1"/>
  <c r="G5" i="8"/>
  <c r="G6" i="8"/>
  <c r="B14" i="8"/>
  <c r="B12" i="8"/>
  <c r="G2" i="6"/>
  <c r="B31" i="6" s="1"/>
  <c r="E27" i="7" l="1"/>
  <c r="B28" i="7"/>
  <c r="F27" i="7"/>
  <c r="D27" i="7"/>
  <c r="D28" i="7"/>
  <c r="D32" i="6"/>
  <c r="E34" i="6"/>
  <c r="F31" i="6"/>
  <c r="C31" i="6"/>
  <c r="E31" i="6"/>
  <c r="B32" i="6"/>
  <c r="C34" i="6"/>
  <c r="D31" i="6"/>
  <c r="L4" i="8"/>
  <c r="J4" i="8"/>
  <c r="I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tc={E7A8A6B6-1820-0247-8990-CBD6F094B019}</author>
  </authors>
  <commentList>
    <comment ref="G6" authorId="0" shapeId="0" xr:uid="{E7A8A6B6-1820-0247-8990-CBD6F094B019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£’million in legend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tc={47E6422F-9105-1547-A88D-C59459865FD4}</author>
  </authors>
  <commentList>
    <comment ref="G27" authorId="0" shapeId="0" xr:uid="{47E6422F-9105-1547-A88D-C59459865FD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£’million in legend</t>
      </text>
    </comment>
  </commentList>
</comments>
</file>

<file path=xl/sharedStrings.xml><?xml version="1.0" encoding="utf-8"?>
<sst xmlns="http://schemas.openxmlformats.org/spreadsheetml/2006/main" count="189" uniqueCount="57">
  <si>
    <t>Total 2019</t>
  </si>
  <si>
    <t>Water Estimate</t>
  </si>
  <si>
    <t>Air Estimate</t>
  </si>
  <si>
    <t>Solids Estimate</t>
  </si>
  <si>
    <t>Other Estimate</t>
  </si>
  <si>
    <t>Total Estimate</t>
  </si>
  <si>
    <t>B Mining and Quarrying</t>
  </si>
  <si>
    <t>C Manufacturing</t>
  </si>
  <si>
    <t>10-12 Food, Beverages and Tobacco Products</t>
  </si>
  <si>
    <t>13-15 Textiles, Clothing and Leather Products</t>
  </si>
  <si>
    <t>16 Wood and Wood Products</t>
  </si>
  <si>
    <t>17 Paper and Pulp</t>
  </si>
  <si>
    <t>18 Printing and Publishing</t>
  </si>
  <si>
    <t>19 Coke and Refined Petroleum</t>
  </si>
  <si>
    <t>20 Chemicals</t>
  </si>
  <si>
    <t>21 Pharmaceuticals</t>
  </si>
  <si>
    <t>22 Rubber and Plastic</t>
  </si>
  <si>
    <t>23 Non-Metallic Minerals</t>
  </si>
  <si>
    <t>24 Basic Metals</t>
  </si>
  <si>
    <t>25 Fabricated Metals</t>
  </si>
  <si>
    <t>26 Computer, Electronic and Optical Products</t>
  </si>
  <si>
    <t>27 Electrical Equipment</t>
  </si>
  <si>
    <t>28 Machinery and Equipment</t>
  </si>
  <si>
    <t>29 Motor Vehicles</t>
  </si>
  <si>
    <t>30 Other Transport Equipment</t>
  </si>
  <si>
    <t>31-32 Furniture and Other Manufacturing</t>
  </si>
  <si>
    <t>33 Installation of Machinery and Equipment</t>
  </si>
  <si>
    <t>D Electricity, Gas, Steam and Air Conditioning Supply</t>
  </si>
  <si>
    <t>E Water Supply and Waste</t>
  </si>
  <si>
    <t>Total</t>
  </si>
  <si>
    <t>Total 2018</t>
  </si>
  <si>
    <t>Mining and Quarrying</t>
  </si>
  <si>
    <t>Manufacturing</t>
  </si>
  <si>
    <t>Electricity, Gas, Steam and Air Conditioning Supply</t>
  </si>
  <si>
    <t>Water Supply and Waste</t>
  </si>
  <si>
    <t>External Opex</t>
  </si>
  <si>
    <t>In-house Opex</t>
  </si>
  <si>
    <t>End of Pipe Capex</t>
  </si>
  <si>
    <t>Integrated Capex</t>
  </si>
  <si>
    <t>Disposals</t>
  </si>
  <si>
    <t>£ Million</t>
  </si>
  <si>
    <t>Total EPE by type</t>
  </si>
  <si>
    <t>Other</t>
  </si>
  <si>
    <t>Solid waste management</t>
  </si>
  <si>
    <t>Protection of air and climate</t>
  </si>
  <si>
    <t>Waste water management</t>
  </si>
  <si>
    <t>External operating expenditure</t>
  </si>
  <si>
    <t>In-house operating expenditure</t>
  </si>
  <si>
    <t>End-of-pipe capital expenditure</t>
  </si>
  <si>
    <t>Integrated capital expenditure</t>
  </si>
  <si>
    <t>Mining and quarrying</t>
  </si>
  <si>
    <t>Water Supply and waste</t>
  </si>
  <si>
    <t>Total operating expenses</t>
  </si>
  <si>
    <t>Total capital expenditure</t>
  </si>
  <si>
    <t>£ billions</t>
  </si>
  <si>
    <t>Total environmental protection expenditure</t>
  </si>
  <si>
    <t>Energy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</si>
</sst>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4" fillId="0" borderId="1" xfId="2" applyFont="1" applyBorder="1"/>
    <xf numFmtId="0" fontId="4" fillId="0" borderId="0" xfId="2" applyFont="1"/>
    <xf numFmtId="49" fontId="5" fillId="0" borderId="0" xfId="2" applyNumberFormat="1" applyFont="1"/>
    <xf numFmtId="49" fontId="5" fillId="0" borderId="0" xfId="2" applyNumberFormat="1" applyFont="1" applyAlignment="1">
      <alignment horizontal="right"/>
    </xf>
    <xf numFmtId="0" fontId="4" fillId="0" borderId="0" xfId="2" applyFont="1" applyAlignment="1">
      <alignment horizontal="left"/>
    </xf>
    <xf numFmtId="0" fontId="4" fillId="0" borderId="0" xfId="2" applyFont="1" applyAlignment="1">
      <alignment horizontal="right"/>
    </xf>
    <xf numFmtId="0" fontId="4" fillId="0" borderId="2" xfId="2" applyFont="1" applyBorder="1"/>
    <xf numFmtId="3" fontId="4" fillId="0" borderId="0" xfId="2" applyNumberFormat="1" applyFont="1"/>
    <xf numFmtId="3" fontId="5" fillId="0" borderId="0" xfId="2" applyNumberFormat="1" applyFont="1"/>
    <xf numFmtId="0" fontId="4" fillId="0" borderId="2" xfId="2" applyFont="1" applyBorder="1" applyAlignment="1">
      <alignment horizontal="right"/>
    </xf>
    <xf numFmtId="0" fontId="4" fillId="0" borderId="1" xfId="2" applyFont="1" applyBorder="1" applyAlignment="1">
      <alignment horizontal="right"/>
    </xf>
    <xf numFmtId="3" fontId="4" fillId="0" borderId="0" xfId="2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9" fontId="0" fillId="0" borderId="0" xfId="1" applyFont="1"/>
    <xf numFmtId="0" fontId="4" fillId="0" borderId="4" xfId="2" applyFont="1" applyBorder="1"/>
    <xf numFmtId="0" fontId="4" fillId="0" borderId="3" xfId="2" applyFont="1" applyBorder="1"/>
    <xf numFmtId="0" fontId="4" fillId="0" borderId="5" xfId="2" applyFont="1" applyBorder="1"/>
    <xf numFmtId="3" fontId="4" fillId="0" borderId="2" xfId="2" applyNumberFormat="1" applyFont="1" applyBorder="1"/>
    <xf numFmtId="3" fontId="2" fillId="0" borderId="0" xfId="0" applyNumberFormat="1" applyFont="1"/>
    <xf numFmtId="0" fontId="0" fillId="0" borderId="1" xfId="0" applyBorder="1"/>
    <xf numFmtId="2" fontId="0" fillId="0" borderId="0" xfId="0" applyNumberFormat="1"/>
    <xf numFmtId="164" fontId="5" fillId="0" borderId="0" xfId="2" applyNumberFormat="1" applyFont="1" applyAlignment="1">
      <alignment horizontal="right"/>
    </xf>
    <xf numFmtId="165" fontId="5" fillId="0" borderId="0" xfId="2" applyNumberFormat="1" applyFont="1" applyAlignment="1">
      <alignment horizontal="right"/>
    </xf>
    <xf numFmtId="165" fontId="0" fillId="0" borderId="0" xfId="0" applyNumberFormat="1" applyFont="1"/>
    <xf numFmtId="0" fontId="5" fillId="0" borderId="0" xfId="2" applyFont="1" applyBorder="1" applyAlignment="1">
      <alignment horizontal="right"/>
    </xf>
    <xf numFmtId="0" fontId="0" fillId="0" borderId="2" xfId="0" applyBorder="1"/>
    <xf numFmtId="0" fontId="2" fillId="0" borderId="2" xfId="0" applyFont="1" applyBorder="1" applyAlignment="1">
      <alignment horizontal="right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4ED29D16-9EEE-7A46-BF0E-0511DDADC736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'2019 activity by industry'!$B$1</c:f>
              <c:strCache>
                <c:ptCount val="1"/>
                <c:pt idx="0">
                  <c:v>Water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 activity by industry'!$A$2:$A$5</c:f>
              <c:strCache>
                <c:ptCount val="4"/>
                <c:pt idx="0">
                  <c:v>Mining and Quarrying</c:v>
                </c:pt>
                <c:pt idx="1">
                  <c:v>Manufacturing</c:v>
                </c:pt>
                <c:pt idx="2">
                  <c:v>Electricity, Gas, Steam and Air Conditioning Supply</c:v>
                </c:pt>
                <c:pt idx="3">
                  <c:v>Water Supply and Waste</c:v>
                </c:pt>
              </c:strCache>
            </c:strRef>
          </c:cat>
          <c:val>
            <c:numRef>
              <c:f>'2019 activity by industry'!$B$2:$B$5</c:f>
              <c:numCache>
                <c:formatCode>General</c:formatCode>
                <c:ptCount val="4"/>
                <c:pt idx="0">
                  <c:v>38</c:v>
                </c:pt>
                <c:pt idx="1">
                  <c:v>516</c:v>
                </c:pt>
                <c:pt idx="2">
                  <c:v>15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1-764D-8B50-23C909B9F660}"/>
            </c:ext>
          </c:extLst>
        </c:ser>
        <c:ser>
          <c:idx val="1"/>
          <c:order val="1"/>
          <c:tx>
            <c:strRef>
              <c:f>'2019 activity by industry'!$C$1</c:f>
              <c:strCache>
                <c:ptCount val="1"/>
                <c:pt idx="0">
                  <c:v>Air Estimate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 activity by industry'!$A$2:$A$5</c:f>
              <c:strCache>
                <c:ptCount val="4"/>
                <c:pt idx="0">
                  <c:v>Mining and Quarrying</c:v>
                </c:pt>
                <c:pt idx="1">
                  <c:v>Manufacturing</c:v>
                </c:pt>
                <c:pt idx="2">
                  <c:v>Electricity, Gas, Steam and Air Conditioning Supply</c:v>
                </c:pt>
                <c:pt idx="3">
                  <c:v>Water Supply and Waste</c:v>
                </c:pt>
              </c:strCache>
            </c:strRef>
          </c:cat>
          <c:val>
            <c:numRef>
              <c:f>'2019 activity by industry'!$C$2:$C$5</c:f>
              <c:numCache>
                <c:formatCode>General</c:formatCode>
                <c:ptCount val="4"/>
                <c:pt idx="0">
                  <c:v>75</c:v>
                </c:pt>
                <c:pt idx="1">
                  <c:v>235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1-764D-8B50-23C909B9F660}"/>
            </c:ext>
          </c:extLst>
        </c:ser>
        <c:ser>
          <c:idx val="2"/>
          <c:order val="2"/>
          <c:tx>
            <c:strRef>
              <c:f>'2019 activity by industry'!$D$1</c:f>
              <c:strCache>
                <c:ptCount val="1"/>
                <c:pt idx="0">
                  <c:v>Solids Estimate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 activity by industry'!$A$2:$A$5</c:f>
              <c:strCache>
                <c:ptCount val="4"/>
                <c:pt idx="0">
                  <c:v>Mining and Quarrying</c:v>
                </c:pt>
                <c:pt idx="1">
                  <c:v>Manufacturing</c:v>
                </c:pt>
                <c:pt idx="2">
                  <c:v>Electricity, Gas, Steam and Air Conditioning Supply</c:v>
                </c:pt>
                <c:pt idx="3">
                  <c:v>Water Supply and Waste</c:v>
                </c:pt>
              </c:strCache>
            </c:strRef>
          </c:cat>
          <c:val>
            <c:numRef>
              <c:f>'2019 activity by industry'!$D$2:$D$5</c:f>
              <c:numCache>
                <c:formatCode>General</c:formatCode>
                <c:ptCount val="4"/>
                <c:pt idx="0">
                  <c:v>59</c:v>
                </c:pt>
                <c:pt idx="1">
                  <c:v>754</c:v>
                </c:pt>
                <c:pt idx="2">
                  <c:v>38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1-764D-8B50-23C909B9F660}"/>
            </c:ext>
          </c:extLst>
        </c:ser>
        <c:ser>
          <c:idx val="3"/>
          <c:order val="3"/>
          <c:tx>
            <c:strRef>
              <c:f>'2019 activity by industry'!$E$1</c:f>
              <c:strCache>
                <c:ptCount val="1"/>
                <c:pt idx="0">
                  <c:v>Other Estimate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 activity by industry'!$A$2:$A$5</c:f>
              <c:strCache>
                <c:ptCount val="4"/>
                <c:pt idx="0">
                  <c:v>Mining and Quarrying</c:v>
                </c:pt>
                <c:pt idx="1">
                  <c:v>Manufacturing</c:v>
                </c:pt>
                <c:pt idx="2">
                  <c:v>Electricity, Gas, Steam and Air Conditioning Supply</c:v>
                </c:pt>
                <c:pt idx="3">
                  <c:v>Water Supply and Waste</c:v>
                </c:pt>
              </c:strCache>
            </c:strRef>
          </c:cat>
          <c:val>
            <c:numRef>
              <c:f>'2019 activity by industry'!$E$2:$E$5</c:f>
              <c:numCache>
                <c:formatCode>General</c:formatCode>
                <c:ptCount val="4"/>
                <c:pt idx="0">
                  <c:v>38</c:v>
                </c:pt>
                <c:pt idx="1">
                  <c:v>145</c:v>
                </c:pt>
                <c:pt idx="2">
                  <c:v>21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1-764D-8B50-23C909B9F660}"/>
            </c:ext>
          </c:extLst>
        </c:ser>
        <c:ser>
          <c:idx val="4"/>
          <c:order val="4"/>
          <c:tx>
            <c:strRef>
              <c:f>'2019 activity by industry'!$F$1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 activity by industry'!$A$2:$A$5</c:f>
              <c:strCache>
                <c:ptCount val="4"/>
                <c:pt idx="0">
                  <c:v>Mining and Quarrying</c:v>
                </c:pt>
                <c:pt idx="1">
                  <c:v>Manufacturing</c:v>
                </c:pt>
                <c:pt idx="2">
                  <c:v>Electricity, Gas, Steam and Air Conditioning Supply</c:v>
                </c:pt>
                <c:pt idx="3">
                  <c:v>Water Supply and Waste</c:v>
                </c:pt>
              </c:strCache>
            </c:strRef>
          </c:cat>
          <c:val>
            <c:numRef>
              <c:f>'2019 activity by industry'!$F$2:$F$5</c:f>
              <c:numCache>
                <c:formatCode>General</c:formatCode>
                <c:ptCount val="4"/>
                <c:pt idx="0">
                  <c:v>289</c:v>
                </c:pt>
                <c:pt idx="1">
                  <c:v>1650</c:v>
                </c:pt>
                <c:pt idx="2">
                  <c:v>82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01-764D-8B50-23C909B9F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overlap val="100"/>
        <c:axId val="1999108400"/>
        <c:axId val="1999086016"/>
      </c:barChart>
      <c:catAx>
        <c:axId val="199910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86016"/>
        <c:crosses val="autoZero"/>
        <c:auto val="1"/>
        <c:lblAlgn val="ctr"/>
        <c:lblOffset val="100"/>
        <c:noMultiLvlLbl val="0"/>
      </c:catAx>
      <c:valAx>
        <c:axId val="1999086016"/>
        <c:scaling>
          <c:orientation val="minMax"/>
          <c:max val="1680"/>
        </c:scaling>
        <c:delete val="1"/>
        <c:axPos val="b"/>
        <c:numFmt formatCode="General" sourceLinked="1"/>
        <c:majorTickMark val="none"/>
        <c:minorTickMark val="none"/>
        <c:tickLblPos val="nextTo"/>
        <c:crossAx val="19991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'2019 expenditure by activity'!$B$1</c:f>
              <c:strCache>
                <c:ptCount val="1"/>
                <c:pt idx="0">
                  <c:v>External operating 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 expenditure by activity'!$A$2:$A$6</c:f>
              <c:strCache>
                <c:ptCount val="5"/>
                <c:pt idx="0">
                  <c:v>Total EPE by type</c:v>
                </c:pt>
                <c:pt idx="1">
                  <c:v>Other</c:v>
                </c:pt>
                <c:pt idx="2">
                  <c:v>Solid waste management</c:v>
                </c:pt>
                <c:pt idx="3">
                  <c:v>Protection of air and climate</c:v>
                </c:pt>
                <c:pt idx="4">
                  <c:v>Waste water management</c:v>
                </c:pt>
              </c:strCache>
            </c:strRef>
          </c:cat>
          <c:val>
            <c:numRef>
              <c:f>'2019 expenditure by activity'!$B$2:$B$6</c:f>
              <c:numCache>
                <c:formatCode>#,##0</c:formatCode>
                <c:ptCount val="5"/>
                <c:pt idx="0">
                  <c:v>1231</c:v>
                </c:pt>
                <c:pt idx="1">
                  <c:v>96</c:v>
                </c:pt>
                <c:pt idx="2">
                  <c:v>766</c:v>
                </c:pt>
                <c:pt idx="3">
                  <c:v>50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0-484A-BEC6-3C0747BF563C}"/>
            </c:ext>
          </c:extLst>
        </c:ser>
        <c:ser>
          <c:idx val="1"/>
          <c:order val="1"/>
          <c:tx>
            <c:strRef>
              <c:f>'2019 expenditure by activity'!$C$1</c:f>
              <c:strCache>
                <c:ptCount val="1"/>
                <c:pt idx="0">
                  <c:v>In-house operating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 expenditure by activity'!$A$2:$A$6</c:f>
              <c:strCache>
                <c:ptCount val="5"/>
                <c:pt idx="0">
                  <c:v>Total EPE by type</c:v>
                </c:pt>
                <c:pt idx="1">
                  <c:v>Other</c:v>
                </c:pt>
                <c:pt idx="2">
                  <c:v>Solid waste management</c:v>
                </c:pt>
                <c:pt idx="3">
                  <c:v>Protection of air and climate</c:v>
                </c:pt>
                <c:pt idx="4">
                  <c:v>Waste water management</c:v>
                </c:pt>
              </c:strCache>
            </c:strRef>
          </c:cat>
          <c:val>
            <c:numRef>
              <c:f>'2019 expenditure by activity'!$C$2:$C$6</c:f>
              <c:numCache>
                <c:formatCode>#,##0</c:formatCode>
                <c:ptCount val="5"/>
                <c:pt idx="0">
                  <c:v>428</c:v>
                </c:pt>
                <c:pt idx="1">
                  <c:v>81</c:v>
                </c:pt>
                <c:pt idx="2">
                  <c:v>93</c:v>
                </c:pt>
                <c:pt idx="3">
                  <c:v>103</c:v>
                </c:pt>
                <c:pt idx="4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0-484A-BEC6-3C0747BF563C}"/>
            </c:ext>
          </c:extLst>
        </c:ser>
        <c:ser>
          <c:idx val="2"/>
          <c:order val="2"/>
          <c:tx>
            <c:strRef>
              <c:f>'2019 expenditure by activity'!$D$1</c:f>
              <c:strCache>
                <c:ptCount val="1"/>
                <c:pt idx="0">
                  <c:v>End-of-pipe capital expenditure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 expenditure by activity'!$A$2:$A$6</c:f>
              <c:strCache>
                <c:ptCount val="5"/>
                <c:pt idx="0">
                  <c:v>Total EPE by type</c:v>
                </c:pt>
                <c:pt idx="1">
                  <c:v>Other</c:v>
                </c:pt>
                <c:pt idx="2">
                  <c:v>Solid waste management</c:v>
                </c:pt>
                <c:pt idx="3">
                  <c:v>Protection of air and climate</c:v>
                </c:pt>
                <c:pt idx="4">
                  <c:v>Waste water management</c:v>
                </c:pt>
              </c:strCache>
            </c:strRef>
          </c:cat>
          <c:val>
            <c:numRef>
              <c:f>'2019 expenditure by activity'!$D$2:$D$6</c:f>
              <c:numCache>
                <c:formatCode>#,##0</c:formatCode>
                <c:ptCount val="5"/>
                <c:pt idx="0">
                  <c:v>417</c:v>
                </c:pt>
                <c:pt idx="1">
                  <c:v>35</c:v>
                </c:pt>
                <c:pt idx="2">
                  <c:v>12</c:v>
                </c:pt>
                <c:pt idx="3">
                  <c:v>165</c:v>
                </c:pt>
                <c:pt idx="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0-484A-BEC6-3C0747BF563C}"/>
            </c:ext>
          </c:extLst>
        </c:ser>
        <c:ser>
          <c:idx val="3"/>
          <c:order val="3"/>
          <c:tx>
            <c:strRef>
              <c:f>'2019 expenditure by activity'!$E$1</c:f>
              <c:strCache>
                <c:ptCount val="1"/>
                <c:pt idx="0">
                  <c:v>Integrated capital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 expenditure by activity'!$A$2:$A$6</c:f>
              <c:strCache>
                <c:ptCount val="5"/>
                <c:pt idx="0">
                  <c:v>Total EPE by type</c:v>
                </c:pt>
                <c:pt idx="1">
                  <c:v>Other</c:v>
                </c:pt>
                <c:pt idx="2">
                  <c:v>Solid waste management</c:v>
                </c:pt>
                <c:pt idx="3">
                  <c:v>Protection of air and climate</c:v>
                </c:pt>
                <c:pt idx="4">
                  <c:v>Waste water management</c:v>
                </c:pt>
              </c:strCache>
            </c:strRef>
          </c:cat>
          <c:val>
            <c:numRef>
              <c:f>'2019 expenditure by activity'!$E$2:$E$6</c:f>
              <c:numCache>
                <c:formatCode>#,##0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0-484A-BEC6-3C0747BF563C}"/>
            </c:ext>
          </c:extLst>
        </c:ser>
        <c:ser>
          <c:idx val="4"/>
          <c:order val="4"/>
          <c:tx>
            <c:strRef>
              <c:f>'2019 expenditure by activity'!$F$1</c:f>
              <c:strCache>
                <c:ptCount val="1"/>
                <c:pt idx="0">
                  <c:v>Disposals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 expenditure by activity'!$A$2:$A$6</c:f>
              <c:strCache>
                <c:ptCount val="5"/>
                <c:pt idx="0">
                  <c:v>Total EPE by type</c:v>
                </c:pt>
                <c:pt idx="1">
                  <c:v>Other</c:v>
                </c:pt>
                <c:pt idx="2">
                  <c:v>Solid waste management</c:v>
                </c:pt>
                <c:pt idx="3">
                  <c:v>Protection of air and climate</c:v>
                </c:pt>
                <c:pt idx="4">
                  <c:v>Waste water management</c:v>
                </c:pt>
              </c:strCache>
            </c:strRef>
          </c:cat>
          <c:val>
            <c:numRef>
              <c:f>'2019 expenditure by activity'!$F$2:$F$6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0-484A-BEC6-3C0747BF563C}"/>
            </c:ext>
          </c:extLst>
        </c:ser>
        <c:ser>
          <c:idx val="5"/>
          <c:order val="5"/>
          <c:spPr>
            <a:noFill/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 expenditure by activity'!$A$2:$A$6</c:f>
              <c:strCache>
                <c:ptCount val="5"/>
                <c:pt idx="0">
                  <c:v>Total EPE by type</c:v>
                </c:pt>
                <c:pt idx="1">
                  <c:v>Other</c:v>
                </c:pt>
                <c:pt idx="2">
                  <c:v>Solid waste management</c:v>
                </c:pt>
                <c:pt idx="3">
                  <c:v>Protection of air and climate</c:v>
                </c:pt>
                <c:pt idx="4">
                  <c:v>Waste water management</c:v>
                </c:pt>
              </c:strCache>
            </c:strRef>
          </c:cat>
          <c:val>
            <c:numRef>
              <c:f>'2019 expenditure by activity'!$G$2:$G$6</c:f>
              <c:numCache>
                <c:formatCode>#,##0</c:formatCode>
                <c:ptCount val="5"/>
                <c:pt idx="0">
                  <c:v>2107</c:v>
                </c:pt>
                <c:pt idx="1">
                  <c:v>226</c:v>
                </c:pt>
                <c:pt idx="2">
                  <c:v>877</c:v>
                </c:pt>
                <c:pt idx="3">
                  <c:v>324</c:v>
                </c:pt>
                <c:pt idx="4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0-484A-BEC6-3C0747BF5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196799"/>
        <c:axId val="381335615"/>
      </c:barChart>
      <c:catAx>
        <c:axId val="153196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35615"/>
        <c:crosses val="autoZero"/>
        <c:auto val="0"/>
        <c:lblAlgn val="ctr"/>
        <c:lblOffset val="100"/>
        <c:noMultiLvlLbl val="0"/>
      </c:catAx>
      <c:valAx>
        <c:axId val="381335615"/>
        <c:scaling>
          <c:orientation val="minMax"/>
          <c:max val="2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6799"/>
        <c:crosses val="autoZero"/>
        <c:crossBetween val="between"/>
        <c:majorUnit val="25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£ billions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'2019 expenditure by industry '!$B$1</c:f>
              <c:strCache>
                <c:ptCount val="1"/>
                <c:pt idx="0">
                  <c:v>External operating expenditure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 expenditure by industry '!$A$2:$A$6</c:f>
              <c:strCache>
                <c:ptCount val="5"/>
                <c:pt idx="0">
                  <c:v>Total EPE by type</c:v>
                </c:pt>
                <c:pt idx="1">
                  <c:v>Water Supply and waste</c:v>
                </c:pt>
                <c:pt idx="2">
                  <c:v>Energy production</c:v>
                </c:pt>
                <c:pt idx="3">
                  <c:v>Manufacturing</c:v>
                </c:pt>
                <c:pt idx="4">
                  <c:v>Mining and quarrying</c:v>
                </c:pt>
              </c:strCache>
            </c:strRef>
          </c:cat>
          <c:val>
            <c:numRef>
              <c:f>'2019 expenditure by industry '!$B$2:$B$6</c:f>
              <c:numCache>
                <c:formatCode>General</c:formatCode>
                <c:ptCount val="5"/>
                <c:pt idx="0">
                  <c:v>1231</c:v>
                </c:pt>
                <c:pt idx="1">
                  <c:v>46</c:v>
                </c:pt>
                <c:pt idx="2">
                  <c:v>52</c:v>
                </c:pt>
                <c:pt idx="3">
                  <c:v>1031</c:v>
                </c:pt>
                <c:pt idx="4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A-284C-8597-0DD00EE00835}"/>
            </c:ext>
          </c:extLst>
        </c:ser>
        <c:ser>
          <c:idx val="1"/>
          <c:order val="1"/>
          <c:tx>
            <c:strRef>
              <c:f>'2019 expenditure by industry '!$C$1</c:f>
              <c:strCache>
                <c:ptCount val="1"/>
                <c:pt idx="0">
                  <c:v>In-house operating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 expenditure by industry '!$A$2:$A$6</c:f>
              <c:strCache>
                <c:ptCount val="5"/>
                <c:pt idx="0">
                  <c:v>Total EPE by type</c:v>
                </c:pt>
                <c:pt idx="1">
                  <c:v>Water Supply and waste</c:v>
                </c:pt>
                <c:pt idx="2">
                  <c:v>Energy production</c:v>
                </c:pt>
                <c:pt idx="3">
                  <c:v>Manufacturing</c:v>
                </c:pt>
                <c:pt idx="4">
                  <c:v>Mining and quarrying</c:v>
                </c:pt>
              </c:strCache>
            </c:strRef>
          </c:cat>
          <c:val>
            <c:numRef>
              <c:f>'2019 expenditure by industry '!$C$2:$C$6</c:f>
              <c:numCache>
                <c:formatCode>General</c:formatCode>
                <c:ptCount val="5"/>
                <c:pt idx="0">
                  <c:v>428</c:v>
                </c:pt>
                <c:pt idx="1">
                  <c:v>2</c:v>
                </c:pt>
                <c:pt idx="2">
                  <c:v>30</c:v>
                </c:pt>
                <c:pt idx="3">
                  <c:v>317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A-284C-8597-0DD00EE00835}"/>
            </c:ext>
          </c:extLst>
        </c:ser>
        <c:ser>
          <c:idx val="2"/>
          <c:order val="2"/>
          <c:tx>
            <c:strRef>
              <c:f>'2019 expenditure by industry '!$D$1</c:f>
              <c:strCache>
                <c:ptCount val="1"/>
                <c:pt idx="0">
                  <c:v>End-of-pipe capital expenditure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 expenditure by industry '!$A$2:$A$6</c:f>
              <c:strCache>
                <c:ptCount val="5"/>
                <c:pt idx="0">
                  <c:v>Total EPE by type</c:v>
                </c:pt>
                <c:pt idx="1">
                  <c:v>Water Supply and waste</c:v>
                </c:pt>
                <c:pt idx="2">
                  <c:v>Energy production</c:v>
                </c:pt>
                <c:pt idx="3">
                  <c:v>Manufacturing</c:v>
                </c:pt>
                <c:pt idx="4">
                  <c:v>Mining and quarrying</c:v>
                </c:pt>
              </c:strCache>
            </c:strRef>
          </c:cat>
          <c:val>
            <c:numRef>
              <c:f>'2019 expenditure by industry '!$D$2:$D$6</c:f>
              <c:numCache>
                <c:formatCode>General</c:formatCode>
                <c:ptCount val="5"/>
                <c:pt idx="0">
                  <c:v>417</c:v>
                </c:pt>
                <c:pt idx="1">
                  <c:v>0</c:v>
                </c:pt>
                <c:pt idx="2">
                  <c:v>0</c:v>
                </c:pt>
                <c:pt idx="3">
                  <c:v>302</c:v>
                </c:pt>
                <c:pt idx="4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3A-284C-8597-0DD00EE00835}"/>
            </c:ext>
          </c:extLst>
        </c:ser>
        <c:ser>
          <c:idx val="3"/>
          <c:order val="3"/>
          <c:tx>
            <c:strRef>
              <c:f>'2019 expenditure by industry '!$E$1</c:f>
              <c:strCache>
                <c:ptCount val="1"/>
                <c:pt idx="0">
                  <c:v>Integrated capital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 expenditure by industry '!$A$2:$A$6</c:f>
              <c:strCache>
                <c:ptCount val="5"/>
                <c:pt idx="0">
                  <c:v>Total EPE by type</c:v>
                </c:pt>
                <c:pt idx="1">
                  <c:v>Water Supply and waste</c:v>
                </c:pt>
                <c:pt idx="2">
                  <c:v>Energy production</c:v>
                </c:pt>
                <c:pt idx="3">
                  <c:v>Manufacturing</c:v>
                </c:pt>
                <c:pt idx="4">
                  <c:v>Mining and quarrying</c:v>
                </c:pt>
              </c:strCache>
            </c:strRef>
          </c:cat>
          <c:val>
            <c:numRef>
              <c:f>'2019 expenditure by industry '!$E$2:$E$6</c:f>
              <c:numCache>
                <c:formatCode>General</c:formatCode>
                <c:ptCount val="5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3A-284C-8597-0DD00EE00835}"/>
            </c:ext>
          </c:extLst>
        </c:ser>
        <c:ser>
          <c:idx val="4"/>
          <c:order val="4"/>
          <c:tx>
            <c:strRef>
              <c:f>'2019 expenditure by industry '!$F$1</c:f>
              <c:strCache>
                <c:ptCount val="1"/>
                <c:pt idx="0">
                  <c:v>Disposals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'2019 expenditure by industry '!$A$2:$A$6</c:f>
              <c:strCache>
                <c:ptCount val="5"/>
                <c:pt idx="0">
                  <c:v>Total EPE by type</c:v>
                </c:pt>
                <c:pt idx="1">
                  <c:v>Water Supply and waste</c:v>
                </c:pt>
                <c:pt idx="2">
                  <c:v>Energy production</c:v>
                </c:pt>
                <c:pt idx="3">
                  <c:v>Manufacturing</c:v>
                </c:pt>
                <c:pt idx="4">
                  <c:v>Mining and quarrying</c:v>
                </c:pt>
              </c:strCache>
            </c:strRef>
          </c:cat>
          <c:val>
            <c:numRef>
              <c:f>'2019 expenditure by industry '!$F$2:$F$6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3A-284C-8597-0DD00EE00835}"/>
            </c:ext>
          </c:extLst>
        </c:ser>
        <c:ser>
          <c:idx val="5"/>
          <c:order val="5"/>
          <c:tx>
            <c:strRef>
              <c:f>'2019 expenditure by industry '!$G$1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 expenditure by industry '!$A$2:$A$6</c:f>
              <c:strCache>
                <c:ptCount val="5"/>
                <c:pt idx="0">
                  <c:v>Total EPE by type</c:v>
                </c:pt>
                <c:pt idx="1">
                  <c:v>Water Supply and waste</c:v>
                </c:pt>
                <c:pt idx="2">
                  <c:v>Energy production</c:v>
                </c:pt>
                <c:pt idx="3">
                  <c:v>Manufacturing</c:v>
                </c:pt>
                <c:pt idx="4">
                  <c:v>Mining and quarrying</c:v>
                </c:pt>
              </c:strCache>
            </c:strRef>
          </c:cat>
          <c:val>
            <c:numRef>
              <c:f>'2019 expenditure by industry '!$G$2:$G$6</c:f>
              <c:numCache>
                <c:formatCode>General</c:formatCode>
                <c:ptCount val="5"/>
                <c:pt idx="0">
                  <c:v>2107</c:v>
                </c:pt>
                <c:pt idx="1">
                  <c:v>48</c:v>
                </c:pt>
                <c:pt idx="2">
                  <c:v>82</c:v>
                </c:pt>
                <c:pt idx="3">
                  <c:v>1650</c:v>
                </c:pt>
                <c:pt idx="4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3A-284C-8597-0DD00EE00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81499375"/>
        <c:axId val="381252015"/>
      </c:barChart>
      <c:catAx>
        <c:axId val="381499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52015"/>
        <c:crosses val="autoZero"/>
        <c:auto val="1"/>
        <c:lblAlgn val="ctr"/>
        <c:lblOffset val="100"/>
        <c:noMultiLvlLbl val="0"/>
      </c:catAx>
      <c:valAx>
        <c:axId val="381252015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99375"/>
        <c:crosses val="autoZero"/>
        <c:crossBetween val="between"/>
        <c:majorUnit val="300"/>
        <c:dispUnits>
          <c:builtInUnit val="thousands"/>
          <c:dispUnitsLbl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£</a:t>
                  </a:r>
                  <a:r>
                    <a:rPr lang="en-GB" baseline="0"/>
                    <a:t> billions</a:t>
                  </a:r>
                  <a:endParaRPr lang="en-GB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'Industry total over time'!$A$2</c:f>
              <c:strCache>
                <c:ptCount val="1"/>
                <c:pt idx="0">
                  <c:v>Mining and Quarrying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time'!$B$2:$E$2</c:f>
              <c:numCache>
                <c:formatCode>General</c:formatCode>
                <c:ptCount val="4"/>
                <c:pt idx="0">
                  <c:v>201</c:v>
                </c:pt>
                <c:pt idx="1">
                  <c:v>358</c:v>
                </c:pt>
                <c:pt idx="2">
                  <c:v>222</c:v>
                </c:pt>
                <c:pt idx="3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E-574D-9293-5E5E38098864}"/>
            </c:ext>
          </c:extLst>
        </c:ser>
        <c:ser>
          <c:idx val="1"/>
          <c:order val="1"/>
          <c:tx>
            <c:strRef>
              <c:f>'Industry total over time'!$A$3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time'!$B$3:$E$3</c:f>
              <c:numCache>
                <c:formatCode>General</c:formatCode>
                <c:ptCount val="4"/>
                <c:pt idx="0">
                  <c:v>1499</c:v>
                </c:pt>
                <c:pt idx="1">
                  <c:v>1551</c:v>
                </c:pt>
                <c:pt idx="2">
                  <c:v>1594</c:v>
                </c:pt>
                <c:pt idx="3">
                  <c:v>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E-574D-9293-5E5E3809886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time'!$B$4:$E$4</c:f>
            </c:numRef>
          </c:val>
          <c:extLst>
            <c:ext xmlns:c16="http://schemas.microsoft.com/office/drawing/2014/chart" uri="{C3380CC4-5D6E-409C-BE32-E72D297353CC}">
              <c16:uniqueId val="{00000002-15EE-574D-9293-5E5E3809886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time'!$B$5:$E$5</c:f>
            </c:numRef>
          </c:val>
          <c:extLst>
            <c:ext xmlns:c16="http://schemas.microsoft.com/office/drawing/2014/chart" uri="{C3380CC4-5D6E-409C-BE32-E72D297353CC}">
              <c16:uniqueId val="{00000003-15EE-574D-9293-5E5E3809886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time'!$B$6:$E$6</c:f>
            </c:numRef>
          </c:val>
          <c:extLst>
            <c:ext xmlns:c16="http://schemas.microsoft.com/office/drawing/2014/chart" uri="{C3380CC4-5D6E-409C-BE32-E72D297353CC}">
              <c16:uniqueId val="{00000005-15EE-574D-9293-5E5E3809886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time'!$B$7:$E$7</c:f>
            </c:numRef>
          </c:val>
          <c:extLst>
            <c:ext xmlns:c16="http://schemas.microsoft.com/office/drawing/2014/chart" uri="{C3380CC4-5D6E-409C-BE32-E72D297353CC}">
              <c16:uniqueId val="{00000006-15EE-574D-9293-5E5E3809886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time'!$B$8:$E$8</c:f>
            </c:numRef>
          </c:val>
          <c:extLst>
            <c:ext xmlns:c16="http://schemas.microsoft.com/office/drawing/2014/chart" uri="{C3380CC4-5D6E-409C-BE32-E72D297353CC}">
              <c16:uniqueId val="{00000007-15EE-574D-9293-5E5E3809886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time'!$B$9:$E$9</c:f>
            </c:numRef>
          </c:val>
          <c:extLst>
            <c:ext xmlns:c16="http://schemas.microsoft.com/office/drawing/2014/chart" uri="{C3380CC4-5D6E-409C-BE32-E72D297353CC}">
              <c16:uniqueId val="{00000008-15EE-574D-9293-5E5E3809886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time'!$B$10:$E$10</c:f>
            </c:numRef>
          </c:val>
          <c:extLst>
            <c:ext xmlns:c16="http://schemas.microsoft.com/office/drawing/2014/chart" uri="{C3380CC4-5D6E-409C-BE32-E72D297353CC}">
              <c16:uniqueId val="{00000009-15EE-574D-9293-5E5E3809886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time'!$B$11:$E$11</c:f>
            </c:numRef>
          </c:val>
          <c:extLst>
            <c:ext xmlns:c16="http://schemas.microsoft.com/office/drawing/2014/chart" uri="{C3380CC4-5D6E-409C-BE32-E72D297353CC}">
              <c16:uniqueId val="{0000000A-15EE-574D-9293-5E5E3809886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time'!$B$12:$E$12</c:f>
            </c:numRef>
          </c:val>
          <c:extLst>
            <c:ext xmlns:c16="http://schemas.microsoft.com/office/drawing/2014/chart" uri="{C3380CC4-5D6E-409C-BE32-E72D297353CC}">
              <c16:uniqueId val="{0000000B-15EE-574D-9293-5E5E3809886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time'!$B$13:$E$13</c:f>
            </c:numRef>
          </c:val>
          <c:extLst>
            <c:ext xmlns:c16="http://schemas.microsoft.com/office/drawing/2014/chart" uri="{C3380CC4-5D6E-409C-BE32-E72D297353CC}">
              <c16:uniqueId val="{0000000C-15EE-574D-9293-5E5E3809886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time'!$B$14:$E$14</c:f>
            </c:numRef>
          </c:val>
          <c:extLst>
            <c:ext xmlns:c16="http://schemas.microsoft.com/office/drawing/2014/chart" uri="{C3380CC4-5D6E-409C-BE32-E72D297353CC}">
              <c16:uniqueId val="{0000000D-15EE-574D-9293-5E5E38098864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time'!$B$15:$E$15</c:f>
            </c:numRef>
          </c:val>
          <c:extLst>
            <c:ext xmlns:c16="http://schemas.microsoft.com/office/drawing/2014/chart" uri="{C3380CC4-5D6E-409C-BE32-E72D297353CC}">
              <c16:uniqueId val="{0000000E-15EE-574D-9293-5E5E38098864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time'!$B$16:$E$16</c:f>
            </c:numRef>
          </c:val>
          <c:extLst>
            <c:ext xmlns:c16="http://schemas.microsoft.com/office/drawing/2014/chart" uri="{C3380CC4-5D6E-409C-BE32-E72D297353CC}">
              <c16:uniqueId val="{0000000F-15EE-574D-9293-5E5E38098864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time'!$B$17:$E$17</c:f>
            </c:numRef>
          </c:val>
          <c:extLst>
            <c:ext xmlns:c16="http://schemas.microsoft.com/office/drawing/2014/chart" uri="{C3380CC4-5D6E-409C-BE32-E72D297353CC}">
              <c16:uniqueId val="{00000010-15EE-574D-9293-5E5E38098864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time'!$B$18:$E$18</c:f>
            </c:numRef>
          </c:val>
          <c:extLst>
            <c:ext xmlns:c16="http://schemas.microsoft.com/office/drawing/2014/chart" uri="{C3380CC4-5D6E-409C-BE32-E72D297353CC}">
              <c16:uniqueId val="{00000011-15EE-574D-9293-5E5E38098864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time'!$B$19:$E$19</c:f>
            </c:numRef>
          </c:val>
          <c:extLst>
            <c:ext xmlns:c16="http://schemas.microsoft.com/office/drawing/2014/chart" uri="{C3380CC4-5D6E-409C-BE32-E72D297353CC}">
              <c16:uniqueId val="{00000012-15EE-574D-9293-5E5E38098864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time'!$B$20:$E$20</c:f>
            </c:numRef>
          </c:val>
          <c:extLst>
            <c:ext xmlns:c16="http://schemas.microsoft.com/office/drawing/2014/chart" uri="{C3380CC4-5D6E-409C-BE32-E72D297353CC}">
              <c16:uniqueId val="{00000013-15EE-574D-9293-5E5E38098864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time'!$B$21:$E$21</c:f>
            </c:numRef>
          </c:val>
          <c:extLst>
            <c:ext xmlns:c16="http://schemas.microsoft.com/office/drawing/2014/chart" uri="{C3380CC4-5D6E-409C-BE32-E72D297353CC}">
              <c16:uniqueId val="{00000014-15EE-574D-9293-5E5E38098864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time'!$B$22:$E$22</c:f>
            </c:numRef>
          </c:val>
          <c:extLst>
            <c:ext xmlns:c16="http://schemas.microsoft.com/office/drawing/2014/chart" uri="{C3380CC4-5D6E-409C-BE32-E72D297353CC}">
              <c16:uniqueId val="{00000015-15EE-574D-9293-5E5E38098864}"/>
            </c:ext>
          </c:extLst>
        </c:ser>
        <c:ser>
          <c:idx val="21"/>
          <c:order val="21"/>
          <c:tx>
            <c:strRef>
              <c:f>'Industry total over time'!$A$23</c:f>
              <c:strCache>
                <c:ptCount val="1"/>
                <c:pt idx="0">
                  <c:v>Electricity, Gas, Steam and Air Conditioning Supply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193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5EE-574D-9293-5E5E38098864}"/>
            </c:ext>
          </c:extLst>
        </c:ser>
        <c:ser>
          <c:idx val="22"/>
          <c:order val="22"/>
          <c:tx>
            <c:strRef>
              <c:f>'Industry total over time'!$A$24</c:f>
              <c:strCache>
                <c:ptCount val="1"/>
                <c:pt idx="0">
                  <c:v>Water Supply and Waste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time'!$B$24:$E$24</c:f>
              <c:numCache>
                <c:formatCode>General</c:formatCode>
                <c:ptCount val="4"/>
                <c:pt idx="0">
                  <c:v>0</c:v>
                </c:pt>
                <c:pt idx="1">
                  <c:v>36</c:v>
                </c:pt>
                <c:pt idx="2">
                  <c:v>47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5EE-574D-9293-5E5E38098864}"/>
            </c:ext>
          </c:extLst>
        </c:ser>
        <c:ser>
          <c:idx val="23"/>
          <c:order val="23"/>
          <c:tx>
            <c:strRef>
              <c:f>'Industry total over time'!$A$25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'Industry total over time'!$B$1:$E$1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'Industry total over time'!$B$25:$E$25</c:f>
              <c:numCache>
                <c:formatCode>General</c:formatCode>
                <c:ptCount val="4"/>
                <c:pt idx="0">
                  <c:v>1971</c:v>
                </c:pt>
                <c:pt idx="1">
                  <c:v>2217</c:v>
                </c:pt>
                <c:pt idx="2">
                  <c:v>2061</c:v>
                </c:pt>
                <c:pt idx="3">
                  <c:v>2107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EE-574D-9293-5E5E380988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9141968"/>
        <c:axId val="289018543"/>
      </c:barChart>
      <c:catAx>
        <c:axId val="19991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18543"/>
        <c:crosses val="autoZero"/>
        <c:auto val="1"/>
        <c:lblAlgn val="ctr"/>
        <c:lblOffset val="100"/>
        <c:noMultiLvlLbl val="0"/>
      </c:catAx>
      <c:valAx>
        <c:axId val="289018543"/>
        <c:scaling>
          <c:orientation val="minMax"/>
          <c:max val="2250"/>
        </c:scaling>
        <c:delete val="1"/>
        <c:axPos val="l"/>
        <c:numFmt formatCode="General" sourceLinked="1"/>
        <c:majorTickMark val="none"/>
        <c:minorTickMark val="none"/>
        <c:tickLblPos val="nextTo"/>
        <c:crossAx val="19991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114300</xdr:rowOff>
    </xdr:from>
    <xdr:to>
      <xdr:col>13</xdr:col>
      <xdr:colOff>355600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DB0FF-DF56-254C-85D9-7DC9AC472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11</xdr:row>
      <xdr:rowOff>152400</xdr:rowOff>
    </xdr:from>
    <xdr:to>
      <xdr:col>3</xdr:col>
      <xdr:colOff>1549400</xdr:colOff>
      <xdr:row>30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B6C6C1-C35B-4D4C-A9AC-67934FFE8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2540000</xdr:colOff>
      <xdr:row>36</xdr:row>
      <xdr:rowOff>50800</xdr:rowOff>
    </xdr:from>
    <xdr:to>
      <xdr:col>4</xdr:col>
      <xdr:colOff>571500</xdr:colOff>
      <xdr:row>59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52B72-7508-D542-93AB-3809FAC24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28</xdr:row>
      <xdr:rowOff>76200</xdr:rowOff>
    </xdr:from>
    <xdr:to>
      <xdr:col>7</xdr:col>
      <xdr:colOff>38100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E82C1-106A-F54E-980A-EED23AB87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ustry%20environmental%20protection%20expenditure%20indus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2019"/>
      <sheetName val="Total 2018"/>
      <sheetName val="External Opex 2019"/>
      <sheetName val="External Opex 2018"/>
      <sheetName val="External Opex 2017"/>
      <sheetName val="External Opex 2016"/>
      <sheetName val="In-house Opex 2019"/>
      <sheetName val="In-house Opex 2018"/>
      <sheetName val="In-house Opex 2017"/>
      <sheetName val="In-house Opex 2016"/>
      <sheetName val="End of Pipe Capex 2019"/>
      <sheetName val="End of Pipe Capex 2018"/>
      <sheetName val="End of Pipe Capex 2017"/>
      <sheetName val="End of Pipe Capex 2016"/>
      <sheetName val="Integrated Capex 2019"/>
      <sheetName val="Integrated Capex 2018"/>
      <sheetName val="Integrated Capex 2017"/>
      <sheetName val="Integrated Capex 2016"/>
      <sheetName val="Disposals 2019"/>
      <sheetName val="Disposals 2018"/>
      <sheetName val="Disposals 2017"/>
      <sheetName val="Disposals 2016"/>
    </sheetNames>
    <sheetDataSet>
      <sheetData sheetId="0"/>
      <sheetData sheetId="1"/>
      <sheetData sheetId="2">
        <row r="2">
          <cell r="B2">
            <v>5</v>
          </cell>
          <cell r="F2">
            <v>17</v>
          </cell>
          <cell r="J2">
            <v>53</v>
          </cell>
          <cell r="N2">
            <v>27</v>
          </cell>
          <cell r="R2">
            <v>102</v>
          </cell>
        </row>
        <row r="3">
          <cell r="B3">
            <v>284</v>
          </cell>
          <cell r="F3">
            <v>31</v>
          </cell>
          <cell r="J3">
            <v>661</v>
          </cell>
          <cell r="N3">
            <v>54</v>
          </cell>
          <cell r="R3">
            <v>1031</v>
          </cell>
        </row>
        <row r="4">
          <cell r="B4">
            <v>135</v>
          </cell>
          <cell r="F4">
            <v>6</v>
          </cell>
          <cell r="J4">
            <v>172</v>
          </cell>
          <cell r="N4">
            <v>9</v>
          </cell>
          <cell r="R4">
            <v>322</v>
          </cell>
        </row>
        <row r="5">
          <cell r="B5">
            <v>4</v>
          </cell>
          <cell r="F5">
            <v>0</v>
          </cell>
          <cell r="J5">
            <v>22</v>
          </cell>
          <cell r="N5">
            <v>1</v>
          </cell>
          <cell r="R5">
            <v>27</v>
          </cell>
        </row>
        <row r="6">
          <cell r="B6">
            <v>1</v>
          </cell>
          <cell r="F6">
            <v>1</v>
          </cell>
          <cell r="J6">
            <v>22</v>
          </cell>
          <cell r="N6">
            <v>2</v>
          </cell>
          <cell r="R6">
            <v>26</v>
          </cell>
        </row>
        <row r="7">
          <cell r="B7">
            <v>13</v>
          </cell>
          <cell r="F7">
            <v>1</v>
          </cell>
          <cell r="J7">
            <v>58</v>
          </cell>
          <cell r="N7">
            <v>4</v>
          </cell>
          <cell r="R7">
            <v>76</v>
          </cell>
        </row>
        <row r="8">
          <cell r="B8">
            <v>3</v>
          </cell>
          <cell r="F8">
            <v>0</v>
          </cell>
          <cell r="J8">
            <v>11</v>
          </cell>
          <cell r="N8">
            <v>0</v>
          </cell>
          <cell r="R8">
            <v>14</v>
          </cell>
        </row>
        <row r="9">
          <cell r="B9">
            <v>11</v>
          </cell>
          <cell r="F9">
            <v>6</v>
          </cell>
          <cell r="J9">
            <v>21</v>
          </cell>
          <cell r="N9">
            <v>6</v>
          </cell>
          <cell r="R9">
            <v>44</v>
          </cell>
        </row>
        <row r="10">
          <cell r="B10">
            <v>55</v>
          </cell>
          <cell r="F10">
            <v>4</v>
          </cell>
          <cell r="J10">
            <v>67</v>
          </cell>
          <cell r="N10">
            <v>10</v>
          </cell>
          <cell r="R10">
            <v>136</v>
          </cell>
        </row>
        <row r="11">
          <cell r="B11">
            <v>9</v>
          </cell>
          <cell r="F11">
            <v>1</v>
          </cell>
          <cell r="J11">
            <v>22</v>
          </cell>
          <cell r="N11">
            <v>2</v>
          </cell>
          <cell r="R11">
            <v>33</v>
          </cell>
        </row>
        <row r="12">
          <cell r="B12">
            <v>5</v>
          </cell>
          <cell r="F12">
            <v>1</v>
          </cell>
          <cell r="J12">
            <v>39</v>
          </cell>
          <cell r="N12">
            <v>2</v>
          </cell>
          <cell r="R12">
            <v>46</v>
          </cell>
        </row>
        <row r="13">
          <cell r="B13">
            <v>8</v>
          </cell>
          <cell r="F13">
            <v>6</v>
          </cell>
          <cell r="J13">
            <v>41</v>
          </cell>
          <cell r="N13">
            <v>3</v>
          </cell>
          <cell r="R13">
            <v>58</v>
          </cell>
        </row>
        <row r="14">
          <cell r="B14">
            <v>4</v>
          </cell>
          <cell r="F14">
            <v>1</v>
          </cell>
          <cell r="J14">
            <v>22</v>
          </cell>
          <cell r="N14">
            <v>1</v>
          </cell>
          <cell r="R14">
            <v>29</v>
          </cell>
        </row>
        <row r="15">
          <cell r="B15">
            <v>16</v>
          </cell>
          <cell r="F15">
            <v>2</v>
          </cell>
          <cell r="J15">
            <v>47</v>
          </cell>
          <cell r="N15">
            <v>4</v>
          </cell>
          <cell r="R15">
            <v>69</v>
          </cell>
        </row>
        <row r="16">
          <cell r="B16">
            <v>3</v>
          </cell>
          <cell r="F16">
            <v>0</v>
          </cell>
          <cell r="J16">
            <v>14</v>
          </cell>
          <cell r="N16">
            <v>0</v>
          </cell>
          <cell r="R16">
            <v>18</v>
          </cell>
        </row>
        <row r="17">
          <cell r="B17">
            <v>2</v>
          </cell>
          <cell r="F17">
            <v>0</v>
          </cell>
          <cell r="J17">
            <v>8</v>
          </cell>
          <cell r="N17">
            <v>1</v>
          </cell>
          <cell r="R17">
            <v>11</v>
          </cell>
        </row>
        <row r="18">
          <cell r="B18">
            <v>4</v>
          </cell>
          <cell r="F18">
            <v>0</v>
          </cell>
          <cell r="J18">
            <v>19</v>
          </cell>
          <cell r="N18">
            <v>2</v>
          </cell>
          <cell r="R18">
            <v>26</v>
          </cell>
        </row>
        <row r="19">
          <cell r="B19">
            <v>5</v>
          </cell>
          <cell r="F19">
            <v>1</v>
          </cell>
          <cell r="J19">
            <v>24</v>
          </cell>
          <cell r="N19">
            <v>2</v>
          </cell>
          <cell r="R19">
            <v>31</v>
          </cell>
        </row>
        <row r="20">
          <cell r="B20">
            <v>3</v>
          </cell>
          <cell r="F20">
            <v>2</v>
          </cell>
          <cell r="J20">
            <v>19</v>
          </cell>
          <cell r="N20">
            <v>2</v>
          </cell>
          <cell r="R20">
            <v>26</v>
          </cell>
        </row>
        <row r="21">
          <cell r="B21">
            <v>1</v>
          </cell>
          <cell r="F21">
            <v>0</v>
          </cell>
          <cell r="J21">
            <v>24</v>
          </cell>
          <cell r="N21">
            <v>0</v>
          </cell>
          <cell r="R21">
            <v>26</v>
          </cell>
        </row>
        <row r="22">
          <cell r="B22">
            <v>1</v>
          </cell>
          <cell r="F22">
            <v>0</v>
          </cell>
          <cell r="J22">
            <v>8</v>
          </cell>
          <cell r="N22">
            <v>2</v>
          </cell>
          <cell r="R22">
            <v>11</v>
          </cell>
        </row>
        <row r="23">
          <cell r="B23">
            <v>5</v>
          </cell>
          <cell r="F23">
            <v>2</v>
          </cell>
          <cell r="J23">
            <v>32</v>
          </cell>
          <cell r="N23">
            <v>14</v>
          </cell>
          <cell r="R23">
            <v>52</v>
          </cell>
        </row>
        <row r="24">
          <cell r="B24">
            <v>26</v>
          </cell>
          <cell r="F24">
            <v>0</v>
          </cell>
          <cell r="J24">
            <v>20</v>
          </cell>
          <cell r="N24">
            <v>1</v>
          </cell>
          <cell r="R24">
            <v>46</v>
          </cell>
        </row>
        <row r="25">
          <cell r="B25">
            <v>320</v>
          </cell>
          <cell r="F25">
            <v>50</v>
          </cell>
          <cell r="J25">
            <v>766</v>
          </cell>
          <cell r="N25">
            <v>96</v>
          </cell>
          <cell r="R25">
            <v>1231</v>
          </cell>
        </row>
      </sheetData>
      <sheetData sheetId="3">
        <row r="2">
          <cell r="B2">
            <v>19</v>
          </cell>
          <cell r="F2">
            <v>8</v>
          </cell>
          <cell r="J2">
            <v>49</v>
          </cell>
          <cell r="N2">
            <v>24</v>
          </cell>
          <cell r="R2">
            <v>100</v>
          </cell>
        </row>
        <row r="3">
          <cell r="B3">
            <v>282</v>
          </cell>
          <cell r="F3">
            <v>30</v>
          </cell>
          <cell r="J3">
            <v>641</v>
          </cell>
          <cell r="N3">
            <v>52</v>
          </cell>
          <cell r="R3">
            <v>1006</v>
          </cell>
        </row>
        <row r="4">
          <cell r="B4">
            <v>139</v>
          </cell>
          <cell r="F4">
            <v>2</v>
          </cell>
          <cell r="J4">
            <v>134</v>
          </cell>
          <cell r="N4">
            <v>7</v>
          </cell>
          <cell r="R4">
            <v>282</v>
          </cell>
        </row>
        <row r="5">
          <cell r="B5">
            <v>4</v>
          </cell>
          <cell r="F5">
            <v>0</v>
          </cell>
          <cell r="J5">
            <v>18</v>
          </cell>
          <cell r="N5">
            <v>1</v>
          </cell>
          <cell r="R5">
            <v>23</v>
          </cell>
        </row>
        <row r="6">
          <cell r="B6">
            <v>5</v>
          </cell>
          <cell r="F6">
            <v>2</v>
          </cell>
          <cell r="J6">
            <v>23</v>
          </cell>
          <cell r="N6">
            <v>1</v>
          </cell>
          <cell r="R6">
            <v>30</v>
          </cell>
        </row>
        <row r="7">
          <cell r="B7">
            <v>8</v>
          </cell>
          <cell r="F7">
            <v>0</v>
          </cell>
          <cell r="J7">
            <v>54</v>
          </cell>
          <cell r="N7">
            <v>2</v>
          </cell>
          <cell r="R7">
            <v>64</v>
          </cell>
        </row>
        <row r="8">
          <cell r="B8">
            <v>1</v>
          </cell>
          <cell r="F8">
            <v>0</v>
          </cell>
          <cell r="J8">
            <v>14</v>
          </cell>
          <cell r="N8">
            <v>0</v>
          </cell>
          <cell r="R8">
            <v>15</v>
          </cell>
        </row>
        <row r="9">
          <cell r="B9">
            <v>8</v>
          </cell>
          <cell r="F9">
            <v>5</v>
          </cell>
          <cell r="J9">
            <v>17</v>
          </cell>
          <cell r="N9">
            <v>2</v>
          </cell>
          <cell r="R9">
            <v>31</v>
          </cell>
        </row>
        <row r="10">
          <cell r="B10">
            <v>50</v>
          </cell>
          <cell r="F10">
            <v>6</v>
          </cell>
          <cell r="J10">
            <v>63</v>
          </cell>
          <cell r="N10">
            <v>14</v>
          </cell>
          <cell r="R10">
            <v>133</v>
          </cell>
        </row>
        <row r="11">
          <cell r="B11">
            <v>9</v>
          </cell>
          <cell r="F11">
            <v>1</v>
          </cell>
          <cell r="J11">
            <v>25</v>
          </cell>
          <cell r="N11">
            <v>1</v>
          </cell>
          <cell r="R11">
            <v>37</v>
          </cell>
        </row>
        <row r="12">
          <cell r="B12">
            <v>6</v>
          </cell>
          <cell r="F12">
            <v>1</v>
          </cell>
          <cell r="J12">
            <v>43</v>
          </cell>
          <cell r="N12">
            <v>2</v>
          </cell>
          <cell r="R12">
            <v>52</v>
          </cell>
        </row>
        <row r="13">
          <cell r="B13">
            <v>11</v>
          </cell>
          <cell r="F13">
            <v>3</v>
          </cell>
          <cell r="J13">
            <v>40</v>
          </cell>
          <cell r="N13">
            <v>2</v>
          </cell>
          <cell r="R13">
            <v>55</v>
          </cell>
        </row>
        <row r="14">
          <cell r="B14">
            <v>4</v>
          </cell>
          <cell r="F14">
            <v>4</v>
          </cell>
          <cell r="J14">
            <v>20</v>
          </cell>
          <cell r="N14">
            <v>2</v>
          </cell>
          <cell r="R14">
            <v>31</v>
          </cell>
        </row>
        <row r="15">
          <cell r="B15">
            <v>15</v>
          </cell>
          <cell r="F15">
            <v>2</v>
          </cell>
          <cell r="J15">
            <v>35</v>
          </cell>
          <cell r="N15">
            <v>3</v>
          </cell>
          <cell r="R15">
            <v>55</v>
          </cell>
        </row>
        <row r="16">
          <cell r="B16">
            <v>3</v>
          </cell>
          <cell r="F16">
            <v>1</v>
          </cell>
          <cell r="J16">
            <v>11</v>
          </cell>
          <cell r="N16">
            <v>1</v>
          </cell>
          <cell r="R16">
            <v>15</v>
          </cell>
        </row>
        <row r="17">
          <cell r="B17">
            <v>1</v>
          </cell>
          <cell r="F17">
            <v>0</v>
          </cell>
          <cell r="J17">
            <v>9</v>
          </cell>
          <cell r="N17">
            <v>1</v>
          </cell>
          <cell r="R17">
            <v>11</v>
          </cell>
        </row>
        <row r="18">
          <cell r="B18">
            <v>5</v>
          </cell>
          <cell r="F18">
            <v>0</v>
          </cell>
          <cell r="J18">
            <v>20</v>
          </cell>
          <cell r="N18">
            <v>1</v>
          </cell>
          <cell r="R18">
            <v>26</v>
          </cell>
        </row>
        <row r="19">
          <cell r="B19">
            <v>6</v>
          </cell>
          <cell r="F19">
            <v>1</v>
          </cell>
          <cell r="J19">
            <v>45</v>
          </cell>
          <cell r="N19">
            <v>7</v>
          </cell>
          <cell r="R19">
            <v>59</v>
          </cell>
        </row>
        <row r="20">
          <cell r="B20">
            <v>3</v>
          </cell>
          <cell r="F20">
            <v>2</v>
          </cell>
          <cell r="J20">
            <v>19</v>
          </cell>
          <cell r="N20">
            <v>3</v>
          </cell>
          <cell r="R20">
            <v>26</v>
          </cell>
        </row>
        <row r="21">
          <cell r="B21">
            <v>2</v>
          </cell>
          <cell r="F21">
            <v>0</v>
          </cell>
          <cell r="J21">
            <v>43</v>
          </cell>
          <cell r="N21">
            <v>0</v>
          </cell>
          <cell r="R21">
            <v>45</v>
          </cell>
        </row>
        <row r="22">
          <cell r="B22">
            <v>3</v>
          </cell>
          <cell r="F22">
            <v>1</v>
          </cell>
          <cell r="J22">
            <v>10</v>
          </cell>
          <cell r="N22">
            <v>2</v>
          </cell>
          <cell r="R22">
            <v>16</v>
          </cell>
        </row>
        <row r="23">
          <cell r="B23">
            <v>9</v>
          </cell>
          <cell r="F23">
            <v>3</v>
          </cell>
          <cell r="J23">
            <v>32</v>
          </cell>
          <cell r="N23">
            <v>14</v>
          </cell>
          <cell r="R23">
            <v>58</v>
          </cell>
        </row>
        <row r="24">
          <cell r="B24">
            <v>21</v>
          </cell>
          <cell r="F24">
            <v>0</v>
          </cell>
          <cell r="J24">
            <v>17</v>
          </cell>
          <cell r="N24">
            <v>2</v>
          </cell>
          <cell r="R24">
            <v>40</v>
          </cell>
        </row>
        <row r="25">
          <cell r="B25">
            <v>331</v>
          </cell>
          <cell r="J25">
            <v>739</v>
          </cell>
          <cell r="N25">
            <v>93</v>
          </cell>
          <cell r="R25">
            <v>1205</v>
          </cell>
        </row>
      </sheetData>
      <sheetData sheetId="4">
        <row r="2">
          <cell r="R2">
            <v>107</v>
          </cell>
        </row>
        <row r="3">
          <cell r="R3">
            <v>983</v>
          </cell>
        </row>
        <row r="4">
          <cell r="R4">
            <v>243</v>
          </cell>
        </row>
        <row r="5">
          <cell r="R5">
            <v>62</v>
          </cell>
        </row>
        <row r="6">
          <cell r="R6">
            <v>21</v>
          </cell>
        </row>
        <row r="7">
          <cell r="R7">
            <v>40</v>
          </cell>
        </row>
        <row r="8">
          <cell r="R8">
            <v>20</v>
          </cell>
        </row>
        <row r="9">
          <cell r="R9">
            <v>35</v>
          </cell>
        </row>
        <row r="10">
          <cell r="R10">
            <v>120</v>
          </cell>
        </row>
        <row r="11">
          <cell r="R11">
            <v>30</v>
          </cell>
        </row>
        <row r="12">
          <cell r="R12">
            <v>52</v>
          </cell>
        </row>
        <row r="13">
          <cell r="R13">
            <v>49</v>
          </cell>
        </row>
        <row r="14">
          <cell r="R14">
            <v>20</v>
          </cell>
        </row>
        <row r="15">
          <cell r="R15">
            <v>47</v>
          </cell>
        </row>
        <row r="16">
          <cell r="R16">
            <v>14</v>
          </cell>
        </row>
        <row r="17">
          <cell r="R17">
            <v>11</v>
          </cell>
        </row>
        <row r="18">
          <cell r="R18">
            <v>30</v>
          </cell>
        </row>
        <row r="19">
          <cell r="R19">
            <v>60</v>
          </cell>
        </row>
        <row r="20">
          <cell r="R20">
            <v>80</v>
          </cell>
        </row>
        <row r="21">
          <cell r="R21">
            <v>34</v>
          </cell>
        </row>
        <row r="22">
          <cell r="R22">
            <v>16</v>
          </cell>
        </row>
        <row r="23">
          <cell r="R23">
            <v>102</v>
          </cell>
        </row>
        <row r="24">
          <cell r="R24">
            <v>31</v>
          </cell>
        </row>
        <row r="25">
          <cell r="R25">
            <v>1223</v>
          </cell>
        </row>
      </sheetData>
      <sheetData sheetId="5">
        <row r="2">
          <cell r="R2">
            <v>68</v>
          </cell>
        </row>
        <row r="3">
          <cell r="R3">
            <v>979</v>
          </cell>
        </row>
        <row r="4">
          <cell r="R4">
            <v>257</v>
          </cell>
        </row>
        <row r="5">
          <cell r="R5">
            <v>63</v>
          </cell>
        </row>
        <row r="6">
          <cell r="R6">
            <v>18</v>
          </cell>
        </row>
        <row r="7">
          <cell r="R7">
            <v>36</v>
          </cell>
        </row>
        <row r="8">
          <cell r="R8">
            <v>16</v>
          </cell>
        </row>
        <row r="9">
          <cell r="R9">
            <v>35</v>
          </cell>
        </row>
        <row r="10">
          <cell r="R10">
            <v>106</v>
          </cell>
        </row>
        <row r="11">
          <cell r="R11">
            <v>37</v>
          </cell>
        </row>
        <row r="12">
          <cell r="R12">
            <v>43</v>
          </cell>
        </row>
        <row r="13">
          <cell r="R13">
            <v>39</v>
          </cell>
        </row>
        <row r="14">
          <cell r="R14">
            <v>27</v>
          </cell>
        </row>
        <row r="15">
          <cell r="R15">
            <v>57</v>
          </cell>
        </row>
        <row r="16">
          <cell r="R16">
            <v>11</v>
          </cell>
        </row>
        <row r="17">
          <cell r="R17">
            <v>49</v>
          </cell>
        </row>
        <row r="18">
          <cell r="R18">
            <v>50</v>
          </cell>
        </row>
        <row r="19">
          <cell r="R19">
            <v>57</v>
          </cell>
        </row>
        <row r="20">
          <cell r="R20">
            <v>44</v>
          </cell>
        </row>
        <row r="21">
          <cell r="R21">
            <v>23</v>
          </cell>
        </row>
        <row r="22">
          <cell r="R22">
            <v>12</v>
          </cell>
        </row>
        <row r="23">
          <cell r="R23">
            <v>105</v>
          </cell>
        </row>
        <row r="24">
          <cell r="R24">
            <v>33</v>
          </cell>
        </row>
        <row r="25">
          <cell r="R25">
            <v>1185</v>
          </cell>
        </row>
      </sheetData>
      <sheetData sheetId="6">
        <row r="2">
          <cell r="B2">
            <v>33</v>
          </cell>
          <cell r="F2">
            <v>38</v>
          </cell>
          <cell r="J2">
            <v>3</v>
          </cell>
          <cell r="N2">
            <v>6</v>
          </cell>
          <cell r="R2">
            <v>80</v>
          </cell>
        </row>
        <row r="3">
          <cell r="B3">
            <v>109</v>
          </cell>
          <cell r="F3">
            <v>58</v>
          </cell>
          <cell r="J3">
            <v>84</v>
          </cell>
          <cell r="N3">
            <v>66</v>
          </cell>
          <cell r="R3">
            <v>317</v>
          </cell>
        </row>
        <row r="4">
          <cell r="B4">
            <v>40</v>
          </cell>
          <cell r="F4">
            <v>1</v>
          </cell>
          <cell r="J4">
            <v>9</v>
          </cell>
          <cell r="N4">
            <v>5</v>
          </cell>
          <cell r="R4">
            <v>55</v>
          </cell>
        </row>
        <row r="5">
          <cell r="B5">
            <v>2</v>
          </cell>
          <cell r="F5">
            <v>0</v>
          </cell>
          <cell r="J5">
            <v>1</v>
          </cell>
          <cell r="N5">
            <v>1</v>
          </cell>
          <cell r="R5">
            <v>5</v>
          </cell>
        </row>
        <row r="6">
          <cell r="B6">
            <v>0</v>
          </cell>
          <cell r="F6">
            <v>0</v>
          </cell>
          <cell r="J6">
            <v>6</v>
          </cell>
          <cell r="N6">
            <v>1</v>
          </cell>
          <cell r="R6">
            <v>7</v>
          </cell>
        </row>
        <row r="7">
          <cell r="B7">
            <v>4</v>
          </cell>
          <cell r="F7">
            <v>0</v>
          </cell>
          <cell r="J7">
            <v>1</v>
          </cell>
          <cell r="N7">
            <v>1</v>
          </cell>
          <cell r="R7">
            <v>6</v>
          </cell>
        </row>
        <row r="8">
          <cell r="B8">
            <v>0</v>
          </cell>
          <cell r="F8">
            <v>0</v>
          </cell>
          <cell r="J8">
            <v>1</v>
          </cell>
          <cell r="N8">
            <v>0</v>
          </cell>
          <cell r="R8">
            <v>1</v>
          </cell>
        </row>
        <row r="9">
          <cell r="B9">
            <v>8</v>
          </cell>
          <cell r="F9">
            <v>18</v>
          </cell>
          <cell r="J9">
            <v>9</v>
          </cell>
          <cell r="N9">
            <v>9</v>
          </cell>
          <cell r="R9">
            <v>45</v>
          </cell>
        </row>
        <row r="10">
          <cell r="B10">
            <v>26</v>
          </cell>
          <cell r="F10">
            <v>21</v>
          </cell>
          <cell r="J10">
            <v>10</v>
          </cell>
          <cell r="N10">
            <v>6</v>
          </cell>
          <cell r="R10">
            <v>64</v>
          </cell>
        </row>
        <row r="11">
          <cell r="B11">
            <v>9</v>
          </cell>
          <cell r="F11">
            <v>1</v>
          </cell>
          <cell r="J11">
            <v>14</v>
          </cell>
          <cell r="N11">
            <v>13</v>
          </cell>
          <cell r="R11">
            <v>37</v>
          </cell>
        </row>
        <row r="12">
          <cell r="B12">
            <v>6</v>
          </cell>
          <cell r="F12">
            <v>0</v>
          </cell>
          <cell r="J12">
            <v>4</v>
          </cell>
          <cell r="N12">
            <v>1</v>
          </cell>
          <cell r="R12">
            <v>10</v>
          </cell>
        </row>
        <row r="13">
          <cell r="B13">
            <v>2</v>
          </cell>
          <cell r="F13">
            <v>4</v>
          </cell>
          <cell r="J13">
            <v>4</v>
          </cell>
          <cell r="N13">
            <v>2</v>
          </cell>
          <cell r="R13">
            <v>13</v>
          </cell>
        </row>
        <row r="14">
          <cell r="B14">
            <v>2</v>
          </cell>
          <cell r="F14">
            <v>1</v>
          </cell>
          <cell r="J14">
            <v>1</v>
          </cell>
          <cell r="N14">
            <v>1</v>
          </cell>
          <cell r="R14">
            <v>4</v>
          </cell>
        </row>
        <row r="15">
          <cell r="B15">
            <v>2</v>
          </cell>
          <cell r="F15">
            <v>3</v>
          </cell>
          <cell r="J15">
            <v>4</v>
          </cell>
          <cell r="N15">
            <v>4</v>
          </cell>
          <cell r="R15">
            <v>13</v>
          </cell>
        </row>
        <row r="16">
          <cell r="B16">
            <v>2</v>
          </cell>
          <cell r="F16">
            <v>2</v>
          </cell>
          <cell r="J16">
            <v>1</v>
          </cell>
          <cell r="N16">
            <v>3</v>
          </cell>
          <cell r="R16">
            <v>8</v>
          </cell>
        </row>
        <row r="17">
          <cell r="B17">
            <v>0</v>
          </cell>
          <cell r="F17">
            <v>0</v>
          </cell>
          <cell r="J17">
            <v>1</v>
          </cell>
          <cell r="N17">
            <v>3</v>
          </cell>
          <cell r="R17">
            <v>4</v>
          </cell>
        </row>
        <row r="18">
          <cell r="B18">
            <v>1</v>
          </cell>
          <cell r="F18">
            <v>1</v>
          </cell>
          <cell r="J18">
            <v>3</v>
          </cell>
          <cell r="N18">
            <v>4</v>
          </cell>
          <cell r="R18">
            <v>8</v>
          </cell>
        </row>
        <row r="19">
          <cell r="B19">
            <v>2</v>
          </cell>
          <cell r="F19">
            <v>2</v>
          </cell>
          <cell r="J19">
            <v>4</v>
          </cell>
          <cell r="N19">
            <v>2</v>
          </cell>
          <cell r="R19">
            <v>10</v>
          </cell>
        </row>
        <row r="20">
          <cell r="B20">
            <v>2</v>
          </cell>
          <cell r="F20">
            <v>2</v>
          </cell>
          <cell r="J20">
            <v>5</v>
          </cell>
          <cell r="N20">
            <v>7</v>
          </cell>
          <cell r="R20">
            <v>16</v>
          </cell>
        </row>
        <row r="21">
          <cell r="B21">
            <v>0</v>
          </cell>
          <cell r="F21">
            <v>1</v>
          </cell>
          <cell r="J21">
            <v>1</v>
          </cell>
          <cell r="N21">
            <v>2</v>
          </cell>
          <cell r="R21">
            <v>5</v>
          </cell>
        </row>
        <row r="22">
          <cell r="B22">
            <v>0</v>
          </cell>
          <cell r="F22">
            <v>0</v>
          </cell>
          <cell r="J22">
            <v>5</v>
          </cell>
          <cell r="N22">
            <v>0</v>
          </cell>
          <cell r="R22">
            <v>6</v>
          </cell>
        </row>
        <row r="23">
          <cell r="B23">
            <v>10</v>
          </cell>
          <cell r="F23">
            <v>7</v>
          </cell>
          <cell r="J23">
            <v>6</v>
          </cell>
          <cell r="N23">
            <v>7</v>
          </cell>
          <cell r="R23">
            <v>30</v>
          </cell>
        </row>
        <row r="24">
          <cell r="B24">
            <v>0</v>
          </cell>
          <cell r="F24">
            <v>0</v>
          </cell>
          <cell r="J24">
            <v>0</v>
          </cell>
          <cell r="N24">
            <v>2</v>
          </cell>
          <cell r="R24">
            <v>2</v>
          </cell>
        </row>
        <row r="25">
          <cell r="B25">
            <v>151</v>
          </cell>
          <cell r="F25">
            <v>103</v>
          </cell>
          <cell r="J25">
            <v>93</v>
          </cell>
          <cell r="N25">
            <v>81</v>
          </cell>
          <cell r="R25">
            <v>428</v>
          </cell>
        </row>
      </sheetData>
      <sheetData sheetId="7">
        <row r="2">
          <cell r="B2">
            <v>20</v>
          </cell>
          <cell r="F2">
            <v>24</v>
          </cell>
          <cell r="J2">
            <v>0</v>
          </cell>
          <cell r="N2">
            <v>12</v>
          </cell>
          <cell r="R2">
            <v>59</v>
          </cell>
        </row>
        <row r="3">
          <cell r="B3">
            <v>122</v>
          </cell>
          <cell r="F3">
            <v>62</v>
          </cell>
          <cell r="J3">
            <v>97</v>
          </cell>
          <cell r="N3">
            <v>63</v>
          </cell>
          <cell r="R3">
            <v>343</v>
          </cell>
        </row>
        <row r="4">
          <cell r="B4">
            <v>44</v>
          </cell>
          <cell r="F4">
            <v>2</v>
          </cell>
          <cell r="J4">
            <v>21</v>
          </cell>
          <cell r="N4">
            <v>5</v>
          </cell>
          <cell r="R4">
            <v>72</v>
          </cell>
        </row>
        <row r="5">
          <cell r="B5">
            <v>6</v>
          </cell>
          <cell r="F5">
            <v>0</v>
          </cell>
          <cell r="J5">
            <v>1</v>
          </cell>
          <cell r="N5">
            <v>2</v>
          </cell>
          <cell r="R5">
            <v>9</v>
          </cell>
        </row>
        <row r="6">
          <cell r="B6">
            <v>0</v>
          </cell>
          <cell r="F6">
            <v>2</v>
          </cell>
          <cell r="J6">
            <v>2</v>
          </cell>
          <cell r="N6">
            <v>1</v>
          </cell>
          <cell r="R6">
            <v>6</v>
          </cell>
        </row>
        <row r="7">
          <cell r="B7">
            <v>6</v>
          </cell>
          <cell r="F7">
            <v>1</v>
          </cell>
          <cell r="J7">
            <v>3</v>
          </cell>
          <cell r="N7">
            <v>1</v>
          </cell>
          <cell r="R7">
            <v>10</v>
          </cell>
        </row>
        <row r="8">
          <cell r="B8">
            <v>0</v>
          </cell>
          <cell r="F8">
            <v>0</v>
          </cell>
          <cell r="J8">
            <v>1</v>
          </cell>
          <cell r="N8">
            <v>1</v>
          </cell>
          <cell r="R8">
            <v>1</v>
          </cell>
        </row>
        <row r="9">
          <cell r="B9">
            <v>0</v>
          </cell>
          <cell r="F9">
            <v>0</v>
          </cell>
          <cell r="J9">
            <v>9</v>
          </cell>
          <cell r="N9">
            <v>0</v>
          </cell>
          <cell r="R9">
            <v>0</v>
          </cell>
        </row>
        <row r="10">
          <cell r="B10">
            <v>17</v>
          </cell>
          <cell r="F10">
            <v>15</v>
          </cell>
          <cell r="J10">
            <v>12</v>
          </cell>
          <cell r="N10">
            <v>4</v>
          </cell>
          <cell r="R10">
            <v>47</v>
          </cell>
        </row>
        <row r="11">
          <cell r="B11">
            <v>17</v>
          </cell>
          <cell r="F11">
            <v>2</v>
          </cell>
          <cell r="J11">
            <v>11</v>
          </cell>
          <cell r="N11">
            <v>9</v>
          </cell>
          <cell r="R11">
            <v>40</v>
          </cell>
        </row>
        <row r="12">
          <cell r="B12">
            <v>4</v>
          </cell>
          <cell r="F12">
            <v>0</v>
          </cell>
          <cell r="J12">
            <v>5</v>
          </cell>
          <cell r="N12">
            <v>1</v>
          </cell>
          <cell r="R12">
            <v>10</v>
          </cell>
        </row>
        <row r="13">
          <cell r="B13">
            <v>2</v>
          </cell>
          <cell r="F13">
            <v>4</v>
          </cell>
          <cell r="J13">
            <v>3</v>
          </cell>
          <cell r="N13">
            <v>0</v>
          </cell>
          <cell r="R13">
            <v>11</v>
          </cell>
        </row>
        <row r="14">
          <cell r="B14">
            <v>1</v>
          </cell>
          <cell r="F14">
            <v>1</v>
          </cell>
          <cell r="J14">
            <v>1</v>
          </cell>
          <cell r="N14">
            <v>0</v>
          </cell>
          <cell r="R14">
            <v>3</v>
          </cell>
        </row>
        <row r="15">
          <cell r="B15">
            <v>7</v>
          </cell>
          <cell r="F15">
            <v>2</v>
          </cell>
          <cell r="J15">
            <v>6</v>
          </cell>
          <cell r="N15">
            <v>4</v>
          </cell>
          <cell r="R15">
            <v>20</v>
          </cell>
        </row>
        <row r="16">
          <cell r="B16">
            <v>1</v>
          </cell>
          <cell r="F16">
            <v>1</v>
          </cell>
          <cell r="J16">
            <v>3</v>
          </cell>
          <cell r="N16">
            <v>0</v>
          </cell>
          <cell r="R16">
            <v>5</v>
          </cell>
        </row>
        <row r="17">
          <cell r="B17">
            <v>0</v>
          </cell>
          <cell r="F17">
            <v>0</v>
          </cell>
          <cell r="J17">
            <v>1</v>
          </cell>
          <cell r="N17">
            <v>1</v>
          </cell>
          <cell r="R17">
            <v>0</v>
          </cell>
        </row>
        <row r="18">
          <cell r="B18">
            <v>1</v>
          </cell>
          <cell r="F18">
            <v>0</v>
          </cell>
          <cell r="J18">
            <v>8</v>
          </cell>
          <cell r="N18">
            <v>1</v>
          </cell>
          <cell r="R18">
            <v>11</v>
          </cell>
        </row>
        <row r="19">
          <cell r="B19">
            <v>2</v>
          </cell>
          <cell r="F19">
            <v>0</v>
          </cell>
          <cell r="J19">
            <v>3</v>
          </cell>
          <cell r="N19">
            <v>3</v>
          </cell>
          <cell r="R19">
            <v>9</v>
          </cell>
        </row>
        <row r="20">
          <cell r="B20">
            <v>2</v>
          </cell>
          <cell r="F20">
            <v>1</v>
          </cell>
          <cell r="J20">
            <v>4</v>
          </cell>
          <cell r="N20">
            <v>5</v>
          </cell>
          <cell r="R20">
            <v>12</v>
          </cell>
        </row>
        <row r="21">
          <cell r="B21">
            <v>0</v>
          </cell>
          <cell r="F21">
            <v>0</v>
          </cell>
          <cell r="J21">
            <v>3</v>
          </cell>
          <cell r="N21">
            <v>1</v>
          </cell>
          <cell r="R21">
            <v>0</v>
          </cell>
        </row>
        <row r="22">
          <cell r="B22">
            <v>0</v>
          </cell>
          <cell r="F22">
            <v>4</v>
          </cell>
          <cell r="J22">
            <v>1</v>
          </cell>
          <cell r="N22">
            <v>1</v>
          </cell>
          <cell r="R22">
            <v>7</v>
          </cell>
        </row>
        <row r="23">
          <cell r="B23">
            <v>0</v>
          </cell>
          <cell r="F23">
            <v>72</v>
          </cell>
          <cell r="J23">
            <v>8</v>
          </cell>
          <cell r="N23">
            <v>10</v>
          </cell>
          <cell r="R23">
            <v>98</v>
          </cell>
        </row>
        <row r="24">
          <cell r="B24">
            <v>0</v>
          </cell>
          <cell r="F24">
            <v>0</v>
          </cell>
          <cell r="J24">
            <v>0</v>
          </cell>
          <cell r="N24">
            <v>3</v>
          </cell>
          <cell r="R24">
            <v>3</v>
          </cell>
        </row>
        <row r="25">
          <cell r="B25">
            <v>150</v>
          </cell>
          <cell r="J25">
            <v>108</v>
          </cell>
          <cell r="N25">
            <v>88</v>
          </cell>
          <cell r="R25">
            <v>504</v>
          </cell>
        </row>
      </sheetData>
      <sheetData sheetId="8">
        <row r="2">
          <cell r="R2">
            <v>52</v>
          </cell>
        </row>
        <row r="3">
          <cell r="R3">
            <v>322</v>
          </cell>
        </row>
        <row r="4">
          <cell r="R4">
            <v>51</v>
          </cell>
        </row>
        <row r="5">
          <cell r="R5">
            <v>4</v>
          </cell>
        </row>
        <row r="6">
          <cell r="R6">
            <v>6</v>
          </cell>
        </row>
        <row r="7">
          <cell r="R7">
            <v>9</v>
          </cell>
        </row>
        <row r="8">
          <cell r="R8">
            <v>2</v>
          </cell>
        </row>
        <row r="9">
          <cell r="R9">
            <v>27</v>
          </cell>
        </row>
        <row r="10">
          <cell r="R10">
            <v>40</v>
          </cell>
        </row>
        <row r="11">
          <cell r="R11">
            <v>38</v>
          </cell>
        </row>
        <row r="12">
          <cell r="R12">
            <v>11</v>
          </cell>
        </row>
        <row r="13">
          <cell r="R13">
            <v>51</v>
          </cell>
        </row>
        <row r="14">
          <cell r="R14">
            <v>6</v>
          </cell>
        </row>
        <row r="15">
          <cell r="R15">
            <v>16</v>
          </cell>
        </row>
        <row r="16">
          <cell r="R16">
            <v>4</v>
          </cell>
        </row>
        <row r="17">
          <cell r="R17">
            <v>2</v>
          </cell>
        </row>
        <row r="18">
          <cell r="R18">
            <v>10</v>
          </cell>
        </row>
        <row r="19">
          <cell r="R19">
            <v>19</v>
          </cell>
        </row>
        <row r="20">
          <cell r="R20">
            <v>16</v>
          </cell>
        </row>
        <row r="21">
          <cell r="R21">
            <v>7</v>
          </cell>
        </row>
        <row r="22">
          <cell r="R22">
            <v>2</v>
          </cell>
        </row>
        <row r="23">
          <cell r="R23">
            <v>95</v>
          </cell>
        </row>
        <row r="24">
          <cell r="R24">
            <v>3</v>
          </cell>
        </row>
        <row r="25">
          <cell r="R25">
            <v>472</v>
          </cell>
        </row>
      </sheetData>
      <sheetData sheetId="9">
        <row r="2">
          <cell r="R2">
            <v>60</v>
          </cell>
        </row>
        <row r="3">
          <cell r="R3">
            <v>316</v>
          </cell>
        </row>
        <row r="4">
          <cell r="R4">
            <v>52</v>
          </cell>
        </row>
        <row r="5">
          <cell r="R5">
            <v>4</v>
          </cell>
        </row>
        <row r="6">
          <cell r="R6">
            <v>2</v>
          </cell>
        </row>
        <row r="7">
          <cell r="R7">
            <v>8</v>
          </cell>
        </row>
        <row r="8">
          <cell r="R8">
            <v>3</v>
          </cell>
        </row>
        <row r="9">
          <cell r="R9">
            <v>25</v>
          </cell>
        </row>
        <row r="10">
          <cell r="R10">
            <v>47</v>
          </cell>
        </row>
        <row r="11">
          <cell r="R11">
            <v>42</v>
          </cell>
        </row>
        <row r="12">
          <cell r="R12">
            <v>32</v>
          </cell>
        </row>
        <row r="13">
          <cell r="R13">
            <v>22</v>
          </cell>
        </row>
        <row r="14">
          <cell r="R14">
            <v>5</v>
          </cell>
        </row>
        <row r="15">
          <cell r="R15">
            <v>25</v>
          </cell>
        </row>
        <row r="16">
          <cell r="R16">
            <v>5</v>
          </cell>
        </row>
        <row r="17">
          <cell r="R17">
            <v>4</v>
          </cell>
        </row>
        <row r="18">
          <cell r="R18">
            <v>9</v>
          </cell>
        </row>
        <row r="19">
          <cell r="R19">
            <v>14</v>
          </cell>
        </row>
        <row r="20">
          <cell r="R20">
            <v>9</v>
          </cell>
        </row>
        <row r="21">
          <cell r="R21">
            <v>6</v>
          </cell>
        </row>
        <row r="22">
          <cell r="R22">
            <v>2</v>
          </cell>
        </row>
        <row r="23">
          <cell r="R23">
            <v>86</v>
          </cell>
        </row>
        <row r="24">
          <cell r="R24">
            <v>5</v>
          </cell>
        </row>
        <row r="25">
          <cell r="R25">
            <v>467</v>
          </cell>
        </row>
      </sheetData>
      <sheetData sheetId="10">
        <row r="2">
          <cell r="B2">
            <v>0</v>
          </cell>
          <cell r="F2">
            <v>20</v>
          </cell>
          <cell r="J2">
            <v>3</v>
          </cell>
          <cell r="N2">
            <v>5</v>
          </cell>
          <cell r="R2">
            <v>107</v>
          </cell>
        </row>
        <row r="3">
          <cell r="B3">
            <v>123</v>
          </cell>
          <cell r="F3">
            <v>146</v>
          </cell>
          <cell r="J3">
            <v>9</v>
          </cell>
          <cell r="N3">
            <v>25</v>
          </cell>
          <cell r="R3">
            <v>302</v>
          </cell>
        </row>
        <row r="4">
          <cell r="B4">
            <v>26</v>
          </cell>
          <cell r="F4">
            <v>6</v>
          </cell>
          <cell r="J4">
            <v>3</v>
          </cell>
          <cell r="N4">
            <v>3</v>
          </cell>
          <cell r="R4">
            <v>38</v>
          </cell>
        </row>
        <row r="5">
          <cell r="B5">
            <v>0</v>
          </cell>
          <cell r="F5">
            <v>0</v>
          </cell>
          <cell r="J5">
            <v>0</v>
          </cell>
          <cell r="N5">
            <v>0</v>
          </cell>
          <cell r="R5">
            <v>0</v>
          </cell>
        </row>
        <row r="6">
          <cell r="B6">
            <v>0</v>
          </cell>
          <cell r="F6">
            <v>0</v>
          </cell>
          <cell r="J6">
            <v>1</v>
          </cell>
          <cell r="N6">
            <v>0</v>
          </cell>
          <cell r="R6">
            <v>2</v>
          </cell>
        </row>
        <row r="7">
          <cell r="B7">
            <v>0</v>
          </cell>
          <cell r="F7">
            <v>0</v>
          </cell>
          <cell r="J7">
            <v>0</v>
          </cell>
          <cell r="N7">
            <v>0</v>
          </cell>
          <cell r="R7">
            <v>2</v>
          </cell>
        </row>
        <row r="8">
          <cell r="B8">
            <v>0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</row>
        <row r="9">
          <cell r="B9">
            <v>18</v>
          </cell>
          <cell r="F9">
            <v>101</v>
          </cell>
          <cell r="J9">
            <v>0</v>
          </cell>
          <cell r="N9">
            <v>2</v>
          </cell>
          <cell r="R9">
            <v>121</v>
          </cell>
        </row>
        <row r="10">
          <cell r="B10">
            <v>6</v>
          </cell>
          <cell r="F10">
            <v>7</v>
          </cell>
          <cell r="J10">
            <v>0</v>
          </cell>
          <cell r="N10">
            <v>5</v>
          </cell>
          <cell r="R10">
            <v>18</v>
          </cell>
        </row>
        <row r="11">
          <cell r="B11">
            <v>4</v>
          </cell>
          <cell r="F11">
            <v>2</v>
          </cell>
          <cell r="J11">
            <v>0</v>
          </cell>
          <cell r="N11">
            <v>4</v>
          </cell>
          <cell r="R11">
            <v>10</v>
          </cell>
        </row>
        <row r="12">
          <cell r="B12">
            <v>3</v>
          </cell>
          <cell r="F12">
            <v>1</v>
          </cell>
          <cell r="J12">
            <v>1</v>
          </cell>
          <cell r="N12">
            <v>0</v>
          </cell>
          <cell r="R12">
            <v>4</v>
          </cell>
        </row>
        <row r="13">
          <cell r="B13">
            <v>0</v>
          </cell>
          <cell r="F13">
            <v>10</v>
          </cell>
          <cell r="J13">
            <v>1</v>
          </cell>
          <cell r="N13">
            <v>7</v>
          </cell>
          <cell r="R13">
            <v>18</v>
          </cell>
        </row>
        <row r="14">
          <cell r="B14">
            <v>1</v>
          </cell>
          <cell r="F14">
            <v>2</v>
          </cell>
          <cell r="J14">
            <v>0</v>
          </cell>
          <cell r="N14">
            <v>0</v>
          </cell>
          <cell r="R14">
            <v>3</v>
          </cell>
        </row>
        <row r="15">
          <cell r="B15">
            <v>56</v>
          </cell>
          <cell r="F15">
            <v>3</v>
          </cell>
          <cell r="J15">
            <v>0</v>
          </cell>
          <cell r="N15">
            <v>0</v>
          </cell>
          <cell r="R15">
            <v>59</v>
          </cell>
        </row>
        <row r="16">
          <cell r="B16">
            <v>0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</row>
        <row r="17">
          <cell r="B17">
            <v>0</v>
          </cell>
          <cell r="F17">
            <v>1</v>
          </cell>
          <cell r="J17">
            <v>0</v>
          </cell>
          <cell r="N17">
            <v>0</v>
          </cell>
          <cell r="R17">
            <v>2</v>
          </cell>
        </row>
        <row r="18">
          <cell r="B18">
            <v>0</v>
          </cell>
          <cell r="F18">
            <v>1</v>
          </cell>
          <cell r="J18">
            <v>0</v>
          </cell>
          <cell r="N18">
            <v>0</v>
          </cell>
          <cell r="R18">
            <v>1</v>
          </cell>
        </row>
        <row r="19">
          <cell r="B19">
            <v>0</v>
          </cell>
          <cell r="F19">
            <v>3</v>
          </cell>
          <cell r="J19">
            <v>1</v>
          </cell>
          <cell r="N19">
            <v>0</v>
          </cell>
          <cell r="R19">
            <v>5</v>
          </cell>
        </row>
        <row r="20">
          <cell r="B20">
            <v>4</v>
          </cell>
          <cell r="F20">
            <v>1</v>
          </cell>
          <cell r="J20">
            <v>2</v>
          </cell>
          <cell r="N20">
            <v>3</v>
          </cell>
          <cell r="R20">
            <v>10</v>
          </cell>
        </row>
        <row r="21">
          <cell r="B21">
            <v>0</v>
          </cell>
          <cell r="F21">
            <v>1</v>
          </cell>
          <cell r="J21">
            <v>0</v>
          </cell>
          <cell r="N21">
            <v>0</v>
          </cell>
          <cell r="R21">
            <v>2</v>
          </cell>
        </row>
        <row r="22">
          <cell r="B22">
            <v>0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</row>
        <row r="23">
          <cell r="B23">
            <v>0</v>
          </cell>
          <cell r="F23">
            <v>0</v>
          </cell>
          <cell r="J23">
            <v>0</v>
          </cell>
          <cell r="N23">
            <v>0</v>
          </cell>
          <cell r="R23">
            <v>0</v>
          </cell>
        </row>
        <row r="24">
          <cell r="B24">
            <v>0</v>
          </cell>
          <cell r="F24">
            <v>0</v>
          </cell>
          <cell r="J24">
            <v>0</v>
          </cell>
          <cell r="N24">
            <v>0</v>
          </cell>
          <cell r="R24">
            <v>0</v>
          </cell>
        </row>
        <row r="25">
          <cell r="B25">
            <v>204</v>
          </cell>
          <cell r="F25">
            <v>165</v>
          </cell>
          <cell r="J25">
            <v>12</v>
          </cell>
          <cell r="N25">
            <v>35</v>
          </cell>
          <cell r="R25">
            <v>417</v>
          </cell>
        </row>
      </sheetData>
      <sheetData sheetId="11">
        <row r="2">
          <cell r="B2">
            <v>5</v>
          </cell>
          <cell r="F2">
            <v>34</v>
          </cell>
          <cell r="J2">
            <v>0</v>
          </cell>
          <cell r="N2">
            <v>21</v>
          </cell>
          <cell r="R2">
            <v>63</v>
          </cell>
        </row>
        <row r="3">
          <cell r="B3">
            <v>92</v>
          </cell>
          <cell r="F3">
            <v>110</v>
          </cell>
          <cell r="J3">
            <v>0</v>
          </cell>
          <cell r="N3">
            <v>18</v>
          </cell>
          <cell r="R3">
            <v>229</v>
          </cell>
        </row>
        <row r="4">
          <cell r="B4">
            <v>27</v>
          </cell>
          <cell r="F4">
            <v>7</v>
          </cell>
          <cell r="J4">
            <v>3</v>
          </cell>
          <cell r="N4">
            <v>5</v>
          </cell>
          <cell r="R4">
            <v>41</v>
          </cell>
        </row>
        <row r="5">
          <cell r="B5">
            <v>21</v>
          </cell>
          <cell r="F5">
            <v>0</v>
          </cell>
          <cell r="J5">
            <v>0</v>
          </cell>
          <cell r="N5">
            <v>0</v>
          </cell>
          <cell r="R5">
            <v>21</v>
          </cell>
        </row>
        <row r="6">
          <cell r="B6">
            <v>0</v>
          </cell>
          <cell r="F6">
            <v>0</v>
          </cell>
          <cell r="J6">
            <v>1</v>
          </cell>
          <cell r="N6">
            <v>0</v>
          </cell>
          <cell r="R6">
            <v>0</v>
          </cell>
        </row>
        <row r="7">
          <cell r="B7">
            <v>2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</row>
        <row r="8">
          <cell r="B8">
            <v>0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</row>
        <row r="9">
          <cell r="B9">
            <v>17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</row>
        <row r="10">
          <cell r="B10">
            <v>7</v>
          </cell>
          <cell r="F10">
            <v>8</v>
          </cell>
          <cell r="J10">
            <v>0</v>
          </cell>
          <cell r="N10">
            <v>1</v>
          </cell>
          <cell r="R10">
            <v>16</v>
          </cell>
        </row>
        <row r="11">
          <cell r="B11">
            <v>1</v>
          </cell>
          <cell r="F11">
            <v>0</v>
          </cell>
          <cell r="J11">
            <v>0</v>
          </cell>
          <cell r="N11">
            <v>0</v>
          </cell>
          <cell r="R11">
            <v>5</v>
          </cell>
        </row>
        <row r="12">
          <cell r="B12">
            <v>4</v>
          </cell>
          <cell r="F12">
            <v>3</v>
          </cell>
          <cell r="J12">
            <v>0</v>
          </cell>
          <cell r="N12">
            <v>0</v>
          </cell>
          <cell r="R12">
            <v>8</v>
          </cell>
        </row>
        <row r="13">
          <cell r="B13">
            <v>1</v>
          </cell>
          <cell r="F13">
            <v>0</v>
          </cell>
          <cell r="J13">
            <v>2</v>
          </cell>
          <cell r="N13">
            <v>0</v>
          </cell>
          <cell r="R13">
            <v>5</v>
          </cell>
        </row>
        <row r="14">
          <cell r="B14">
            <v>0</v>
          </cell>
          <cell r="F14">
            <v>2</v>
          </cell>
          <cell r="J14">
            <v>0</v>
          </cell>
          <cell r="N14">
            <v>1</v>
          </cell>
          <cell r="R14">
            <v>0</v>
          </cell>
        </row>
        <row r="15">
          <cell r="B15">
            <v>2</v>
          </cell>
          <cell r="F15">
            <v>9</v>
          </cell>
          <cell r="J15">
            <v>1</v>
          </cell>
          <cell r="N15">
            <v>0</v>
          </cell>
          <cell r="R15">
            <v>11</v>
          </cell>
        </row>
        <row r="16">
          <cell r="B16">
            <v>0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</row>
        <row r="17">
          <cell r="B17">
            <v>0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</row>
        <row r="18">
          <cell r="B18">
            <v>1</v>
          </cell>
          <cell r="F18">
            <v>0</v>
          </cell>
          <cell r="J18">
            <v>0</v>
          </cell>
          <cell r="N18">
            <v>0</v>
          </cell>
          <cell r="R18">
            <v>4</v>
          </cell>
        </row>
        <row r="19">
          <cell r="B19">
            <v>3</v>
          </cell>
          <cell r="F19">
            <v>1</v>
          </cell>
          <cell r="J19">
            <v>2</v>
          </cell>
          <cell r="N19">
            <v>2</v>
          </cell>
          <cell r="R19">
            <v>7</v>
          </cell>
        </row>
        <row r="20">
          <cell r="B20">
            <v>3</v>
          </cell>
          <cell r="F20">
            <v>1</v>
          </cell>
          <cell r="J20">
            <v>1</v>
          </cell>
          <cell r="N20">
            <v>0</v>
          </cell>
          <cell r="R20">
            <v>5</v>
          </cell>
        </row>
        <row r="21">
          <cell r="B21">
            <v>1</v>
          </cell>
          <cell r="F21">
            <v>7</v>
          </cell>
          <cell r="J21">
            <v>0</v>
          </cell>
          <cell r="N21">
            <v>0</v>
          </cell>
          <cell r="R21">
            <v>9</v>
          </cell>
        </row>
        <row r="22">
          <cell r="B22">
            <v>0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</row>
        <row r="23">
          <cell r="B23">
            <v>2</v>
          </cell>
          <cell r="F23">
            <v>13</v>
          </cell>
          <cell r="J23">
            <v>0</v>
          </cell>
          <cell r="N23">
            <v>0</v>
          </cell>
          <cell r="R23">
            <v>37</v>
          </cell>
        </row>
        <row r="24">
          <cell r="B24">
            <v>0</v>
          </cell>
          <cell r="F24">
            <v>0</v>
          </cell>
          <cell r="J24">
            <v>0</v>
          </cell>
          <cell r="N24">
            <v>0</v>
          </cell>
          <cell r="R24">
            <v>4</v>
          </cell>
        </row>
        <row r="25">
          <cell r="B25">
            <v>99</v>
          </cell>
          <cell r="J25">
            <v>12</v>
          </cell>
          <cell r="N25">
            <v>65</v>
          </cell>
          <cell r="R25">
            <v>333</v>
          </cell>
        </row>
      </sheetData>
      <sheetData sheetId="12">
        <row r="2">
          <cell r="R2">
            <v>199</v>
          </cell>
        </row>
        <row r="3">
          <cell r="R3">
            <v>225</v>
          </cell>
        </row>
        <row r="4">
          <cell r="R4">
            <v>59</v>
          </cell>
        </row>
        <row r="5">
          <cell r="R5">
            <v>1</v>
          </cell>
        </row>
        <row r="6">
          <cell r="R6">
            <v>1</v>
          </cell>
        </row>
        <row r="7">
          <cell r="R7">
            <v>7</v>
          </cell>
        </row>
        <row r="8">
          <cell r="R8">
            <v>1</v>
          </cell>
        </row>
        <row r="9">
          <cell r="R9">
            <v>31</v>
          </cell>
        </row>
        <row r="10">
          <cell r="R10">
            <v>67</v>
          </cell>
        </row>
        <row r="11">
          <cell r="R11">
            <v>10</v>
          </cell>
        </row>
        <row r="12">
          <cell r="R12">
            <v>1</v>
          </cell>
        </row>
        <row r="13">
          <cell r="R13">
            <v>7</v>
          </cell>
        </row>
        <row r="14">
          <cell r="R14">
            <v>8</v>
          </cell>
        </row>
        <row r="15">
          <cell r="R15">
            <v>3</v>
          </cell>
        </row>
        <row r="16">
          <cell r="R16">
            <v>1</v>
          </cell>
        </row>
        <row r="17">
          <cell r="R17">
            <v>1</v>
          </cell>
        </row>
        <row r="18">
          <cell r="R18">
            <v>1</v>
          </cell>
        </row>
        <row r="19">
          <cell r="R19">
            <v>19</v>
          </cell>
        </row>
        <row r="20">
          <cell r="R20">
            <v>6</v>
          </cell>
        </row>
        <row r="21">
          <cell r="R21">
            <v>3</v>
          </cell>
        </row>
        <row r="22">
          <cell r="R22">
            <v>1</v>
          </cell>
        </row>
        <row r="23">
          <cell r="R23">
            <v>35</v>
          </cell>
        </row>
        <row r="24">
          <cell r="R24">
            <v>2</v>
          </cell>
        </row>
        <row r="25">
          <cell r="R25">
            <v>461</v>
          </cell>
        </row>
      </sheetData>
      <sheetData sheetId="13">
        <row r="2">
          <cell r="R2">
            <v>32</v>
          </cell>
        </row>
        <row r="3">
          <cell r="R3">
            <v>169</v>
          </cell>
        </row>
        <row r="4">
          <cell r="R4">
            <v>39</v>
          </cell>
        </row>
        <row r="5">
          <cell r="R5" t="str">
            <v>~</v>
          </cell>
        </row>
        <row r="6">
          <cell r="R6">
            <v>3</v>
          </cell>
        </row>
        <row r="7">
          <cell r="R7">
            <v>2</v>
          </cell>
        </row>
        <row r="8">
          <cell r="R8" t="str">
            <v>~</v>
          </cell>
        </row>
        <row r="9">
          <cell r="R9">
            <v>19</v>
          </cell>
        </row>
        <row r="10">
          <cell r="R10">
            <v>9</v>
          </cell>
        </row>
        <row r="11">
          <cell r="R11">
            <v>9</v>
          </cell>
        </row>
        <row r="12">
          <cell r="R12">
            <v>1</v>
          </cell>
        </row>
        <row r="13">
          <cell r="R13">
            <v>13</v>
          </cell>
        </row>
        <row r="14">
          <cell r="R14">
            <v>25</v>
          </cell>
        </row>
        <row r="15">
          <cell r="R15">
            <v>10</v>
          </cell>
        </row>
        <row r="16">
          <cell r="R16">
            <v>1</v>
          </cell>
        </row>
        <row r="17">
          <cell r="R17">
            <v>6</v>
          </cell>
        </row>
        <row r="18">
          <cell r="R18">
            <v>2</v>
          </cell>
        </row>
        <row r="19">
          <cell r="R19">
            <v>13</v>
          </cell>
        </row>
        <row r="20">
          <cell r="R20">
            <v>8</v>
          </cell>
        </row>
        <row r="21">
          <cell r="R21">
            <v>4</v>
          </cell>
        </row>
        <row r="22">
          <cell r="R22">
            <v>2</v>
          </cell>
        </row>
        <row r="23">
          <cell r="R23">
            <v>38</v>
          </cell>
        </row>
        <row r="24">
          <cell r="R24">
            <v>3</v>
          </cell>
        </row>
        <row r="25">
          <cell r="R25">
            <v>241</v>
          </cell>
        </row>
      </sheetData>
      <sheetData sheetId="14">
        <row r="2">
          <cell r="B2">
            <v>0</v>
          </cell>
          <cell r="F2">
            <v>0</v>
          </cell>
          <cell r="J2">
            <v>0</v>
          </cell>
          <cell r="N2">
            <v>0</v>
          </cell>
          <cell r="R2">
            <v>0</v>
          </cell>
        </row>
        <row r="3">
          <cell r="B3">
            <v>0</v>
          </cell>
          <cell r="F3">
            <v>0</v>
          </cell>
          <cell r="J3">
            <v>0</v>
          </cell>
          <cell r="N3">
            <v>0</v>
          </cell>
          <cell r="R3">
            <v>0</v>
          </cell>
        </row>
        <row r="4">
          <cell r="B4">
            <v>0</v>
          </cell>
          <cell r="F4">
            <v>0</v>
          </cell>
          <cell r="J4">
            <v>0</v>
          </cell>
          <cell r="N4">
            <v>0</v>
          </cell>
          <cell r="R4">
            <v>0</v>
          </cell>
        </row>
        <row r="5">
          <cell r="B5">
            <v>0</v>
          </cell>
          <cell r="F5">
            <v>0</v>
          </cell>
          <cell r="J5">
            <v>0</v>
          </cell>
          <cell r="N5">
            <v>0</v>
          </cell>
          <cell r="R5">
            <v>0</v>
          </cell>
        </row>
        <row r="6">
          <cell r="B6">
            <v>0</v>
          </cell>
          <cell r="F6">
            <v>0</v>
          </cell>
          <cell r="J6">
            <v>0</v>
          </cell>
          <cell r="N6">
            <v>0</v>
          </cell>
          <cell r="R6">
            <v>0</v>
          </cell>
        </row>
        <row r="7">
          <cell r="B7">
            <v>0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</row>
        <row r="8">
          <cell r="B8">
            <v>0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</row>
        <row r="9">
          <cell r="B9">
            <v>0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</row>
        <row r="10">
          <cell r="B10">
            <v>0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</row>
        <row r="11">
          <cell r="B11">
            <v>0</v>
          </cell>
          <cell r="F11">
            <v>0</v>
          </cell>
          <cell r="J11">
            <v>0</v>
          </cell>
          <cell r="N11">
            <v>0</v>
          </cell>
          <cell r="R11">
            <v>0</v>
          </cell>
        </row>
        <row r="12">
          <cell r="B12">
            <v>0</v>
          </cell>
          <cell r="F12">
            <v>0</v>
          </cell>
          <cell r="J12">
            <v>0</v>
          </cell>
          <cell r="N12">
            <v>0</v>
          </cell>
          <cell r="R12">
            <v>0</v>
          </cell>
        </row>
        <row r="13">
          <cell r="B13">
            <v>0</v>
          </cell>
          <cell r="F13">
            <v>0</v>
          </cell>
          <cell r="J13">
            <v>0</v>
          </cell>
          <cell r="N13">
            <v>0</v>
          </cell>
          <cell r="R13">
            <v>0</v>
          </cell>
        </row>
        <row r="14">
          <cell r="B14">
            <v>0</v>
          </cell>
          <cell r="F14">
            <v>0</v>
          </cell>
          <cell r="J14">
            <v>0</v>
          </cell>
          <cell r="N14">
            <v>0</v>
          </cell>
          <cell r="R14">
            <v>0</v>
          </cell>
        </row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  <cell r="R15">
            <v>0</v>
          </cell>
        </row>
        <row r="16">
          <cell r="B16">
            <v>0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</row>
        <row r="17">
          <cell r="B17">
            <v>0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</row>
        <row r="18">
          <cell r="B18">
            <v>0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</row>
        <row r="19">
          <cell r="B19">
            <v>0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</row>
        <row r="20">
          <cell r="B20">
            <v>0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</row>
        <row r="21">
          <cell r="B21">
            <v>0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</row>
        <row r="22">
          <cell r="B22">
            <v>0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</row>
        <row r="23">
          <cell r="B23">
            <v>0</v>
          </cell>
          <cell r="F23">
            <v>0</v>
          </cell>
          <cell r="J23">
            <v>0</v>
          </cell>
          <cell r="N23">
            <v>0</v>
          </cell>
          <cell r="R23">
            <v>0</v>
          </cell>
        </row>
        <row r="24">
          <cell r="B24">
            <v>0</v>
          </cell>
          <cell r="F24">
            <v>0</v>
          </cell>
          <cell r="J24">
            <v>0</v>
          </cell>
          <cell r="N24">
            <v>0</v>
          </cell>
          <cell r="R24">
            <v>0</v>
          </cell>
        </row>
        <row r="25">
          <cell r="B25">
            <v>5</v>
          </cell>
          <cell r="F25">
            <v>6</v>
          </cell>
          <cell r="J25">
            <v>6</v>
          </cell>
          <cell r="N25">
            <v>14</v>
          </cell>
          <cell r="R25">
            <v>31</v>
          </cell>
        </row>
      </sheetData>
      <sheetData sheetId="15">
        <row r="2">
          <cell r="B2">
            <v>0</v>
          </cell>
          <cell r="F2">
            <v>0</v>
          </cell>
          <cell r="J2">
            <v>0</v>
          </cell>
          <cell r="N2">
            <v>0</v>
          </cell>
          <cell r="R2">
            <v>0</v>
          </cell>
        </row>
        <row r="3">
          <cell r="B3">
            <v>0</v>
          </cell>
          <cell r="F3">
            <v>0</v>
          </cell>
          <cell r="J3">
            <v>0</v>
          </cell>
          <cell r="N3">
            <v>4</v>
          </cell>
          <cell r="R3">
            <v>15</v>
          </cell>
        </row>
        <row r="4">
          <cell r="B4">
            <v>1</v>
          </cell>
          <cell r="F4">
            <v>2</v>
          </cell>
          <cell r="J4">
            <v>0</v>
          </cell>
          <cell r="N4">
            <v>0</v>
          </cell>
          <cell r="R4">
            <v>6</v>
          </cell>
        </row>
        <row r="5">
          <cell r="B5">
            <v>0</v>
          </cell>
          <cell r="F5">
            <v>0</v>
          </cell>
          <cell r="J5">
            <v>0</v>
          </cell>
          <cell r="N5">
            <v>0</v>
          </cell>
          <cell r="R5">
            <v>0</v>
          </cell>
        </row>
        <row r="6">
          <cell r="B6">
            <v>0</v>
          </cell>
          <cell r="F6">
            <v>0</v>
          </cell>
          <cell r="J6">
            <v>0</v>
          </cell>
          <cell r="N6">
            <v>0</v>
          </cell>
          <cell r="R6">
            <v>0</v>
          </cell>
        </row>
        <row r="7">
          <cell r="B7">
            <v>0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</row>
        <row r="8">
          <cell r="B8">
            <v>0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</row>
        <row r="9">
          <cell r="B9">
            <v>0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</row>
        <row r="10">
          <cell r="B10">
            <v>0</v>
          </cell>
          <cell r="F10">
            <v>3</v>
          </cell>
          <cell r="J10">
            <v>0</v>
          </cell>
          <cell r="N10">
            <v>0</v>
          </cell>
          <cell r="R10">
            <v>3</v>
          </cell>
        </row>
        <row r="11">
          <cell r="B11">
            <v>0</v>
          </cell>
          <cell r="F11">
            <v>0</v>
          </cell>
          <cell r="J11">
            <v>0</v>
          </cell>
          <cell r="N11">
            <v>0</v>
          </cell>
          <cell r="R11">
            <v>0</v>
          </cell>
        </row>
        <row r="12">
          <cell r="B12">
            <v>0</v>
          </cell>
          <cell r="F12">
            <v>0</v>
          </cell>
          <cell r="J12">
            <v>0</v>
          </cell>
          <cell r="N12">
            <v>0</v>
          </cell>
          <cell r="R12">
            <v>0</v>
          </cell>
        </row>
        <row r="13">
          <cell r="B13">
            <v>0</v>
          </cell>
          <cell r="F13">
            <v>0</v>
          </cell>
          <cell r="J13">
            <v>0</v>
          </cell>
          <cell r="N13">
            <v>0</v>
          </cell>
          <cell r="R13">
            <v>0</v>
          </cell>
        </row>
        <row r="14">
          <cell r="B14">
            <v>0</v>
          </cell>
          <cell r="F14">
            <v>0</v>
          </cell>
          <cell r="J14">
            <v>0</v>
          </cell>
          <cell r="N14">
            <v>0</v>
          </cell>
          <cell r="R14">
            <v>0</v>
          </cell>
        </row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  <cell r="R15">
            <v>0</v>
          </cell>
        </row>
        <row r="16">
          <cell r="B16">
            <v>0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</row>
        <row r="17">
          <cell r="B17">
            <v>0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</row>
        <row r="18">
          <cell r="B18">
            <v>0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</row>
        <row r="19">
          <cell r="B19">
            <v>0</v>
          </cell>
          <cell r="F19">
            <v>0</v>
          </cell>
          <cell r="J19">
            <v>0</v>
          </cell>
          <cell r="N19">
            <v>1</v>
          </cell>
          <cell r="R19">
            <v>2</v>
          </cell>
        </row>
        <row r="20">
          <cell r="B20">
            <v>0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</row>
        <row r="21">
          <cell r="B21">
            <v>0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</row>
        <row r="22">
          <cell r="B22">
            <v>0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</row>
        <row r="23">
          <cell r="B23">
            <v>0</v>
          </cell>
          <cell r="F23">
            <v>0</v>
          </cell>
          <cell r="J23">
            <v>0</v>
          </cell>
          <cell r="N23">
            <v>0</v>
          </cell>
          <cell r="R23">
            <v>0</v>
          </cell>
        </row>
        <row r="24">
          <cell r="B24">
            <v>0</v>
          </cell>
          <cell r="F24">
            <v>0</v>
          </cell>
          <cell r="J24">
            <v>0</v>
          </cell>
          <cell r="N24">
            <v>0</v>
          </cell>
          <cell r="R24">
            <v>0</v>
          </cell>
        </row>
        <row r="25">
          <cell r="B25">
            <v>2</v>
          </cell>
          <cell r="J25">
            <v>2</v>
          </cell>
          <cell r="N25">
            <v>7</v>
          </cell>
          <cell r="R25">
            <v>18</v>
          </cell>
        </row>
      </sheetData>
      <sheetData sheetId="16">
        <row r="2">
          <cell r="R2">
            <v>0</v>
          </cell>
        </row>
        <row r="3">
          <cell r="R3">
            <v>21</v>
          </cell>
        </row>
        <row r="4">
          <cell r="R4">
            <v>0</v>
          </cell>
        </row>
        <row r="5">
          <cell r="R5">
            <v>0</v>
          </cell>
        </row>
        <row r="6">
          <cell r="R6">
            <v>15</v>
          </cell>
        </row>
        <row r="7">
          <cell r="R7">
            <v>0</v>
          </cell>
        </row>
        <row r="8">
          <cell r="R8" t="str">
            <v>~</v>
          </cell>
        </row>
        <row r="9">
          <cell r="R9">
            <v>0</v>
          </cell>
        </row>
        <row r="10">
          <cell r="R10">
            <v>2</v>
          </cell>
        </row>
        <row r="11">
          <cell r="R11">
            <v>0</v>
          </cell>
        </row>
        <row r="12">
          <cell r="R12" t="str">
            <v>~</v>
          </cell>
        </row>
        <row r="13">
          <cell r="R13">
            <v>0</v>
          </cell>
        </row>
        <row r="14">
          <cell r="R14" t="str">
            <v>~</v>
          </cell>
        </row>
        <row r="15">
          <cell r="R15">
            <v>1</v>
          </cell>
        </row>
        <row r="16">
          <cell r="R16" t="str">
            <v>~</v>
          </cell>
        </row>
        <row r="17">
          <cell r="R17">
            <v>0</v>
          </cell>
        </row>
        <row r="18">
          <cell r="R18">
            <v>0</v>
          </cell>
        </row>
        <row r="19">
          <cell r="R19">
            <v>1</v>
          </cell>
        </row>
        <row r="20">
          <cell r="R20" t="str">
            <v>~</v>
          </cell>
        </row>
        <row r="21">
          <cell r="R21" t="str">
            <v>~</v>
          </cell>
        </row>
        <row r="22">
          <cell r="R22" t="str">
            <v>~</v>
          </cell>
        </row>
        <row r="23">
          <cell r="R23">
            <v>0</v>
          </cell>
        </row>
        <row r="24">
          <cell r="R24">
            <v>0</v>
          </cell>
        </row>
        <row r="25">
          <cell r="R25">
            <v>58</v>
          </cell>
        </row>
      </sheetData>
      <sheetData sheetId="17">
        <row r="2">
          <cell r="R2">
            <v>40</v>
          </cell>
        </row>
        <row r="3">
          <cell r="R3">
            <v>33</v>
          </cell>
        </row>
        <row r="4">
          <cell r="R4">
            <v>6</v>
          </cell>
        </row>
        <row r="5">
          <cell r="R5">
            <v>3</v>
          </cell>
        </row>
        <row r="6">
          <cell r="R6">
            <v>1</v>
          </cell>
        </row>
        <row r="7">
          <cell r="R7">
            <v>3</v>
          </cell>
        </row>
        <row r="8">
          <cell r="R8" t="str">
            <v>~</v>
          </cell>
        </row>
        <row r="9">
          <cell r="R9">
            <v>1</v>
          </cell>
        </row>
        <row r="10">
          <cell r="R10">
            <v>2</v>
          </cell>
        </row>
        <row r="11">
          <cell r="R11" t="str">
            <v>~</v>
          </cell>
        </row>
        <row r="12">
          <cell r="R12">
            <v>11</v>
          </cell>
        </row>
        <row r="13">
          <cell r="R13">
            <v>0</v>
          </cell>
        </row>
        <row r="14">
          <cell r="R14" t="str">
            <v>~</v>
          </cell>
        </row>
        <row r="15">
          <cell r="R15" t="str">
            <v>~</v>
          </cell>
        </row>
        <row r="16">
          <cell r="R16" t="str">
            <v>~</v>
          </cell>
        </row>
        <row r="17">
          <cell r="R17">
            <v>1</v>
          </cell>
        </row>
        <row r="18">
          <cell r="R18" t="str">
            <v>~</v>
          </cell>
        </row>
        <row r="19">
          <cell r="R19">
            <v>5</v>
          </cell>
        </row>
        <row r="20">
          <cell r="R20" t="str">
            <v>~</v>
          </cell>
        </row>
        <row r="21">
          <cell r="R21" t="str">
            <v>~</v>
          </cell>
        </row>
        <row r="22">
          <cell r="R22" t="str">
            <v>~</v>
          </cell>
        </row>
        <row r="23">
          <cell r="R23">
            <v>2</v>
          </cell>
        </row>
        <row r="24">
          <cell r="R24" t="str">
            <v>~</v>
          </cell>
        </row>
        <row r="25">
          <cell r="R25">
            <v>75</v>
          </cell>
        </row>
      </sheetData>
      <sheetData sheetId="18">
        <row r="2">
          <cell r="B2">
            <v>0</v>
          </cell>
          <cell r="F2">
            <v>0</v>
          </cell>
          <cell r="J2">
            <v>0</v>
          </cell>
          <cell r="N2">
            <v>0</v>
          </cell>
          <cell r="R2">
            <v>0</v>
          </cell>
        </row>
        <row r="3">
          <cell r="B3">
            <v>0</v>
          </cell>
          <cell r="F3">
            <v>0</v>
          </cell>
          <cell r="J3">
            <v>0</v>
          </cell>
          <cell r="N3">
            <v>0</v>
          </cell>
          <cell r="R3">
            <v>0</v>
          </cell>
        </row>
        <row r="4">
          <cell r="B4">
            <v>0</v>
          </cell>
          <cell r="F4">
            <v>0</v>
          </cell>
          <cell r="J4">
            <v>0</v>
          </cell>
          <cell r="N4">
            <v>0</v>
          </cell>
          <cell r="R4">
            <v>0</v>
          </cell>
        </row>
        <row r="5">
          <cell r="B5">
            <v>0</v>
          </cell>
          <cell r="F5">
            <v>0</v>
          </cell>
          <cell r="J5">
            <v>0</v>
          </cell>
          <cell r="N5">
            <v>0</v>
          </cell>
          <cell r="R5">
            <v>0</v>
          </cell>
        </row>
        <row r="6">
          <cell r="B6">
            <v>0</v>
          </cell>
          <cell r="F6">
            <v>0</v>
          </cell>
          <cell r="J6">
            <v>0</v>
          </cell>
          <cell r="N6">
            <v>0</v>
          </cell>
          <cell r="R6">
            <v>0</v>
          </cell>
        </row>
        <row r="7">
          <cell r="B7">
            <v>0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</row>
        <row r="8">
          <cell r="B8">
            <v>0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</row>
        <row r="9">
          <cell r="B9">
            <v>0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</row>
        <row r="10">
          <cell r="B10">
            <v>0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</row>
        <row r="11">
          <cell r="B11">
            <v>0</v>
          </cell>
          <cell r="F11">
            <v>0</v>
          </cell>
          <cell r="J11">
            <v>0</v>
          </cell>
          <cell r="N11">
            <v>0</v>
          </cell>
          <cell r="R11">
            <v>0</v>
          </cell>
        </row>
        <row r="12">
          <cell r="B12">
            <v>0</v>
          </cell>
          <cell r="F12">
            <v>0</v>
          </cell>
          <cell r="J12">
            <v>0</v>
          </cell>
          <cell r="N12">
            <v>0</v>
          </cell>
          <cell r="R12">
            <v>0</v>
          </cell>
        </row>
        <row r="13">
          <cell r="B13">
            <v>0</v>
          </cell>
          <cell r="F13">
            <v>0</v>
          </cell>
          <cell r="J13">
            <v>0</v>
          </cell>
          <cell r="N13">
            <v>0</v>
          </cell>
          <cell r="R13">
            <v>0</v>
          </cell>
        </row>
        <row r="14">
          <cell r="B14">
            <v>0</v>
          </cell>
          <cell r="F14">
            <v>0</v>
          </cell>
          <cell r="J14">
            <v>0</v>
          </cell>
          <cell r="N14">
            <v>0</v>
          </cell>
          <cell r="R14">
            <v>0</v>
          </cell>
        </row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  <cell r="R15">
            <v>0</v>
          </cell>
        </row>
        <row r="16">
          <cell r="B16">
            <v>0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</row>
        <row r="17">
          <cell r="B17">
            <v>0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</row>
        <row r="18">
          <cell r="B18">
            <v>0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</row>
        <row r="19">
          <cell r="B19">
            <v>0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</row>
        <row r="20">
          <cell r="B20">
            <v>0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</row>
        <row r="21">
          <cell r="B21">
            <v>0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</row>
        <row r="22">
          <cell r="B22">
            <v>0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</row>
        <row r="23">
          <cell r="B23">
            <v>0</v>
          </cell>
          <cell r="F23">
            <v>0</v>
          </cell>
          <cell r="J23">
            <v>0</v>
          </cell>
          <cell r="N23">
            <v>0</v>
          </cell>
          <cell r="R23">
            <v>0</v>
          </cell>
        </row>
        <row r="24">
          <cell r="B24">
            <v>0</v>
          </cell>
          <cell r="F24">
            <v>0</v>
          </cell>
          <cell r="J24">
            <v>0</v>
          </cell>
          <cell r="N24">
            <v>0</v>
          </cell>
          <cell r="R24">
            <v>0</v>
          </cell>
        </row>
        <row r="25">
          <cell r="B25">
            <v>0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</row>
      </sheetData>
      <sheetData sheetId="19">
        <row r="2">
          <cell r="B2">
            <v>0</v>
          </cell>
          <cell r="F2">
            <v>0</v>
          </cell>
          <cell r="J2">
            <v>0</v>
          </cell>
          <cell r="N2">
            <v>0</v>
          </cell>
          <cell r="R2">
            <v>0</v>
          </cell>
        </row>
        <row r="3">
          <cell r="B3">
            <v>0</v>
          </cell>
          <cell r="F3">
            <v>0</v>
          </cell>
          <cell r="J3">
            <v>0</v>
          </cell>
          <cell r="N3">
            <v>0</v>
          </cell>
          <cell r="R3">
            <v>1</v>
          </cell>
        </row>
        <row r="4">
          <cell r="B4">
            <v>0</v>
          </cell>
          <cell r="F4">
            <v>0</v>
          </cell>
          <cell r="J4">
            <v>0</v>
          </cell>
          <cell r="N4">
            <v>0</v>
          </cell>
          <cell r="R4">
            <v>0</v>
          </cell>
        </row>
        <row r="5">
          <cell r="B5">
            <v>0</v>
          </cell>
          <cell r="F5">
            <v>0</v>
          </cell>
          <cell r="J5">
            <v>0</v>
          </cell>
          <cell r="N5">
            <v>0</v>
          </cell>
          <cell r="R5">
            <v>0</v>
          </cell>
        </row>
        <row r="6">
          <cell r="B6">
            <v>0</v>
          </cell>
          <cell r="F6">
            <v>0</v>
          </cell>
          <cell r="J6">
            <v>0</v>
          </cell>
          <cell r="N6">
            <v>0</v>
          </cell>
          <cell r="R6">
            <v>0</v>
          </cell>
        </row>
        <row r="7">
          <cell r="B7">
            <v>0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</row>
        <row r="8">
          <cell r="B8">
            <v>0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</row>
        <row r="9">
          <cell r="B9">
            <v>0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</row>
        <row r="10">
          <cell r="B10">
            <v>0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</row>
        <row r="11">
          <cell r="B11">
            <v>0</v>
          </cell>
          <cell r="F11">
            <v>0</v>
          </cell>
          <cell r="J11">
            <v>0</v>
          </cell>
          <cell r="N11">
            <v>0</v>
          </cell>
          <cell r="R11">
            <v>0</v>
          </cell>
        </row>
        <row r="12">
          <cell r="B12">
            <v>0</v>
          </cell>
          <cell r="F12">
            <v>0</v>
          </cell>
          <cell r="J12">
            <v>0</v>
          </cell>
          <cell r="N12">
            <v>0</v>
          </cell>
          <cell r="R12">
            <v>0</v>
          </cell>
        </row>
        <row r="13">
          <cell r="B13">
            <v>0</v>
          </cell>
          <cell r="F13">
            <v>0</v>
          </cell>
          <cell r="J13">
            <v>0</v>
          </cell>
          <cell r="N13">
            <v>0</v>
          </cell>
          <cell r="R13">
            <v>0</v>
          </cell>
        </row>
        <row r="14">
          <cell r="B14">
            <v>0</v>
          </cell>
          <cell r="F14">
            <v>0</v>
          </cell>
          <cell r="J14">
            <v>0</v>
          </cell>
          <cell r="N14">
            <v>0</v>
          </cell>
          <cell r="R14">
            <v>0</v>
          </cell>
        </row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  <cell r="R15">
            <v>0</v>
          </cell>
        </row>
        <row r="16">
          <cell r="B16">
            <v>0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</row>
        <row r="17">
          <cell r="B17">
            <v>0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</row>
        <row r="18">
          <cell r="B18">
            <v>0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</row>
        <row r="19">
          <cell r="B19">
            <v>0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</row>
        <row r="20">
          <cell r="B20">
            <v>0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</row>
        <row r="21">
          <cell r="B21">
            <v>0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</row>
        <row r="22">
          <cell r="B22">
            <v>0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</row>
        <row r="23">
          <cell r="B23">
            <v>0</v>
          </cell>
          <cell r="F23">
            <v>0</v>
          </cell>
          <cell r="J23">
            <v>0</v>
          </cell>
          <cell r="N23">
            <v>0</v>
          </cell>
          <cell r="R23">
            <v>0</v>
          </cell>
        </row>
        <row r="24">
          <cell r="B24">
            <v>0</v>
          </cell>
          <cell r="F24">
            <v>0</v>
          </cell>
          <cell r="J24">
            <v>0</v>
          </cell>
          <cell r="N24">
            <v>0</v>
          </cell>
          <cell r="R24">
            <v>0</v>
          </cell>
        </row>
        <row r="25">
          <cell r="B25">
            <v>0</v>
          </cell>
          <cell r="J25">
            <v>0</v>
          </cell>
          <cell r="N25">
            <v>0</v>
          </cell>
          <cell r="R25">
            <v>1</v>
          </cell>
        </row>
      </sheetData>
      <sheetData sheetId="20">
        <row r="2">
          <cell r="R2">
            <v>0</v>
          </cell>
        </row>
        <row r="3">
          <cell r="R3">
            <v>0</v>
          </cell>
        </row>
        <row r="4">
          <cell r="R4">
            <v>0</v>
          </cell>
        </row>
        <row r="5">
          <cell r="R5" t="str">
            <v>~</v>
          </cell>
        </row>
        <row r="6">
          <cell r="R6">
            <v>0</v>
          </cell>
        </row>
        <row r="7">
          <cell r="R7">
            <v>0</v>
          </cell>
        </row>
        <row r="8">
          <cell r="R8" t="str">
            <v>~</v>
          </cell>
        </row>
        <row r="9">
          <cell r="R9">
            <v>0</v>
          </cell>
        </row>
        <row r="10">
          <cell r="R10">
            <v>0</v>
          </cell>
        </row>
        <row r="11">
          <cell r="R11">
            <v>0</v>
          </cell>
        </row>
        <row r="12">
          <cell r="R12">
            <v>0</v>
          </cell>
        </row>
        <row r="13">
          <cell r="R13">
            <v>0</v>
          </cell>
        </row>
        <row r="14">
          <cell r="R14">
            <v>0</v>
          </cell>
        </row>
        <row r="15">
          <cell r="R15">
            <v>0</v>
          </cell>
        </row>
        <row r="16">
          <cell r="R16" t="str">
            <v>~</v>
          </cell>
        </row>
        <row r="17">
          <cell r="R17">
            <v>0</v>
          </cell>
        </row>
        <row r="18">
          <cell r="R18">
            <v>0</v>
          </cell>
        </row>
        <row r="19">
          <cell r="R19">
            <v>0</v>
          </cell>
        </row>
        <row r="20">
          <cell r="R20" t="str">
            <v>~</v>
          </cell>
        </row>
        <row r="21">
          <cell r="R21">
            <v>0</v>
          </cell>
        </row>
        <row r="22">
          <cell r="R22">
            <v>0</v>
          </cell>
        </row>
        <row r="23">
          <cell r="R23" t="str">
            <v>~</v>
          </cell>
        </row>
        <row r="24">
          <cell r="R24">
            <v>0</v>
          </cell>
        </row>
        <row r="25">
          <cell r="R25">
            <v>3</v>
          </cell>
        </row>
      </sheetData>
      <sheetData sheetId="21">
        <row r="2">
          <cell r="R2">
            <v>1</v>
          </cell>
        </row>
        <row r="3">
          <cell r="R3">
            <v>2</v>
          </cell>
        </row>
        <row r="4">
          <cell r="R4">
            <v>2</v>
          </cell>
        </row>
        <row r="5">
          <cell r="R5">
            <v>0</v>
          </cell>
        </row>
        <row r="6">
          <cell r="R6">
            <v>0</v>
          </cell>
        </row>
        <row r="7">
          <cell r="R7" t="str">
            <v>~</v>
          </cell>
        </row>
        <row r="8">
          <cell r="R8">
            <v>0</v>
          </cell>
        </row>
        <row r="9">
          <cell r="R9">
            <v>0</v>
          </cell>
        </row>
        <row r="10">
          <cell r="R10" t="str">
            <v>~</v>
          </cell>
        </row>
        <row r="11">
          <cell r="R11" t="str">
            <v>~</v>
          </cell>
        </row>
        <row r="12">
          <cell r="R12">
            <v>0</v>
          </cell>
        </row>
        <row r="13">
          <cell r="R13">
            <v>0</v>
          </cell>
        </row>
        <row r="14">
          <cell r="R14">
            <v>0</v>
          </cell>
        </row>
        <row r="15">
          <cell r="R15">
            <v>0</v>
          </cell>
        </row>
        <row r="16">
          <cell r="R16">
            <v>0</v>
          </cell>
        </row>
        <row r="17">
          <cell r="R17" t="str">
            <v>~</v>
          </cell>
        </row>
        <row r="18">
          <cell r="R18">
            <v>0</v>
          </cell>
        </row>
        <row r="19">
          <cell r="R19">
            <v>0</v>
          </cell>
        </row>
        <row r="20">
          <cell r="R20" t="str">
            <v>~</v>
          </cell>
        </row>
        <row r="21">
          <cell r="R21">
            <v>0</v>
          </cell>
        </row>
        <row r="22">
          <cell r="R22">
            <v>0</v>
          </cell>
        </row>
        <row r="23">
          <cell r="R23" t="str">
            <v>~</v>
          </cell>
        </row>
        <row r="24">
          <cell r="R24">
            <v>0</v>
          </cell>
        </row>
        <row r="25">
          <cell r="R25">
            <v>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riane Scanlon-Jennings" id="{757D68B4-76F7-A043-8F81-41F2CA7658EB}" userId="S::zv18234@bristol.ac.uk::05916168-ec52-4363-b210-f05b2f5e00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1-07-12T14:18:22.87" personId="{757D68B4-76F7-A043-8F81-41F2CA7658EB}" id="{E7A8A6B6-1820-0247-8990-CBD6F094B019}">
    <text>Add £’million in legend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7" dT="2021-07-12T14:18:05.69" personId="{757D68B4-76F7-A043-8F81-41F2CA7658EB}" id="{47E6422F-9105-1547-A88D-C59459865FD4}">
    <text>Add £’million in legend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D89B-8935-C844-A360-0F7B9A546E0E}">
  <dimension ref="A1:F25"/>
  <sheetViews>
    <sheetView workbookViewId="0">
      <selection activeCell="A2" sqref="A2:A25"/>
    </sheetView>
  </sheetViews>
  <sheetFormatPr baseColWidth="10" defaultRowHeight="16" x14ac:dyDescent="0.2"/>
  <cols>
    <col min="1" max="1" width="49.5" bestFit="1" customWidth="1"/>
    <col min="2" max="2" width="14.33203125" bestFit="1" customWidth="1"/>
    <col min="3" max="3" width="11.83203125" bestFit="1" customWidth="1"/>
    <col min="4" max="4" width="14.83203125" bestFit="1" customWidth="1"/>
    <col min="5" max="5" width="14.33203125" bestFit="1" customWidth="1"/>
    <col min="6" max="6" width="13.832031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f>'[1]External Opex 2019'!B2+'[1]In-house Opex 2019'!B2+'[1]Integrated Capex 2019'!B2+'[1]Disposals 2019'!B2+'[1]End of Pipe Capex 2019'!B2</f>
        <v>38</v>
      </c>
      <c r="C2" s="2">
        <f>'[1]External Opex 2019'!F2+'[1]In-house Opex 2019'!F2+'[1]End of Pipe Capex 2019'!F2+'[1]Integrated Capex 2019'!F2+'[1]Disposals 2019'!F2</f>
        <v>75</v>
      </c>
      <c r="D2" s="2">
        <f>'[1]External Opex 2019'!J2+'[1]In-house Opex 2019'!J2+'[1]End of Pipe Capex 2019'!J2+'[1]Integrated Capex 2019'!J2+'[1]Disposals 2019'!J2</f>
        <v>59</v>
      </c>
      <c r="E2" s="2">
        <f>'[1]External Opex 2019'!N2+'[1]In-house Opex 2019'!N2+'[1]End of Pipe Capex 2019'!N2+'[1]Integrated Capex 2019'!N2+'[1]Disposals 2019'!N2</f>
        <v>38</v>
      </c>
      <c r="F2" s="2">
        <f>'[1]External Opex 2019'!R2+'[1]In-house Opex 2019'!R2+'[1]Integrated Capex 2019'!R2+'[1]Disposals 2019'!R2+'[1]End of Pipe Capex 2019'!R2</f>
        <v>289</v>
      </c>
    </row>
    <row r="3" spans="1:6" x14ac:dyDescent="0.2">
      <c r="A3" s="2" t="s">
        <v>7</v>
      </c>
      <c r="B3" s="2">
        <f>'[1]External Opex 2019'!B3+'[1]In-house Opex 2019'!B3+'[1]Integrated Capex 2019'!B3+'[1]Disposals 2019'!B3+'[1]End of Pipe Capex 2019'!B3</f>
        <v>516</v>
      </c>
      <c r="C3" s="2">
        <f>'[1]External Opex 2019'!F3+'[1]In-house Opex 2019'!F3+'[1]End of Pipe Capex 2019'!F3+'[1]Integrated Capex 2019'!F3+'[1]Disposals 2019'!F3</f>
        <v>235</v>
      </c>
      <c r="D3" s="2">
        <f>'[1]External Opex 2019'!J3+'[1]In-house Opex 2019'!J3+'[1]End of Pipe Capex 2019'!J3+'[1]Integrated Capex 2019'!J3+'[1]Disposals 2019'!J3</f>
        <v>754</v>
      </c>
      <c r="E3" s="2">
        <f>'[1]External Opex 2019'!N3+'[1]In-house Opex 2019'!N3+'[1]End of Pipe Capex 2019'!N3+'[1]Integrated Capex 2019'!N3+'[1]Disposals 2019'!N3</f>
        <v>145</v>
      </c>
      <c r="F3" s="2">
        <f>'[1]External Opex 2019'!R3+'[1]In-house Opex 2019'!R3+'[1]Integrated Capex 2019'!R3+'[1]Disposals 2019'!R3+'[1]End of Pipe Capex 2019'!R3</f>
        <v>1650</v>
      </c>
    </row>
    <row r="4" spans="1:6" x14ac:dyDescent="0.2">
      <c r="A4" s="3" t="s">
        <v>8</v>
      </c>
      <c r="B4" s="4">
        <f>'[1]External Opex 2019'!B4+'[1]In-house Opex 2019'!B4+'[1]Integrated Capex 2019'!B4+'[1]Disposals 2019'!B4+'[1]End of Pipe Capex 2019'!B4</f>
        <v>201</v>
      </c>
      <c r="C4" s="4">
        <f>'[1]External Opex 2019'!F4+'[1]In-house Opex 2019'!F4+'[1]End of Pipe Capex 2019'!F4+'[1]Integrated Capex 2019'!F4+'[1]Disposals 2019'!F4</f>
        <v>13</v>
      </c>
      <c r="D4" s="4">
        <f>'[1]External Opex 2019'!J4+'[1]In-house Opex 2019'!J4+'[1]End of Pipe Capex 2019'!J4+'[1]Integrated Capex 2019'!J4+'[1]Disposals 2019'!J4</f>
        <v>184</v>
      </c>
      <c r="E4" s="4">
        <f>'[1]External Opex 2019'!N4+'[1]In-house Opex 2019'!N4+'[1]End of Pipe Capex 2019'!N4+'[1]Integrated Capex 2019'!N4+'[1]Disposals 2019'!N4</f>
        <v>17</v>
      </c>
      <c r="F4" s="4">
        <f>'[1]External Opex 2019'!R4+'[1]In-house Opex 2019'!R4+'[1]Integrated Capex 2019'!R4+'[1]Disposals 2019'!R4+'[1]End of Pipe Capex 2019'!R4</f>
        <v>415</v>
      </c>
    </row>
    <row r="5" spans="1:6" x14ac:dyDescent="0.2">
      <c r="A5" s="3" t="s">
        <v>9</v>
      </c>
      <c r="B5" s="4">
        <f>'[1]External Opex 2019'!B5+'[1]In-house Opex 2019'!B5+'[1]Integrated Capex 2019'!B5+'[1]Disposals 2019'!B5+'[1]End of Pipe Capex 2019'!B5</f>
        <v>6</v>
      </c>
      <c r="C5" s="4">
        <f>'[1]External Opex 2019'!F5+'[1]In-house Opex 2019'!F5+'[1]End of Pipe Capex 2019'!F5+'[1]Integrated Capex 2019'!F5+'[1]Disposals 2019'!F5</f>
        <v>0</v>
      </c>
      <c r="D5" s="4">
        <f>'[1]External Opex 2019'!J5+'[1]In-house Opex 2019'!J5+'[1]End of Pipe Capex 2019'!J5+'[1]Integrated Capex 2019'!J5+'[1]Disposals 2019'!J5</f>
        <v>23</v>
      </c>
      <c r="E5" s="4">
        <f>'[1]External Opex 2019'!N5+'[1]In-house Opex 2019'!N5+'[1]End of Pipe Capex 2019'!N5+'[1]Integrated Capex 2019'!N5+'[1]Disposals 2019'!N5</f>
        <v>2</v>
      </c>
      <c r="F5" s="4">
        <f>'[1]External Opex 2019'!R5+'[1]In-house Opex 2019'!R5+'[1]Integrated Capex 2019'!R5+'[1]Disposals 2019'!R5+'[1]End of Pipe Capex 2019'!R5</f>
        <v>32</v>
      </c>
    </row>
    <row r="6" spans="1:6" x14ac:dyDescent="0.2">
      <c r="A6" s="3" t="s">
        <v>10</v>
      </c>
      <c r="B6" s="4">
        <f>'[1]External Opex 2019'!B6+'[1]In-house Opex 2019'!B6+'[1]Integrated Capex 2019'!B6+'[1]Disposals 2019'!B6+'[1]End of Pipe Capex 2019'!B6</f>
        <v>1</v>
      </c>
      <c r="C6" s="4">
        <f>'[1]External Opex 2019'!F6+'[1]In-house Opex 2019'!F6+'[1]End of Pipe Capex 2019'!F6+'[1]Integrated Capex 2019'!F6+'[1]Disposals 2019'!F6</f>
        <v>1</v>
      </c>
      <c r="D6" s="4">
        <f>'[1]External Opex 2019'!J6+'[1]In-house Opex 2019'!J6+'[1]End of Pipe Capex 2019'!J6+'[1]Integrated Capex 2019'!J6+'[1]Disposals 2019'!J6</f>
        <v>29</v>
      </c>
      <c r="E6" s="4">
        <f>'[1]External Opex 2019'!N6+'[1]In-house Opex 2019'!N6+'[1]End of Pipe Capex 2019'!N6+'[1]Integrated Capex 2019'!N6+'[1]Disposals 2019'!N6</f>
        <v>3</v>
      </c>
      <c r="F6" s="4">
        <f>'[1]External Opex 2019'!R6+'[1]In-house Opex 2019'!R6+'[1]Integrated Capex 2019'!R6+'[1]Disposals 2019'!R6+'[1]End of Pipe Capex 2019'!R6</f>
        <v>35</v>
      </c>
    </row>
    <row r="7" spans="1:6" x14ac:dyDescent="0.2">
      <c r="A7" s="3" t="s">
        <v>11</v>
      </c>
      <c r="B7" s="4">
        <f>'[1]External Opex 2019'!B7+'[1]In-house Opex 2019'!B7+'[1]Integrated Capex 2019'!B7+'[1]Disposals 2019'!B7+'[1]End of Pipe Capex 2019'!B7</f>
        <v>17</v>
      </c>
      <c r="C7" s="4">
        <f>'[1]External Opex 2019'!F7+'[1]In-house Opex 2019'!F7+'[1]End of Pipe Capex 2019'!F7+'[1]Integrated Capex 2019'!F7+'[1]Disposals 2019'!F7</f>
        <v>1</v>
      </c>
      <c r="D7" s="4">
        <f>'[1]External Opex 2019'!J7+'[1]In-house Opex 2019'!J7+'[1]End of Pipe Capex 2019'!J7+'[1]Integrated Capex 2019'!J7+'[1]Disposals 2019'!J7</f>
        <v>59</v>
      </c>
      <c r="E7" s="4">
        <f>'[1]External Opex 2019'!N7+'[1]In-house Opex 2019'!N7+'[1]End of Pipe Capex 2019'!N7+'[1]Integrated Capex 2019'!N7+'[1]Disposals 2019'!N7</f>
        <v>5</v>
      </c>
      <c r="F7" s="4">
        <f>'[1]External Opex 2019'!R7+'[1]In-house Opex 2019'!R7+'[1]Integrated Capex 2019'!R7+'[1]Disposals 2019'!R7+'[1]End of Pipe Capex 2019'!R7</f>
        <v>84</v>
      </c>
    </row>
    <row r="8" spans="1:6" x14ac:dyDescent="0.2">
      <c r="A8" s="3" t="s">
        <v>12</v>
      </c>
      <c r="B8" s="4">
        <f>'[1]External Opex 2019'!B8+'[1]In-house Opex 2019'!B8+'[1]Integrated Capex 2019'!B8+'[1]Disposals 2019'!B8+'[1]End of Pipe Capex 2019'!B8</f>
        <v>3</v>
      </c>
      <c r="C8" s="4">
        <f>'[1]External Opex 2019'!F8+'[1]In-house Opex 2019'!F8+'[1]End of Pipe Capex 2019'!F8+'[1]Integrated Capex 2019'!F8+'[1]Disposals 2019'!F8</f>
        <v>0</v>
      </c>
      <c r="D8" s="4">
        <f>'[1]External Opex 2019'!J8+'[1]In-house Opex 2019'!J8+'[1]End of Pipe Capex 2019'!J8+'[1]Integrated Capex 2019'!J8+'[1]Disposals 2019'!J8</f>
        <v>12</v>
      </c>
      <c r="E8" s="4">
        <f>'[1]External Opex 2019'!N8+'[1]In-house Opex 2019'!N8+'[1]End of Pipe Capex 2019'!N8+'[1]Integrated Capex 2019'!N8+'[1]Disposals 2019'!N8</f>
        <v>0</v>
      </c>
      <c r="F8" s="4">
        <f>'[1]External Opex 2019'!R8+'[1]In-house Opex 2019'!R8+'[1]Integrated Capex 2019'!R8+'[1]Disposals 2019'!R8+'[1]End of Pipe Capex 2019'!R8</f>
        <v>15</v>
      </c>
    </row>
    <row r="9" spans="1:6" x14ac:dyDescent="0.2">
      <c r="A9" s="3" t="s">
        <v>13</v>
      </c>
      <c r="B9" s="4">
        <f>'[1]External Opex 2019'!B9+'[1]In-house Opex 2019'!B9+'[1]Integrated Capex 2019'!B9+'[1]Disposals 2019'!B9+'[1]End of Pipe Capex 2019'!B9</f>
        <v>37</v>
      </c>
      <c r="C9" s="4">
        <f>'[1]External Opex 2019'!F9+'[1]In-house Opex 2019'!F9+'[1]End of Pipe Capex 2019'!F9+'[1]Integrated Capex 2019'!F9+'[1]Disposals 2019'!F9</f>
        <v>125</v>
      </c>
      <c r="D9" s="4">
        <f>'[1]External Opex 2019'!J9+'[1]In-house Opex 2019'!J9+'[1]End of Pipe Capex 2019'!J9+'[1]Integrated Capex 2019'!J9+'[1]Disposals 2019'!J9</f>
        <v>30</v>
      </c>
      <c r="E9" s="4">
        <f>'[1]External Opex 2019'!N9+'[1]In-house Opex 2019'!N9+'[1]End of Pipe Capex 2019'!N9+'[1]Integrated Capex 2019'!N9+'[1]Disposals 2019'!N9</f>
        <v>17</v>
      </c>
      <c r="F9" s="4">
        <f>'[1]External Opex 2019'!R9+'[1]In-house Opex 2019'!R9+'[1]Integrated Capex 2019'!R9+'[1]Disposals 2019'!R9+'[1]End of Pipe Capex 2019'!R9</f>
        <v>210</v>
      </c>
    </row>
    <row r="10" spans="1:6" x14ac:dyDescent="0.2">
      <c r="A10" s="3" t="s">
        <v>14</v>
      </c>
      <c r="B10" s="4">
        <f>'[1]External Opex 2019'!B10+'[1]In-house Opex 2019'!B10+'[1]Integrated Capex 2019'!B10+'[1]Disposals 2019'!B10+'[1]End of Pipe Capex 2019'!B10</f>
        <v>87</v>
      </c>
      <c r="C10" s="4">
        <f>'[1]External Opex 2019'!F10+'[1]In-house Opex 2019'!F10+'[1]End of Pipe Capex 2019'!F10+'[1]Integrated Capex 2019'!F10+'[1]Disposals 2019'!F10</f>
        <v>32</v>
      </c>
      <c r="D10" s="4">
        <f>'[1]External Opex 2019'!J10+'[1]In-house Opex 2019'!J10+'[1]End of Pipe Capex 2019'!J10+'[1]Integrated Capex 2019'!J10+'[1]Disposals 2019'!J10</f>
        <v>77</v>
      </c>
      <c r="E10" s="4">
        <f>'[1]External Opex 2019'!N10+'[1]In-house Opex 2019'!N10+'[1]End of Pipe Capex 2019'!N10+'[1]Integrated Capex 2019'!N10+'[1]Disposals 2019'!N10</f>
        <v>21</v>
      </c>
      <c r="F10" s="4">
        <f>'[1]External Opex 2019'!R10+'[1]In-house Opex 2019'!R10+'[1]Integrated Capex 2019'!R10+'[1]Disposals 2019'!R10+'[1]End of Pipe Capex 2019'!R10</f>
        <v>218</v>
      </c>
    </row>
    <row r="11" spans="1:6" x14ac:dyDescent="0.2">
      <c r="A11" s="3" t="s">
        <v>15</v>
      </c>
      <c r="B11" s="4">
        <f>'[1]External Opex 2019'!B11+'[1]In-house Opex 2019'!B11+'[1]Integrated Capex 2019'!B11+'[1]Disposals 2019'!B11+'[1]End of Pipe Capex 2019'!B11</f>
        <v>22</v>
      </c>
      <c r="C11" s="4">
        <f>'[1]External Opex 2019'!F11+'[1]In-house Opex 2019'!F11+'[1]End of Pipe Capex 2019'!F11+'[1]Integrated Capex 2019'!F11+'[1]Disposals 2019'!F11</f>
        <v>4</v>
      </c>
      <c r="D11" s="4">
        <f>'[1]External Opex 2019'!J11+'[1]In-house Opex 2019'!J11+'[1]End of Pipe Capex 2019'!J11+'[1]Integrated Capex 2019'!J11+'[1]Disposals 2019'!J11</f>
        <v>36</v>
      </c>
      <c r="E11" s="4">
        <f>'[1]External Opex 2019'!N11+'[1]In-house Opex 2019'!N11+'[1]End of Pipe Capex 2019'!N11+'[1]Integrated Capex 2019'!N11+'[1]Disposals 2019'!N11</f>
        <v>19</v>
      </c>
      <c r="F11" s="4">
        <f>'[1]External Opex 2019'!R11+'[1]In-house Opex 2019'!R11+'[1]Integrated Capex 2019'!R11+'[1]Disposals 2019'!R11+'[1]End of Pipe Capex 2019'!R11</f>
        <v>80</v>
      </c>
    </row>
    <row r="12" spans="1:6" x14ac:dyDescent="0.2">
      <c r="A12" s="3" t="s">
        <v>16</v>
      </c>
      <c r="B12" s="4">
        <f>'[1]External Opex 2019'!B12+'[1]In-house Opex 2019'!B12+'[1]Integrated Capex 2019'!B12+'[1]Disposals 2019'!B12+'[1]End of Pipe Capex 2019'!B12</f>
        <v>14</v>
      </c>
      <c r="C12" s="4">
        <f>'[1]External Opex 2019'!F12+'[1]In-house Opex 2019'!F12+'[1]End of Pipe Capex 2019'!F12+'[1]Integrated Capex 2019'!F12+'[1]Disposals 2019'!F12</f>
        <v>2</v>
      </c>
      <c r="D12" s="4">
        <f>'[1]External Opex 2019'!J12+'[1]In-house Opex 2019'!J12+'[1]End of Pipe Capex 2019'!J12+'[1]Integrated Capex 2019'!J12+'[1]Disposals 2019'!J12</f>
        <v>44</v>
      </c>
      <c r="E12" s="4">
        <f>'[1]External Opex 2019'!N12+'[1]In-house Opex 2019'!N12+'[1]End of Pipe Capex 2019'!N12+'[1]Integrated Capex 2019'!N12+'[1]Disposals 2019'!N12</f>
        <v>3</v>
      </c>
      <c r="F12" s="4">
        <f>'[1]External Opex 2019'!R12+'[1]In-house Opex 2019'!R12+'[1]Integrated Capex 2019'!R12+'[1]Disposals 2019'!R12+'[1]End of Pipe Capex 2019'!R12</f>
        <v>60</v>
      </c>
    </row>
    <row r="13" spans="1:6" x14ac:dyDescent="0.2">
      <c r="A13" s="3" t="s">
        <v>17</v>
      </c>
      <c r="B13" s="4">
        <f>'[1]External Opex 2019'!B13+'[1]In-house Opex 2019'!B13+'[1]Integrated Capex 2019'!B13+'[1]Disposals 2019'!B13+'[1]End of Pipe Capex 2019'!B13</f>
        <v>10</v>
      </c>
      <c r="C13" s="4">
        <f>'[1]External Opex 2019'!F13+'[1]In-house Opex 2019'!F13+'[1]End of Pipe Capex 2019'!F13+'[1]Integrated Capex 2019'!F13+'[1]Disposals 2019'!F13</f>
        <v>20</v>
      </c>
      <c r="D13" s="4">
        <f>'[1]External Opex 2019'!J13+'[1]In-house Opex 2019'!J13+'[1]End of Pipe Capex 2019'!J13+'[1]Integrated Capex 2019'!J13+'[1]Disposals 2019'!J13</f>
        <v>46</v>
      </c>
      <c r="E13" s="4">
        <f>'[1]External Opex 2019'!N13+'[1]In-house Opex 2019'!N13+'[1]End of Pipe Capex 2019'!N13+'[1]Integrated Capex 2019'!N13+'[1]Disposals 2019'!N13</f>
        <v>12</v>
      </c>
      <c r="F13" s="4">
        <f>'[1]External Opex 2019'!R13+'[1]In-house Opex 2019'!R13+'[1]Integrated Capex 2019'!R13+'[1]Disposals 2019'!R13+'[1]End of Pipe Capex 2019'!R13</f>
        <v>89</v>
      </c>
    </row>
    <row r="14" spans="1:6" x14ac:dyDescent="0.2">
      <c r="A14" s="3" t="s">
        <v>18</v>
      </c>
      <c r="B14" s="4">
        <f>'[1]External Opex 2019'!B14+'[1]In-house Opex 2019'!B14+'[1]Integrated Capex 2019'!B14+'[1]Disposals 2019'!B14+'[1]End of Pipe Capex 2019'!B14</f>
        <v>7</v>
      </c>
      <c r="C14" s="4">
        <f>'[1]External Opex 2019'!F14+'[1]In-house Opex 2019'!F14+'[1]End of Pipe Capex 2019'!F14+'[1]Integrated Capex 2019'!F14+'[1]Disposals 2019'!F14</f>
        <v>4</v>
      </c>
      <c r="D14" s="4">
        <f>'[1]External Opex 2019'!J14+'[1]In-house Opex 2019'!J14+'[1]End of Pipe Capex 2019'!J14+'[1]Integrated Capex 2019'!J14+'[1]Disposals 2019'!J14</f>
        <v>23</v>
      </c>
      <c r="E14" s="4">
        <f>'[1]External Opex 2019'!N14+'[1]In-house Opex 2019'!N14+'[1]End of Pipe Capex 2019'!N14+'[1]Integrated Capex 2019'!N14+'[1]Disposals 2019'!N14</f>
        <v>2</v>
      </c>
      <c r="F14" s="4">
        <f>'[1]External Opex 2019'!R14+'[1]In-house Opex 2019'!R14+'[1]Integrated Capex 2019'!R14+'[1]Disposals 2019'!R14+'[1]End of Pipe Capex 2019'!R14</f>
        <v>36</v>
      </c>
    </row>
    <row r="15" spans="1:6" x14ac:dyDescent="0.2">
      <c r="A15" s="3" t="s">
        <v>19</v>
      </c>
      <c r="B15" s="4">
        <f>'[1]External Opex 2019'!B15+'[1]In-house Opex 2019'!B15+'[1]Integrated Capex 2019'!B15+'[1]Disposals 2019'!B15+'[1]End of Pipe Capex 2019'!B15</f>
        <v>74</v>
      </c>
      <c r="C15" s="4">
        <f>'[1]External Opex 2019'!F15+'[1]In-house Opex 2019'!F15+'[1]End of Pipe Capex 2019'!F15+'[1]Integrated Capex 2019'!F15+'[1]Disposals 2019'!F15</f>
        <v>8</v>
      </c>
      <c r="D15" s="4">
        <f>'[1]External Opex 2019'!J15+'[1]In-house Opex 2019'!J15+'[1]End of Pipe Capex 2019'!J15+'[1]Integrated Capex 2019'!J15+'[1]Disposals 2019'!J15</f>
        <v>51</v>
      </c>
      <c r="E15" s="4">
        <f>'[1]External Opex 2019'!N15+'[1]In-house Opex 2019'!N15+'[1]End of Pipe Capex 2019'!N15+'[1]Integrated Capex 2019'!N15+'[1]Disposals 2019'!N15</f>
        <v>8</v>
      </c>
      <c r="F15" s="4">
        <f>'[1]External Opex 2019'!R15+'[1]In-house Opex 2019'!R15+'[1]Integrated Capex 2019'!R15+'[1]Disposals 2019'!R15+'[1]End of Pipe Capex 2019'!R15</f>
        <v>141</v>
      </c>
    </row>
    <row r="16" spans="1:6" x14ac:dyDescent="0.2">
      <c r="A16" s="3" t="s">
        <v>20</v>
      </c>
      <c r="B16" s="4">
        <f>'[1]External Opex 2019'!B16+'[1]In-house Opex 2019'!B16+'[1]Integrated Capex 2019'!B16+'[1]Disposals 2019'!B16+'[1]End of Pipe Capex 2019'!B16</f>
        <v>5</v>
      </c>
      <c r="C16" s="4">
        <f>'[1]External Opex 2019'!F16+'[1]In-house Opex 2019'!F16+'[1]End of Pipe Capex 2019'!F16+'[1]Integrated Capex 2019'!F16+'[1]Disposals 2019'!F16</f>
        <v>2</v>
      </c>
      <c r="D16" s="4">
        <f>'[1]External Opex 2019'!J16+'[1]In-house Opex 2019'!J16+'[1]End of Pipe Capex 2019'!J16+'[1]Integrated Capex 2019'!J16+'[1]Disposals 2019'!J16</f>
        <v>15</v>
      </c>
      <c r="E16" s="4">
        <f>'[1]External Opex 2019'!N16+'[1]In-house Opex 2019'!N16+'[1]End of Pipe Capex 2019'!N16+'[1]Integrated Capex 2019'!N16+'[1]Disposals 2019'!N16</f>
        <v>3</v>
      </c>
      <c r="F16" s="4">
        <f>'[1]External Opex 2019'!R16+'[1]In-house Opex 2019'!R16+'[1]Integrated Capex 2019'!R16+'[1]Disposals 2019'!R16+'[1]End of Pipe Capex 2019'!R16</f>
        <v>26</v>
      </c>
    </row>
    <row r="17" spans="1:6" x14ac:dyDescent="0.2">
      <c r="A17" s="3" t="s">
        <v>21</v>
      </c>
      <c r="B17" s="4">
        <f>'[1]External Opex 2019'!B17+'[1]In-house Opex 2019'!B17+'[1]Integrated Capex 2019'!B17+'[1]Disposals 2019'!B17+'[1]End of Pipe Capex 2019'!B17</f>
        <v>2</v>
      </c>
      <c r="C17" s="4">
        <f>'[1]External Opex 2019'!F17+'[1]In-house Opex 2019'!F17+'[1]End of Pipe Capex 2019'!F17+'[1]Integrated Capex 2019'!F17+'[1]Disposals 2019'!F17</f>
        <v>1</v>
      </c>
      <c r="D17" s="4">
        <f>'[1]External Opex 2019'!J17+'[1]In-house Opex 2019'!J17+'[1]End of Pipe Capex 2019'!J17+'[1]Integrated Capex 2019'!J17+'[1]Disposals 2019'!J17</f>
        <v>9</v>
      </c>
      <c r="E17" s="4">
        <f>'[1]External Opex 2019'!N17+'[1]In-house Opex 2019'!N17+'[1]End of Pipe Capex 2019'!N17+'[1]Integrated Capex 2019'!N17+'[1]Disposals 2019'!N17</f>
        <v>4</v>
      </c>
      <c r="F17" s="4">
        <f>'[1]External Opex 2019'!R17+'[1]In-house Opex 2019'!R17+'[1]Integrated Capex 2019'!R17+'[1]Disposals 2019'!R17+'[1]End of Pipe Capex 2019'!R17</f>
        <v>17</v>
      </c>
    </row>
    <row r="18" spans="1:6" x14ac:dyDescent="0.2">
      <c r="A18" s="3" t="s">
        <v>22</v>
      </c>
      <c r="B18" s="4">
        <f>'[1]External Opex 2019'!B18+'[1]In-house Opex 2019'!B18+'[1]Integrated Capex 2019'!B18+'[1]Disposals 2019'!B18+'[1]End of Pipe Capex 2019'!B18</f>
        <v>5</v>
      </c>
      <c r="C18" s="4">
        <f>'[1]External Opex 2019'!F18+'[1]In-house Opex 2019'!F18+'[1]End of Pipe Capex 2019'!F18+'[1]Integrated Capex 2019'!F18+'[1]Disposals 2019'!F18</f>
        <v>2</v>
      </c>
      <c r="D18" s="4">
        <f>'[1]External Opex 2019'!J18+'[1]In-house Opex 2019'!J18+'[1]End of Pipe Capex 2019'!J18+'[1]Integrated Capex 2019'!J18+'[1]Disposals 2019'!J18</f>
        <v>22</v>
      </c>
      <c r="E18" s="4">
        <f>'[1]External Opex 2019'!N18+'[1]In-house Opex 2019'!N18+'[1]End of Pipe Capex 2019'!N18+'[1]Integrated Capex 2019'!N18+'[1]Disposals 2019'!N18</f>
        <v>6</v>
      </c>
      <c r="F18" s="4">
        <f>'[1]External Opex 2019'!R18+'[1]In-house Opex 2019'!R18+'[1]Integrated Capex 2019'!R18+'[1]Disposals 2019'!R18+'[1]End of Pipe Capex 2019'!R18</f>
        <v>35</v>
      </c>
    </row>
    <row r="19" spans="1:6" x14ac:dyDescent="0.2">
      <c r="A19" s="3" t="s">
        <v>23</v>
      </c>
      <c r="B19" s="4">
        <f>'[1]External Opex 2019'!B19+'[1]In-house Opex 2019'!B19+'[1]Integrated Capex 2019'!B19+'[1]Disposals 2019'!B19+'[1]End of Pipe Capex 2019'!B19</f>
        <v>7</v>
      </c>
      <c r="C19" s="4">
        <f>'[1]External Opex 2019'!F19+'[1]In-house Opex 2019'!F19+'[1]End of Pipe Capex 2019'!F19+'[1]Integrated Capex 2019'!F19+'[1]Disposals 2019'!F19</f>
        <v>6</v>
      </c>
      <c r="D19" s="4">
        <f>'[1]External Opex 2019'!J19+'[1]In-house Opex 2019'!J19+'[1]End of Pipe Capex 2019'!J19+'[1]Integrated Capex 2019'!J19+'[1]Disposals 2019'!J19</f>
        <v>29</v>
      </c>
      <c r="E19" s="4">
        <f>'[1]External Opex 2019'!N19+'[1]In-house Opex 2019'!N19+'[1]End of Pipe Capex 2019'!N19+'[1]Integrated Capex 2019'!N19+'[1]Disposals 2019'!N19</f>
        <v>4</v>
      </c>
      <c r="F19" s="4">
        <f>'[1]External Opex 2019'!R19+'[1]In-house Opex 2019'!R19+'[1]Integrated Capex 2019'!R19+'[1]Disposals 2019'!R19+'[1]End of Pipe Capex 2019'!R19</f>
        <v>46</v>
      </c>
    </row>
    <row r="20" spans="1:6" x14ac:dyDescent="0.2">
      <c r="A20" s="3" t="s">
        <v>24</v>
      </c>
      <c r="B20" s="4">
        <f>'[1]External Opex 2019'!B20+'[1]In-house Opex 2019'!B20+'[1]Integrated Capex 2019'!B20+'[1]Disposals 2019'!B20+'[1]End of Pipe Capex 2019'!B20</f>
        <v>9</v>
      </c>
      <c r="C20" s="4">
        <f>'[1]External Opex 2019'!F20+'[1]In-house Opex 2019'!F20+'[1]End of Pipe Capex 2019'!F20+'[1]Integrated Capex 2019'!F20+'[1]Disposals 2019'!F20</f>
        <v>5</v>
      </c>
      <c r="D20" s="4">
        <f>'[1]External Opex 2019'!J20+'[1]In-house Opex 2019'!J20+'[1]End of Pipe Capex 2019'!J20+'[1]Integrated Capex 2019'!J20+'[1]Disposals 2019'!J20</f>
        <v>26</v>
      </c>
      <c r="E20" s="4">
        <f>'[1]External Opex 2019'!N20+'[1]In-house Opex 2019'!N20+'[1]End of Pipe Capex 2019'!N20+'[1]Integrated Capex 2019'!N20+'[1]Disposals 2019'!N20</f>
        <v>12</v>
      </c>
      <c r="F20" s="4">
        <f>'[1]External Opex 2019'!R20+'[1]In-house Opex 2019'!R20+'[1]Integrated Capex 2019'!R20+'[1]Disposals 2019'!R20+'[1]End of Pipe Capex 2019'!R20</f>
        <v>52</v>
      </c>
    </row>
    <row r="21" spans="1:6" x14ac:dyDescent="0.2">
      <c r="A21" s="3" t="s">
        <v>25</v>
      </c>
      <c r="B21" s="4">
        <f>'[1]External Opex 2019'!B21+'[1]In-house Opex 2019'!B21+'[1]Integrated Capex 2019'!B21+'[1]Disposals 2019'!B21+'[1]End of Pipe Capex 2019'!B21</f>
        <v>1</v>
      </c>
      <c r="C21" s="4">
        <f>'[1]External Opex 2019'!F21+'[1]In-house Opex 2019'!F21+'[1]End of Pipe Capex 2019'!F21+'[1]Integrated Capex 2019'!F21+'[1]Disposals 2019'!F21</f>
        <v>2</v>
      </c>
      <c r="D21" s="4">
        <f>'[1]External Opex 2019'!J21+'[1]In-house Opex 2019'!J21+'[1]End of Pipe Capex 2019'!J21+'[1]Integrated Capex 2019'!J21+'[1]Disposals 2019'!J21</f>
        <v>25</v>
      </c>
      <c r="E21" s="4">
        <f>'[1]External Opex 2019'!N21+'[1]In-house Opex 2019'!N21+'[1]End of Pipe Capex 2019'!N21+'[1]Integrated Capex 2019'!N21+'[1]Disposals 2019'!N21</f>
        <v>2</v>
      </c>
      <c r="F21" s="4">
        <f>'[1]External Opex 2019'!R21+'[1]In-house Opex 2019'!R21+'[1]Integrated Capex 2019'!R21+'[1]Disposals 2019'!R21+'[1]End of Pipe Capex 2019'!R21</f>
        <v>33</v>
      </c>
    </row>
    <row r="22" spans="1:6" x14ac:dyDescent="0.2">
      <c r="A22" s="3" t="s">
        <v>26</v>
      </c>
      <c r="B22" s="4">
        <f>'[1]External Opex 2019'!B22+'[1]In-house Opex 2019'!B22+'[1]Integrated Capex 2019'!B22+'[1]Disposals 2019'!B22+'[1]End of Pipe Capex 2019'!B22</f>
        <v>1</v>
      </c>
      <c r="C22" s="4">
        <f>'[1]External Opex 2019'!F22+'[1]In-house Opex 2019'!F22+'[1]End of Pipe Capex 2019'!F22+'[1]Integrated Capex 2019'!F22+'[1]Disposals 2019'!F22</f>
        <v>0</v>
      </c>
      <c r="D22" s="4">
        <f>'[1]External Opex 2019'!J22+'[1]In-house Opex 2019'!J22+'[1]End of Pipe Capex 2019'!J22+'[1]Integrated Capex 2019'!J22+'[1]Disposals 2019'!J22</f>
        <v>13</v>
      </c>
      <c r="E22" s="4">
        <f>'[1]External Opex 2019'!N22+'[1]In-house Opex 2019'!N22+'[1]End of Pipe Capex 2019'!N22+'[1]Integrated Capex 2019'!N22+'[1]Disposals 2019'!N22</f>
        <v>2</v>
      </c>
      <c r="F22" s="4">
        <f>'[1]External Opex 2019'!R22+'[1]In-house Opex 2019'!R22+'[1]Integrated Capex 2019'!R22+'[1]Disposals 2019'!R22+'[1]End of Pipe Capex 2019'!R22</f>
        <v>17</v>
      </c>
    </row>
    <row r="23" spans="1:6" x14ac:dyDescent="0.2">
      <c r="A23" s="5" t="s">
        <v>27</v>
      </c>
      <c r="B23" s="6">
        <f>'[1]External Opex 2019'!B23+'[1]In-house Opex 2019'!B23+'[1]Integrated Capex 2019'!B23+'[1]Disposals 2019'!B23+'[1]End of Pipe Capex 2019'!B23</f>
        <v>15</v>
      </c>
      <c r="C23" s="6">
        <f>'[1]External Opex 2019'!F23+'[1]In-house Opex 2019'!F23+'[1]End of Pipe Capex 2019'!F23+'[1]Integrated Capex 2019'!F23+'[1]Disposals 2019'!F23</f>
        <v>9</v>
      </c>
      <c r="D23" s="6">
        <f>'[1]External Opex 2019'!J23+'[1]In-house Opex 2019'!J23+'[1]End of Pipe Capex 2019'!J23+'[1]Integrated Capex 2019'!J23+'[1]Disposals 2019'!J23</f>
        <v>38</v>
      </c>
      <c r="E23" s="6">
        <f>'[1]External Opex 2019'!N23+'[1]In-house Opex 2019'!N23+'[1]End of Pipe Capex 2019'!N23+'[1]Integrated Capex 2019'!N23+'[1]Disposals 2019'!N23</f>
        <v>21</v>
      </c>
      <c r="F23" s="6">
        <f>'[1]External Opex 2019'!R23+'[1]In-house Opex 2019'!R23+'[1]Integrated Capex 2019'!R23+'[1]Disposals 2019'!R23+'[1]End of Pipe Capex 2019'!R23</f>
        <v>82</v>
      </c>
    </row>
    <row r="24" spans="1:6" x14ac:dyDescent="0.2">
      <c r="A24" s="5" t="s">
        <v>28</v>
      </c>
      <c r="B24" s="6">
        <f>'[1]External Opex 2019'!B24+'[1]In-house Opex 2019'!B24+'[1]Integrated Capex 2019'!B24+'[1]Disposals 2019'!B24+'[1]End of Pipe Capex 2019'!B24</f>
        <v>26</v>
      </c>
      <c r="C24" s="6">
        <f>'[1]External Opex 2019'!F24+'[1]In-house Opex 2019'!F24+'[1]End of Pipe Capex 2019'!F24+'[1]Integrated Capex 2019'!F24+'[1]Disposals 2019'!F24</f>
        <v>0</v>
      </c>
      <c r="D24" s="6">
        <f>'[1]External Opex 2019'!J24+'[1]In-house Opex 2019'!J24+'[1]End of Pipe Capex 2019'!J24+'[1]Integrated Capex 2019'!J24+'[1]Disposals 2019'!J24</f>
        <v>20</v>
      </c>
      <c r="E24" s="6">
        <f>'[1]External Opex 2019'!N24+'[1]In-house Opex 2019'!N24+'[1]End of Pipe Capex 2019'!N24+'[1]Integrated Capex 2019'!N24+'[1]Disposals 2019'!N24</f>
        <v>3</v>
      </c>
      <c r="F24" s="6">
        <f>'[1]External Opex 2019'!R24+'[1]In-house Opex 2019'!R24+'[1]Integrated Capex 2019'!R24+'[1]Disposals 2019'!R24+'[1]End of Pipe Capex 2019'!R24</f>
        <v>48</v>
      </c>
    </row>
    <row r="25" spans="1:6" x14ac:dyDescent="0.2">
      <c r="A25" s="7" t="s">
        <v>29</v>
      </c>
      <c r="B25" s="7">
        <f>'[1]External Opex 2019'!B25+'[1]In-house Opex 2019'!B25+'[1]Integrated Capex 2019'!B25+'[1]Disposals 2019'!B25+'[1]End of Pipe Capex 2019'!B25</f>
        <v>680</v>
      </c>
      <c r="C25" s="7">
        <f>'[1]External Opex 2019'!F25+'[1]In-house Opex 2019'!F25+'[1]End of Pipe Capex 2019'!F25+'[1]Integrated Capex 2019'!F25+'[1]Disposals 2019'!F25</f>
        <v>324</v>
      </c>
      <c r="D25" s="7">
        <f>'[1]External Opex 2019'!J25+'[1]In-house Opex 2019'!J25+'[1]End of Pipe Capex 2019'!J25+'[1]Integrated Capex 2019'!J25+'[1]Disposals 2019'!J25</f>
        <v>877</v>
      </c>
      <c r="E25" s="7">
        <f>'[1]External Opex 2019'!N25+'[1]In-house Opex 2019'!N25+'[1]End of Pipe Capex 2019'!N25+'[1]Integrated Capex 2019'!N25+'[1]Disposals 2019'!N25</f>
        <v>226</v>
      </c>
      <c r="F25" s="7">
        <f>'[1]External Opex 2019'!R25+'[1]In-house Opex 2019'!R25+'[1]Integrated Capex 2019'!R25+'[1]Disposals 2019'!R25+'[1]End of Pipe Capex 2019'!R25</f>
        <v>2107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C5CA-42FB-4C4D-A588-61BCDDA47FB4}">
  <dimension ref="A1:H8"/>
  <sheetViews>
    <sheetView workbookViewId="0">
      <selection activeCell="I2" sqref="I2"/>
    </sheetView>
  </sheetViews>
  <sheetFormatPr baseColWidth="10" defaultRowHeight="16" x14ac:dyDescent="0.2"/>
  <cols>
    <col min="1" max="1" width="49.5" bestFit="1" customWidth="1"/>
    <col min="2" max="2" width="14.33203125" bestFit="1" customWidth="1"/>
    <col min="3" max="3" width="11.83203125" bestFit="1" customWidth="1"/>
    <col min="4" max="4" width="14.83203125" bestFit="1" customWidth="1"/>
    <col min="5" max="5" width="14.33203125" bestFit="1" customWidth="1"/>
    <col min="6" max="6" width="13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">
      <c r="A2" s="2" t="s">
        <v>31</v>
      </c>
      <c r="B2" s="2">
        <f>'[1]External Opex 2019'!B2+'[1]In-house Opex 2019'!B2+'[1]Integrated Capex 2019'!B2+'[1]Disposals 2019'!B2+'[1]End of Pipe Capex 2019'!B2</f>
        <v>38</v>
      </c>
      <c r="C2" s="2">
        <f>'[1]External Opex 2019'!F2+'[1]In-house Opex 2019'!F2+'[1]End of Pipe Capex 2019'!F2+'[1]Integrated Capex 2019'!F2+'[1]Disposals 2019'!F2</f>
        <v>75</v>
      </c>
      <c r="D2" s="2">
        <f>'[1]External Opex 2019'!J2+'[1]In-house Opex 2019'!J2+'[1]End of Pipe Capex 2019'!J2+'[1]Integrated Capex 2019'!J2+'[1]Disposals 2019'!J2</f>
        <v>59</v>
      </c>
      <c r="E2" s="2">
        <f>'[1]External Opex 2019'!N2+'[1]In-house Opex 2019'!N2+'[1]End of Pipe Capex 2019'!N2+'[1]Integrated Capex 2019'!N2+'[1]Disposals 2019'!N2</f>
        <v>38</v>
      </c>
      <c r="F2" s="2">
        <f>'[1]External Opex 2019'!R2+'[1]In-house Opex 2019'!R2+'[1]Integrated Capex 2019'!R2+'[1]Disposals 2019'!R2+'[1]End of Pipe Capex 2019'!R2</f>
        <v>289</v>
      </c>
      <c r="H2" s="14">
        <f>F2/$F$6</f>
        <v>0.13716184148077837</v>
      </c>
    </row>
    <row r="3" spans="1:8" x14ac:dyDescent="0.2">
      <c r="A3" s="2" t="s">
        <v>32</v>
      </c>
      <c r="B3" s="2">
        <f>'[1]External Opex 2019'!B3+'[1]In-house Opex 2019'!B3+'[1]Integrated Capex 2019'!B3+'[1]Disposals 2019'!B3+'[1]End of Pipe Capex 2019'!B3</f>
        <v>516</v>
      </c>
      <c r="C3" s="2">
        <f>'[1]External Opex 2019'!F3+'[1]In-house Opex 2019'!F3+'[1]End of Pipe Capex 2019'!F3+'[1]Integrated Capex 2019'!F3+'[1]Disposals 2019'!F3</f>
        <v>235</v>
      </c>
      <c r="D3" s="2">
        <f>'[1]External Opex 2019'!J3+'[1]In-house Opex 2019'!J3+'[1]End of Pipe Capex 2019'!J3+'[1]Integrated Capex 2019'!J3+'[1]Disposals 2019'!J3</f>
        <v>754</v>
      </c>
      <c r="E3" s="2">
        <f>'[1]External Opex 2019'!N3+'[1]In-house Opex 2019'!N3+'[1]End of Pipe Capex 2019'!N3+'[1]Integrated Capex 2019'!N3+'[1]Disposals 2019'!N3</f>
        <v>145</v>
      </c>
      <c r="F3" s="2">
        <f>'[1]External Opex 2019'!R3+'[1]In-house Opex 2019'!R3+'[1]Integrated Capex 2019'!R3+'[1]Disposals 2019'!R3+'[1]End of Pipe Capex 2019'!R3</f>
        <v>1650</v>
      </c>
      <c r="H3" s="14">
        <f>F3/$F$6</f>
        <v>0.78310393925011867</v>
      </c>
    </row>
    <row r="4" spans="1:8" x14ac:dyDescent="0.2">
      <c r="A4" s="5" t="s">
        <v>33</v>
      </c>
      <c r="B4" s="6">
        <f>'[1]External Opex 2019'!B23+'[1]In-house Opex 2019'!B23+'[1]Integrated Capex 2019'!B23+'[1]Disposals 2019'!B23+'[1]End of Pipe Capex 2019'!B23</f>
        <v>15</v>
      </c>
      <c r="C4" s="6">
        <f>'[1]External Opex 2019'!F23+'[1]In-house Opex 2019'!F23+'[1]End of Pipe Capex 2019'!F23+'[1]Integrated Capex 2019'!F23+'[1]Disposals 2019'!F23</f>
        <v>9</v>
      </c>
      <c r="D4" s="6">
        <f>'[1]External Opex 2019'!J23+'[1]In-house Opex 2019'!J23+'[1]End of Pipe Capex 2019'!J23+'[1]Integrated Capex 2019'!J23+'[1]Disposals 2019'!J23</f>
        <v>38</v>
      </c>
      <c r="E4" s="6">
        <f>'[1]External Opex 2019'!N23+'[1]In-house Opex 2019'!N23+'[1]End of Pipe Capex 2019'!N23+'[1]Integrated Capex 2019'!N23+'[1]Disposals 2019'!N23</f>
        <v>21</v>
      </c>
      <c r="F4" s="6">
        <f>'[1]External Opex 2019'!R23+'[1]In-house Opex 2019'!R23+'[1]Integrated Capex 2019'!R23+'[1]Disposals 2019'!R23+'[1]End of Pipe Capex 2019'!R23</f>
        <v>82</v>
      </c>
      <c r="H4" s="14">
        <f t="shared" ref="H4:H5" si="0">F4/$F$6</f>
        <v>3.8917892738490743E-2</v>
      </c>
    </row>
    <row r="5" spans="1:8" x14ac:dyDescent="0.2">
      <c r="A5" s="5" t="s">
        <v>34</v>
      </c>
      <c r="B5" s="6">
        <f>'[1]External Opex 2019'!B24+'[1]In-house Opex 2019'!B24+'[1]Integrated Capex 2019'!B24+'[1]Disposals 2019'!B24+'[1]End of Pipe Capex 2019'!B24</f>
        <v>26</v>
      </c>
      <c r="C5" s="6">
        <f>'[1]External Opex 2019'!F24+'[1]In-house Opex 2019'!F24+'[1]End of Pipe Capex 2019'!F24+'[1]Integrated Capex 2019'!F24+'[1]Disposals 2019'!F24</f>
        <v>0</v>
      </c>
      <c r="D5" s="6">
        <f>'[1]External Opex 2019'!J24+'[1]In-house Opex 2019'!J24+'[1]End of Pipe Capex 2019'!J24+'[1]Integrated Capex 2019'!J24+'[1]Disposals 2019'!J24</f>
        <v>20</v>
      </c>
      <c r="E5" s="6">
        <f>'[1]External Opex 2019'!N24+'[1]In-house Opex 2019'!N24+'[1]End of Pipe Capex 2019'!N24+'[1]Integrated Capex 2019'!N24+'[1]Disposals 2019'!N24</f>
        <v>3</v>
      </c>
      <c r="F5" s="6">
        <f>'[1]External Opex 2019'!R24+'[1]In-house Opex 2019'!R24+'[1]Integrated Capex 2019'!R24+'[1]Disposals 2019'!R24+'[1]End of Pipe Capex 2019'!R24</f>
        <v>48</v>
      </c>
      <c r="H5" s="14">
        <f t="shared" si="0"/>
        <v>2.2781205505457997E-2</v>
      </c>
    </row>
    <row r="6" spans="1:8" x14ac:dyDescent="0.2">
      <c r="A6" s="7" t="s">
        <v>29</v>
      </c>
      <c r="B6" s="7">
        <f>'[1]External Opex 2019'!B25+'[1]In-house Opex 2019'!B25+'[1]Integrated Capex 2019'!B25+'[1]Disposals 2019'!B25+'[1]End of Pipe Capex 2019'!B25</f>
        <v>680</v>
      </c>
      <c r="C6" s="7">
        <f>'[1]External Opex 2019'!F25+'[1]In-house Opex 2019'!F25+'[1]End of Pipe Capex 2019'!F25+'[1]Integrated Capex 2019'!F25+'[1]Disposals 2019'!F25</f>
        <v>324</v>
      </c>
      <c r="D6" s="7">
        <f>'[1]External Opex 2019'!J25+'[1]In-house Opex 2019'!J25+'[1]End of Pipe Capex 2019'!J25+'[1]Integrated Capex 2019'!J25+'[1]Disposals 2019'!J25</f>
        <v>877</v>
      </c>
      <c r="E6" s="7">
        <f>'[1]External Opex 2019'!N25+'[1]In-house Opex 2019'!N25+'[1]End of Pipe Capex 2019'!N25+'[1]Integrated Capex 2019'!N25+'[1]Disposals 2019'!N25</f>
        <v>226</v>
      </c>
      <c r="F6" s="7">
        <f>'[1]External Opex 2019'!R25+'[1]In-house Opex 2019'!R25+'[1]Integrated Capex 2019'!R25+'[1]Disposals 2019'!R25+'[1]End of Pipe Capex 2019'!R25</f>
        <v>2107</v>
      </c>
    </row>
    <row r="8" spans="1:8" x14ac:dyDescent="0.2">
      <c r="B8" s="14">
        <f>B6/$F$6</f>
        <v>0.32273374466065496</v>
      </c>
      <c r="C8" s="14">
        <f t="shared" ref="C8:E8" si="1">C6/$F$6</f>
        <v>0.15377313716184149</v>
      </c>
      <c r="D8" s="14">
        <f t="shared" si="1"/>
        <v>0.41623160892263883</v>
      </c>
      <c r="E8" s="14">
        <f t="shared" si="1"/>
        <v>0.10726150925486473</v>
      </c>
      <c r="F8" s="14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A3291-C536-D943-8D37-7E4EC457D630}">
  <dimension ref="A1:L15"/>
  <sheetViews>
    <sheetView workbookViewId="0">
      <selection activeCell="E23" sqref="E23"/>
    </sheetView>
  </sheetViews>
  <sheetFormatPr baseColWidth="10" defaultRowHeight="16" x14ac:dyDescent="0.2"/>
  <cols>
    <col min="1" max="1" width="49.5" bestFit="1" customWidth="1"/>
    <col min="2" max="2" width="28.83203125" bestFit="1" customWidth="1"/>
    <col min="3" max="4" width="29.5" bestFit="1" customWidth="1"/>
    <col min="5" max="5" width="28" bestFit="1" customWidth="1"/>
    <col min="6" max="6" width="9.83203125" bestFit="1" customWidth="1"/>
  </cols>
  <sheetData>
    <row r="1" spans="1:12" x14ac:dyDescent="0.2">
      <c r="A1" s="15" t="s">
        <v>0</v>
      </c>
      <c r="B1" s="11" t="s">
        <v>46</v>
      </c>
      <c r="C1" s="11" t="s">
        <v>47</v>
      </c>
      <c r="D1" s="11" t="s">
        <v>48</v>
      </c>
      <c r="E1" s="11" t="s">
        <v>49</v>
      </c>
      <c r="F1" s="11" t="s">
        <v>39</v>
      </c>
      <c r="G1" s="11" t="s">
        <v>29</v>
      </c>
    </row>
    <row r="2" spans="1:12" x14ac:dyDescent="0.2">
      <c r="A2" s="17" t="s">
        <v>41</v>
      </c>
      <c r="B2" s="18">
        <f>'[1]External Opex 2019'!$R$25</f>
        <v>1231</v>
      </c>
      <c r="C2" s="18">
        <f>'[1]In-house Opex 2019'!$R$25</f>
        <v>428</v>
      </c>
      <c r="D2" s="18">
        <f>'[1]End of Pipe Capex 2019'!$R$25</f>
        <v>417</v>
      </c>
      <c r="E2" s="18">
        <f>'[1]Integrated Capex 2019'!$R$25</f>
        <v>31</v>
      </c>
      <c r="F2" s="18">
        <f>'[1]Disposals 2019'!$R$25</f>
        <v>0</v>
      </c>
      <c r="G2" s="19">
        <f>SUM(B2:F2)</f>
        <v>2107</v>
      </c>
    </row>
    <row r="3" spans="1:12" x14ac:dyDescent="0.2">
      <c r="A3" s="16" t="s">
        <v>42</v>
      </c>
      <c r="B3" s="12">
        <f>'[1]External Opex 2019'!$N$25</f>
        <v>96</v>
      </c>
      <c r="C3" s="12">
        <f>'[1]In-house Opex 2019'!$N$25</f>
        <v>81</v>
      </c>
      <c r="D3" s="12">
        <f>'[1]End of Pipe Capex 2019'!$N$25</f>
        <v>35</v>
      </c>
      <c r="E3" s="12">
        <f>'[1]Integrated Capex 2019'!$N$25</f>
        <v>14</v>
      </c>
      <c r="F3" s="12">
        <f>'[1]Disposals 2019'!$N$25</f>
        <v>0</v>
      </c>
      <c r="G3" s="19">
        <f>SUM(B3:F3)</f>
        <v>226</v>
      </c>
    </row>
    <row r="4" spans="1:12" x14ac:dyDescent="0.2">
      <c r="A4" s="16" t="s">
        <v>43</v>
      </c>
      <c r="B4" s="12">
        <f>'[1]External Opex 2019'!$J$25</f>
        <v>766</v>
      </c>
      <c r="C4" s="12">
        <f>'[1]In-house Opex 2019'!$J$25</f>
        <v>93</v>
      </c>
      <c r="D4" s="12">
        <f>'[1]End of Pipe Capex 2019'!$J$25</f>
        <v>12</v>
      </c>
      <c r="E4" s="12">
        <f>'[1]Integrated Capex 2019'!$J$25</f>
        <v>6</v>
      </c>
      <c r="F4" s="12">
        <f>'[1]Disposals 2019'!$J$25</f>
        <v>0</v>
      </c>
      <c r="G4" s="19">
        <f>SUM(B4:F4)</f>
        <v>877</v>
      </c>
      <c r="I4" s="14">
        <f>B4/$G$4</f>
        <v>0.87343215507411631</v>
      </c>
      <c r="J4" s="14">
        <f>C4/$G$4</f>
        <v>0.10604332953249715</v>
      </c>
      <c r="K4" s="14">
        <f>D4/$G$4</f>
        <v>1.3683010262257697E-2</v>
      </c>
      <c r="L4" s="14">
        <f>E4/$G$4</f>
        <v>6.8415051311288486E-3</v>
      </c>
    </row>
    <row r="5" spans="1:12" x14ac:dyDescent="0.2">
      <c r="A5" s="16" t="s">
        <v>44</v>
      </c>
      <c r="B5" s="8">
        <f>'[1]External Opex 2019'!$F$25</f>
        <v>50</v>
      </c>
      <c r="C5" s="8">
        <f>'[1]In-house Opex 2019'!$F$25</f>
        <v>103</v>
      </c>
      <c r="D5" s="8">
        <f>'[1]End of Pipe Capex 2019'!$F$25</f>
        <v>165</v>
      </c>
      <c r="E5" s="8">
        <f>'[1]Integrated Capex 2019'!$F$25</f>
        <v>6</v>
      </c>
      <c r="F5" s="8">
        <f>'[1]Disposals 2019'!$F$25</f>
        <v>0</v>
      </c>
      <c r="G5" s="19">
        <f t="shared" ref="G5" si="0">SUM(B5:F5)</f>
        <v>324</v>
      </c>
    </row>
    <row r="6" spans="1:12" x14ac:dyDescent="0.2">
      <c r="A6" s="16" t="s">
        <v>45</v>
      </c>
      <c r="B6" s="8">
        <f>'[1]External Opex 2019'!$B$25</f>
        <v>320</v>
      </c>
      <c r="C6" s="8">
        <f>'[1]In-house Opex 2019'!$B$25</f>
        <v>151</v>
      </c>
      <c r="D6" s="8">
        <f>'[1]End of Pipe Capex 2019'!$B$25</f>
        <v>204</v>
      </c>
      <c r="E6" s="8">
        <f>'[1]Integrated Capex 2019'!$B$25</f>
        <v>5</v>
      </c>
      <c r="F6" s="8">
        <f>'[1]Disposals 2019'!$B$25</f>
        <v>0</v>
      </c>
      <c r="G6" s="19">
        <f>SUM(B6:F6)</f>
        <v>680</v>
      </c>
    </row>
    <row r="12" spans="1:12" x14ac:dyDescent="0.2">
      <c r="B12" s="14">
        <f>B6/$B$2</f>
        <v>0.25995125913891143</v>
      </c>
      <c r="C12" s="14"/>
      <c r="D12" s="14"/>
      <c r="E12" s="14"/>
      <c r="F12" s="14"/>
    </row>
    <row r="13" spans="1:12" x14ac:dyDescent="0.2">
      <c r="B13" s="14">
        <f>B5/$B$2</f>
        <v>4.0617384240454912E-2</v>
      </c>
    </row>
    <row r="14" spans="1:12" x14ac:dyDescent="0.2">
      <c r="B14" s="14">
        <f>B4/$B$2</f>
        <v>0.62225832656376934</v>
      </c>
    </row>
    <row r="15" spans="1:12" x14ac:dyDescent="0.2">
      <c r="B15" s="14">
        <f>B3/$B$2</f>
        <v>7.798537774167344E-2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D9E9-911B-6548-8733-D7B02DE54E6A}">
  <dimension ref="A1:J34"/>
  <sheetViews>
    <sheetView topLeftCell="A33" workbookViewId="0">
      <selection activeCell="A6" sqref="A6"/>
    </sheetView>
  </sheetViews>
  <sheetFormatPr baseColWidth="10" defaultRowHeight="16" x14ac:dyDescent="0.2"/>
  <cols>
    <col min="1" max="1" width="49.5" bestFit="1" customWidth="1"/>
    <col min="2" max="2" width="28.83203125" bestFit="1" customWidth="1"/>
    <col min="3" max="4" width="29.5" bestFit="1" customWidth="1"/>
    <col min="5" max="5" width="28" bestFit="1" customWidth="1"/>
    <col min="6" max="6" width="12.6640625" customWidth="1"/>
  </cols>
  <sheetData>
    <row r="1" spans="1:10" x14ac:dyDescent="0.2">
      <c r="A1" s="1"/>
      <c r="B1" s="11" t="s">
        <v>46</v>
      </c>
      <c r="C1" s="11" t="s">
        <v>47</v>
      </c>
      <c r="D1" s="11" t="s">
        <v>48</v>
      </c>
      <c r="E1" s="11" t="s">
        <v>49</v>
      </c>
      <c r="F1" s="11" t="s">
        <v>39</v>
      </c>
      <c r="G1" s="11" t="s">
        <v>29</v>
      </c>
    </row>
    <row r="2" spans="1:10" x14ac:dyDescent="0.2">
      <c r="A2" s="7" t="s">
        <v>41</v>
      </c>
      <c r="B2" s="10">
        <f>'[1]External Opex 2019'!$R25</f>
        <v>1231</v>
      </c>
      <c r="C2" s="10">
        <f>'[1]In-house Opex 2019'!$R25</f>
        <v>428</v>
      </c>
      <c r="D2" s="10">
        <f>'[1]End of Pipe Capex 2019'!$R25</f>
        <v>417</v>
      </c>
      <c r="E2" s="10">
        <f>'[1]Integrated Capex 2019'!$R25</f>
        <v>31</v>
      </c>
      <c r="F2" s="10">
        <f>'[1]Disposals 2019'!$R25</f>
        <v>0</v>
      </c>
      <c r="G2" s="10">
        <f>B2+C2+D2+E2+F2</f>
        <v>2107</v>
      </c>
    </row>
    <row r="3" spans="1:10" x14ac:dyDescent="0.2">
      <c r="A3" s="5" t="s">
        <v>51</v>
      </c>
      <c r="B3" s="6">
        <f>'[1]External Opex 2019'!$R24</f>
        <v>46</v>
      </c>
      <c r="C3" s="6">
        <f>'[1]In-house Opex 2019'!$R24</f>
        <v>2</v>
      </c>
      <c r="D3" s="6">
        <f>'[1]End of Pipe Capex 2019'!$R24</f>
        <v>0</v>
      </c>
      <c r="E3" s="6">
        <f>'[1]Integrated Capex 2019'!$R24</f>
        <v>0</v>
      </c>
      <c r="F3" s="6">
        <f>'[1]Disposals 2019'!$R24</f>
        <v>0</v>
      </c>
      <c r="G3" s="6">
        <f>B3+C3+D3+E3+F3</f>
        <v>48</v>
      </c>
    </row>
    <row r="4" spans="1:10" x14ac:dyDescent="0.2">
      <c r="A4" s="5" t="s">
        <v>56</v>
      </c>
      <c r="B4" s="6">
        <f>'[1]External Opex 2019'!$R23</f>
        <v>52</v>
      </c>
      <c r="C4" s="6">
        <f>'[1]In-house Opex 2019'!$R23</f>
        <v>30</v>
      </c>
      <c r="D4" s="6">
        <f>'[1]End of Pipe Capex 2019'!$R23</f>
        <v>0</v>
      </c>
      <c r="E4" s="6">
        <f>'[1]Integrated Capex 2019'!$R23</f>
        <v>0</v>
      </c>
      <c r="F4" s="6">
        <f>'[1]Disposals 2019'!$R23</f>
        <v>0</v>
      </c>
      <c r="G4" s="6">
        <f>B4+C4+D4+E4+F4</f>
        <v>82</v>
      </c>
    </row>
    <row r="5" spans="1:10" x14ac:dyDescent="0.2">
      <c r="A5" s="2" t="s">
        <v>32</v>
      </c>
      <c r="B5" s="6">
        <f>'[1]External Opex 2019'!$R3</f>
        <v>1031</v>
      </c>
      <c r="C5" s="6">
        <f>'[1]In-house Opex 2019'!$R3</f>
        <v>317</v>
      </c>
      <c r="D5" s="6">
        <f>'[1]End of Pipe Capex 2019'!$R3</f>
        <v>302</v>
      </c>
      <c r="E5" s="6">
        <f>'[1]Integrated Capex 2019'!$R3</f>
        <v>0</v>
      </c>
      <c r="F5" s="6">
        <f>'[1]Disposals 2019'!$R3</f>
        <v>0</v>
      </c>
      <c r="G5" s="6">
        <f>B5+C5+D5+E5+F5</f>
        <v>1650</v>
      </c>
    </row>
    <row r="6" spans="1:10" x14ac:dyDescent="0.2">
      <c r="A6" s="2" t="s">
        <v>50</v>
      </c>
      <c r="B6" s="6">
        <f>'[1]External Opex 2019'!$R2</f>
        <v>102</v>
      </c>
      <c r="C6" s="6">
        <f>'[1]In-house Opex 2019'!$R2</f>
        <v>80</v>
      </c>
      <c r="D6" s="6">
        <f>'[1]End of Pipe Capex 2019'!$R2</f>
        <v>107</v>
      </c>
      <c r="E6" s="6">
        <f>'[1]Integrated Capex 2019'!$R2</f>
        <v>0</v>
      </c>
      <c r="F6" s="6">
        <f>'[1]Disposals 2019'!$R2</f>
        <v>0</v>
      </c>
      <c r="G6" s="6">
        <f>B6+C6+D6+E6+F6</f>
        <v>289</v>
      </c>
      <c r="J6" t="s">
        <v>40</v>
      </c>
    </row>
    <row r="8" spans="1:10" hidden="1" x14ac:dyDescent="0.2">
      <c r="A8" s="3" t="s">
        <v>8</v>
      </c>
      <c r="B8" s="4">
        <f>'[1]External Opex 2019'!$R4</f>
        <v>322</v>
      </c>
      <c r="C8" s="4">
        <f>'[1]In-house Opex 2019'!$R4</f>
        <v>55</v>
      </c>
      <c r="D8" s="4">
        <f>'[1]End of Pipe Capex 2019'!$R4</f>
        <v>38</v>
      </c>
      <c r="E8" s="4">
        <f>'[1]Integrated Capex 2019'!$R4</f>
        <v>0</v>
      </c>
      <c r="F8" s="4">
        <f>'[1]Disposals 2019'!$R4</f>
        <v>0</v>
      </c>
      <c r="G8" s="6">
        <f t="shared" ref="G8:G26" si="0">B8+C8+D8+E8+F8</f>
        <v>415</v>
      </c>
    </row>
    <row r="9" spans="1:10" hidden="1" x14ac:dyDescent="0.2">
      <c r="A9" s="3" t="s">
        <v>9</v>
      </c>
      <c r="B9" s="4">
        <f>'[1]External Opex 2019'!$R5</f>
        <v>27</v>
      </c>
      <c r="C9" s="4">
        <f>'[1]In-house Opex 2019'!$R5</f>
        <v>5</v>
      </c>
      <c r="D9" s="4">
        <f>'[1]End of Pipe Capex 2019'!$R5</f>
        <v>0</v>
      </c>
      <c r="E9" s="4">
        <f>'[1]Integrated Capex 2019'!$R5</f>
        <v>0</v>
      </c>
      <c r="F9" s="4">
        <f>'[1]Disposals 2019'!$R5</f>
        <v>0</v>
      </c>
      <c r="G9" s="6">
        <f t="shared" si="0"/>
        <v>32</v>
      </c>
    </row>
    <row r="10" spans="1:10" hidden="1" x14ac:dyDescent="0.2">
      <c r="A10" s="3" t="s">
        <v>10</v>
      </c>
      <c r="B10" s="4">
        <f>'[1]External Opex 2019'!$R6</f>
        <v>26</v>
      </c>
      <c r="C10" s="4">
        <f>'[1]In-house Opex 2019'!$R6</f>
        <v>7</v>
      </c>
      <c r="D10" s="4">
        <f>'[1]End of Pipe Capex 2019'!$R6</f>
        <v>2</v>
      </c>
      <c r="E10" s="4">
        <f>'[1]Integrated Capex 2019'!$R6</f>
        <v>0</v>
      </c>
      <c r="F10" s="4">
        <f>'[1]Disposals 2019'!$R6</f>
        <v>0</v>
      </c>
      <c r="G10" s="6">
        <f t="shared" si="0"/>
        <v>35</v>
      </c>
    </row>
    <row r="11" spans="1:10" hidden="1" x14ac:dyDescent="0.2">
      <c r="A11" s="3" t="s">
        <v>11</v>
      </c>
      <c r="B11" s="4">
        <f>'[1]External Opex 2019'!$R7</f>
        <v>76</v>
      </c>
      <c r="C11" s="4">
        <f>'[1]In-house Opex 2019'!$R7</f>
        <v>6</v>
      </c>
      <c r="D11" s="4">
        <f>'[1]End of Pipe Capex 2019'!$R7</f>
        <v>2</v>
      </c>
      <c r="E11" s="4">
        <f>'[1]Integrated Capex 2019'!$R7</f>
        <v>0</v>
      </c>
      <c r="F11" s="4">
        <f>'[1]Disposals 2019'!$R7</f>
        <v>0</v>
      </c>
      <c r="G11" s="6">
        <f t="shared" si="0"/>
        <v>84</v>
      </c>
    </row>
    <row r="12" spans="1:10" hidden="1" x14ac:dyDescent="0.2">
      <c r="A12" s="3" t="s">
        <v>12</v>
      </c>
      <c r="B12" s="4">
        <f>'[1]External Opex 2019'!$R8</f>
        <v>14</v>
      </c>
      <c r="C12" s="4">
        <f>'[1]In-house Opex 2019'!$R8</f>
        <v>1</v>
      </c>
      <c r="D12" s="4">
        <f>'[1]End of Pipe Capex 2019'!$R8</f>
        <v>0</v>
      </c>
      <c r="E12" s="4">
        <f>'[1]Integrated Capex 2019'!$R8</f>
        <v>0</v>
      </c>
      <c r="F12" s="4">
        <f>'[1]Disposals 2019'!$R8</f>
        <v>0</v>
      </c>
      <c r="G12" s="6">
        <f t="shared" si="0"/>
        <v>15</v>
      </c>
    </row>
    <row r="13" spans="1:10" hidden="1" x14ac:dyDescent="0.2">
      <c r="A13" s="3" t="s">
        <v>13</v>
      </c>
      <c r="B13" s="4">
        <f>'[1]External Opex 2019'!$R9</f>
        <v>44</v>
      </c>
      <c r="C13" s="4">
        <f>'[1]In-house Opex 2019'!$R9</f>
        <v>45</v>
      </c>
      <c r="D13" s="4">
        <f>'[1]End of Pipe Capex 2019'!$R9</f>
        <v>121</v>
      </c>
      <c r="E13" s="4">
        <f>'[1]Integrated Capex 2019'!$R9</f>
        <v>0</v>
      </c>
      <c r="F13" s="4">
        <f>'[1]Disposals 2019'!$R9</f>
        <v>0</v>
      </c>
      <c r="G13" s="6">
        <f t="shared" si="0"/>
        <v>210</v>
      </c>
    </row>
    <row r="14" spans="1:10" hidden="1" x14ac:dyDescent="0.2">
      <c r="A14" s="3" t="s">
        <v>14</v>
      </c>
      <c r="B14" s="4">
        <f>'[1]External Opex 2019'!$R10</f>
        <v>136</v>
      </c>
      <c r="C14" s="4">
        <f>'[1]In-house Opex 2019'!$R10</f>
        <v>64</v>
      </c>
      <c r="D14" s="4">
        <f>'[1]End of Pipe Capex 2019'!$R10</f>
        <v>18</v>
      </c>
      <c r="E14" s="4">
        <f>'[1]Integrated Capex 2019'!$R10</f>
        <v>0</v>
      </c>
      <c r="F14" s="4">
        <f>'[1]Disposals 2019'!$R10</f>
        <v>0</v>
      </c>
      <c r="G14" s="6">
        <f t="shared" si="0"/>
        <v>218</v>
      </c>
    </row>
    <row r="15" spans="1:10" hidden="1" x14ac:dyDescent="0.2">
      <c r="A15" s="3" t="s">
        <v>15</v>
      </c>
      <c r="B15" s="4">
        <f>'[1]External Opex 2019'!$R11</f>
        <v>33</v>
      </c>
      <c r="C15" s="4">
        <f>'[1]In-house Opex 2019'!$R11</f>
        <v>37</v>
      </c>
      <c r="D15" s="4">
        <f>'[1]End of Pipe Capex 2019'!$R11</f>
        <v>10</v>
      </c>
      <c r="E15" s="4">
        <f>'[1]Integrated Capex 2019'!$R11</f>
        <v>0</v>
      </c>
      <c r="F15" s="4">
        <f>'[1]Disposals 2019'!$R11</f>
        <v>0</v>
      </c>
      <c r="G15" s="6">
        <f t="shared" si="0"/>
        <v>80</v>
      </c>
    </row>
    <row r="16" spans="1:10" hidden="1" x14ac:dyDescent="0.2">
      <c r="A16" s="3" t="s">
        <v>16</v>
      </c>
      <c r="B16" s="4">
        <f>'[1]External Opex 2019'!$R12</f>
        <v>46</v>
      </c>
      <c r="C16" s="4">
        <f>'[1]In-house Opex 2019'!$R12</f>
        <v>10</v>
      </c>
      <c r="D16" s="4">
        <f>'[1]End of Pipe Capex 2019'!$R12</f>
        <v>4</v>
      </c>
      <c r="E16" s="4">
        <f>'[1]Integrated Capex 2019'!$R12</f>
        <v>0</v>
      </c>
      <c r="F16" s="4">
        <f>'[1]Disposals 2019'!$R12</f>
        <v>0</v>
      </c>
      <c r="G16" s="6">
        <f t="shared" si="0"/>
        <v>60</v>
      </c>
    </row>
    <row r="17" spans="1:8" hidden="1" x14ac:dyDescent="0.2">
      <c r="A17" s="3" t="s">
        <v>17</v>
      </c>
      <c r="B17" s="4">
        <f>'[1]External Opex 2019'!$R13</f>
        <v>58</v>
      </c>
      <c r="C17" s="4">
        <f>'[1]In-house Opex 2019'!$R13</f>
        <v>13</v>
      </c>
      <c r="D17" s="4">
        <f>'[1]End of Pipe Capex 2019'!$R13</f>
        <v>18</v>
      </c>
      <c r="E17" s="4">
        <f>'[1]Integrated Capex 2019'!$R13</f>
        <v>0</v>
      </c>
      <c r="F17" s="4">
        <f>'[1]Disposals 2019'!$R13</f>
        <v>0</v>
      </c>
      <c r="G17" s="6">
        <f t="shared" si="0"/>
        <v>89</v>
      </c>
    </row>
    <row r="18" spans="1:8" hidden="1" x14ac:dyDescent="0.2">
      <c r="A18" s="3" t="s">
        <v>18</v>
      </c>
      <c r="B18" s="4">
        <f>'[1]External Opex 2019'!$R14</f>
        <v>29</v>
      </c>
      <c r="C18" s="4">
        <f>'[1]In-house Opex 2019'!$R14</f>
        <v>4</v>
      </c>
      <c r="D18" s="4">
        <f>'[1]End of Pipe Capex 2019'!$R14</f>
        <v>3</v>
      </c>
      <c r="E18" s="4">
        <f>'[1]Integrated Capex 2019'!$R14</f>
        <v>0</v>
      </c>
      <c r="F18" s="4">
        <f>'[1]Disposals 2019'!$R14</f>
        <v>0</v>
      </c>
      <c r="G18" s="6">
        <f t="shared" si="0"/>
        <v>36</v>
      </c>
    </row>
    <row r="19" spans="1:8" hidden="1" x14ac:dyDescent="0.2">
      <c r="A19" s="3" t="s">
        <v>19</v>
      </c>
      <c r="B19" s="4">
        <f>'[1]External Opex 2019'!$R15</f>
        <v>69</v>
      </c>
      <c r="C19" s="4">
        <f>'[1]In-house Opex 2019'!$R15</f>
        <v>13</v>
      </c>
      <c r="D19" s="4">
        <f>'[1]End of Pipe Capex 2019'!$R15</f>
        <v>59</v>
      </c>
      <c r="E19" s="4">
        <f>'[1]Integrated Capex 2019'!$R15</f>
        <v>0</v>
      </c>
      <c r="F19" s="4">
        <f>'[1]Disposals 2019'!$R15</f>
        <v>0</v>
      </c>
      <c r="G19" s="6">
        <f t="shared" si="0"/>
        <v>141</v>
      </c>
    </row>
    <row r="20" spans="1:8" hidden="1" x14ac:dyDescent="0.2">
      <c r="A20" s="3" t="s">
        <v>20</v>
      </c>
      <c r="B20" s="4">
        <f>'[1]External Opex 2019'!$R16</f>
        <v>18</v>
      </c>
      <c r="C20" s="4">
        <f>'[1]In-house Opex 2019'!$R16</f>
        <v>8</v>
      </c>
      <c r="D20" s="4">
        <f>'[1]End of Pipe Capex 2019'!$R16</f>
        <v>0</v>
      </c>
      <c r="E20" s="4">
        <f>'[1]Integrated Capex 2019'!$R16</f>
        <v>0</v>
      </c>
      <c r="F20" s="4">
        <f>'[1]Disposals 2019'!$R16</f>
        <v>0</v>
      </c>
      <c r="G20" s="6">
        <f t="shared" si="0"/>
        <v>26</v>
      </c>
    </row>
    <row r="21" spans="1:8" hidden="1" x14ac:dyDescent="0.2">
      <c r="A21" s="3" t="s">
        <v>21</v>
      </c>
      <c r="B21" s="4">
        <f>'[1]External Opex 2019'!$R17</f>
        <v>11</v>
      </c>
      <c r="C21" s="4">
        <f>'[1]In-house Opex 2019'!$R17</f>
        <v>4</v>
      </c>
      <c r="D21" s="4">
        <f>'[1]End of Pipe Capex 2019'!$R17</f>
        <v>2</v>
      </c>
      <c r="E21" s="4">
        <f>'[1]Integrated Capex 2019'!$R17</f>
        <v>0</v>
      </c>
      <c r="F21" s="4">
        <f>'[1]Disposals 2019'!$R17</f>
        <v>0</v>
      </c>
      <c r="G21" s="6">
        <f t="shared" si="0"/>
        <v>17</v>
      </c>
    </row>
    <row r="22" spans="1:8" hidden="1" x14ac:dyDescent="0.2">
      <c r="A22" s="3" t="s">
        <v>22</v>
      </c>
      <c r="B22" s="4">
        <f>'[1]External Opex 2019'!$R18</f>
        <v>26</v>
      </c>
      <c r="C22" s="4">
        <f>'[1]In-house Opex 2019'!$R18</f>
        <v>8</v>
      </c>
      <c r="D22" s="4">
        <f>'[1]End of Pipe Capex 2019'!$R18</f>
        <v>1</v>
      </c>
      <c r="E22" s="4">
        <f>'[1]Integrated Capex 2019'!$R18</f>
        <v>0</v>
      </c>
      <c r="F22" s="4">
        <f>'[1]Disposals 2019'!$R18</f>
        <v>0</v>
      </c>
      <c r="G22" s="6">
        <f t="shared" si="0"/>
        <v>35</v>
      </c>
    </row>
    <row r="23" spans="1:8" hidden="1" x14ac:dyDescent="0.2">
      <c r="A23" s="3" t="s">
        <v>23</v>
      </c>
      <c r="B23" s="4">
        <f>'[1]External Opex 2019'!$R19</f>
        <v>31</v>
      </c>
      <c r="C23" s="4">
        <f>'[1]In-house Opex 2019'!$R19</f>
        <v>10</v>
      </c>
      <c r="D23" s="4">
        <f>'[1]End of Pipe Capex 2019'!$R19</f>
        <v>5</v>
      </c>
      <c r="E23" s="4">
        <f>'[1]Integrated Capex 2019'!$R19</f>
        <v>0</v>
      </c>
      <c r="F23" s="4">
        <f>'[1]Disposals 2019'!$R19</f>
        <v>0</v>
      </c>
      <c r="G23" s="6">
        <f t="shared" si="0"/>
        <v>46</v>
      </c>
    </row>
    <row r="24" spans="1:8" hidden="1" x14ac:dyDescent="0.2">
      <c r="A24" s="3" t="s">
        <v>24</v>
      </c>
      <c r="B24" s="4">
        <f>'[1]External Opex 2019'!$R20</f>
        <v>26</v>
      </c>
      <c r="C24" s="4">
        <f>'[1]In-house Opex 2019'!$R20</f>
        <v>16</v>
      </c>
      <c r="D24" s="4">
        <f>'[1]End of Pipe Capex 2019'!$R20</f>
        <v>10</v>
      </c>
      <c r="E24" s="4">
        <f>'[1]Integrated Capex 2019'!$R20</f>
        <v>0</v>
      </c>
      <c r="F24" s="4">
        <f>'[1]Disposals 2019'!$R20</f>
        <v>0</v>
      </c>
      <c r="G24" s="6">
        <f t="shared" si="0"/>
        <v>52</v>
      </c>
    </row>
    <row r="25" spans="1:8" hidden="1" x14ac:dyDescent="0.2">
      <c r="A25" s="3" t="s">
        <v>25</v>
      </c>
      <c r="B25" s="4">
        <f>'[1]External Opex 2019'!$R21</f>
        <v>26</v>
      </c>
      <c r="C25" s="4">
        <f>'[1]In-house Opex 2019'!$R21</f>
        <v>5</v>
      </c>
      <c r="D25" s="4">
        <f>'[1]End of Pipe Capex 2019'!$R21</f>
        <v>2</v>
      </c>
      <c r="E25" s="4">
        <f>'[1]Integrated Capex 2019'!$R21</f>
        <v>0</v>
      </c>
      <c r="F25" s="4">
        <f>'[1]Disposals 2019'!$R21</f>
        <v>0</v>
      </c>
      <c r="G25" s="6">
        <f t="shared" si="0"/>
        <v>33</v>
      </c>
    </row>
    <row r="26" spans="1:8" hidden="1" x14ac:dyDescent="0.2">
      <c r="A26" s="3" t="s">
        <v>26</v>
      </c>
      <c r="B26" s="4">
        <f>'[1]External Opex 2019'!$R22</f>
        <v>11</v>
      </c>
      <c r="C26" s="4">
        <f>'[1]In-house Opex 2019'!$R22</f>
        <v>6</v>
      </c>
      <c r="D26" s="4">
        <f>'[1]End of Pipe Capex 2019'!$R22</f>
        <v>0</v>
      </c>
      <c r="E26" s="4">
        <f>'[1]Integrated Capex 2019'!$R22</f>
        <v>0</v>
      </c>
      <c r="F26" s="4">
        <f>'[1]Disposals 2019'!$R22</f>
        <v>0</v>
      </c>
      <c r="G26" s="6">
        <f t="shared" si="0"/>
        <v>17</v>
      </c>
    </row>
    <row r="31" spans="1:8" x14ac:dyDescent="0.2">
      <c r="B31" s="14">
        <f>B2/$G$2</f>
        <v>0.5842429995253916</v>
      </c>
      <c r="C31" s="14">
        <f>C2/$G$2</f>
        <v>0.20313241575700047</v>
      </c>
      <c r="D31" s="14">
        <f>D2/$G$2</f>
        <v>0.19791172282866634</v>
      </c>
      <c r="E31" s="14">
        <f>E2/$G$2</f>
        <v>1.4712861888941622E-2</v>
      </c>
      <c r="F31" s="14">
        <f>F2/$G$2</f>
        <v>0</v>
      </c>
      <c r="G31" s="14"/>
      <c r="H31" s="14"/>
    </row>
    <row r="32" spans="1:8" x14ac:dyDescent="0.2">
      <c r="B32" s="28">
        <f>(B2+C2)/G2</f>
        <v>0.78737541528239208</v>
      </c>
      <c r="C32" s="28"/>
      <c r="D32" s="28">
        <f>(D2+E2)/G2</f>
        <v>0.21262458471760798</v>
      </c>
      <c r="E32" s="28"/>
    </row>
    <row r="33" spans="2:5" x14ac:dyDescent="0.2">
      <c r="B33" s="29">
        <f>B2+C2</f>
        <v>1659</v>
      </c>
      <c r="C33" s="29"/>
      <c r="D33" s="29">
        <f>D2+E2</f>
        <v>448</v>
      </c>
      <c r="E33" s="29"/>
    </row>
    <row r="34" spans="2:5" x14ac:dyDescent="0.2">
      <c r="B34" s="14">
        <f>B2/B33</f>
        <v>0.74201326100060272</v>
      </c>
      <c r="C34" s="14">
        <f>C2/B33</f>
        <v>0.25798673899939722</v>
      </c>
      <c r="D34" s="14">
        <f>D2/D33</f>
        <v>0.9308035714285714</v>
      </c>
      <c r="E34" s="14">
        <f>E2/D33</f>
        <v>6.9196428571428575E-2</v>
      </c>
    </row>
  </sheetData>
  <mergeCells count="4">
    <mergeCell ref="B32:C32"/>
    <mergeCell ref="D32:E32"/>
    <mergeCell ref="B33:C33"/>
    <mergeCell ref="D33:E3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522-CA29-FA41-850F-0A4864B9D5BC}">
  <dimension ref="A1:F25"/>
  <sheetViews>
    <sheetView workbookViewId="0">
      <selection activeCell="A2" sqref="A2"/>
    </sheetView>
  </sheetViews>
  <sheetFormatPr baseColWidth="10" defaultRowHeight="16" x14ac:dyDescent="0.2"/>
  <cols>
    <col min="1" max="1" width="49.5" bestFit="1" customWidth="1"/>
    <col min="2" max="2" width="14.33203125" bestFit="1" customWidth="1"/>
    <col min="3" max="3" width="11.83203125" bestFit="1" customWidth="1"/>
    <col min="4" max="4" width="14.83203125" bestFit="1" customWidth="1"/>
    <col min="5" max="5" width="14.33203125" bestFit="1" customWidth="1"/>
    <col min="6" max="6" width="13.83203125" bestFit="1" customWidth="1"/>
  </cols>
  <sheetData>
    <row r="1" spans="1:6" x14ac:dyDescent="0.2">
      <c r="A1" s="1" t="s">
        <v>30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8">
        <f>'[1]External Opex 2018'!B2+'[1]In-house Opex 2018'!B2+'[1]Integrated Capex 2018'!B2+'[1]Disposals 2018'!B2+'[1]End of Pipe Capex 2018'!B2</f>
        <v>44</v>
      </c>
      <c r="C2" s="8">
        <f>'[1]External Opex 2018'!F2+'[1]In-house Opex 2018'!F2+'[1]End of Pipe Capex 2018'!F2+'[1]Integrated Capex 2018'!F2+'[1]Disposals 2018'!F2</f>
        <v>66</v>
      </c>
      <c r="D2" s="8">
        <f>'[1]External Opex 2018'!J2+'[1]In-house Opex 2018'!J2+'[1]End of Pipe Capex 2018'!J2+'[1]Integrated Capex 2018'!J2+'[1]Disposals 2018'!J2</f>
        <v>49</v>
      </c>
      <c r="E2" s="8">
        <f>'[1]External Opex 2018'!N2+'[1]In-house Opex 2018'!N2+'[1]End of Pipe Capex 2018'!N2+'[1]Integrated Capex 2018'!N2+'[1]Disposals 2018'!N2</f>
        <v>57</v>
      </c>
      <c r="F2" s="8">
        <f>'[1]External Opex 2018'!R2+'[1]In-house Opex 2018'!R2+'[1]Integrated Capex 2018'!R2+'[1]Disposals 2018'!R2+'[1]End of Pipe Capex 2018'!R2</f>
        <v>222</v>
      </c>
    </row>
    <row r="3" spans="1:6" x14ac:dyDescent="0.2">
      <c r="A3" s="2" t="s">
        <v>7</v>
      </c>
      <c r="B3" s="8">
        <f>'[1]External Opex 2018'!B3+'[1]In-house Opex 2018'!B3+'[1]Integrated Capex 2018'!B3+'[1]Disposals 2018'!B3+'[1]End of Pipe Capex 2018'!B3</f>
        <v>496</v>
      </c>
      <c r="C3" s="8">
        <f>'[1]External Opex 2018'!F3+'[1]In-house Opex 2018'!F3+'[1]End of Pipe Capex 2018'!F3+'[1]Integrated Capex 2018'!F3+'[1]Disposals 2018'!F3</f>
        <v>202</v>
      </c>
      <c r="D3" s="8">
        <f>'[1]External Opex 2018'!J3+'[1]In-house Opex 2018'!J3+'[1]End of Pipe Capex 2018'!J3+'[1]Integrated Capex 2018'!J3+'[1]Disposals 2018'!J3</f>
        <v>738</v>
      </c>
      <c r="E3" s="8">
        <f>'[1]External Opex 2018'!N3+'[1]In-house Opex 2018'!N3+'[1]End of Pipe Capex 2018'!N3+'[1]Integrated Capex 2018'!N3+'[1]Disposals 2018'!N3</f>
        <v>137</v>
      </c>
      <c r="F3" s="8">
        <f>'[1]External Opex 2018'!R3+'[1]In-house Opex 2018'!R3+'[1]Integrated Capex 2018'!R3+'[1]Disposals 2018'!R3+'[1]End of Pipe Capex 2018'!R3</f>
        <v>1594</v>
      </c>
    </row>
    <row r="4" spans="1:6" x14ac:dyDescent="0.2">
      <c r="A4" s="3" t="s">
        <v>8</v>
      </c>
      <c r="B4" s="9">
        <f>'[1]External Opex 2018'!B4+'[1]In-house Opex 2018'!B4+'[1]Integrated Capex 2018'!B4+'[1]Disposals 2018'!B4+'[1]End of Pipe Capex 2018'!B4</f>
        <v>211</v>
      </c>
      <c r="C4" s="9">
        <f>'[1]External Opex 2018'!F4+'[1]In-house Opex 2018'!F4+'[1]End of Pipe Capex 2018'!F4+'[1]Integrated Capex 2018'!F4+'[1]Disposals 2018'!F4</f>
        <v>13</v>
      </c>
      <c r="D4" s="9">
        <f>'[1]External Opex 2018'!J4+'[1]In-house Opex 2018'!J4+'[1]End of Pipe Capex 2018'!J4+'[1]Integrated Capex 2018'!J4+'[1]Disposals 2018'!J4</f>
        <v>158</v>
      </c>
      <c r="E4" s="9">
        <f>'[1]External Opex 2018'!N4+'[1]In-house Opex 2018'!N4+'[1]End of Pipe Capex 2018'!N4+'[1]Integrated Capex 2018'!N4+'[1]Disposals 2018'!N4</f>
        <v>17</v>
      </c>
      <c r="F4" s="9">
        <f>'[1]External Opex 2018'!R4+'[1]In-house Opex 2018'!R4+'[1]Integrated Capex 2018'!R4+'[1]Disposals 2018'!R4+'[1]End of Pipe Capex 2018'!R4</f>
        <v>401</v>
      </c>
    </row>
    <row r="5" spans="1:6" x14ac:dyDescent="0.2">
      <c r="A5" s="3" t="s">
        <v>9</v>
      </c>
      <c r="B5" s="9">
        <f>'[1]External Opex 2018'!B5+'[1]In-house Opex 2018'!B5+'[1]Integrated Capex 2018'!B5+'[1]Disposals 2018'!B5+'[1]End of Pipe Capex 2018'!B5</f>
        <v>31</v>
      </c>
      <c r="C5" s="9">
        <f>'[1]External Opex 2018'!F5+'[1]In-house Opex 2018'!F5+'[1]End of Pipe Capex 2018'!F5+'[1]Integrated Capex 2018'!F5+'[1]Disposals 2018'!F5</f>
        <v>0</v>
      </c>
      <c r="D5" s="9">
        <f>'[1]External Opex 2018'!J5+'[1]In-house Opex 2018'!J5+'[1]End of Pipe Capex 2018'!J5+'[1]Integrated Capex 2018'!J5+'[1]Disposals 2018'!J5</f>
        <v>19</v>
      </c>
      <c r="E5" s="9">
        <f>'[1]External Opex 2018'!N5+'[1]In-house Opex 2018'!N5+'[1]End of Pipe Capex 2018'!N5+'[1]Integrated Capex 2018'!N5+'[1]Disposals 2018'!N5</f>
        <v>3</v>
      </c>
      <c r="F5" s="9">
        <f>'[1]External Opex 2018'!R5+'[1]In-house Opex 2018'!R5+'[1]Integrated Capex 2018'!R5+'[1]Disposals 2018'!R5+'[1]End of Pipe Capex 2018'!R5</f>
        <v>53</v>
      </c>
    </row>
    <row r="6" spans="1:6" x14ac:dyDescent="0.2">
      <c r="A6" s="3" t="s">
        <v>10</v>
      </c>
      <c r="B6" s="9">
        <f>'[1]External Opex 2018'!B6+'[1]In-house Opex 2018'!B6+'[1]Integrated Capex 2018'!B6+'[1]Disposals 2018'!B6+'[1]End of Pipe Capex 2018'!B6</f>
        <v>5</v>
      </c>
      <c r="C6" s="9">
        <f>'[1]External Opex 2018'!F6+'[1]In-house Opex 2018'!F6+'[1]End of Pipe Capex 2018'!F6+'[1]Integrated Capex 2018'!F6+'[1]Disposals 2018'!F6</f>
        <v>4</v>
      </c>
      <c r="D6" s="9">
        <f>'[1]External Opex 2018'!J6+'[1]In-house Opex 2018'!J6+'[1]End of Pipe Capex 2018'!J6+'[1]Integrated Capex 2018'!J6+'[1]Disposals 2018'!J6</f>
        <v>26</v>
      </c>
      <c r="E6" s="9">
        <f>'[1]External Opex 2018'!N6+'[1]In-house Opex 2018'!N6+'[1]End of Pipe Capex 2018'!N6+'[1]Integrated Capex 2018'!N6+'[1]Disposals 2018'!N6</f>
        <v>2</v>
      </c>
      <c r="F6" s="9">
        <f>'[1]External Opex 2018'!R6+'[1]In-house Opex 2018'!R6+'[1]Integrated Capex 2018'!R6+'[1]Disposals 2018'!R6+'[1]End of Pipe Capex 2018'!R6</f>
        <v>36</v>
      </c>
    </row>
    <row r="7" spans="1:6" x14ac:dyDescent="0.2">
      <c r="A7" s="3" t="s">
        <v>11</v>
      </c>
      <c r="B7" s="9">
        <f>'[1]External Opex 2018'!B7+'[1]In-house Opex 2018'!B7+'[1]Integrated Capex 2018'!B7+'[1]Disposals 2018'!B7+'[1]End of Pipe Capex 2018'!B7</f>
        <v>16</v>
      </c>
      <c r="C7" s="9">
        <f>'[1]External Opex 2018'!F7+'[1]In-house Opex 2018'!F7+'[1]End of Pipe Capex 2018'!F7+'[1]Integrated Capex 2018'!F7+'[1]Disposals 2018'!F7</f>
        <v>1</v>
      </c>
      <c r="D7" s="9">
        <f>'[1]External Opex 2018'!J7+'[1]In-house Opex 2018'!J7+'[1]End of Pipe Capex 2018'!J7+'[1]Integrated Capex 2018'!J7+'[1]Disposals 2018'!J7</f>
        <v>57</v>
      </c>
      <c r="E7" s="9">
        <f>'[1]External Opex 2018'!N7+'[1]In-house Opex 2018'!N7+'[1]End of Pipe Capex 2018'!N7+'[1]Integrated Capex 2018'!N7+'[1]Disposals 2018'!N7</f>
        <v>3</v>
      </c>
      <c r="F7" s="9">
        <f>'[1]External Opex 2018'!R7+'[1]In-house Opex 2018'!R7+'[1]Integrated Capex 2018'!R7+'[1]Disposals 2018'!R7+'[1]End of Pipe Capex 2018'!R7</f>
        <v>74</v>
      </c>
    </row>
    <row r="8" spans="1:6" x14ac:dyDescent="0.2">
      <c r="A8" s="3" t="s">
        <v>12</v>
      </c>
      <c r="B8" s="9">
        <f>'[1]External Opex 2018'!B8+'[1]In-house Opex 2018'!B8+'[1]Integrated Capex 2018'!B8+'[1]Disposals 2018'!B8+'[1]End of Pipe Capex 2018'!B8</f>
        <v>1</v>
      </c>
      <c r="C8" s="9">
        <f>'[1]External Opex 2018'!F8+'[1]In-house Opex 2018'!F8+'[1]End of Pipe Capex 2018'!F8+'[1]Integrated Capex 2018'!F8+'[1]Disposals 2018'!F8</f>
        <v>0</v>
      </c>
      <c r="D8" s="9">
        <f>'[1]External Opex 2018'!J8+'[1]In-house Opex 2018'!J8+'[1]End of Pipe Capex 2018'!J8+'[1]Integrated Capex 2018'!J8+'[1]Disposals 2018'!J8</f>
        <v>15</v>
      </c>
      <c r="E8" s="9">
        <f>'[1]External Opex 2018'!N8+'[1]In-house Opex 2018'!N8+'[1]End of Pipe Capex 2018'!N8+'[1]Integrated Capex 2018'!N8+'[1]Disposals 2018'!N8</f>
        <v>1</v>
      </c>
      <c r="F8" s="9">
        <f>'[1]External Opex 2018'!R8+'[1]In-house Opex 2018'!R8+'[1]Integrated Capex 2018'!R8+'[1]Disposals 2018'!R8+'[1]End of Pipe Capex 2018'!R8</f>
        <v>16</v>
      </c>
    </row>
    <row r="9" spans="1:6" x14ac:dyDescent="0.2">
      <c r="A9" s="3" t="s">
        <v>13</v>
      </c>
      <c r="B9" s="9">
        <f>'[1]External Opex 2018'!B9+'[1]In-house Opex 2018'!B9+'[1]Integrated Capex 2018'!B9+'[1]Disposals 2018'!B9+'[1]End of Pipe Capex 2018'!B9</f>
        <v>25</v>
      </c>
      <c r="C9" s="9">
        <f>'[1]External Opex 2018'!F9+'[1]In-house Opex 2018'!F9+'[1]End of Pipe Capex 2018'!F9+'[1]Integrated Capex 2018'!F9+'[1]Disposals 2018'!F9</f>
        <v>5</v>
      </c>
      <c r="D9" s="9">
        <f>'[1]External Opex 2018'!J9+'[1]In-house Opex 2018'!J9+'[1]End of Pipe Capex 2018'!J9+'[1]Integrated Capex 2018'!J9+'[1]Disposals 2018'!J9</f>
        <v>26</v>
      </c>
      <c r="E9" s="9">
        <f>'[1]External Opex 2018'!N9+'[1]In-house Opex 2018'!N9+'[1]End of Pipe Capex 2018'!N9+'[1]Integrated Capex 2018'!N9+'[1]Disposals 2018'!N9</f>
        <v>2</v>
      </c>
      <c r="F9" s="9">
        <f>'[1]External Opex 2018'!R9+'[1]In-house Opex 2018'!R9+'[1]Integrated Capex 2018'!R9+'[1]Disposals 2018'!R9+'[1]End of Pipe Capex 2018'!R9</f>
        <v>31</v>
      </c>
    </row>
    <row r="10" spans="1:6" x14ac:dyDescent="0.2">
      <c r="A10" s="3" t="s">
        <v>14</v>
      </c>
      <c r="B10" s="9">
        <f>'[1]External Opex 2018'!B10+'[1]In-house Opex 2018'!B10+'[1]Integrated Capex 2018'!B10+'[1]Disposals 2018'!B10+'[1]End of Pipe Capex 2018'!B10</f>
        <v>74</v>
      </c>
      <c r="C10" s="9">
        <f>'[1]External Opex 2018'!F10+'[1]In-house Opex 2018'!F10+'[1]End of Pipe Capex 2018'!F10+'[1]Integrated Capex 2018'!F10+'[1]Disposals 2018'!F10</f>
        <v>32</v>
      </c>
      <c r="D10" s="9">
        <f>'[1]External Opex 2018'!J10+'[1]In-house Opex 2018'!J10+'[1]End of Pipe Capex 2018'!J10+'[1]Integrated Capex 2018'!J10+'[1]Disposals 2018'!J10</f>
        <v>75</v>
      </c>
      <c r="E10" s="9">
        <f>'[1]External Opex 2018'!N10+'[1]In-house Opex 2018'!N10+'[1]End of Pipe Capex 2018'!N10+'[1]Integrated Capex 2018'!N10+'[1]Disposals 2018'!N10</f>
        <v>19</v>
      </c>
      <c r="F10" s="9">
        <f>'[1]External Opex 2018'!R10+'[1]In-house Opex 2018'!R10+'[1]Integrated Capex 2018'!R10+'[1]Disposals 2018'!R10+'[1]End of Pipe Capex 2018'!R10</f>
        <v>199</v>
      </c>
    </row>
    <row r="11" spans="1:6" x14ac:dyDescent="0.2">
      <c r="A11" s="3" t="s">
        <v>15</v>
      </c>
      <c r="B11" s="9">
        <f>'[1]External Opex 2018'!B11+'[1]In-house Opex 2018'!B11+'[1]Integrated Capex 2018'!B11+'[1]Disposals 2018'!B11+'[1]End of Pipe Capex 2018'!B11</f>
        <v>27</v>
      </c>
      <c r="C11" s="9">
        <f>'[1]External Opex 2018'!F11+'[1]In-house Opex 2018'!F11+'[1]End of Pipe Capex 2018'!F11+'[1]Integrated Capex 2018'!F11+'[1]Disposals 2018'!F11</f>
        <v>3</v>
      </c>
      <c r="D11" s="9">
        <f>'[1]External Opex 2018'!J11+'[1]In-house Opex 2018'!J11+'[1]End of Pipe Capex 2018'!J11+'[1]Integrated Capex 2018'!J11+'[1]Disposals 2018'!J11</f>
        <v>36</v>
      </c>
      <c r="E11" s="9">
        <f>'[1]External Opex 2018'!N11+'[1]In-house Opex 2018'!N11+'[1]End of Pipe Capex 2018'!N11+'[1]Integrated Capex 2018'!N11+'[1]Disposals 2018'!N11</f>
        <v>10</v>
      </c>
      <c r="F11" s="9">
        <f>'[1]External Opex 2018'!R11+'[1]In-house Opex 2018'!R11+'[1]Integrated Capex 2018'!R11+'[1]Disposals 2018'!R11+'[1]End of Pipe Capex 2018'!R11</f>
        <v>82</v>
      </c>
    </row>
    <row r="12" spans="1:6" x14ac:dyDescent="0.2">
      <c r="A12" s="3" t="s">
        <v>16</v>
      </c>
      <c r="B12" s="9">
        <f>'[1]External Opex 2018'!B12+'[1]In-house Opex 2018'!B12+'[1]Integrated Capex 2018'!B12+'[1]Disposals 2018'!B12+'[1]End of Pipe Capex 2018'!B12</f>
        <v>14</v>
      </c>
      <c r="C12" s="9">
        <f>'[1]External Opex 2018'!F12+'[1]In-house Opex 2018'!F12+'[1]End of Pipe Capex 2018'!F12+'[1]Integrated Capex 2018'!F12+'[1]Disposals 2018'!F12</f>
        <v>4</v>
      </c>
      <c r="D12" s="9">
        <f>'[1]External Opex 2018'!J12+'[1]In-house Opex 2018'!J12+'[1]End of Pipe Capex 2018'!J12+'[1]Integrated Capex 2018'!J12+'[1]Disposals 2018'!J12</f>
        <v>48</v>
      </c>
      <c r="E12" s="9">
        <f>'[1]External Opex 2018'!N12+'[1]In-house Opex 2018'!N12+'[1]End of Pipe Capex 2018'!N12+'[1]Integrated Capex 2018'!N12+'[1]Disposals 2018'!N12</f>
        <v>3</v>
      </c>
      <c r="F12" s="9">
        <f>'[1]External Opex 2018'!R12+'[1]In-house Opex 2018'!R12+'[1]Integrated Capex 2018'!R12+'[1]Disposals 2018'!R12+'[1]End of Pipe Capex 2018'!R12</f>
        <v>70</v>
      </c>
    </row>
    <row r="13" spans="1:6" x14ac:dyDescent="0.2">
      <c r="A13" s="3" t="s">
        <v>17</v>
      </c>
      <c r="B13" s="9">
        <f>'[1]External Opex 2018'!B13+'[1]In-house Opex 2018'!B13+'[1]Integrated Capex 2018'!B13+'[1]Disposals 2018'!B13+'[1]End of Pipe Capex 2018'!B13</f>
        <v>14</v>
      </c>
      <c r="C13" s="9">
        <f>'[1]External Opex 2018'!F13+'[1]In-house Opex 2018'!F13+'[1]End of Pipe Capex 2018'!F13+'[1]Integrated Capex 2018'!F13+'[1]Disposals 2018'!F13</f>
        <v>7</v>
      </c>
      <c r="D13" s="9">
        <f>'[1]External Opex 2018'!J13+'[1]In-house Opex 2018'!J13+'[1]End of Pipe Capex 2018'!J13+'[1]Integrated Capex 2018'!J13+'[1]Disposals 2018'!J13</f>
        <v>45</v>
      </c>
      <c r="E13" s="9">
        <f>'[1]External Opex 2018'!N13+'[1]In-house Opex 2018'!N13+'[1]End of Pipe Capex 2018'!N13+'[1]Integrated Capex 2018'!N13+'[1]Disposals 2018'!N13</f>
        <v>2</v>
      </c>
      <c r="F13" s="9">
        <f>'[1]External Opex 2018'!R13+'[1]In-house Opex 2018'!R13+'[1]Integrated Capex 2018'!R13+'[1]Disposals 2018'!R13+'[1]End of Pipe Capex 2018'!R13</f>
        <v>71</v>
      </c>
    </row>
    <row r="14" spans="1:6" x14ac:dyDescent="0.2">
      <c r="A14" s="3" t="s">
        <v>18</v>
      </c>
      <c r="B14" s="9">
        <f>'[1]External Opex 2018'!B14+'[1]In-house Opex 2018'!B14+'[1]Integrated Capex 2018'!B14+'[1]Disposals 2018'!B14+'[1]End of Pipe Capex 2018'!B14</f>
        <v>5</v>
      </c>
      <c r="C14" s="9">
        <f>'[1]External Opex 2018'!F14+'[1]In-house Opex 2018'!F14+'[1]End of Pipe Capex 2018'!F14+'[1]Integrated Capex 2018'!F14+'[1]Disposals 2018'!F14</f>
        <v>7</v>
      </c>
      <c r="D14" s="9">
        <f>'[1]External Opex 2018'!J14+'[1]In-house Opex 2018'!J14+'[1]End of Pipe Capex 2018'!J14+'[1]Integrated Capex 2018'!J14+'[1]Disposals 2018'!J14</f>
        <v>21</v>
      </c>
      <c r="E14" s="9">
        <f>'[1]External Opex 2018'!N14+'[1]In-house Opex 2018'!N14+'[1]End of Pipe Capex 2018'!N14+'[1]Integrated Capex 2018'!N14+'[1]Disposals 2018'!N14</f>
        <v>3</v>
      </c>
      <c r="F14" s="9">
        <f>'[1]External Opex 2018'!R14+'[1]In-house Opex 2018'!R14+'[1]Integrated Capex 2018'!R14+'[1]Disposals 2018'!R14+'[1]End of Pipe Capex 2018'!R14</f>
        <v>34</v>
      </c>
    </row>
    <row r="15" spans="1:6" x14ac:dyDescent="0.2">
      <c r="A15" s="3" t="s">
        <v>19</v>
      </c>
      <c r="B15" s="9">
        <f>'[1]External Opex 2018'!B15+'[1]In-house Opex 2018'!B15+'[1]Integrated Capex 2018'!B15+'[1]Disposals 2018'!B15+'[1]End of Pipe Capex 2018'!B15</f>
        <v>24</v>
      </c>
      <c r="C15" s="9">
        <f>'[1]External Opex 2018'!F15+'[1]In-house Opex 2018'!F15+'[1]End of Pipe Capex 2018'!F15+'[1]Integrated Capex 2018'!F15+'[1]Disposals 2018'!F15</f>
        <v>13</v>
      </c>
      <c r="D15" s="9">
        <f>'[1]External Opex 2018'!J15+'[1]In-house Opex 2018'!J15+'[1]End of Pipe Capex 2018'!J15+'[1]Integrated Capex 2018'!J15+'[1]Disposals 2018'!J15</f>
        <v>42</v>
      </c>
      <c r="E15" s="9">
        <f>'[1]External Opex 2018'!N15+'[1]In-house Opex 2018'!N15+'[1]End of Pipe Capex 2018'!N15+'[1]Integrated Capex 2018'!N15+'[1]Disposals 2018'!N15</f>
        <v>7</v>
      </c>
      <c r="F15" s="9">
        <f>'[1]External Opex 2018'!R15+'[1]In-house Opex 2018'!R15+'[1]Integrated Capex 2018'!R15+'[1]Disposals 2018'!R15+'[1]End of Pipe Capex 2018'!R15</f>
        <v>86</v>
      </c>
    </row>
    <row r="16" spans="1:6" x14ac:dyDescent="0.2">
      <c r="A16" s="3" t="s">
        <v>20</v>
      </c>
      <c r="B16" s="9">
        <f>'[1]External Opex 2018'!B16+'[1]In-house Opex 2018'!B16+'[1]Integrated Capex 2018'!B16+'[1]Disposals 2018'!B16+'[1]End of Pipe Capex 2018'!B16</f>
        <v>4</v>
      </c>
      <c r="C16" s="9">
        <f>'[1]External Opex 2018'!F16+'[1]In-house Opex 2018'!F16+'[1]End of Pipe Capex 2018'!F16+'[1]Integrated Capex 2018'!F16+'[1]Disposals 2018'!F16</f>
        <v>2</v>
      </c>
      <c r="D16" s="9">
        <f>'[1]External Opex 2018'!J16+'[1]In-house Opex 2018'!J16+'[1]End of Pipe Capex 2018'!J16+'[1]Integrated Capex 2018'!J16+'[1]Disposals 2018'!J16</f>
        <v>14</v>
      </c>
      <c r="E16" s="9">
        <f>'[1]External Opex 2018'!N16+'[1]In-house Opex 2018'!N16+'[1]End of Pipe Capex 2018'!N16+'[1]Integrated Capex 2018'!N16+'[1]Disposals 2018'!N16</f>
        <v>1</v>
      </c>
      <c r="F16" s="9">
        <f>'[1]External Opex 2018'!R16+'[1]In-house Opex 2018'!R16+'[1]Integrated Capex 2018'!R16+'[1]Disposals 2018'!R16+'[1]End of Pipe Capex 2018'!R16</f>
        <v>20</v>
      </c>
    </row>
    <row r="17" spans="1:6" x14ac:dyDescent="0.2">
      <c r="A17" s="3" t="s">
        <v>21</v>
      </c>
      <c r="B17" s="9">
        <f>'[1]External Opex 2018'!B17+'[1]In-house Opex 2018'!B17+'[1]Integrated Capex 2018'!B17+'[1]Disposals 2018'!B17+'[1]End of Pipe Capex 2018'!B17</f>
        <v>1</v>
      </c>
      <c r="C17" s="9">
        <f>'[1]External Opex 2018'!F17+'[1]In-house Opex 2018'!F17+'[1]End of Pipe Capex 2018'!F17+'[1]Integrated Capex 2018'!F17+'[1]Disposals 2018'!F17</f>
        <v>0</v>
      </c>
      <c r="D17" s="9">
        <f>'[1]External Opex 2018'!J17+'[1]In-house Opex 2018'!J17+'[1]End of Pipe Capex 2018'!J17+'[1]Integrated Capex 2018'!J17+'[1]Disposals 2018'!J17</f>
        <v>10</v>
      </c>
      <c r="E17" s="9">
        <f>'[1]External Opex 2018'!N17+'[1]In-house Opex 2018'!N17+'[1]End of Pipe Capex 2018'!N17+'[1]Integrated Capex 2018'!N17+'[1]Disposals 2018'!N17</f>
        <v>2</v>
      </c>
      <c r="F17" s="9">
        <f>'[1]External Opex 2018'!R17+'[1]In-house Opex 2018'!R17+'[1]Integrated Capex 2018'!R17+'[1]Disposals 2018'!R17+'[1]End of Pipe Capex 2018'!R17</f>
        <v>11</v>
      </c>
    </row>
    <row r="18" spans="1:6" x14ac:dyDescent="0.2">
      <c r="A18" s="3" t="s">
        <v>22</v>
      </c>
      <c r="B18" s="9">
        <f>'[1]External Opex 2018'!B18+'[1]In-house Opex 2018'!B18+'[1]Integrated Capex 2018'!B18+'[1]Disposals 2018'!B18+'[1]End of Pipe Capex 2018'!B18</f>
        <v>7</v>
      </c>
      <c r="C18" s="9">
        <f>'[1]External Opex 2018'!F18+'[1]In-house Opex 2018'!F18+'[1]End of Pipe Capex 2018'!F18+'[1]Integrated Capex 2018'!F18+'[1]Disposals 2018'!F18</f>
        <v>0</v>
      </c>
      <c r="D18" s="9">
        <f>'[1]External Opex 2018'!J18+'[1]In-house Opex 2018'!J18+'[1]End of Pipe Capex 2018'!J18+'[1]Integrated Capex 2018'!J18+'[1]Disposals 2018'!J18</f>
        <v>28</v>
      </c>
      <c r="E18" s="9">
        <f>'[1]External Opex 2018'!N18+'[1]In-house Opex 2018'!N18+'[1]End of Pipe Capex 2018'!N18+'[1]Integrated Capex 2018'!N18+'[1]Disposals 2018'!N18</f>
        <v>2</v>
      </c>
      <c r="F18" s="9">
        <f>'[1]External Opex 2018'!R18+'[1]In-house Opex 2018'!R18+'[1]Integrated Capex 2018'!R18+'[1]Disposals 2018'!R18+'[1]End of Pipe Capex 2018'!R18</f>
        <v>41</v>
      </c>
    </row>
    <row r="19" spans="1:6" x14ac:dyDescent="0.2">
      <c r="A19" s="3" t="s">
        <v>23</v>
      </c>
      <c r="B19" s="9">
        <f>'[1]External Opex 2018'!B19+'[1]In-house Opex 2018'!B19+'[1]Integrated Capex 2018'!B19+'[1]Disposals 2018'!B19+'[1]End of Pipe Capex 2018'!B19</f>
        <v>11</v>
      </c>
      <c r="C19" s="9">
        <f>'[1]External Opex 2018'!F19+'[1]In-house Opex 2018'!F19+'[1]End of Pipe Capex 2018'!F19+'[1]Integrated Capex 2018'!F19+'[1]Disposals 2018'!F19</f>
        <v>2</v>
      </c>
      <c r="D19" s="9">
        <f>'[1]External Opex 2018'!J19+'[1]In-house Opex 2018'!J19+'[1]End of Pipe Capex 2018'!J19+'[1]Integrated Capex 2018'!J19+'[1]Disposals 2018'!J19</f>
        <v>50</v>
      </c>
      <c r="E19" s="9">
        <f>'[1]External Opex 2018'!N19+'[1]In-house Opex 2018'!N19+'[1]End of Pipe Capex 2018'!N19+'[1]Integrated Capex 2018'!N19+'[1]Disposals 2018'!N19</f>
        <v>13</v>
      </c>
      <c r="F19" s="9">
        <f>'[1]External Opex 2018'!R19+'[1]In-house Opex 2018'!R19+'[1]Integrated Capex 2018'!R19+'[1]Disposals 2018'!R19+'[1]End of Pipe Capex 2018'!R19</f>
        <v>77</v>
      </c>
    </row>
    <row r="20" spans="1:6" x14ac:dyDescent="0.2">
      <c r="A20" s="3" t="s">
        <v>24</v>
      </c>
      <c r="B20" s="9">
        <f>'[1]External Opex 2018'!B20+'[1]In-house Opex 2018'!B20+'[1]Integrated Capex 2018'!B20+'[1]Disposals 2018'!B20+'[1]End of Pipe Capex 2018'!B20</f>
        <v>8</v>
      </c>
      <c r="C20" s="9">
        <f>'[1]External Opex 2018'!F20+'[1]In-house Opex 2018'!F20+'[1]End of Pipe Capex 2018'!F20+'[1]Integrated Capex 2018'!F20+'[1]Disposals 2018'!F20</f>
        <v>4</v>
      </c>
      <c r="D20" s="9">
        <f>'[1]External Opex 2018'!J20+'[1]In-house Opex 2018'!J20+'[1]End of Pipe Capex 2018'!J20+'[1]Integrated Capex 2018'!J20+'[1]Disposals 2018'!J20</f>
        <v>24</v>
      </c>
      <c r="E20" s="9">
        <f>'[1]External Opex 2018'!N20+'[1]In-house Opex 2018'!N20+'[1]End of Pipe Capex 2018'!N20+'[1]Integrated Capex 2018'!N20+'[1]Disposals 2018'!N20</f>
        <v>8</v>
      </c>
      <c r="F20" s="9">
        <f>'[1]External Opex 2018'!R20+'[1]In-house Opex 2018'!R20+'[1]Integrated Capex 2018'!R20+'[1]Disposals 2018'!R20+'[1]End of Pipe Capex 2018'!R20</f>
        <v>43</v>
      </c>
    </row>
    <row r="21" spans="1:6" x14ac:dyDescent="0.2">
      <c r="A21" s="3" t="s">
        <v>25</v>
      </c>
      <c r="B21" s="9">
        <f>'[1]External Opex 2018'!B21+'[1]In-house Opex 2018'!B21+'[1]Integrated Capex 2018'!B21+'[1]Disposals 2018'!B21+'[1]End of Pipe Capex 2018'!B21</f>
        <v>3</v>
      </c>
      <c r="C21" s="9">
        <f>'[1]External Opex 2018'!F21+'[1]In-house Opex 2018'!F21+'[1]End of Pipe Capex 2018'!F21+'[1]Integrated Capex 2018'!F21+'[1]Disposals 2018'!F21</f>
        <v>7</v>
      </c>
      <c r="D21" s="9">
        <f>'[1]External Opex 2018'!J21+'[1]In-house Opex 2018'!J21+'[1]End of Pipe Capex 2018'!J21+'[1]Integrated Capex 2018'!J21+'[1]Disposals 2018'!J21</f>
        <v>46</v>
      </c>
      <c r="E21" s="9">
        <f>'[1]External Opex 2018'!N21+'[1]In-house Opex 2018'!N21+'[1]End of Pipe Capex 2018'!N21+'[1]Integrated Capex 2018'!N21+'[1]Disposals 2018'!N21</f>
        <v>1</v>
      </c>
      <c r="F21" s="9">
        <f>'[1]External Opex 2018'!R21+'[1]In-house Opex 2018'!R21+'[1]Integrated Capex 2018'!R21+'[1]Disposals 2018'!R21+'[1]End of Pipe Capex 2018'!R21</f>
        <v>54</v>
      </c>
    </row>
    <row r="22" spans="1:6" x14ac:dyDescent="0.2">
      <c r="A22" s="3" t="s">
        <v>26</v>
      </c>
      <c r="B22" s="9">
        <f>'[1]External Opex 2018'!B22+'[1]In-house Opex 2018'!B22+'[1]Integrated Capex 2018'!B22+'[1]Disposals 2018'!B22+'[1]End of Pipe Capex 2018'!B22</f>
        <v>3</v>
      </c>
      <c r="C22" s="9">
        <f>'[1]External Opex 2018'!F22+'[1]In-house Opex 2018'!F22+'[1]End of Pipe Capex 2018'!F22+'[1]Integrated Capex 2018'!F22+'[1]Disposals 2018'!F22</f>
        <v>5</v>
      </c>
      <c r="D22" s="9">
        <f>'[1]External Opex 2018'!J22+'[1]In-house Opex 2018'!J22+'[1]End of Pipe Capex 2018'!J22+'[1]Integrated Capex 2018'!J22+'[1]Disposals 2018'!J22</f>
        <v>11</v>
      </c>
      <c r="E22" s="9">
        <f>'[1]External Opex 2018'!N22+'[1]In-house Opex 2018'!N22+'[1]End of Pipe Capex 2018'!N22+'[1]Integrated Capex 2018'!N22+'[1]Disposals 2018'!N22</f>
        <v>3</v>
      </c>
      <c r="F22" s="9">
        <f>'[1]External Opex 2018'!R22+'[1]In-house Opex 2018'!R22+'[1]Integrated Capex 2018'!R22+'[1]Disposals 2018'!R22+'[1]End of Pipe Capex 2018'!R22</f>
        <v>23</v>
      </c>
    </row>
    <row r="23" spans="1:6" x14ac:dyDescent="0.2">
      <c r="A23" s="5" t="s">
        <v>27</v>
      </c>
      <c r="B23" s="8">
        <f>'[1]External Opex 2018'!B23+'[1]In-house Opex 2018'!B23+'[1]Integrated Capex 2018'!B23+'[1]Disposals 2018'!B23+'[1]End of Pipe Capex 2018'!B23</f>
        <v>11</v>
      </c>
      <c r="C23" s="8">
        <f>'[1]External Opex 2018'!F23+'[1]In-house Opex 2018'!F23+'[1]End of Pipe Capex 2018'!F23+'[1]Integrated Capex 2018'!F23+'[1]Disposals 2018'!F23</f>
        <v>88</v>
      </c>
      <c r="D23" s="8">
        <f>'[1]External Opex 2018'!J23+'[1]In-house Opex 2018'!J23+'[1]End of Pipe Capex 2018'!J23+'[1]Integrated Capex 2018'!J23+'[1]Disposals 2018'!J23</f>
        <v>40</v>
      </c>
      <c r="E23" s="8">
        <f>'[1]External Opex 2018'!N23+'[1]In-house Opex 2018'!N23+'[1]End of Pipe Capex 2018'!N23+'[1]Integrated Capex 2018'!N23+'[1]Disposals 2018'!N23</f>
        <v>24</v>
      </c>
      <c r="F23" s="8">
        <f>'[1]External Opex 2018'!R23+'[1]In-house Opex 2018'!R23+'[1]Integrated Capex 2018'!R23+'[1]Disposals 2018'!R23+'[1]End of Pipe Capex 2018'!R23</f>
        <v>193</v>
      </c>
    </row>
    <row r="24" spans="1:6" x14ac:dyDescent="0.2">
      <c r="A24" s="5" t="s">
        <v>28</v>
      </c>
      <c r="B24" s="8">
        <f>'[1]External Opex 2018'!B24+'[1]In-house Opex 2018'!B24+'[1]Integrated Capex 2018'!B24+'[1]Disposals 2018'!B24+'[1]End of Pipe Capex 2018'!B24</f>
        <v>21</v>
      </c>
      <c r="C24" s="8">
        <f>'[1]External Opex 2018'!F24+'[1]In-house Opex 2018'!F24+'[1]End of Pipe Capex 2018'!F24+'[1]Integrated Capex 2018'!F24+'[1]Disposals 2018'!F24</f>
        <v>0</v>
      </c>
      <c r="D24" s="8">
        <f>'[1]External Opex 2018'!J24+'[1]In-house Opex 2018'!J24+'[1]End of Pipe Capex 2018'!J24+'[1]Integrated Capex 2018'!J24+'[1]Disposals 2018'!J24</f>
        <v>17</v>
      </c>
      <c r="E24" s="8">
        <f>'[1]External Opex 2018'!N24+'[1]In-house Opex 2018'!N24+'[1]End of Pipe Capex 2018'!N24+'[1]Integrated Capex 2018'!N24+'[1]Disposals 2018'!N24</f>
        <v>5</v>
      </c>
      <c r="F24" s="8">
        <f>'[1]External Opex 2018'!R24+'[1]In-house Opex 2018'!R24+'[1]Integrated Capex 2018'!R24+'[1]Disposals 2018'!R24+'[1]End of Pipe Capex 2018'!R24</f>
        <v>47</v>
      </c>
    </row>
    <row r="25" spans="1:6" x14ac:dyDescent="0.2">
      <c r="A25" s="7" t="s">
        <v>29</v>
      </c>
      <c r="B25" s="7">
        <f>'[1]External Opex 2018'!B25+'[1]In-house Opex 2018'!B25+'[1]Integrated Capex 2018'!B25+'[1]Disposals 2018'!B25+'[1]End of Pipe Capex 2018'!B25</f>
        <v>582</v>
      </c>
      <c r="C25" s="7">
        <f>'[1]External Opex 2019'!F25+'[1]In-house Opex 2019'!F25+'[1]End of Pipe Capex 2019'!F25+'[1]Integrated Capex 2019'!F25+'[1]Disposals 2019'!F25</f>
        <v>324</v>
      </c>
      <c r="D25" s="7">
        <f>'[1]External Opex 2018'!J25+'[1]In-house Opex 2018'!J25+'[1]End of Pipe Capex 2018'!J25+'[1]Integrated Capex 2018'!J25+'[1]Disposals 2018'!J25</f>
        <v>861</v>
      </c>
      <c r="E25" s="7">
        <f>'[1]External Opex 2018'!N25+'[1]In-house Opex 2018'!N25+'[1]End of Pipe Capex 2018'!N25+'[1]Integrated Capex 2018'!N25+'[1]Disposals 2018'!N25</f>
        <v>253</v>
      </c>
      <c r="F25" s="7">
        <f>'[1]External Opex 2018'!R25+'[1]In-house Opex 2018'!R25+'[1]Integrated Capex 2018'!R25+'[1]Disposals 2018'!R25+'[1]End of Pipe Capex 2018'!R25</f>
        <v>2061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9014-A53B-6244-9440-F3363403AFE4}">
  <dimension ref="A1:F6"/>
  <sheetViews>
    <sheetView workbookViewId="0">
      <selection activeCell="A21" sqref="A21"/>
    </sheetView>
  </sheetViews>
  <sheetFormatPr baseColWidth="10" defaultRowHeight="16" x14ac:dyDescent="0.2"/>
  <cols>
    <col min="1" max="1" width="49.5" bestFit="1" customWidth="1"/>
    <col min="2" max="2" width="14.33203125" bestFit="1" customWidth="1"/>
    <col min="3" max="3" width="11.83203125" bestFit="1" customWidth="1"/>
    <col min="4" max="4" width="14.83203125" bestFit="1" customWidth="1"/>
    <col min="5" max="5" width="14.33203125" bestFit="1" customWidth="1"/>
    <col min="6" max="6" width="13.83203125" bestFit="1" customWidth="1"/>
  </cols>
  <sheetData>
    <row r="1" spans="1:6" x14ac:dyDescent="0.2">
      <c r="A1" s="1" t="s">
        <v>30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8">
        <f>'[1]External Opex 2018'!B2+'[1]In-house Opex 2018'!B2+'[1]Integrated Capex 2018'!B2+'[1]Disposals 2018'!B2+'[1]End of Pipe Capex 2018'!B2</f>
        <v>44</v>
      </c>
      <c r="C2" s="8">
        <f>'[1]External Opex 2018'!F2+'[1]In-house Opex 2018'!F2+'[1]End of Pipe Capex 2018'!F2+'[1]Integrated Capex 2018'!F2+'[1]Disposals 2018'!F2</f>
        <v>66</v>
      </c>
      <c r="D2" s="8">
        <f>'[1]External Opex 2018'!J2+'[1]In-house Opex 2018'!J2+'[1]End of Pipe Capex 2018'!J2+'[1]Integrated Capex 2018'!J2+'[1]Disposals 2018'!J2</f>
        <v>49</v>
      </c>
      <c r="E2" s="8">
        <f>'[1]External Opex 2018'!N2+'[1]In-house Opex 2018'!N2+'[1]End of Pipe Capex 2018'!N2+'[1]Integrated Capex 2018'!N2+'[1]Disposals 2018'!N2</f>
        <v>57</v>
      </c>
      <c r="F2" s="8">
        <f>'[1]External Opex 2018'!R2+'[1]In-house Opex 2018'!R2+'[1]Integrated Capex 2018'!R2+'[1]Disposals 2018'!R2+'[1]End of Pipe Capex 2018'!R2</f>
        <v>222</v>
      </c>
    </row>
    <row r="3" spans="1:6" x14ac:dyDescent="0.2">
      <c r="A3" s="2" t="s">
        <v>7</v>
      </c>
      <c r="B3" s="8">
        <f>'[1]External Opex 2018'!B3+'[1]In-house Opex 2018'!B3+'[1]Integrated Capex 2018'!B3+'[1]Disposals 2018'!B3+'[1]End of Pipe Capex 2018'!B3</f>
        <v>496</v>
      </c>
      <c r="C3" s="8">
        <f>'[1]External Opex 2018'!F3+'[1]In-house Opex 2018'!F3+'[1]End of Pipe Capex 2018'!F3+'[1]Integrated Capex 2018'!F3+'[1]Disposals 2018'!F3</f>
        <v>202</v>
      </c>
      <c r="D3" s="8">
        <f>'[1]External Opex 2018'!J3+'[1]In-house Opex 2018'!J3+'[1]End of Pipe Capex 2018'!J3+'[1]Integrated Capex 2018'!J3+'[1]Disposals 2018'!J3</f>
        <v>738</v>
      </c>
      <c r="E3" s="8">
        <f>'[1]External Opex 2018'!N3+'[1]In-house Opex 2018'!N3+'[1]End of Pipe Capex 2018'!N3+'[1]Integrated Capex 2018'!N3+'[1]Disposals 2018'!N3</f>
        <v>137</v>
      </c>
      <c r="F3" s="8">
        <f>'[1]External Opex 2018'!R3+'[1]In-house Opex 2018'!R3+'[1]Integrated Capex 2018'!R3+'[1]Disposals 2018'!R3+'[1]End of Pipe Capex 2018'!R3</f>
        <v>1594</v>
      </c>
    </row>
    <row r="4" spans="1:6" x14ac:dyDescent="0.2">
      <c r="A4" s="5" t="s">
        <v>27</v>
      </c>
      <c r="B4" s="8">
        <f>'[1]External Opex 2018'!B23+'[1]In-house Opex 2018'!B23+'[1]Integrated Capex 2018'!B23+'[1]Disposals 2018'!B23+'[1]End of Pipe Capex 2018'!B23</f>
        <v>11</v>
      </c>
      <c r="C4" s="8">
        <f>'[1]External Opex 2018'!F23+'[1]In-house Opex 2018'!F23+'[1]End of Pipe Capex 2018'!F23+'[1]Integrated Capex 2018'!F23+'[1]Disposals 2018'!F23</f>
        <v>88</v>
      </c>
      <c r="D4" s="8">
        <f>'[1]External Opex 2018'!J23+'[1]In-house Opex 2018'!J23+'[1]End of Pipe Capex 2018'!J23+'[1]Integrated Capex 2018'!J23+'[1]Disposals 2018'!J23</f>
        <v>40</v>
      </c>
      <c r="E4" s="8">
        <f>'[1]External Opex 2018'!N23+'[1]In-house Opex 2018'!N23+'[1]End of Pipe Capex 2018'!N23+'[1]Integrated Capex 2018'!N23+'[1]Disposals 2018'!N23</f>
        <v>24</v>
      </c>
      <c r="F4" s="8">
        <f>'[1]External Opex 2018'!R23+'[1]In-house Opex 2018'!R23+'[1]Integrated Capex 2018'!R23+'[1]Disposals 2018'!R23+'[1]End of Pipe Capex 2018'!R23</f>
        <v>193</v>
      </c>
    </row>
    <row r="5" spans="1:6" x14ac:dyDescent="0.2">
      <c r="A5" s="5" t="s">
        <v>28</v>
      </c>
      <c r="B5" s="8">
        <f>'[1]External Opex 2018'!B24+'[1]In-house Opex 2018'!B24+'[1]Integrated Capex 2018'!B24+'[1]Disposals 2018'!B24+'[1]End of Pipe Capex 2018'!B24</f>
        <v>21</v>
      </c>
      <c r="C5" s="8">
        <f>'[1]External Opex 2018'!F24+'[1]In-house Opex 2018'!F24+'[1]End of Pipe Capex 2018'!F24+'[1]Integrated Capex 2018'!F24+'[1]Disposals 2018'!F24</f>
        <v>0</v>
      </c>
      <c r="D5" s="8">
        <f>'[1]External Opex 2018'!J24+'[1]In-house Opex 2018'!J24+'[1]End of Pipe Capex 2018'!J24+'[1]Integrated Capex 2018'!J24+'[1]Disposals 2018'!J24</f>
        <v>17</v>
      </c>
      <c r="E5" s="8">
        <f>'[1]External Opex 2018'!N24+'[1]In-house Opex 2018'!N24+'[1]End of Pipe Capex 2018'!N24+'[1]Integrated Capex 2018'!N24+'[1]Disposals 2018'!N24</f>
        <v>5</v>
      </c>
      <c r="F5" s="8">
        <f>'[1]External Opex 2018'!R24+'[1]In-house Opex 2018'!R24+'[1]Integrated Capex 2018'!R24+'[1]Disposals 2018'!R24+'[1]End of Pipe Capex 2018'!R24</f>
        <v>47</v>
      </c>
    </row>
    <row r="6" spans="1:6" x14ac:dyDescent="0.2">
      <c r="A6" s="7" t="s">
        <v>29</v>
      </c>
      <c r="B6" s="7">
        <f>'[1]External Opex 2018'!B25+'[1]In-house Opex 2018'!B25+'[1]Integrated Capex 2018'!B25+'[1]Disposals 2018'!B25+'[1]End of Pipe Capex 2018'!B25</f>
        <v>582</v>
      </c>
      <c r="C6" s="7">
        <f>'[1]External Opex 2019'!F25+'[1]In-house Opex 2019'!F25+'[1]End of Pipe Capex 2019'!F25+'[1]Integrated Capex 2019'!F25+'[1]Disposals 2019'!F25</f>
        <v>324</v>
      </c>
      <c r="D6" s="7">
        <f>'[1]External Opex 2018'!J25+'[1]In-house Opex 2018'!J25+'[1]End of Pipe Capex 2018'!J25+'[1]Integrated Capex 2018'!J25+'[1]Disposals 2018'!J25</f>
        <v>861</v>
      </c>
      <c r="E6" s="7">
        <f>'[1]External Opex 2018'!N25+'[1]In-house Opex 2018'!N25+'[1]End of Pipe Capex 2018'!N25+'[1]Integrated Capex 2018'!N25+'[1]Disposals 2018'!N25</f>
        <v>253</v>
      </c>
      <c r="F6" s="7">
        <f>'[1]External Opex 2018'!R25+'[1]In-house Opex 2018'!R25+'[1]Integrated Capex 2018'!R25+'[1]Disposals 2018'!R25+'[1]End of Pipe Capex 2018'!R25</f>
        <v>2061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2CE8-578E-2F40-B49F-CE65861A5FA4}">
  <dimension ref="A1:G29"/>
  <sheetViews>
    <sheetView workbookViewId="0">
      <selection activeCell="B29" sqref="B29:C29"/>
    </sheetView>
  </sheetViews>
  <sheetFormatPr baseColWidth="10" defaultRowHeight="16" x14ac:dyDescent="0.2"/>
  <cols>
    <col min="1" max="1" width="49.5" bestFit="1" customWidth="1"/>
    <col min="2" max="2" width="13.5" bestFit="1" customWidth="1"/>
    <col min="3" max="3" width="14.1640625" bestFit="1" customWidth="1"/>
    <col min="4" max="4" width="17.5" bestFit="1" customWidth="1"/>
    <col min="5" max="5" width="16.33203125" bestFit="1" customWidth="1"/>
    <col min="6" max="6" width="12.6640625" customWidth="1"/>
  </cols>
  <sheetData>
    <row r="1" spans="1:7" x14ac:dyDescent="0.2">
      <c r="A1" s="1"/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29</v>
      </c>
    </row>
    <row r="2" spans="1:7" x14ac:dyDescent="0.2">
      <c r="A2" s="2" t="s">
        <v>6</v>
      </c>
      <c r="B2" s="12">
        <f>'[1]External Opex 2018'!$R2</f>
        <v>100</v>
      </c>
      <c r="C2" s="12">
        <f>'[1]In-house Opex 2018'!$R2</f>
        <v>59</v>
      </c>
      <c r="D2" s="12">
        <f>'[1]End of Pipe Capex 2018'!$R2</f>
        <v>63</v>
      </c>
      <c r="E2" s="12">
        <f>'[1]Integrated Capex 2018'!$R2</f>
        <v>0</v>
      </c>
      <c r="F2" s="12">
        <f>'[1]Disposals 2018'!$R2</f>
        <v>0</v>
      </c>
      <c r="G2" s="12">
        <f>B2+C2+D2+E2+F2</f>
        <v>222</v>
      </c>
    </row>
    <row r="3" spans="1:7" x14ac:dyDescent="0.2">
      <c r="A3" s="2" t="s">
        <v>7</v>
      </c>
      <c r="B3" s="12">
        <f>'[1]External Opex 2018'!$R3</f>
        <v>1006</v>
      </c>
      <c r="C3" s="12">
        <f>'[1]In-house Opex 2018'!$R3</f>
        <v>343</v>
      </c>
      <c r="D3" s="12">
        <f>'[1]End of Pipe Capex 2018'!$R3</f>
        <v>229</v>
      </c>
      <c r="E3" s="12">
        <f>'[1]Integrated Capex 2018'!$R3</f>
        <v>15</v>
      </c>
      <c r="F3" s="12">
        <f>'[1]Disposals 2018'!$R3</f>
        <v>1</v>
      </c>
      <c r="G3" s="12">
        <f t="shared" ref="G3:G24" si="0">B3+C3+D3+E3+F3</f>
        <v>1594</v>
      </c>
    </row>
    <row r="4" spans="1:7" hidden="1" x14ac:dyDescent="0.2">
      <c r="A4" s="3" t="s">
        <v>8</v>
      </c>
      <c r="B4" s="13">
        <f>'[1]External Opex 2018'!$R4</f>
        <v>282</v>
      </c>
      <c r="C4" s="13">
        <f>'[1]In-house Opex 2018'!$R4</f>
        <v>72</v>
      </c>
      <c r="D4" s="13">
        <f>'[1]End of Pipe Capex 2018'!$R4</f>
        <v>41</v>
      </c>
      <c r="E4" s="13">
        <f>'[1]Integrated Capex 2018'!$R4</f>
        <v>6</v>
      </c>
      <c r="F4" s="13">
        <f>'[1]Disposals 2018'!$R4</f>
        <v>0</v>
      </c>
      <c r="G4" s="12">
        <f t="shared" si="0"/>
        <v>401</v>
      </c>
    </row>
    <row r="5" spans="1:7" hidden="1" x14ac:dyDescent="0.2">
      <c r="A5" s="3" t="s">
        <v>9</v>
      </c>
      <c r="B5" s="13">
        <f>'[1]External Opex 2018'!$R5</f>
        <v>23</v>
      </c>
      <c r="C5" s="13">
        <f>'[1]In-house Opex 2018'!$R5</f>
        <v>9</v>
      </c>
      <c r="D5" s="13">
        <f>'[1]End of Pipe Capex 2018'!$R5</f>
        <v>21</v>
      </c>
      <c r="E5" s="13">
        <f>'[1]Integrated Capex 2018'!$R5</f>
        <v>0</v>
      </c>
      <c r="F5" s="13">
        <f>'[1]Disposals 2018'!$R5</f>
        <v>0</v>
      </c>
      <c r="G5" s="12">
        <f t="shared" si="0"/>
        <v>53</v>
      </c>
    </row>
    <row r="6" spans="1:7" hidden="1" x14ac:dyDescent="0.2">
      <c r="A6" s="3" t="s">
        <v>10</v>
      </c>
      <c r="B6" s="13">
        <f>'[1]External Opex 2018'!$R6</f>
        <v>30</v>
      </c>
      <c r="C6" s="13">
        <f>'[1]In-house Opex 2018'!$R6</f>
        <v>6</v>
      </c>
      <c r="D6" s="13">
        <f>'[1]End of Pipe Capex 2018'!$R6</f>
        <v>0</v>
      </c>
      <c r="E6" s="13">
        <f>'[1]Integrated Capex 2018'!$R6</f>
        <v>0</v>
      </c>
      <c r="F6" s="13">
        <f>'[1]Disposals 2018'!$R6</f>
        <v>0</v>
      </c>
      <c r="G6" s="12">
        <f t="shared" si="0"/>
        <v>36</v>
      </c>
    </row>
    <row r="7" spans="1:7" hidden="1" x14ac:dyDescent="0.2">
      <c r="A7" s="3" t="s">
        <v>11</v>
      </c>
      <c r="B7" s="13">
        <f>'[1]External Opex 2018'!$R7</f>
        <v>64</v>
      </c>
      <c r="C7" s="13">
        <f>'[1]In-house Opex 2018'!$R7</f>
        <v>10</v>
      </c>
      <c r="D7" s="13">
        <f>'[1]End of Pipe Capex 2018'!$R7</f>
        <v>0</v>
      </c>
      <c r="E7" s="13">
        <f>'[1]Integrated Capex 2018'!$R7</f>
        <v>0</v>
      </c>
      <c r="F7" s="13">
        <f>'[1]Disposals 2018'!$R7</f>
        <v>0</v>
      </c>
      <c r="G7" s="12">
        <f t="shared" si="0"/>
        <v>74</v>
      </c>
    </row>
    <row r="8" spans="1:7" hidden="1" x14ac:dyDescent="0.2">
      <c r="A8" s="3" t="s">
        <v>12</v>
      </c>
      <c r="B8" s="13">
        <f>'[1]External Opex 2018'!$R8</f>
        <v>15</v>
      </c>
      <c r="C8" s="13">
        <f>'[1]In-house Opex 2018'!$R8</f>
        <v>1</v>
      </c>
      <c r="D8" s="13">
        <f>'[1]End of Pipe Capex 2018'!$R8</f>
        <v>0</v>
      </c>
      <c r="E8" s="13">
        <f>'[1]Integrated Capex 2018'!$R8</f>
        <v>0</v>
      </c>
      <c r="F8" s="13">
        <f>'[1]Disposals 2018'!$R8</f>
        <v>0</v>
      </c>
      <c r="G8" s="12">
        <f t="shared" si="0"/>
        <v>16</v>
      </c>
    </row>
    <row r="9" spans="1:7" hidden="1" x14ac:dyDescent="0.2">
      <c r="A9" s="3" t="s">
        <v>13</v>
      </c>
      <c r="B9" s="13">
        <f>'[1]External Opex 2018'!$R9</f>
        <v>31</v>
      </c>
      <c r="C9" s="13">
        <f>'[1]In-house Opex 2018'!$R9</f>
        <v>0</v>
      </c>
      <c r="D9" s="13">
        <f>'[1]End of Pipe Capex 2018'!$R9</f>
        <v>0</v>
      </c>
      <c r="E9" s="13">
        <f>'[1]Integrated Capex 2018'!$R9</f>
        <v>0</v>
      </c>
      <c r="F9" s="13">
        <f>'[1]Disposals 2018'!$R9</f>
        <v>0</v>
      </c>
      <c r="G9" s="12">
        <f t="shared" si="0"/>
        <v>31</v>
      </c>
    </row>
    <row r="10" spans="1:7" hidden="1" x14ac:dyDescent="0.2">
      <c r="A10" s="3" t="s">
        <v>14</v>
      </c>
      <c r="B10" s="13">
        <f>'[1]External Opex 2018'!$R10</f>
        <v>133</v>
      </c>
      <c r="C10" s="13">
        <f>'[1]In-house Opex 2018'!$R10</f>
        <v>47</v>
      </c>
      <c r="D10" s="13">
        <f>'[1]End of Pipe Capex 2018'!$R10</f>
        <v>16</v>
      </c>
      <c r="E10" s="13">
        <f>'[1]Integrated Capex 2018'!$R10</f>
        <v>3</v>
      </c>
      <c r="F10" s="13">
        <f>'[1]Disposals 2018'!$R10</f>
        <v>0</v>
      </c>
      <c r="G10" s="12">
        <f t="shared" si="0"/>
        <v>199</v>
      </c>
    </row>
    <row r="11" spans="1:7" hidden="1" x14ac:dyDescent="0.2">
      <c r="A11" s="3" t="s">
        <v>15</v>
      </c>
      <c r="B11" s="13">
        <f>'[1]External Opex 2018'!$R11</f>
        <v>37</v>
      </c>
      <c r="C11" s="13">
        <f>'[1]In-house Opex 2018'!$R11</f>
        <v>40</v>
      </c>
      <c r="D11" s="13">
        <f>'[1]End of Pipe Capex 2018'!$R11</f>
        <v>5</v>
      </c>
      <c r="E11" s="13">
        <f>'[1]Integrated Capex 2018'!$R11</f>
        <v>0</v>
      </c>
      <c r="F11" s="13">
        <f>'[1]Disposals 2018'!$R11</f>
        <v>0</v>
      </c>
      <c r="G11" s="12">
        <f t="shared" si="0"/>
        <v>82</v>
      </c>
    </row>
    <row r="12" spans="1:7" hidden="1" x14ac:dyDescent="0.2">
      <c r="A12" s="3" t="s">
        <v>16</v>
      </c>
      <c r="B12" s="13">
        <f>'[1]External Opex 2018'!$R12</f>
        <v>52</v>
      </c>
      <c r="C12" s="13">
        <f>'[1]In-house Opex 2018'!$R12</f>
        <v>10</v>
      </c>
      <c r="D12" s="13">
        <f>'[1]End of Pipe Capex 2018'!$R12</f>
        <v>8</v>
      </c>
      <c r="E12" s="13">
        <f>'[1]Integrated Capex 2018'!$R12</f>
        <v>0</v>
      </c>
      <c r="F12" s="13">
        <f>'[1]Disposals 2018'!$R12</f>
        <v>0</v>
      </c>
      <c r="G12" s="12">
        <f t="shared" si="0"/>
        <v>70</v>
      </c>
    </row>
    <row r="13" spans="1:7" hidden="1" x14ac:dyDescent="0.2">
      <c r="A13" s="3" t="s">
        <v>17</v>
      </c>
      <c r="B13" s="13">
        <f>'[1]External Opex 2018'!$R13</f>
        <v>55</v>
      </c>
      <c r="C13" s="13">
        <f>'[1]In-house Opex 2018'!$R13</f>
        <v>11</v>
      </c>
      <c r="D13" s="13">
        <f>'[1]End of Pipe Capex 2018'!$R13</f>
        <v>5</v>
      </c>
      <c r="E13" s="13">
        <f>'[1]Integrated Capex 2018'!$R13</f>
        <v>0</v>
      </c>
      <c r="F13" s="13">
        <f>'[1]Disposals 2018'!$R13</f>
        <v>0</v>
      </c>
      <c r="G13" s="12">
        <f t="shared" si="0"/>
        <v>71</v>
      </c>
    </row>
    <row r="14" spans="1:7" hidden="1" x14ac:dyDescent="0.2">
      <c r="A14" s="3" t="s">
        <v>18</v>
      </c>
      <c r="B14" s="13">
        <f>'[1]External Opex 2018'!$R14</f>
        <v>31</v>
      </c>
      <c r="C14" s="13">
        <f>'[1]In-house Opex 2018'!$R14</f>
        <v>3</v>
      </c>
      <c r="D14" s="13">
        <f>'[1]End of Pipe Capex 2018'!$R14</f>
        <v>0</v>
      </c>
      <c r="E14" s="13">
        <f>'[1]Integrated Capex 2018'!$R14</f>
        <v>0</v>
      </c>
      <c r="F14" s="13">
        <f>'[1]Disposals 2018'!$R14</f>
        <v>0</v>
      </c>
      <c r="G14" s="12">
        <f t="shared" si="0"/>
        <v>34</v>
      </c>
    </row>
    <row r="15" spans="1:7" hidden="1" x14ac:dyDescent="0.2">
      <c r="A15" s="3" t="s">
        <v>19</v>
      </c>
      <c r="B15" s="13">
        <f>'[1]External Opex 2018'!$R15</f>
        <v>55</v>
      </c>
      <c r="C15" s="13">
        <f>'[1]In-house Opex 2018'!$R15</f>
        <v>20</v>
      </c>
      <c r="D15" s="13">
        <f>'[1]End of Pipe Capex 2018'!$R15</f>
        <v>11</v>
      </c>
      <c r="E15" s="13">
        <f>'[1]Integrated Capex 2018'!$R15</f>
        <v>0</v>
      </c>
      <c r="F15" s="13">
        <f>'[1]Disposals 2018'!$R15</f>
        <v>0</v>
      </c>
      <c r="G15" s="12">
        <f t="shared" si="0"/>
        <v>86</v>
      </c>
    </row>
    <row r="16" spans="1:7" hidden="1" x14ac:dyDescent="0.2">
      <c r="A16" s="3" t="s">
        <v>20</v>
      </c>
      <c r="B16" s="13">
        <f>'[1]External Opex 2018'!$R16</f>
        <v>15</v>
      </c>
      <c r="C16" s="13">
        <f>'[1]In-house Opex 2018'!$R16</f>
        <v>5</v>
      </c>
      <c r="D16" s="13">
        <f>'[1]End of Pipe Capex 2018'!$R16</f>
        <v>0</v>
      </c>
      <c r="E16" s="13">
        <f>'[1]Integrated Capex 2018'!$R16</f>
        <v>0</v>
      </c>
      <c r="F16" s="13">
        <f>'[1]Disposals 2018'!$R16</f>
        <v>0</v>
      </c>
      <c r="G16" s="12">
        <f t="shared" si="0"/>
        <v>20</v>
      </c>
    </row>
    <row r="17" spans="1:7" hidden="1" x14ac:dyDescent="0.2">
      <c r="A17" s="3" t="s">
        <v>21</v>
      </c>
      <c r="B17" s="13">
        <f>'[1]External Opex 2018'!$R17</f>
        <v>11</v>
      </c>
      <c r="C17" s="13">
        <f>'[1]In-house Opex 2018'!$R17</f>
        <v>0</v>
      </c>
      <c r="D17" s="13">
        <f>'[1]End of Pipe Capex 2018'!$R17</f>
        <v>0</v>
      </c>
      <c r="E17" s="13">
        <f>'[1]Integrated Capex 2018'!$R17</f>
        <v>0</v>
      </c>
      <c r="F17" s="13">
        <f>'[1]Disposals 2018'!$R17</f>
        <v>0</v>
      </c>
      <c r="G17" s="12">
        <f t="shared" si="0"/>
        <v>11</v>
      </c>
    </row>
    <row r="18" spans="1:7" hidden="1" x14ac:dyDescent="0.2">
      <c r="A18" s="3" t="s">
        <v>22</v>
      </c>
      <c r="B18" s="13">
        <f>'[1]External Opex 2018'!$R18</f>
        <v>26</v>
      </c>
      <c r="C18" s="13">
        <f>'[1]In-house Opex 2018'!$R18</f>
        <v>11</v>
      </c>
      <c r="D18" s="13">
        <f>'[1]End of Pipe Capex 2018'!$R18</f>
        <v>4</v>
      </c>
      <c r="E18" s="13">
        <f>'[1]Integrated Capex 2018'!$R18</f>
        <v>0</v>
      </c>
      <c r="F18" s="13">
        <f>'[1]Disposals 2018'!$R18</f>
        <v>0</v>
      </c>
      <c r="G18" s="12">
        <f t="shared" si="0"/>
        <v>41</v>
      </c>
    </row>
    <row r="19" spans="1:7" hidden="1" x14ac:dyDescent="0.2">
      <c r="A19" s="3" t="s">
        <v>23</v>
      </c>
      <c r="B19" s="13">
        <f>'[1]External Opex 2018'!$R19</f>
        <v>59</v>
      </c>
      <c r="C19" s="13">
        <f>'[1]In-house Opex 2018'!$R19</f>
        <v>9</v>
      </c>
      <c r="D19" s="13">
        <f>'[1]End of Pipe Capex 2018'!$R19</f>
        <v>7</v>
      </c>
      <c r="E19" s="13">
        <f>'[1]Integrated Capex 2018'!$R19</f>
        <v>2</v>
      </c>
      <c r="F19" s="13">
        <f>'[1]Disposals 2018'!$R19</f>
        <v>0</v>
      </c>
      <c r="G19" s="12">
        <f t="shared" si="0"/>
        <v>77</v>
      </c>
    </row>
    <row r="20" spans="1:7" hidden="1" x14ac:dyDescent="0.2">
      <c r="A20" s="3" t="s">
        <v>24</v>
      </c>
      <c r="B20" s="13">
        <f>'[1]External Opex 2018'!$R20</f>
        <v>26</v>
      </c>
      <c r="C20" s="13">
        <f>'[1]In-house Opex 2018'!$R20</f>
        <v>12</v>
      </c>
      <c r="D20" s="13">
        <f>'[1]End of Pipe Capex 2018'!$R20</f>
        <v>5</v>
      </c>
      <c r="E20" s="13">
        <f>'[1]Integrated Capex 2018'!$R20</f>
        <v>0</v>
      </c>
      <c r="F20" s="13">
        <f>'[1]Disposals 2018'!$R20</f>
        <v>0</v>
      </c>
      <c r="G20" s="12">
        <f t="shared" si="0"/>
        <v>43</v>
      </c>
    </row>
    <row r="21" spans="1:7" hidden="1" x14ac:dyDescent="0.2">
      <c r="A21" s="3" t="s">
        <v>25</v>
      </c>
      <c r="B21" s="13">
        <f>'[1]External Opex 2018'!$R21</f>
        <v>45</v>
      </c>
      <c r="C21" s="13">
        <f>'[1]In-house Opex 2018'!$R21</f>
        <v>0</v>
      </c>
      <c r="D21" s="13">
        <f>'[1]End of Pipe Capex 2018'!$R21</f>
        <v>9</v>
      </c>
      <c r="E21" s="13">
        <f>'[1]Integrated Capex 2018'!$R21</f>
        <v>0</v>
      </c>
      <c r="F21" s="13">
        <f>'[1]Disposals 2018'!$R21</f>
        <v>0</v>
      </c>
      <c r="G21" s="12">
        <f t="shared" si="0"/>
        <v>54</v>
      </c>
    </row>
    <row r="22" spans="1:7" hidden="1" x14ac:dyDescent="0.2">
      <c r="A22" s="3" t="s">
        <v>26</v>
      </c>
      <c r="B22" s="13">
        <f>'[1]External Opex 2018'!$R22</f>
        <v>16</v>
      </c>
      <c r="C22" s="13">
        <f>'[1]In-house Opex 2018'!$R22</f>
        <v>7</v>
      </c>
      <c r="D22" s="13">
        <f>'[1]End of Pipe Capex 2018'!$R22</f>
        <v>0</v>
      </c>
      <c r="E22" s="13">
        <f>'[1]Integrated Capex 2018'!$R22</f>
        <v>0</v>
      </c>
      <c r="F22" s="13">
        <f>'[1]Disposals 2018'!$R22</f>
        <v>0</v>
      </c>
      <c r="G22" s="12">
        <f t="shared" si="0"/>
        <v>23</v>
      </c>
    </row>
    <row r="23" spans="1:7" x14ac:dyDescent="0.2">
      <c r="A23" s="5" t="s">
        <v>27</v>
      </c>
      <c r="B23" s="12">
        <f>'[1]External Opex 2018'!$R23</f>
        <v>58</v>
      </c>
      <c r="C23" s="12">
        <f>'[1]In-house Opex 2018'!$R23</f>
        <v>98</v>
      </c>
      <c r="D23" s="12">
        <f>'[1]End of Pipe Capex 2018'!$R23</f>
        <v>37</v>
      </c>
      <c r="E23" s="12">
        <f>'[1]Integrated Capex 2018'!$R23</f>
        <v>0</v>
      </c>
      <c r="F23" s="12">
        <f>'[1]Disposals 2018'!$R23</f>
        <v>0</v>
      </c>
      <c r="G23" s="12">
        <f t="shared" si="0"/>
        <v>193</v>
      </c>
    </row>
    <row r="24" spans="1:7" x14ac:dyDescent="0.2">
      <c r="A24" s="5" t="s">
        <v>28</v>
      </c>
      <c r="B24" s="12">
        <f>'[1]External Opex 2018'!$R24</f>
        <v>40</v>
      </c>
      <c r="C24" s="12">
        <f>'[1]In-house Opex 2018'!$R24</f>
        <v>3</v>
      </c>
      <c r="D24" s="12">
        <f>'[1]End of Pipe Capex 2018'!$R24</f>
        <v>4</v>
      </c>
      <c r="E24" s="12">
        <f>'[1]Integrated Capex 2018'!$R24</f>
        <v>0</v>
      </c>
      <c r="F24" s="12">
        <f>'[1]Disposals 2018'!$R24</f>
        <v>0</v>
      </c>
      <c r="G24" s="12">
        <f t="shared" si="0"/>
        <v>47</v>
      </c>
    </row>
    <row r="25" spans="1:7" x14ac:dyDescent="0.2">
      <c r="A25" s="7" t="s">
        <v>29</v>
      </c>
      <c r="B25" s="7">
        <f>'[1]External Opex 2018'!$R25</f>
        <v>1205</v>
      </c>
      <c r="C25" s="7">
        <f>'[1]In-house Opex 2018'!$R25</f>
        <v>504</v>
      </c>
      <c r="D25" s="7">
        <f>'[1]End of Pipe Capex 2018'!$R25</f>
        <v>333</v>
      </c>
      <c r="E25" s="7">
        <f>'[1]Integrated Capex 2018'!$R25</f>
        <v>18</v>
      </c>
      <c r="F25" s="7">
        <f>'[1]Disposals 2018'!$R25</f>
        <v>1</v>
      </c>
      <c r="G25" s="7">
        <f>B25+C25+D25+E25+F25</f>
        <v>2061</v>
      </c>
    </row>
    <row r="27" spans="1:7" x14ac:dyDescent="0.2">
      <c r="B27" s="14">
        <f>B25/$G$25</f>
        <v>0.58466763706938374</v>
      </c>
      <c r="C27" s="14">
        <f t="shared" ref="C27:F27" si="1">C25/$G$25</f>
        <v>0.24454148471615719</v>
      </c>
      <c r="D27" s="14">
        <f t="shared" si="1"/>
        <v>0.16157205240174671</v>
      </c>
      <c r="E27" s="14">
        <f t="shared" si="1"/>
        <v>8.7336244541484712E-3</v>
      </c>
      <c r="F27" s="14">
        <f t="shared" si="1"/>
        <v>4.8520135856380397E-4</v>
      </c>
      <c r="G27" s="14"/>
    </row>
    <row r="28" spans="1:7" x14ac:dyDescent="0.2">
      <c r="B28" s="28">
        <f>(B25+C25)/G25</f>
        <v>0.82920912178554096</v>
      </c>
      <c r="C28" s="28"/>
      <c r="D28" s="28">
        <f>(D25+E25)/G25</f>
        <v>0.1703056768558952</v>
      </c>
      <c r="E28" s="28"/>
    </row>
    <row r="29" spans="1:7" x14ac:dyDescent="0.2">
      <c r="B29" s="29">
        <f>B25+C25</f>
        <v>1709</v>
      </c>
      <c r="C29" s="29"/>
      <c r="D29" s="29">
        <f>D25+E25</f>
        <v>351</v>
      </c>
      <c r="E29" s="29"/>
    </row>
  </sheetData>
  <mergeCells count="4">
    <mergeCell ref="B28:C28"/>
    <mergeCell ref="D28:E28"/>
    <mergeCell ref="B29:C29"/>
    <mergeCell ref="D29:E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CBDB-20C8-4345-948D-2F6CD8507D43}">
  <dimension ref="A1:G27"/>
  <sheetViews>
    <sheetView tabSelected="1" workbookViewId="0">
      <selection activeCell="N47" sqref="N47"/>
    </sheetView>
  </sheetViews>
  <sheetFormatPr baseColWidth="10" defaultRowHeight="16" x14ac:dyDescent="0.2"/>
  <cols>
    <col min="1" max="1" width="47.6640625" bestFit="1" customWidth="1"/>
  </cols>
  <sheetData>
    <row r="1" spans="1:5" x14ac:dyDescent="0.2">
      <c r="A1" s="1" t="s">
        <v>29</v>
      </c>
      <c r="B1" s="1">
        <v>2016</v>
      </c>
      <c r="C1" s="1">
        <v>2017</v>
      </c>
      <c r="D1" s="1">
        <v>2018</v>
      </c>
      <c r="E1" s="1">
        <v>2019</v>
      </c>
    </row>
    <row r="2" spans="1:5" x14ac:dyDescent="0.2">
      <c r="A2" s="2" t="s">
        <v>31</v>
      </c>
      <c r="B2" s="6">
        <f>'[1]External Opex 2016'!$R2+'[1]In-house Opex 2016'!$R2+'[1]End of Pipe Capex 2016'!$R2+'[1]Integrated Capex 2016'!$R2+'[1]Disposals 2016'!$R2</f>
        <v>201</v>
      </c>
      <c r="C2" s="6">
        <f>'[1]External Opex 2017'!$R2+'[1]In-house Opex 2017'!$R2+'[1]End of Pipe Capex 2017'!$R2+'[1]Integrated Capex 2017'!$R2+'[1]Disposals 2017'!$R2</f>
        <v>358</v>
      </c>
      <c r="D2" s="6">
        <f>'[1]External Opex 2018'!$R2+'[1]In-house Opex 2018'!$R2+'[1]End of Pipe Capex 2018'!$R2+'[1]Integrated Capex 2018'!$R2+'[1]Disposals 2018'!$R2</f>
        <v>222</v>
      </c>
      <c r="E2" s="6">
        <f>'[1]External Opex 2019'!$R2+'[1]In-house Opex 2019'!$R2+'[1]End of Pipe Capex 2019'!$R2+'[1]Integrated Capex 2019'!$R2+'[1]Disposals 2019'!$R2</f>
        <v>289</v>
      </c>
    </row>
    <row r="3" spans="1:5" x14ac:dyDescent="0.2">
      <c r="A3" s="2" t="s">
        <v>32</v>
      </c>
      <c r="B3" s="6">
        <f>'[1]External Opex 2016'!$R3+'[1]In-house Opex 2016'!$R3+'[1]End of Pipe Capex 2016'!$R3+'[1]Integrated Capex 2016'!$R3+'[1]Disposals 2016'!$R3</f>
        <v>1499</v>
      </c>
      <c r="C3" s="6">
        <f>'[1]External Opex 2017'!$R3+'[1]In-house Opex 2017'!$R3+'[1]End of Pipe Capex 2017'!$R3+'[1]Integrated Capex 2017'!$R3+'[1]Disposals 2017'!$R3</f>
        <v>1551</v>
      </c>
      <c r="D3" s="6">
        <f>'[1]External Opex 2018'!$R3+'[1]In-house Opex 2018'!$R3+'[1]End of Pipe Capex 2018'!$R3+'[1]Integrated Capex 2018'!$R3+'[1]Disposals 2018'!$R3</f>
        <v>1594</v>
      </c>
      <c r="E3" s="6">
        <f>'[1]External Opex 2019'!$R3+'[1]In-house Opex 2019'!$R3+'[1]End of Pipe Capex 2019'!$R3+'[1]Integrated Capex 2019'!$R3+'[1]Disposals 2019'!$R3</f>
        <v>1650</v>
      </c>
    </row>
    <row r="4" spans="1:5" hidden="1" x14ac:dyDescent="0.2">
      <c r="A4" s="3" t="s">
        <v>8</v>
      </c>
      <c r="B4" s="4">
        <f>'[1]External Opex 2016'!$R4+'[1]In-house Opex 2016'!$R4+'[1]End of Pipe Capex 2016'!$R4+'[1]Integrated Capex 2016'!$R4+'[1]Disposals 2016'!$R4</f>
        <v>356</v>
      </c>
      <c r="C4" s="4">
        <f>'[1]External Opex 2017'!$R4+'[1]In-house Opex 2017'!$R4+'[1]End of Pipe Capex 2017'!$R4+'[1]Integrated Capex 2017'!$R4+'[1]Disposals 2017'!$R4</f>
        <v>353</v>
      </c>
      <c r="D4" s="4">
        <f>'[1]External Opex 2018'!$R4+'[1]In-house Opex 2018'!$R4+'[1]End of Pipe Capex 2018'!$R4+'[1]Integrated Capex 2018'!$R4+'[1]Disposals 2018'!$R4</f>
        <v>401</v>
      </c>
      <c r="E4" s="4">
        <f>'[1]External Opex 2019'!$R4+'[1]In-house Opex 2019'!$R4+'[1]End of Pipe Capex 2019'!$R4+'[1]Integrated Capex 2019'!$R4+'[1]Disposals 2019'!$R4</f>
        <v>415</v>
      </c>
    </row>
    <row r="5" spans="1:5" hidden="1" x14ac:dyDescent="0.2">
      <c r="A5" s="3" t="s">
        <v>9</v>
      </c>
      <c r="B5" s="4" t="e">
        <f>'[1]External Opex 2016'!$R5+'[1]In-house Opex 2016'!$R5+'[1]End of Pipe Capex 2016'!$R5+'[1]Integrated Capex 2016'!$R5+'[1]Disposals 2016'!$R5</f>
        <v>#VALUE!</v>
      </c>
      <c r="C5" s="4" t="e">
        <f>'[1]External Opex 2017'!$R5+'[1]In-house Opex 2017'!$R5+'[1]End of Pipe Capex 2017'!$R5+'[1]Integrated Capex 2017'!$R5+'[1]Disposals 2017'!$R5</f>
        <v>#VALUE!</v>
      </c>
      <c r="D5" s="4">
        <f>'[1]External Opex 2018'!$R5+'[1]In-house Opex 2018'!$R5+'[1]End of Pipe Capex 2018'!$R5+'[1]Integrated Capex 2018'!$R5+'[1]Disposals 2018'!$R5</f>
        <v>53</v>
      </c>
      <c r="E5" s="4">
        <f>'[1]External Opex 2019'!$R5+'[1]In-house Opex 2019'!$R5+'[1]End of Pipe Capex 2019'!$R5+'[1]Integrated Capex 2019'!$R5+'[1]Disposals 2019'!$R5</f>
        <v>32</v>
      </c>
    </row>
    <row r="6" spans="1:5" hidden="1" x14ac:dyDescent="0.2">
      <c r="A6" s="3" t="s">
        <v>10</v>
      </c>
      <c r="B6" s="4">
        <f>'[1]External Opex 2016'!$R6+'[1]In-house Opex 2016'!$R6+'[1]End of Pipe Capex 2016'!$R6+'[1]Integrated Capex 2016'!$R6+'[1]Disposals 2016'!$R6</f>
        <v>24</v>
      </c>
      <c r="C6" s="4">
        <f>'[1]External Opex 2017'!$R6+'[1]In-house Opex 2017'!$R6+'[1]End of Pipe Capex 2017'!$R6+'[1]Integrated Capex 2017'!$R6+'[1]Disposals 2017'!$R6</f>
        <v>43</v>
      </c>
      <c r="D6" s="4">
        <f>'[1]External Opex 2018'!$R6+'[1]In-house Opex 2018'!$R6+'[1]End of Pipe Capex 2018'!$R6+'[1]Integrated Capex 2018'!$R6+'[1]Disposals 2018'!$R6</f>
        <v>36</v>
      </c>
      <c r="E6" s="4">
        <f>'[1]External Opex 2019'!$R6+'[1]In-house Opex 2019'!$R6+'[1]End of Pipe Capex 2019'!$R6+'[1]Integrated Capex 2019'!$R6+'[1]Disposals 2019'!$R6</f>
        <v>35</v>
      </c>
    </row>
    <row r="7" spans="1:5" hidden="1" x14ac:dyDescent="0.2">
      <c r="A7" s="3" t="s">
        <v>11</v>
      </c>
      <c r="B7" s="4" t="e">
        <f>'[1]External Opex 2016'!$R7+'[1]In-house Opex 2016'!$R7+'[1]End of Pipe Capex 2016'!$R7+'[1]Integrated Capex 2016'!$R7+'[1]Disposals 2016'!$R7</f>
        <v>#VALUE!</v>
      </c>
      <c r="C7" s="4">
        <f>'[1]External Opex 2017'!$R7+'[1]In-house Opex 2017'!$R7+'[1]End of Pipe Capex 2017'!$R7+'[1]Integrated Capex 2017'!$R7+'[1]Disposals 2017'!$R7</f>
        <v>56</v>
      </c>
      <c r="D7" s="4">
        <f>'[1]External Opex 2018'!$R7+'[1]In-house Opex 2018'!$R7+'[1]End of Pipe Capex 2018'!$R7+'[1]Integrated Capex 2018'!$R7+'[1]Disposals 2018'!$R7</f>
        <v>74</v>
      </c>
      <c r="E7" s="4">
        <f>'[1]External Opex 2019'!$R7+'[1]In-house Opex 2019'!$R7+'[1]End of Pipe Capex 2019'!$R7+'[1]Integrated Capex 2019'!$R7+'[1]Disposals 2019'!$R7</f>
        <v>84</v>
      </c>
    </row>
    <row r="8" spans="1:5" hidden="1" x14ac:dyDescent="0.2">
      <c r="A8" s="3" t="s">
        <v>12</v>
      </c>
      <c r="B8" s="4" t="e">
        <f>'[1]External Opex 2016'!$R8+'[1]In-house Opex 2016'!$R8+'[1]End of Pipe Capex 2016'!$R8+'[1]Integrated Capex 2016'!$R8+'[1]Disposals 2016'!$R8</f>
        <v>#VALUE!</v>
      </c>
      <c r="C8" s="4" t="e">
        <f>'[1]External Opex 2017'!$R8+'[1]In-house Opex 2017'!$R8+'[1]End of Pipe Capex 2017'!$R8+'[1]Integrated Capex 2017'!$R8+'[1]Disposals 2017'!$R8</f>
        <v>#VALUE!</v>
      </c>
      <c r="D8" s="4">
        <f>'[1]External Opex 2018'!$R8+'[1]In-house Opex 2018'!$R8+'[1]End of Pipe Capex 2018'!$R8+'[1]Integrated Capex 2018'!$R8+'[1]Disposals 2018'!$R8</f>
        <v>16</v>
      </c>
      <c r="E8" s="4">
        <f>'[1]External Opex 2019'!$R8+'[1]In-house Opex 2019'!$R8+'[1]End of Pipe Capex 2019'!$R8+'[1]Integrated Capex 2019'!$R8+'[1]Disposals 2019'!$R8</f>
        <v>15</v>
      </c>
    </row>
    <row r="9" spans="1:5" hidden="1" x14ac:dyDescent="0.2">
      <c r="A9" s="3" t="s">
        <v>13</v>
      </c>
      <c r="B9" s="4">
        <f>'[1]External Opex 2016'!$R9+'[1]In-house Opex 2016'!$R9+'[1]End of Pipe Capex 2016'!$R9+'[1]Integrated Capex 2016'!$R9+'[1]Disposals 2016'!$R9</f>
        <v>80</v>
      </c>
      <c r="C9" s="4">
        <f>'[1]External Opex 2017'!$R9+'[1]In-house Opex 2017'!$R9+'[1]End of Pipe Capex 2017'!$R9+'[1]Integrated Capex 2017'!$R9+'[1]Disposals 2017'!$R9</f>
        <v>93</v>
      </c>
      <c r="D9" s="4">
        <f>'[1]External Opex 2018'!$R9+'[1]In-house Opex 2018'!$R9+'[1]End of Pipe Capex 2018'!$R9+'[1]Integrated Capex 2018'!$R9+'[1]Disposals 2018'!$R9</f>
        <v>31</v>
      </c>
      <c r="E9" s="4">
        <f>'[1]External Opex 2019'!$R9+'[1]In-house Opex 2019'!$R9+'[1]End of Pipe Capex 2019'!$R9+'[1]Integrated Capex 2019'!$R9+'[1]Disposals 2019'!$R9</f>
        <v>210</v>
      </c>
    </row>
    <row r="10" spans="1:5" hidden="1" x14ac:dyDescent="0.2">
      <c r="A10" s="3" t="s">
        <v>14</v>
      </c>
      <c r="B10" s="4" t="e">
        <f>'[1]External Opex 2016'!$R10+'[1]In-house Opex 2016'!$R10+'[1]End of Pipe Capex 2016'!$R10+'[1]Integrated Capex 2016'!$R10+'[1]Disposals 2016'!$R10</f>
        <v>#VALUE!</v>
      </c>
      <c r="C10" s="4">
        <f>'[1]External Opex 2017'!$R10+'[1]In-house Opex 2017'!$R10+'[1]End of Pipe Capex 2017'!$R10+'[1]Integrated Capex 2017'!$R10+'[1]Disposals 2017'!$R10</f>
        <v>229</v>
      </c>
      <c r="D10" s="4">
        <f>'[1]External Opex 2018'!$R10+'[1]In-house Opex 2018'!$R10+'[1]End of Pipe Capex 2018'!$R10+'[1]Integrated Capex 2018'!$R10+'[1]Disposals 2018'!$R10</f>
        <v>199</v>
      </c>
      <c r="E10" s="4">
        <f>'[1]External Opex 2019'!$R10+'[1]In-house Opex 2019'!$R10+'[1]End of Pipe Capex 2019'!$R10+'[1]Integrated Capex 2019'!$R10+'[1]Disposals 2019'!$R10</f>
        <v>218</v>
      </c>
    </row>
    <row r="11" spans="1:5" hidden="1" x14ac:dyDescent="0.2">
      <c r="A11" s="3" t="s">
        <v>15</v>
      </c>
      <c r="B11" s="4" t="e">
        <f>'[1]External Opex 2016'!$R11+'[1]In-house Opex 2016'!$R11+'[1]End of Pipe Capex 2016'!$R11+'[1]Integrated Capex 2016'!$R11+'[1]Disposals 2016'!$R11</f>
        <v>#VALUE!</v>
      </c>
      <c r="C11" s="4">
        <f>'[1]External Opex 2017'!$R11+'[1]In-house Opex 2017'!$R11+'[1]End of Pipe Capex 2017'!$R11+'[1]Integrated Capex 2017'!$R11+'[1]Disposals 2017'!$R11</f>
        <v>78</v>
      </c>
      <c r="D11" s="4">
        <f>'[1]External Opex 2018'!$R11+'[1]In-house Opex 2018'!$R11+'[1]End of Pipe Capex 2018'!$R11+'[1]Integrated Capex 2018'!$R11+'[1]Disposals 2018'!$R11</f>
        <v>82</v>
      </c>
      <c r="E11" s="4">
        <f>'[1]External Opex 2019'!$R11+'[1]In-house Opex 2019'!$R11+'[1]End of Pipe Capex 2019'!$R11+'[1]Integrated Capex 2019'!$R11+'[1]Disposals 2019'!$R11</f>
        <v>80</v>
      </c>
    </row>
    <row r="12" spans="1:5" hidden="1" x14ac:dyDescent="0.2">
      <c r="A12" s="3" t="s">
        <v>16</v>
      </c>
      <c r="B12" s="4">
        <f>'[1]External Opex 2016'!$R12+'[1]In-house Opex 2016'!$R12+'[1]End of Pipe Capex 2016'!$R12+'[1]Integrated Capex 2016'!$R12+'[1]Disposals 2016'!$R12</f>
        <v>87</v>
      </c>
      <c r="C12" s="4" t="e">
        <f>'[1]External Opex 2017'!$R12+'[1]In-house Opex 2017'!$R12+'[1]End of Pipe Capex 2017'!$R12+'[1]Integrated Capex 2017'!$R12+'[1]Disposals 2017'!$R12</f>
        <v>#VALUE!</v>
      </c>
      <c r="D12" s="4">
        <f>'[1]External Opex 2018'!$R12+'[1]In-house Opex 2018'!$R12+'[1]End of Pipe Capex 2018'!$R12+'[1]Integrated Capex 2018'!$R12+'[1]Disposals 2018'!$R12</f>
        <v>70</v>
      </c>
      <c r="E12" s="4">
        <f>'[1]External Opex 2019'!$R12+'[1]In-house Opex 2019'!$R12+'[1]End of Pipe Capex 2019'!$R12+'[1]Integrated Capex 2019'!$R12+'[1]Disposals 2019'!$R12</f>
        <v>60</v>
      </c>
    </row>
    <row r="13" spans="1:5" hidden="1" x14ac:dyDescent="0.2">
      <c r="A13" s="3" t="s">
        <v>17</v>
      </c>
      <c r="B13" s="4">
        <f>'[1]External Opex 2016'!$R13+'[1]In-house Opex 2016'!$R13+'[1]End of Pipe Capex 2016'!$R13+'[1]Integrated Capex 2016'!$R13+'[1]Disposals 2016'!$R13</f>
        <v>74</v>
      </c>
      <c r="C13" s="4">
        <f>'[1]External Opex 2017'!$R13+'[1]In-house Opex 2017'!$R13+'[1]End of Pipe Capex 2017'!$R13+'[1]Integrated Capex 2017'!$R13+'[1]Disposals 2017'!$R13</f>
        <v>107</v>
      </c>
      <c r="D13" s="4">
        <f>'[1]External Opex 2018'!$R13+'[1]In-house Opex 2018'!$R13+'[1]End of Pipe Capex 2018'!$R13+'[1]Integrated Capex 2018'!$R13+'[1]Disposals 2018'!$R13</f>
        <v>71</v>
      </c>
      <c r="E13" s="4">
        <f>'[1]External Opex 2019'!$R13+'[1]In-house Opex 2019'!$R13+'[1]End of Pipe Capex 2019'!$R13+'[1]Integrated Capex 2019'!$R13+'[1]Disposals 2019'!$R13</f>
        <v>89</v>
      </c>
    </row>
    <row r="14" spans="1:5" hidden="1" x14ac:dyDescent="0.2">
      <c r="A14" s="3" t="s">
        <v>18</v>
      </c>
      <c r="B14" s="4" t="e">
        <f>'[1]External Opex 2016'!$R14+'[1]In-house Opex 2016'!$R14+'[1]End of Pipe Capex 2016'!$R14+'[1]Integrated Capex 2016'!$R14+'[1]Disposals 2016'!$R14</f>
        <v>#VALUE!</v>
      </c>
      <c r="C14" s="4" t="e">
        <f>'[1]External Opex 2017'!$R14+'[1]In-house Opex 2017'!$R14+'[1]End of Pipe Capex 2017'!$R14+'[1]Integrated Capex 2017'!$R14+'[1]Disposals 2017'!$R14</f>
        <v>#VALUE!</v>
      </c>
      <c r="D14" s="4">
        <f>'[1]External Opex 2018'!$R14+'[1]In-house Opex 2018'!$R14+'[1]End of Pipe Capex 2018'!$R14+'[1]Integrated Capex 2018'!$R14+'[1]Disposals 2018'!$R14</f>
        <v>34</v>
      </c>
      <c r="E14" s="4">
        <f>'[1]External Opex 2019'!$R14+'[1]In-house Opex 2019'!$R14+'[1]End of Pipe Capex 2019'!$R14+'[1]Integrated Capex 2019'!$R14+'[1]Disposals 2019'!$R14</f>
        <v>36</v>
      </c>
    </row>
    <row r="15" spans="1:5" hidden="1" x14ac:dyDescent="0.2">
      <c r="A15" s="3" t="s">
        <v>19</v>
      </c>
      <c r="B15" s="4" t="e">
        <f>'[1]External Opex 2016'!$R15+'[1]In-house Opex 2016'!$R15+'[1]End of Pipe Capex 2016'!$R15+'[1]Integrated Capex 2016'!$R15+'[1]Disposals 2016'!$R15</f>
        <v>#VALUE!</v>
      </c>
      <c r="C15" s="4">
        <f>'[1]External Opex 2017'!$R15+'[1]In-house Opex 2017'!$R15+'[1]End of Pipe Capex 2017'!$R15+'[1]Integrated Capex 2017'!$R15+'[1]Disposals 2017'!$R15</f>
        <v>67</v>
      </c>
      <c r="D15" s="4">
        <f>'[1]External Opex 2018'!$R15+'[1]In-house Opex 2018'!$R15+'[1]End of Pipe Capex 2018'!$R15+'[1]Integrated Capex 2018'!$R15+'[1]Disposals 2018'!$R15</f>
        <v>86</v>
      </c>
      <c r="E15" s="4">
        <f>'[1]External Opex 2019'!$R15+'[1]In-house Opex 2019'!$R15+'[1]End of Pipe Capex 2019'!$R15+'[1]Integrated Capex 2019'!$R15+'[1]Disposals 2019'!$R15</f>
        <v>141</v>
      </c>
    </row>
    <row r="16" spans="1:5" hidden="1" x14ac:dyDescent="0.2">
      <c r="A16" s="3" t="s">
        <v>20</v>
      </c>
      <c r="B16" s="4" t="e">
        <f>'[1]External Opex 2016'!$R16+'[1]In-house Opex 2016'!$R16+'[1]End of Pipe Capex 2016'!$R16+'[1]Integrated Capex 2016'!$R16+'[1]Disposals 2016'!$R16</f>
        <v>#VALUE!</v>
      </c>
      <c r="C16" s="4" t="e">
        <f>'[1]External Opex 2017'!$R16+'[1]In-house Opex 2017'!$R16+'[1]End of Pipe Capex 2017'!$R16+'[1]Integrated Capex 2017'!$R16+'[1]Disposals 2017'!$R16</f>
        <v>#VALUE!</v>
      </c>
      <c r="D16" s="4">
        <f>'[1]External Opex 2018'!$R16+'[1]In-house Opex 2018'!$R16+'[1]End of Pipe Capex 2018'!$R16+'[1]Integrated Capex 2018'!$R16+'[1]Disposals 2018'!$R16</f>
        <v>20</v>
      </c>
      <c r="E16" s="4">
        <f>'[1]External Opex 2019'!$R16+'[1]In-house Opex 2019'!$R16+'[1]End of Pipe Capex 2019'!$R16+'[1]Integrated Capex 2019'!$R16+'[1]Disposals 2019'!$R16</f>
        <v>26</v>
      </c>
    </row>
    <row r="17" spans="1:7" hidden="1" x14ac:dyDescent="0.2">
      <c r="A17" s="3" t="s">
        <v>21</v>
      </c>
      <c r="B17" s="4" t="e">
        <f>'[1]External Opex 2016'!$R17+'[1]In-house Opex 2016'!$R17+'[1]End of Pipe Capex 2016'!$R17+'[1]Integrated Capex 2016'!$R17+'[1]Disposals 2016'!$R17</f>
        <v>#VALUE!</v>
      </c>
      <c r="C17" s="4">
        <f>'[1]External Opex 2017'!$R17+'[1]In-house Opex 2017'!$R17+'[1]End of Pipe Capex 2017'!$R17+'[1]Integrated Capex 2017'!$R17+'[1]Disposals 2017'!$R17</f>
        <v>14</v>
      </c>
      <c r="D17" s="4">
        <f>'[1]External Opex 2018'!$R17+'[1]In-house Opex 2018'!$R17+'[1]End of Pipe Capex 2018'!$R17+'[1]Integrated Capex 2018'!$R17+'[1]Disposals 2018'!$R17</f>
        <v>11</v>
      </c>
      <c r="E17" s="4">
        <f>'[1]External Opex 2019'!$R17+'[1]In-house Opex 2019'!$R17+'[1]End of Pipe Capex 2019'!$R17+'[1]Integrated Capex 2019'!$R17+'[1]Disposals 2019'!$R17</f>
        <v>17</v>
      </c>
    </row>
    <row r="18" spans="1:7" hidden="1" x14ac:dyDescent="0.2">
      <c r="A18" s="3" t="s">
        <v>22</v>
      </c>
      <c r="B18" s="4" t="e">
        <f>'[1]External Opex 2016'!$R18+'[1]In-house Opex 2016'!$R18+'[1]End of Pipe Capex 2016'!$R18+'[1]Integrated Capex 2016'!$R18+'[1]Disposals 2016'!$R18</f>
        <v>#VALUE!</v>
      </c>
      <c r="C18" s="4">
        <f>'[1]External Opex 2017'!$R18+'[1]In-house Opex 2017'!$R18+'[1]End of Pipe Capex 2017'!$R18+'[1]Integrated Capex 2017'!$R18+'[1]Disposals 2017'!$R18</f>
        <v>41</v>
      </c>
      <c r="D18" s="4">
        <f>'[1]External Opex 2018'!$R18+'[1]In-house Opex 2018'!$R18+'[1]End of Pipe Capex 2018'!$R18+'[1]Integrated Capex 2018'!$R18+'[1]Disposals 2018'!$R18</f>
        <v>41</v>
      </c>
      <c r="E18" s="4">
        <f>'[1]External Opex 2019'!$R18+'[1]In-house Opex 2019'!$R18+'[1]End of Pipe Capex 2019'!$R18+'[1]Integrated Capex 2019'!$R18+'[1]Disposals 2019'!$R18</f>
        <v>35</v>
      </c>
    </row>
    <row r="19" spans="1:7" hidden="1" x14ac:dyDescent="0.2">
      <c r="A19" s="3" t="s">
        <v>23</v>
      </c>
      <c r="B19" s="4">
        <f>'[1]External Opex 2016'!$R19+'[1]In-house Opex 2016'!$R19+'[1]End of Pipe Capex 2016'!$R19+'[1]Integrated Capex 2016'!$R19+'[1]Disposals 2016'!$R19</f>
        <v>89</v>
      </c>
      <c r="C19" s="4">
        <f>'[1]External Opex 2017'!$R19+'[1]In-house Opex 2017'!$R19+'[1]End of Pipe Capex 2017'!$R19+'[1]Integrated Capex 2017'!$R19+'[1]Disposals 2017'!$R19</f>
        <v>99</v>
      </c>
      <c r="D19" s="4">
        <f>'[1]External Opex 2018'!$R19+'[1]In-house Opex 2018'!$R19+'[1]End of Pipe Capex 2018'!$R19+'[1]Integrated Capex 2018'!$R19+'[1]Disposals 2018'!$R19</f>
        <v>77</v>
      </c>
      <c r="E19" s="4">
        <f>'[1]External Opex 2019'!$R19+'[1]In-house Opex 2019'!$R19+'[1]End of Pipe Capex 2019'!$R19+'[1]Integrated Capex 2019'!$R19+'[1]Disposals 2019'!$R19</f>
        <v>46</v>
      </c>
    </row>
    <row r="20" spans="1:7" hidden="1" x14ac:dyDescent="0.2">
      <c r="A20" s="3" t="s">
        <v>24</v>
      </c>
      <c r="B20" s="4" t="e">
        <f>'[1]External Opex 2016'!$R20+'[1]In-house Opex 2016'!$R20+'[1]End of Pipe Capex 2016'!$R20+'[1]Integrated Capex 2016'!$R20+'[1]Disposals 2016'!$R20</f>
        <v>#VALUE!</v>
      </c>
      <c r="C20" s="4" t="e">
        <f>'[1]External Opex 2017'!$R20+'[1]In-house Opex 2017'!$R20+'[1]End of Pipe Capex 2017'!$R20+'[1]Integrated Capex 2017'!$R20+'[1]Disposals 2017'!$R20</f>
        <v>#VALUE!</v>
      </c>
      <c r="D20" s="4">
        <f>'[1]External Opex 2018'!$R20+'[1]In-house Opex 2018'!$R20+'[1]End of Pipe Capex 2018'!$R20+'[1]Integrated Capex 2018'!$R20+'[1]Disposals 2018'!$R20</f>
        <v>43</v>
      </c>
      <c r="E20" s="4">
        <f>'[1]External Opex 2019'!$R20+'[1]In-house Opex 2019'!$R20+'[1]End of Pipe Capex 2019'!$R20+'[1]Integrated Capex 2019'!$R20+'[1]Disposals 2019'!$R20</f>
        <v>52</v>
      </c>
    </row>
    <row r="21" spans="1:7" hidden="1" x14ac:dyDescent="0.2">
      <c r="A21" s="3" t="s">
        <v>25</v>
      </c>
      <c r="B21" s="4" t="e">
        <f>'[1]External Opex 2016'!$R21+'[1]In-house Opex 2016'!$R21+'[1]End of Pipe Capex 2016'!$R21+'[1]Integrated Capex 2016'!$R21+'[1]Disposals 2016'!$R21</f>
        <v>#VALUE!</v>
      </c>
      <c r="C21" s="4" t="e">
        <f>'[1]External Opex 2017'!$R21+'[1]In-house Opex 2017'!$R21+'[1]End of Pipe Capex 2017'!$R21+'[1]Integrated Capex 2017'!$R21+'[1]Disposals 2017'!$R21</f>
        <v>#VALUE!</v>
      </c>
      <c r="D21" s="4">
        <f>'[1]External Opex 2018'!$R21+'[1]In-house Opex 2018'!$R21+'[1]End of Pipe Capex 2018'!$R21+'[1]Integrated Capex 2018'!$R21+'[1]Disposals 2018'!$R21</f>
        <v>54</v>
      </c>
      <c r="E21" s="4">
        <f>'[1]External Opex 2019'!$R21+'[1]In-house Opex 2019'!$R21+'[1]End of Pipe Capex 2019'!$R21+'[1]Integrated Capex 2019'!$R21+'[1]Disposals 2019'!$R21</f>
        <v>33</v>
      </c>
    </row>
    <row r="22" spans="1:7" hidden="1" x14ac:dyDescent="0.2">
      <c r="A22" s="3" t="s">
        <v>26</v>
      </c>
      <c r="B22" s="4" t="e">
        <f>'[1]External Opex 2016'!$R22+'[1]In-house Opex 2016'!$R22+'[1]End of Pipe Capex 2016'!$R22+'[1]Integrated Capex 2016'!$R22+'[1]Disposals 2016'!$R22</f>
        <v>#VALUE!</v>
      </c>
      <c r="C22" s="4" t="e">
        <f>'[1]External Opex 2017'!$R22+'[1]In-house Opex 2017'!$R22+'[1]End of Pipe Capex 2017'!$R22+'[1]Integrated Capex 2017'!$R22+'[1]Disposals 2017'!$R22</f>
        <v>#VALUE!</v>
      </c>
      <c r="D22" s="4">
        <f>'[1]External Opex 2018'!$R22+'[1]In-house Opex 2018'!$R22+'[1]End of Pipe Capex 2018'!$R22+'[1]Integrated Capex 2018'!$R22+'[1]Disposals 2018'!$R22</f>
        <v>23</v>
      </c>
      <c r="E22" s="4">
        <f>'[1]External Opex 2019'!$R22+'[1]In-house Opex 2019'!$R22+'[1]End of Pipe Capex 2019'!$R22+'[1]Integrated Capex 2019'!$R22+'[1]Disposals 2019'!$R22</f>
        <v>17</v>
      </c>
    </row>
    <row r="23" spans="1:7" x14ac:dyDescent="0.2">
      <c r="A23" s="5" t="s">
        <v>33</v>
      </c>
      <c r="B23" s="6" t="e">
        <f>'[1]External Opex 2016'!$R23+'[1]In-house Opex 2016'!$R23+'[1]End of Pipe Capex 2016'!$R23+'[1]Integrated Capex 2016'!$R23+'[1]Disposals 2016'!$R23</f>
        <v>#VALUE!</v>
      </c>
      <c r="C23" s="6" t="e">
        <f>'[1]External Opex 2017'!$R23+'[1]In-house Opex 2017'!$R23+'[1]End of Pipe Capex 2017'!$R23+'[1]Integrated Capex 2017'!$R23+'[1]Disposals 2017'!$R23</f>
        <v>#VALUE!</v>
      </c>
      <c r="D23" s="6">
        <f>'[1]External Opex 2018'!$R23+'[1]In-house Opex 2018'!$R23+'[1]End of Pipe Capex 2018'!$R23+'[1]Integrated Capex 2018'!$R23+'[1]Disposals 2018'!$R23</f>
        <v>193</v>
      </c>
      <c r="E23" s="6">
        <f>'[1]External Opex 2019'!$R23+'[1]In-house Opex 2019'!$R23+'[1]End of Pipe Capex 2019'!$R23+'[1]Integrated Capex 2019'!$R23+'[1]Disposals 2019'!$R23</f>
        <v>82</v>
      </c>
    </row>
    <row r="24" spans="1:7" x14ac:dyDescent="0.2">
      <c r="A24" s="5" t="s">
        <v>34</v>
      </c>
      <c r="B24" s="6" t="e">
        <f>'[1]External Opex 2016'!$R24+'[1]In-house Opex 2016'!$R24+'[1]End of Pipe Capex 2016'!$R24+'[1]Integrated Capex 2016'!$R24+'[1]Disposals 2016'!$R24</f>
        <v>#VALUE!</v>
      </c>
      <c r="C24" s="6">
        <f>'[1]External Opex 2017'!$R24+'[1]In-house Opex 2017'!$R24+'[1]End of Pipe Capex 2017'!$R24+'[1]Integrated Capex 2017'!$R24+'[1]Disposals 2017'!$R24</f>
        <v>36</v>
      </c>
      <c r="D24" s="6">
        <f>'[1]External Opex 2018'!$R24+'[1]In-house Opex 2018'!$R24+'[1]End of Pipe Capex 2018'!$R24+'[1]Integrated Capex 2018'!$R24+'[1]Disposals 2018'!$R24</f>
        <v>47</v>
      </c>
      <c r="E24" s="6">
        <f>'[1]External Opex 2019'!$R24+'[1]In-house Opex 2019'!$R24+'[1]End of Pipe Capex 2019'!$R24+'[1]Integrated Capex 2019'!$R24+'[1]Disposals 2019'!$R24</f>
        <v>48</v>
      </c>
    </row>
    <row r="25" spans="1:7" x14ac:dyDescent="0.2">
      <c r="A25" s="7" t="s">
        <v>29</v>
      </c>
      <c r="B25" s="10">
        <f>'[1]External Opex 2016'!$R25+'[1]In-house Opex 2016'!$R25+'[1]End of Pipe Capex 2016'!$R25+'[1]Integrated Capex 2016'!$R25+'[1]Disposals 2016'!$R25</f>
        <v>1971</v>
      </c>
      <c r="C25" s="10">
        <f>'[1]External Opex 2017'!$R25+'[1]In-house Opex 2017'!$R25+'[1]End of Pipe Capex 2017'!$R25+'[1]Integrated Capex 2017'!$R25+'[1]Disposals 2017'!$R25</f>
        <v>2217</v>
      </c>
      <c r="D25" s="10">
        <f>'[1]External Opex 2018'!$R25+'[1]In-house Opex 2018'!$R25+'[1]End of Pipe Capex 2018'!$R25+'[1]Integrated Capex 2018'!$R25+'[1]Disposals 2018'!$R25</f>
        <v>2061</v>
      </c>
      <c r="E25" s="10">
        <f>'[1]External Opex 2019'!$R25+'[1]In-house Opex 2019'!$R25+'[1]End of Pipe Capex 2019'!$R25+'[1]Integrated Capex 2019'!$R25+'[1]Disposals 2019'!$R25</f>
        <v>2107</v>
      </c>
    </row>
    <row r="27" spans="1:7" x14ac:dyDescent="0.2"/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05A5-E7EF-9C46-B474-B38FBC1F46E1}">
  <dimension ref="A1:H12"/>
  <sheetViews>
    <sheetView workbookViewId="0">
      <selection activeCell="A11" sqref="A11"/>
    </sheetView>
  </sheetViews>
  <sheetFormatPr baseColWidth="10" defaultRowHeight="16" x14ac:dyDescent="0.2"/>
  <cols>
    <col min="1" max="1" width="37.5" bestFit="1" customWidth="1"/>
    <col min="2" max="2" width="40.1640625" bestFit="1" customWidth="1"/>
    <col min="3" max="3" width="28.83203125" bestFit="1" customWidth="1"/>
    <col min="4" max="5" width="29.5" bestFit="1" customWidth="1"/>
    <col min="6" max="6" width="28" bestFit="1" customWidth="1"/>
    <col min="8" max="8" width="10.83203125" customWidth="1"/>
  </cols>
  <sheetData>
    <row r="1" spans="1:8" x14ac:dyDescent="0.2">
      <c r="A1" s="26"/>
      <c r="B1" s="26"/>
      <c r="C1" s="26"/>
      <c r="D1" s="26"/>
      <c r="E1" s="26"/>
      <c r="F1" s="27" t="s">
        <v>54</v>
      </c>
    </row>
    <row r="2" spans="1:8" x14ac:dyDescent="0.2">
      <c r="A2" s="20"/>
      <c r="B2" s="20"/>
      <c r="C2" s="11">
        <v>2016</v>
      </c>
      <c r="D2" s="11">
        <v>2017</v>
      </c>
      <c r="E2" s="11">
        <v>2018</v>
      </c>
      <c r="F2" s="11">
        <v>2019</v>
      </c>
    </row>
    <row r="3" spans="1:8" x14ac:dyDescent="0.2">
      <c r="B3" s="25" t="s">
        <v>46</v>
      </c>
      <c r="C3" s="22">
        <f>('[1]External Opex 2016'!$R$25)/1000</f>
        <v>1.1850000000000001</v>
      </c>
      <c r="D3" s="22">
        <f>('[1]External Opex 2017'!$R$25)/1000</f>
        <v>1.2230000000000001</v>
      </c>
      <c r="E3" s="22">
        <f>('[1]External Opex 2018'!$R$25)/1000</f>
        <v>1.2050000000000001</v>
      </c>
      <c r="F3" s="22">
        <f>('[1]External Opex 2019'!$R$25)/1000</f>
        <v>1.2310000000000001</v>
      </c>
    </row>
    <row r="4" spans="1:8" x14ac:dyDescent="0.2">
      <c r="B4" s="25" t="s">
        <v>47</v>
      </c>
      <c r="C4" s="22">
        <f>('[1]In-house Opex 2016'!$R$25)/1000</f>
        <v>0.46700000000000003</v>
      </c>
      <c r="D4" s="22">
        <f>('[1]In-house Opex 2017'!$R$25)/1000</f>
        <v>0.47199999999999998</v>
      </c>
      <c r="E4" s="22">
        <f>('[1]In-house Opex 2018'!$R$25)/1000</f>
        <v>0.504</v>
      </c>
      <c r="F4" s="22">
        <f>('[1]In-house Opex 2019'!$R$25)/1000</f>
        <v>0.42799999999999999</v>
      </c>
    </row>
    <row r="5" spans="1:8" x14ac:dyDescent="0.2">
      <c r="A5" t="s">
        <v>52</v>
      </c>
      <c r="B5" s="25"/>
      <c r="C5" s="22">
        <f>C3+C4</f>
        <v>1.6520000000000001</v>
      </c>
      <c r="D5" s="22">
        <f t="shared" ref="D5:F5" si="0">D3+D4</f>
        <v>1.6950000000000001</v>
      </c>
      <c r="E5" s="22">
        <f t="shared" si="0"/>
        <v>1.7090000000000001</v>
      </c>
      <c r="F5" s="22">
        <f t="shared" si="0"/>
        <v>1.659</v>
      </c>
    </row>
    <row r="6" spans="1:8" x14ac:dyDescent="0.2">
      <c r="B6" s="25" t="s">
        <v>48</v>
      </c>
      <c r="C6" s="23">
        <f>('[1]End of Pipe Capex 2016'!$R$25)/1000</f>
        <v>0.24099999999999999</v>
      </c>
      <c r="D6" s="23">
        <f>('[1]End of Pipe Capex 2017'!$R$25)/1000</f>
        <v>0.46100000000000002</v>
      </c>
      <c r="E6" s="23">
        <f>('[1]End of Pipe Capex 2018'!$R$25)/1000</f>
        <v>0.33300000000000002</v>
      </c>
      <c r="F6" s="23">
        <f>('[1]End of Pipe Capex 2019'!$R$25)/1000</f>
        <v>0.41699999999999998</v>
      </c>
    </row>
    <row r="7" spans="1:8" x14ac:dyDescent="0.2">
      <c r="B7" s="25" t="s">
        <v>49</v>
      </c>
      <c r="C7" s="23">
        <f>('[1]Integrated Capex 2016'!$R$25)/1000</f>
        <v>7.4999999999999997E-2</v>
      </c>
      <c r="D7" s="23">
        <f>('[1]Integrated Capex 2017'!$R$25)/1000</f>
        <v>5.8000000000000003E-2</v>
      </c>
      <c r="E7" s="23">
        <f>('[1]Integrated Capex 2018'!$R$25)/1000</f>
        <v>1.7999999999999999E-2</v>
      </c>
      <c r="F7" s="23">
        <f>('[1]Integrated Capex 2019'!$R$25)/1000</f>
        <v>3.1E-2</v>
      </c>
    </row>
    <row r="8" spans="1:8" x14ac:dyDescent="0.2">
      <c r="A8" t="s">
        <v>53</v>
      </c>
      <c r="B8" s="25"/>
      <c r="C8" s="23">
        <f>C6+C7</f>
        <v>0.316</v>
      </c>
      <c r="D8" s="23">
        <f t="shared" ref="D8:F8" si="1">D6+D7</f>
        <v>0.51900000000000002</v>
      </c>
      <c r="E8" s="23">
        <f t="shared" si="1"/>
        <v>0.35100000000000003</v>
      </c>
      <c r="F8" s="23">
        <f t="shared" si="1"/>
        <v>0.44799999999999995</v>
      </c>
    </row>
    <row r="9" spans="1:8" x14ac:dyDescent="0.2">
      <c r="B9" s="25" t="s">
        <v>39</v>
      </c>
      <c r="C9" s="23">
        <f>('[1]Disposals 2016'!$R$25)/1000</f>
        <v>3.0000000000000001E-3</v>
      </c>
      <c r="D9" s="23">
        <f>('[1]Disposals 2017'!$R$25)/1000</f>
        <v>3.0000000000000001E-3</v>
      </c>
      <c r="E9" s="23">
        <f>('[1]Disposals 2018'!$R$25)/1000</f>
        <v>1E-3</v>
      </c>
      <c r="F9" s="23">
        <f>('[1]Disposals 2019'!$R$25)/1000</f>
        <v>0</v>
      </c>
      <c r="G9" s="4"/>
      <c r="H9" s="6"/>
    </row>
    <row r="10" spans="1:8" x14ac:dyDescent="0.2">
      <c r="A10" t="s">
        <v>55</v>
      </c>
      <c r="B10" s="25"/>
      <c r="C10" s="24">
        <f>C3+C4+C6+C7+C9</f>
        <v>1.9710000000000001</v>
      </c>
      <c r="D10" s="24">
        <f t="shared" ref="D10:F10" si="2">D3+D4+D6+D7+D9</f>
        <v>2.2170000000000001</v>
      </c>
      <c r="E10" s="24">
        <f t="shared" si="2"/>
        <v>2.0609999999999999</v>
      </c>
      <c r="F10" s="24">
        <f t="shared" si="2"/>
        <v>2.1070000000000002</v>
      </c>
    </row>
    <row r="11" spans="1:8" x14ac:dyDescent="0.2">
      <c r="C11" s="21"/>
      <c r="D11" s="21"/>
      <c r="E11" s="21"/>
      <c r="F11" s="21"/>
    </row>
    <row r="12" spans="1:8" x14ac:dyDescent="0.2">
      <c r="C12" s="21"/>
      <c r="D12" s="21"/>
      <c r="E12" s="21"/>
      <c r="F12" s="2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2019</vt:lpstr>
      <vt:lpstr>2019 activity by industry</vt:lpstr>
      <vt:lpstr>2019 expenditure by activity</vt:lpstr>
      <vt:lpstr>2019 expenditure by industry </vt:lpstr>
      <vt:lpstr>Total 2018</vt:lpstr>
      <vt:lpstr>2018 total by waste</vt:lpstr>
      <vt:lpstr>2018 total by expenditure</vt:lpstr>
      <vt:lpstr>Industry total over time</vt:lpstr>
      <vt:lpstr>Expenditure total over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Scanlon-Jennings</dc:creator>
  <cp:lastModifiedBy>Ariane Scanlon-Jennings</cp:lastModifiedBy>
  <dcterms:created xsi:type="dcterms:W3CDTF">2021-07-12T09:15:14Z</dcterms:created>
  <dcterms:modified xsi:type="dcterms:W3CDTF">2021-07-23T13:50:44Z</dcterms:modified>
</cp:coreProperties>
</file>