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heets/sheet1.xml" ContentType="application/vnd.openxmlformats-officedocument.spreadsheetml.chart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strath-my.sharepoint.com/personal/s_mcintyre_strath_ac_uk/Documents/Desktop/"/>
    </mc:Choice>
  </mc:AlternateContent>
  <xr:revisionPtr revIDLastSave="71" documentId="13_ncr:1_{53291914-FAF4-4AC6-BABE-BF8EF8730387}" xr6:coauthVersionLast="47" xr6:coauthVersionMax="47" xr10:uidLastSave="{2602DBA8-1883-4DF7-89ED-CDF2F8D5A6E1}"/>
  <bookViews>
    <workbookView xWindow="28680" yWindow="-120" windowWidth="29040" windowHeight="15840" tabRatio="831" firstSheet="3" activeTab="10" xr2:uid="{00000000-000D-0000-FFFF-FFFF00000000}"/>
  </bookViews>
  <sheets>
    <sheet name="K2LS and ABMI" sheetId="51" state="hidden" r:id="rId1"/>
    <sheet name="Recession checker" sheetId="52" state="hidden" r:id="rId2"/>
    <sheet name="Ready Reckoner" sheetId="42" state="hidden" r:id="rId3"/>
    <sheet name="Contents" sheetId="109" r:id="rId4"/>
    <sheet name="Table 1.1" sheetId="63" r:id="rId5"/>
    <sheet name="Table 1.2" sheetId="64" r:id="rId6"/>
    <sheet name="Table 1.3" sheetId="67" r:id="rId7"/>
    <sheet name="Table 1.4" sheetId="110" r:id="rId8"/>
    <sheet name="Table 1.5" sheetId="65" r:id="rId9"/>
    <sheet name="Chart1" sheetId="114" r:id="rId10"/>
    <sheet name="Sheet1" sheetId="113" r:id="rId11"/>
    <sheet name="Table R1.1" sheetId="112" r:id="rId12"/>
    <sheet name="Inkscape chart 1 original" sheetId="85" state="hidden" r:id="rId13"/>
    <sheet name="Inkscape chart 2 original" sheetId="86" state="hidden" r:id="rId14"/>
    <sheet name="Inkscape chart 3 (2)" sheetId="103" state="hidden" r:id="rId15"/>
    <sheet name="Inkscape chart 5 (2)" sheetId="104" state="hidden" r:id="rId16"/>
  </sheets>
  <definedNames>
    <definedName name="_AMO_RefreshMultipleList" hidden="1">"'&lt;Items&gt;_x000D_
  &lt;Item Id=""516160509"" Checked=""False"" /&gt;_x000D_
  &lt;Item Id=""88428553"" Checked=""False"" /&gt;_x000D_
&lt;/Items&gt;'"</definedName>
    <definedName name="_AMO_XmlVersion" hidden="1">"'1'"</definedName>
    <definedName name="_xlnm.Print_Area" localSheetId="3">Contents!$A$1:$Q$28</definedName>
    <definedName name="_xlnm.Print_Area" localSheetId="2">'Ready Reckoner'!$A$1:$Q$22</definedName>
    <definedName name="_xlnm.Print_Area" localSheetId="4">'Table 1.1'!$A$1:$P$214</definedName>
    <definedName name="_xlnm.Print_Area" localSheetId="5">'Table 1.2'!$A$1:$Q$211</definedName>
    <definedName name="_xlnm.Print_Area" localSheetId="6">'Table 1.3'!$A$1:$N$216</definedName>
    <definedName name="_xlnm.Print_Area" localSheetId="7">'Table 1.4'!$A$1:$O$68</definedName>
    <definedName name="_xlnm.Print_Area" localSheetId="8">'Table 1.5'!$A$1:$Q$196</definedName>
    <definedName name="_xlnm.Print_Area" localSheetId="11">'Table R1.1'!$A$1:$O$44</definedName>
    <definedName name="_xlnm.Print_Titles" localSheetId="4">'Table 1.1'!$1:$10</definedName>
    <definedName name="_xlnm.Print_Titles" localSheetId="5">'Table 1.2'!$1:$9</definedName>
    <definedName name="_xlnm.Print_Titles" localSheetId="6">'Table 1.3'!$1:$10</definedName>
    <definedName name="_xlnm.Print_Titles" localSheetId="7">'Table 1.4'!$1:$7</definedName>
    <definedName name="_xlnm.Print_Titles" localSheetId="8">'Table 1.5'!$1:$12</definedName>
    <definedName name="Z_1CD376A6_597B_4372_AE9C_797CFAC40532_.wvu.PrintArea" localSheetId="4" hidden="1">'Table 1.1'!$A$1:$F$211</definedName>
    <definedName name="Z_1CD376A6_597B_4372_AE9C_797CFAC40532_.wvu.PrintArea" localSheetId="5" hidden="1">'Table 1.2'!$A$1:$O$210</definedName>
    <definedName name="Z_1CD376A6_597B_4372_AE9C_797CFAC40532_.wvu.PrintArea" localSheetId="6" hidden="1">'Table 1.3'!$A$1:$N$215</definedName>
    <definedName name="Z_1CD376A6_597B_4372_AE9C_797CFAC40532_.wvu.PrintArea" localSheetId="8" hidden="1">'Table 1.5'!$A$1:$P$195</definedName>
    <definedName name="Z_DBCBC3B8_EF48_410B_8E7D_16CC21680905_.wvu.PrintArea" localSheetId="4" hidden="1">'Table 1.1'!$A$1:$F$211</definedName>
    <definedName name="Z_DBCBC3B8_EF48_410B_8E7D_16CC21680905_.wvu.PrintArea" localSheetId="5" hidden="1">'Table 1.2'!$A$1:$O$210</definedName>
    <definedName name="Z_DBCBC3B8_EF48_410B_8E7D_16CC21680905_.wvu.PrintArea" localSheetId="6" hidden="1">'Table 1.3'!$A$1:$N$215</definedName>
    <definedName name="Z_DBCBC3B8_EF48_410B_8E7D_16CC21680905_.wvu.PrintArea" localSheetId="8" hidden="1">'Table 1.5'!$A$1:$P$195</definedName>
  </definedNames>
  <calcPr calcId="191029"/>
  <customWorkbookViews>
    <customWorkbookView name="User - Personal View" guid="{C139FAF6-B47C-41EE-9FF7-A3C1F54BCD29}" mergeInterval="0" personalView="1" maximized="1" windowWidth="1596" windowHeight="1001" activeSheetId="9"/>
    <customWorkbookView name="John Dowens - Personal View" guid="{DBCBC3B8-EF48-410B-8E7D-16CC21680905}" mergeInterval="0" personalView="1" maximized="1" windowWidth="1596" windowHeight="994" activeSheetId="5"/>
    <customWorkbookView name="Stevan - Personal View" guid="{1CD376A6-597B-4372-AE9C-797CFAC40532}" mergeInterval="0" personalView="1" xWindow="1675" yWindow="45" windowWidth="1575" windowHeight="948" tabRatio="842"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 i="113" l="1"/>
  <c r="V2" i="113"/>
  <c r="U3" i="113"/>
  <c r="V3" i="113"/>
  <c r="U4" i="113"/>
  <c r="V4" i="113"/>
  <c r="U5" i="113"/>
  <c r="V5" i="113"/>
  <c r="U6" i="113"/>
  <c r="V6" i="113"/>
  <c r="U7" i="113"/>
  <c r="V7" i="113"/>
  <c r="U8" i="113"/>
  <c r="V8" i="113"/>
  <c r="U9" i="113"/>
  <c r="V9" i="113"/>
  <c r="U10" i="113"/>
  <c r="V10" i="113"/>
  <c r="U11" i="113"/>
  <c r="V11" i="113"/>
  <c r="U12" i="113"/>
  <c r="V12" i="113"/>
  <c r="U13" i="113"/>
  <c r="V13" i="113"/>
  <c r="U14" i="113"/>
  <c r="V14" i="113"/>
  <c r="U15" i="113"/>
  <c r="V15" i="113"/>
  <c r="U16" i="113"/>
  <c r="V16" i="113"/>
  <c r="U17" i="113"/>
  <c r="V17" i="113"/>
  <c r="U18" i="113"/>
  <c r="V18" i="113"/>
  <c r="U19" i="113"/>
  <c r="V19" i="113"/>
  <c r="U20" i="113"/>
  <c r="V20" i="113"/>
  <c r="U21" i="113"/>
  <c r="V21" i="113"/>
  <c r="U22" i="113"/>
  <c r="V22" i="113"/>
  <c r="U23" i="113"/>
  <c r="V23" i="113"/>
  <c r="U24" i="113"/>
  <c r="V24" i="113"/>
  <c r="U25" i="113"/>
  <c r="V25" i="113"/>
  <c r="U26" i="113"/>
  <c r="V26" i="113"/>
  <c r="U27" i="113"/>
  <c r="V27" i="113"/>
  <c r="U28" i="113"/>
  <c r="V28" i="113"/>
  <c r="U29" i="113"/>
  <c r="V29" i="113"/>
  <c r="U30" i="113"/>
  <c r="V30" i="113"/>
  <c r="U31" i="113"/>
  <c r="V31" i="113"/>
  <c r="U32" i="113"/>
  <c r="V32" i="113"/>
  <c r="U33" i="113"/>
  <c r="V33" i="113"/>
  <c r="U34" i="113"/>
  <c r="V34" i="113"/>
  <c r="U35" i="113"/>
  <c r="V35" i="113"/>
  <c r="U36" i="113"/>
  <c r="V36" i="113"/>
  <c r="U37" i="113"/>
  <c r="V37" i="113"/>
  <c r="U38" i="113"/>
  <c r="V38" i="113"/>
  <c r="U39" i="113"/>
  <c r="V39" i="113"/>
  <c r="U40" i="113"/>
  <c r="V40" i="113"/>
  <c r="U41" i="113"/>
  <c r="V41" i="113"/>
  <c r="U42" i="113"/>
  <c r="V42" i="113"/>
  <c r="U43" i="113"/>
  <c r="V43" i="113"/>
  <c r="U44" i="113"/>
  <c r="V44" i="113"/>
  <c r="U45" i="113"/>
  <c r="V45" i="113"/>
  <c r="U46" i="113"/>
  <c r="V46" i="113"/>
  <c r="U47" i="113"/>
  <c r="V47" i="113"/>
  <c r="U48" i="113"/>
  <c r="V48" i="113"/>
  <c r="U49" i="113"/>
  <c r="V49" i="113"/>
  <c r="U50" i="113"/>
  <c r="V50" i="113"/>
  <c r="U51" i="113"/>
  <c r="V51" i="113"/>
  <c r="U52" i="113"/>
  <c r="V52" i="113"/>
  <c r="U53" i="113"/>
  <c r="V53" i="113"/>
  <c r="U54" i="113"/>
  <c r="V54" i="113"/>
  <c r="U55" i="113"/>
  <c r="V55" i="113"/>
  <c r="U56" i="113"/>
  <c r="V56" i="113"/>
  <c r="U57" i="113"/>
  <c r="V57" i="113"/>
  <c r="U58" i="113"/>
  <c r="V58" i="113"/>
  <c r="U59" i="113"/>
  <c r="V59" i="113"/>
  <c r="U60" i="113"/>
  <c r="V60" i="113"/>
  <c r="U61" i="113"/>
  <c r="V61" i="113"/>
  <c r="U62" i="113"/>
  <c r="V62" i="113"/>
  <c r="U63" i="113"/>
  <c r="V63" i="113"/>
  <c r="U64" i="113"/>
  <c r="V64" i="113"/>
  <c r="U65" i="113"/>
  <c r="V65" i="113"/>
  <c r="U66" i="113"/>
  <c r="V66" i="113"/>
  <c r="U67" i="113"/>
  <c r="V67" i="113"/>
  <c r="U68" i="113"/>
  <c r="V68" i="113"/>
  <c r="U69" i="113"/>
  <c r="V69" i="113"/>
  <c r="U70" i="113"/>
  <c r="V70" i="113"/>
  <c r="U71" i="113"/>
  <c r="V71" i="113"/>
  <c r="U72" i="113"/>
  <c r="V72" i="113"/>
  <c r="U73" i="113"/>
  <c r="V73" i="113"/>
  <c r="U74" i="113"/>
  <c r="V74" i="113"/>
  <c r="U75" i="113"/>
  <c r="V75" i="113"/>
  <c r="U76" i="113"/>
  <c r="V76" i="113"/>
  <c r="U77" i="113"/>
  <c r="V77" i="113"/>
  <c r="U78" i="113"/>
  <c r="V78" i="113"/>
  <c r="U79" i="113"/>
  <c r="V79" i="113"/>
  <c r="U80" i="113"/>
  <c r="V80" i="113"/>
  <c r="U81" i="113"/>
  <c r="V81" i="113"/>
  <c r="U82" i="113"/>
  <c r="V82" i="113"/>
  <c r="U83" i="113"/>
  <c r="V83" i="113"/>
  <c r="U84" i="113"/>
  <c r="V84" i="113"/>
  <c r="U85" i="113"/>
  <c r="V85" i="113"/>
  <c r="U86" i="113"/>
  <c r="V86" i="113"/>
  <c r="U87" i="113"/>
  <c r="V87" i="113"/>
  <c r="U88" i="113"/>
  <c r="V88" i="113"/>
  <c r="U89" i="113"/>
  <c r="V89" i="113"/>
  <c r="U90" i="113"/>
  <c r="V90" i="113"/>
  <c r="U91" i="113"/>
  <c r="V91" i="113"/>
  <c r="U92" i="113"/>
  <c r="V92" i="113"/>
  <c r="U93" i="113"/>
  <c r="V93" i="113"/>
  <c r="U94" i="113"/>
  <c r="V94" i="113"/>
  <c r="U95" i="113"/>
  <c r="V95" i="113"/>
  <c r="U96" i="113"/>
  <c r="V96" i="113"/>
  <c r="U97" i="113"/>
  <c r="V97" i="113"/>
  <c r="U98" i="113"/>
  <c r="V98" i="113"/>
  <c r="U99" i="113"/>
  <c r="V99" i="113"/>
  <c r="U100" i="113"/>
  <c r="V100" i="113"/>
  <c r="V101" i="113"/>
  <c r="U101" i="113"/>
  <c r="G3" i="113"/>
  <c r="H3" i="113"/>
  <c r="G4" i="113"/>
  <c r="H4" i="113"/>
  <c r="G5" i="113"/>
  <c r="H5" i="113"/>
  <c r="G6" i="113"/>
  <c r="H6" i="113"/>
  <c r="G7" i="113"/>
  <c r="H7" i="113"/>
  <c r="G8" i="113"/>
  <c r="H8" i="113"/>
  <c r="G9" i="113"/>
  <c r="H9" i="113"/>
  <c r="G10" i="113"/>
  <c r="H10" i="113"/>
  <c r="G11" i="113"/>
  <c r="H11" i="113"/>
  <c r="G12" i="113"/>
  <c r="H12" i="113"/>
  <c r="G13" i="113"/>
  <c r="H13" i="113"/>
  <c r="G14" i="113"/>
  <c r="H14" i="113"/>
  <c r="G15" i="113"/>
  <c r="H15" i="113"/>
  <c r="G16" i="113"/>
  <c r="H16" i="113"/>
  <c r="G17" i="113"/>
  <c r="H17" i="113"/>
  <c r="G18" i="113"/>
  <c r="H18" i="113"/>
  <c r="G19" i="113"/>
  <c r="H19" i="113"/>
  <c r="G20" i="113"/>
  <c r="H20" i="113"/>
  <c r="G21" i="113"/>
  <c r="H21" i="113"/>
  <c r="G22" i="113"/>
  <c r="H22" i="113"/>
  <c r="G23" i="113"/>
  <c r="H23" i="113"/>
  <c r="G24" i="113"/>
  <c r="H24" i="113"/>
  <c r="G25" i="113"/>
  <c r="H25" i="113"/>
  <c r="G26" i="113"/>
  <c r="H26" i="113"/>
  <c r="G27" i="113"/>
  <c r="H27" i="113"/>
  <c r="G28" i="113"/>
  <c r="H28" i="113"/>
  <c r="G29" i="113"/>
  <c r="H29" i="113"/>
  <c r="G30" i="113"/>
  <c r="H30" i="113"/>
  <c r="G31" i="113"/>
  <c r="H31" i="113"/>
  <c r="G32" i="113"/>
  <c r="H32" i="113"/>
  <c r="G33" i="113"/>
  <c r="H33" i="113"/>
  <c r="G34" i="113"/>
  <c r="H34" i="113"/>
  <c r="G35" i="113"/>
  <c r="H35" i="113"/>
  <c r="G36" i="113"/>
  <c r="H36" i="113"/>
  <c r="G37" i="113"/>
  <c r="H37" i="113"/>
  <c r="H2" i="113"/>
  <c r="G2" i="113"/>
  <c r="E2" i="113"/>
  <c r="F2" i="113"/>
  <c r="E3" i="113"/>
  <c r="F3" i="113"/>
  <c r="E4" i="113"/>
  <c r="F4" i="113"/>
  <c r="E5" i="113"/>
  <c r="F5" i="113"/>
  <c r="E6" i="113"/>
  <c r="F6" i="113"/>
  <c r="E7" i="113"/>
  <c r="F7" i="113"/>
  <c r="E8" i="113"/>
  <c r="F8" i="113"/>
  <c r="E9" i="113"/>
  <c r="F9" i="113"/>
  <c r="E10" i="113"/>
  <c r="F10" i="113"/>
  <c r="E11" i="113"/>
  <c r="F11" i="113"/>
  <c r="E12" i="113"/>
  <c r="F12" i="113"/>
  <c r="E13" i="113"/>
  <c r="F13" i="113"/>
  <c r="E14" i="113"/>
  <c r="F14" i="113"/>
  <c r="E15" i="113"/>
  <c r="F15" i="113"/>
  <c r="E16" i="113"/>
  <c r="F16" i="113"/>
  <c r="E17" i="113"/>
  <c r="F17" i="113"/>
  <c r="E18" i="113"/>
  <c r="F18" i="113"/>
  <c r="E19" i="113"/>
  <c r="F19" i="113"/>
  <c r="E20" i="113"/>
  <c r="F20" i="113"/>
  <c r="E21" i="113"/>
  <c r="F21" i="113"/>
  <c r="E22" i="113"/>
  <c r="F22" i="113"/>
  <c r="E23" i="113"/>
  <c r="F23" i="113"/>
  <c r="E24" i="113"/>
  <c r="F24" i="113"/>
  <c r="E25" i="113"/>
  <c r="F25" i="113"/>
  <c r="E26" i="113"/>
  <c r="F26" i="113"/>
  <c r="E27" i="113"/>
  <c r="F27" i="113"/>
  <c r="E28" i="113"/>
  <c r="F28" i="113"/>
  <c r="E29" i="113"/>
  <c r="F29" i="113"/>
  <c r="E30" i="113"/>
  <c r="F30" i="113"/>
  <c r="E31" i="113"/>
  <c r="F31" i="113"/>
  <c r="E32" i="113"/>
  <c r="F32" i="113"/>
  <c r="E33" i="113"/>
  <c r="F33" i="113"/>
  <c r="E34" i="113"/>
  <c r="F34" i="113"/>
  <c r="E35" i="113"/>
  <c r="F35" i="113"/>
  <c r="E36" i="113"/>
  <c r="F36" i="113"/>
  <c r="E37" i="113"/>
  <c r="F37" i="113"/>
  <c r="E38" i="113"/>
  <c r="F38" i="113"/>
  <c r="E39" i="113"/>
  <c r="F39" i="113"/>
  <c r="E40" i="113"/>
  <c r="F40" i="113"/>
  <c r="E41" i="113"/>
  <c r="F41" i="113"/>
  <c r="E42" i="113"/>
  <c r="F42" i="113"/>
  <c r="E43" i="113"/>
  <c r="F43" i="113"/>
  <c r="E44" i="113"/>
  <c r="F44" i="113"/>
  <c r="E45" i="113"/>
  <c r="F45" i="113"/>
  <c r="E46" i="113"/>
  <c r="F46" i="113"/>
  <c r="E47" i="113"/>
  <c r="F47" i="113"/>
  <c r="E48" i="113"/>
  <c r="F48" i="113"/>
  <c r="E49" i="113"/>
  <c r="F49" i="113"/>
  <c r="E50" i="113"/>
  <c r="F50" i="113"/>
  <c r="E51" i="113"/>
  <c r="F51" i="113"/>
  <c r="E52" i="113"/>
  <c r="F52" i="113"/>
  <c r="E53" i="113"/>
  <c r="F53" i="113"/>
  <c r="E54" i="113"/>
  <c r="F54" i="113"/>
  <c r="E55" i="113"/>
  <c r="F55" i="113"/>
  <c r="E56" i="113"/>
  <c r="F56" i="113"/>
  <c r="E57" i="113"/>
  <c r="F57" i="113"/>
  <c r="E58" i="113"/>
  <c r="F58" i="113"/>
  <c r="E59" i="113"/>
  <c r="F59" i="113"/>
  <c r="E60" i="113"/>
  <c r="F60" i="113"/>
  <c r="E61" i="113"/>
  <c r="F61" i="113"/>
  <c r="E62" i="113"/>
  <c r="F62" i="113"/>
  <c r="E63" i="113"/>
  <c r="F63" i="113"/>
  <c r="E64" i="113"/>
  <c r="F64" i="113"/>
  <c r="E65" i="113"/>
  <c r="F65" i="113"/>
  <c r="E66" i="113"/>
  <c r="F66" i="113"/>
  <c r="E67" i="113"/>
  <c r="F67" i="113"/>
  <c r="E68" i="113"/>
  <c r="F68" i="113"/>
  <c r="E69" i="113"/>
  <c r="F69" i="113"/>
  <c r="E70" i="113"/>
  <c r="F70" i="113"/>
  <c r="E71" i="113"/>
  <c r="F71" i="113"/>
  <c r="E72" i="113"/>
  <c r="F72" i="113"/>
  <c r="E73" i="113"/>
  <c r="F73" i="113"/>
  <c r="E74" i="113"/>
  <c r="F74" i="113"/>
  <c r="E75" i="113"/>
  <c r="F75" i="113"/>
  <c r="E76" i="113"/>
  <c r="F76" i="113"/>
  <c r="E77" i="113"/>
  <c r="F77" i="113"/>
  <c r="E78" i="113"/>
  <c r="F78" i="113"/>
  <c r="E79" i="113"/>
  <c r="F79" i="113"/>
  <c r="E80" i="113"/>
  <c r="F80" i="113"/>
  <c r="E81" i="113"/>
  <c r="F81" i="113"/>
  <c r="E82" i="113"/>
  <c r="F82" i="113"/>
  <c r="E83" i="113"/>
  <c r="F83" i="113"/>
  <c r="E84" i="113"/>
  <c r="F84" i="113"/>
  <c r="E85" i="113"/>
  <c r="F85" i="113"/>
  <c r="E86" i="113"/>
  <c r="F86" i="113"/>
  <c r="E87" i="113"/>
  <c r="F87" i="113"/>
  <c r="E88" i="113"/>
  <c r="F88" i="113"/>
  <c r="E89" i="113"/>
  <c r="F89" i="113"/>
  <c r="E90" i="113"/>
  <c r="F90" i="113"/>
  <c r="E91" i="113"/>
  <c r="F91" i="113"/>
  <c r="E92" i="113"/>
  <c r="F92" i="113"/>
  <c r="E93" i="113"/>
  <c r="F93" i="113"/>
  <c r="E94" i="113"/>
  <c r="F94" i="113"/>
  <c r="E95" i="113"/>
  <c r="F95" i="113"/>
  <c r="E96" i="113"/>
  <c r="F96" i="113"/>
  <c r="E97" i="113"/>
  <c r="F97" i="113"/>
  <c r="E98" i="113"/>
  <c r="F98" i="113"/>
  <c r="E99" i="113"/>
  <c r="F99" i="113"/>
  <c r="E100" i="113"/>
  <c r="F100" i="113"/>
  <c r="F101" i="113"/>
  <c r="E101" i="113"/>
  <c r="K65" i="110"/>
  <c r="L65" i="110"/>
  <c r="M65" i="110"/>
  <c r="N65" i="110"/>
  <c r="O65" i="110"/>
  <c r="D65" i="110"/>
  <c r="E65" i="110"/>
  <c r="F65" i="110"/>
  <c r="G65" i="110"/>
  <c r="H65" i="110"/>
  <c r="K64" i="110" l="1"/>
  <c r="L64" i="110"/>
  <c r="M64" i="110"/>
  <c r="N64" i="110"/>
  <c r="O64" i="110"/>
  <c r="D64" i="110"/>
  <c r="E64" i="110"/>
  <c r="F64" i="110"/>
  <c r="G64" i="110"/>
  <c r="H64" i="110"/>
  <c r="H63" i="110" l="1"/>
  <c r="E63" i="110" l="1"/>
  <c r="D63" i="110"/>
  <c r="M63" i="110" l="1"/>
  <c r="L63" i="110"/>
  <c r="K63" i="110"/>
  <c r="H39" i="110" l="1"/>
  <c r="H40" i="110"/>
  <c r="H41" i="110"/>
  <c r="H42" i="110"/>
  <c r="H43" i="110"/>
  <c r="H44" i="110"/>
  <c r="H45" i="110"/>
  <c r="H46" i="110"/>
  <c r="H47" i="110"/>
  <c r="H48" i="110"/>
  <c r="H49" i="110"/>
  <c r="H50" i="110"/>
  <c r="H51" i="110"/>
  <c r="H52" i="110"/>
  <c r="H53" i="110"/>
  <c r="H54" i="110"/>
  <c r="H55" i="110"/>
  <c r="H56" i="110"/>
  <c r="H57" i="110"/>
  <c r="H58" i="110"/>
  <c r="H59" i="110"/>
  <c r="H60" i="110"/>
  <c r="H61" i="110"/>
  <c r="H62" i="110"/>
  <c r="G29" i="110"/>
  <c r="G30" i="110"/>
  <c r="G31" i="110"/>
  <c r="G32" i="110"/>
  <c r="G33" i="110"/>
  <c r="G34" i="110"/>
  <c r="G35" i="110"/>
  <c r="G36" i="110"/>
  <c r="G37" i="110"/>
  <c r="G38" i="110"/>
  <c r="G39" i="110"/>
  <c r="G40" i="110"/>
  <c r="G41" i="110"/>
  <c r="G42" i="110"/>
  <c r="G43" i="110"/>
  <c r="G44" i="110"/>
  <c r="G45" i="110"/>
  <c r="G46" i="110"/>
  <c r="G47" i="110"/>
  <c r="G48" i="110"/>
  <c r="G49" i="110"/>
  <c r="G50" i="110"/>
  <c r="G51" i="110"/>
  <c r="G52" i="110"/>
  <c r="G53" i="110"/>
  <c r="G54" i="110"/>
  <c r="G55" i="110"/>
  <c r="G56" i="110"/>
  <c r="G57" i="110"/>
  <c r="G58" i="110"/>
  <c r="G59" i="110"/>
  <c r="G60" i="110"/>
  <c r="G61" i="110"/>
  <c r="G62" i="110"/>
  <c r="G63" i="110"/>
  <c r="F19" i="110"/>
  <c r="F20" i="110"/>
  <c r="F21" i="110"/>
  <c r="F22" i="110"/>
  <c r="F23" i="110"/>
  <c r="F24" i="110"/>
  <c r="F25" i="110"/>
  <c r="F26" i="110"/>
  <c r="F27" i="110"/>
  <c r="F28" i="110"/>
  <c r="F29" i="110"/>
  <c r="F30" i="110"/>
  <c r="F31" i="110"/>
  <c r="F32" i="110"/>
  <c r="F33" i="110"/>
  <c r="F34" i="110"/>
  <c r="F35" i="110"/>
  <c r="F36" i="110"/>
  <c r="F37" i="110"/>
  <c r="F38" i="110"/>
  <c r="F39" i="110"/>
  <c r="F40" i="110"/>
  <c r="F41" i="110"/>
  <c r="F42" i="110"/>
  <c r="F43" i="110"/>
  <c r="F44" i="110"/>
  <c r="F45" i="110"/>
  <c r="F46" i="110"/>
  <c r="F47" i="110"/>
  <c r="F48" i="110"/>
  <c r="F49" i="110"/>
  <c r="F50" i="110"/>
  <c r="F51" i="110"/>
  <c r="F52" i="110"/>
  <c r="F53" i="110"/>
  <c r="F54" i="110"/>
  <c r="F55" i="110"/>
  <c r="F56" i="110"/>
  <c r="F57" i="110"/>
  <c r="F58" i="110"/>
  <c r="F59" i="110"/>
  <c r="F60" i="110"/>
  <c r="F61" i="110"/>
  <c r="F62" i="110"/>
  <c r="F63" i="110"/>
  <c r="E14" i="110"/>
  <c r="E15" i="110"/>
  <c r="E16" i="110"/>
  <c r="E17" i="110"/>
  <c r="E18" i="110"/>
  <c r="E19" i="110"/>
  <c r="E20" i="110"/>
  <c r="E21" i="110"/>
  <c r="E22" i="110"/>
  <c r="E23" i="110"/>
  <c r="E24" i="110"/>
  <c r="E25" i="110"/>
  <c r="E26" i="110"/>
  <c r="E27" i="110"/>
  <c r="E28" i="110"/>
  <c r="E29" i="110"/>
  <c r="E30" i="110"/>
  <c r="E31" i="110"/>
  <c r="E32" i="110"/>
  <c r="E33" i="110"/>
  <c r="E34" i="110"/>
  <c r="E35" i="110"/>
  <c r="E36" i="110"/>
  <c r="E37" i="110"/>
  <c r="E38" i="110"/>
  <c r="E39" i="110"/>
  <c r="E40" i="110"/>
  <c r="E41" i="110"/>
  <c r="E42" i="110"/>
  <c r="E43" i="110"/>
  <c r="E44" i="110"/>
  <c r="E45" i="110"/>
  <c r="E46" i="110"/>
  <c r="E47" i="110"/>
  <c r="E48" i="110"/>
  <c r="E49" i="110"/>
  <c r="E50" i="110"/>
  <c r="E51" i="110"/>
  <c r="E52" i="110"/>
  <c r="E53" i="110"/>
  <c r="E54" i="110"/>
  <c r="E55" i="110"/>
  <c r="E56" i="110"/>
  <c r="E57" i="110"/>
  <c r="E58" i="110"/>
  <c r="E59" i="110"/>
  <c r="E60" i="110"/>
  <c r="E61" i="110"/>
  <c r="E62" i="110"/>
  <c r="D12" i="110"/>
  <c r="D13" i="110"/>
  <c r="D14" i="110"/>
  <c r="D15" i="110"/>
  <c r="D16" i="110"/>
  <c r="D17" i="110"/>
  <c r="D18" i="110"/>
  <c r="D19" i="110"/>
  <c r="D20" i="110"/>
  <c r="D21" i="110"/>
  <c r="D22" i="110"/>
  <c r="D23" i="110"/>
  <c r="D24" i="110"/>
  <c r="D25" i="110"/>
  <c r="D26" i="110"/>
  <c r="D27" i="110"/>
  <c r="D28" i="110"/>
  <c r="D29" i="110"/>
  <c r="D30" i="110"/>
  <c r="D31" i="110"/>
  <c r="D32" i="110"/>
  <c r="D33" i="110"/>
  <c r="D34" i="110"/>
  <c r="D35" i="110"/>
  <c r="D36" i="110"/>
  <c r="D37" i="110"/>
  <c r="D38" i="110"/>
  <c r="D39" i="110"/>
  <c r="D40" i="110"/>
  <c r="D41" i="110"/>
  <c r="D42" i="110"/>
  <c r="D43" i="110"/>
  <c r="D44" i="110"/>
  <c r="D45" i="110"/>
  <c r="D46" i="110"/>
  <c r="D47" i="110"/>
  <c r="D48" i="110"/>
  <c r="D49" i="110"/>
  <c r="D50" i="110"/>
  <c r="D51" i="110"/>
  <c r="D52" i="110"/>
  <c r="D53" i="110"/>
  <c r="D54" i="110"/>
  <c r="D55" i="110"/>
  <c r="D56" i="110"/>
  <c r="D57" i="110"/>
  <c r="D58" i="110"/>
  <c r="D59" i="110"/>
  <c r="D60" i="110"/>
  <c r="D61" i="110"/>
  <c r="D62" i="110"/>
  <c r="H38" i="110"/>
  <c r="G28" i="110"/>
  <c r="F18" i="110"/>
  <c r="E13" i="110"/>
  <c r="D11" i="110"/>
  <c r="L14" i="110"/>
  <c r="L15" i="110"/>
  <c r="L16" i="110"/>
  <c r="L17" i="110"/>
  <c r="L18" i="110"/>
  <c r="L19" i="110"/>
  <c r="L20" i="110"/>
  <c r="L21" i="110"/>
  <c r="L22" i="110"/>
  <c r="L23" i="110"/>
  <c r="L24" i="110"/>
  <c r="L25" i="110"/>
  <c r="L26" i="110"/>
  <c r="L27" i="110"/>
  <c r="L28" i="110"/>
  <c r="L29" i="110"/>
  <c r="L30" i="110"/>
  <c r="L31" i="110"/>
  <c r="L32" i="110"/>
  <c r="L33" i="110"/>
  <c r="L34" i="110"/>
  <c r="L35" i="110"/>
  <c r="L36" i="110"/>
  <c r="L37" i="110"/>
  <c r="L38" i="110"/>
  <c r="L39" i="110"/>
  <c r="L40" i="110"/>
  <c r="L41" i="110"/>
  <c r="L42" i="110"/>
  <c r="L43" i="110"/>
  <c r="L44" i="110"/>
  <c r="L45" i="110"/>
  <c r="L46" i="110"/>
  <c r="L47" i="110"/>
  <c r="L48" i="110"/>
  <c r="L49" i="110"/>
  <c r="L50" i="110"/>
  <c r="L51" i="110"/>
  <c r="L52" i="110"/>
  <c r="L53" i="110"/>
  <c r="L54" i="110"/>
  <c r="L55" i="110"/>
  <c r="L56" i="110"/>
  <c r="L57" i="110"/>
  <c r="L58" i="110"/>
  <c r="L59" i="110"/>
  <c r="L60" i="110"/>
  <c r="L61" i="110"/>
  <c r="L62" i="110"/>
  <c r="M19" i="110"/>
  <c r="M20" i="110"/>
  <c r="M21" i="110"/>
  <c r="M22" i="110"/>
  <c r="M23" i="110"/>
  <c r="M24" i="110"/>
  <c r="M25" i="110"/>
  <c r="M26" i="110"/>
  <c r="M27" i="110"/>
  <c r="M28" i="110"/>
  <c r="M29" i="110"/>
  <c r="M30" i="110"/>
  <c r="M31" i="110"/>
  <c r="M32" i="110"/>
  <c r="M33" i="110"/>
  <c r="M34" i="110"/>
  <c r="M35" i="110"/>
  <c r="M36" i="110"/>
  <c r="M37" i="110"/>
  <c r="M38" i="110"/>
  <c r="M39" i="110"/>
  <c r="M40" i="110"/>
  <c r="M41" i="110"/>
  <c r="M42" i="110"/>
  <c r="M43" i="110"/>
  <c r="M44" i="110"/>
  <c r="M45" i="110"/>
  <c r="M46" i="110"/>
  <c r="M47" i="110"/>
  <c r="M48" i="110"/>
  <c r="M49" i="110"/>
  <c r="M50" i="110"/>
  <c r="M51" i="110"/>
  <c r="M52" i="110"/>
  <c r="M53" i="110"/>
  <c r="M54" i="110"/>
  <c r="M55" i="110"/>
  <c r="M56" i="110"/>
  <c r="M57" i="110"/>
  <c r="M58" i="110"/>
  <c r="M59" i="110"/>
  <c r="M60" i="110"/>
  <c r="M61" i="110"/>
  <c r="M62" i="110"/>
  <c r="N29" i="110"/>
  <c r="N30" i="110"/>
  <c r="N31" i="110"/>
  <c r="N32" i="110"/>
  <c r="N33" i="110"/>
  <c r="N34" i="110"/>
  <c r="N35" i="110"/>
  <c r="N36" i="110"/>
  <c r="N37" i="110"/>
  <c r="N38" i="110"/>
  <c r="N39" i="110"/>
  <c r="N40" i="110"/>
  <c r="N41" i="110"/>
  <c r="N42" i="110"/>
  <c r="N43" i="110"/>
  <c r="N44" i="110"/>
  <c r="N45" i="110"/>
  <c r="N46" i="110"/>
  <c r="N47" i="110"/>
  <c r="N48" i="110"/>
  <c r="N49" i="110"/>
  <c r="N50" i="110"/>
  <c r="N51" i="110"/>
  <c r="N52" i="110"/>
  <c r="N53" i="110"/>
  <c r="N54" i="110"/>
  <c r="N55" i="110"/>
  <c r="N56" i="110"/>
  <c r="N57" i="110"/>
  <c r="N58" i="110"/>
  <c r="N59" i="110"/>
  <c r="N60" i="110"/>
  <c r="N61" i="110"/>
  <c r="N62" i="110"/>
  <c r="N63" i="110"/>
  <c r="O39" i="110"/>
  <c r="O40" i="110"/>
  <c r="O41" i="110"/>
  <c r="O42" i="110"/>
  <c r="O43" i="110"/>
  <c r="O44" i="110"/>
  <c r="O45" i="110"/>
  <c r="O46" i="110"/>
  <c r="O47" i="110"/>
  <c r="O48" i="110"/>
  <c r="O49" i="110"/>
  <c r="O50" i="110"/>
  <c r="O51" i="110"/>
  <c r="O52" i="110"/>
  <c r="O53" i="110"/>
  <c r="O54" i="110"/>
  <c r="O55" i="110"/>
  <c r="O56" i="110"/>
  <c r="O57" i="110"/>
  <c r="O58" i="110"/>
  <c r="O59" i="110"/>
  <c r="O60" i="110"/>
  <c r="O61" i="110"/>
  <c r="O62" i="110"/>
  <c r="O63" i="110"/>
  <c r="O38" i="110"/>
  <c r="N28" i="110"/>
  <c r="M18" i="110"/>
  <c r="L13" i="110"/>
  <c r="K12" i="110"/>
  <c r="K13" i="110"/>
  <c r="K14" i="110"/>
  <c r="K15" i="110"/>
  <c r="K16" i="110"/>
  <c r="K17" i="110"/>
  <c r="K18" i="110"/>
  <c r="K19" i="110"/>
  <c r="K20" i="110"/>
  <c r="K21" i="110"/>
  <c r="K22" i="110"/>
  <c r="K23" i="110"/>
  <c r="K24" i="110"/>
  <c r="K25" i="110"/>
  <c r="K26" i="110"/>
  <c r="K27" i="110"/>
  <c r="K28" i="110"/>
  <c r="K29" i="110"/>
  <c r="K30" i="110"/>
  <c r="K31" i="110"/>
  <c r="K32" i="110"/>
  <c r="K33" i="110"/>
  <c r="K34" i="110"/>
  <c r="K35" i="110"/>
  <c r="K36" i="110"/>
  <c r="K37" i="110"/>
  <c r="K38" i="110"/>
  <c r="K39" i="110"/>
  <c r="K40" i="110"/>
  <c r="K41" i="110"/>
  <c r="K42" i="110"/>
  <c r="K43" i="110"/>
  <c r="K44" i="110"/>
  <c r="K45" i="110"/>
  <c r="K46" i="110"/>
  <c r="K47" i="110"/>
  <c r="K48" i="110"/>
  <c r="K49" i="110"/>
  <c r="K50" i="110"/>
  <c r="K51" i="110"/>
  <c r="K52" i="110"/>
  <c r="K53" i="110"/>
  <c r="K54" i="110"/>
  <c r="K55" i="110"/>
  <c r="K56" i="110"/>
  <c r="K57" i="110"/>
  <c r="K58" i="110"/>
  <c r="K59" i="110"/>
  <c r="K60" i="110"/>
  <c r="K61" i="110"/>
  <c r="K62" i="110"/>
  <c r="K11" i="110"/>
  <c r="E24" i="103" l="1"/>
  <c r="G24" i="103" s="1"/>
  <c r="E23" i="103"/>
  <c r="G23" i="103" s="1"/>
  <c r="C23" i="103"/>
  <c r="E22" i="103"/>
  <c r="C22" i="103"/>
  <c r="E21" i="103"/>
  <c r="G21" i="103"/>
  <c r="C21" i="103"/>
  <c r="E20" i="103"/>
  <c r="C20" i="103"/>
  <c r="E19" i="103"/>
  <c r="G20" i="103" s="1"/>
  <c r="C19" i="103"/>
  <c r="E18" i="103"/>
  <c r="G19" i="103"/>
  <c r="C18" i="103"/>
  <c r="E17" i="103"/>
  <c r="C17" i="103"/>
  <c r="E16" i="103"/>
  <c r="C16" i="103"/>
  <c r="E15" i="103"/>
  <c r="C15" i="103"/>
  <c r="E14" i="103"/>
  <c r="G14" i="103" s="1"/>
  <c r="C14" i="103"/>
  <c r="E13" i="103"/>
  <c r="C13" i="103"/>
  <c r="E12" i="103"/>
  <c r="G12" i="103"/>
  <c r="C12" i="103"/>
  <c r="E11" i="103"/>
  <c r="C11" i="103"/>
  <c r="E10" i="103"/>
  <c r="G10" i="103" s="1"/>
  <c r="C10" i="103"/>
  <c r="E9" i="103"/>
  <c r="C9" i="103"/>
  <c r="E8" i="103"/>
  <c r="C8" i="103"/>
  <c r="E7" i="103"/>
  <c r="G7" i="103" s="1"/>
  <c r="C7" i="103"/>
  <c r="E6" i="103"/>
  <c r="C6" i="103"/>
  <c r="E5" i="103"/>
  <c r="G6" i="103" s="1"/>
  <c r="C5" i="103"/>
  <c r="G13" i="103"/>
  <c r="G9" i="103"/>
  <c r="G16" i="103"/>
  <c r="G22" i="103"/>
  <c r="G17" i="103"/>
  <c r="G15" i="103"/>
  <c r="G27" i="86"/>
  <c r="G23" i="85"/>
  <c r="D24" i="103"/>
  <c r="D27" i="86"/>
  <c r="F27" i="86" s="1"/>
  <c r="D23" i="85"/>
  <c r="G26" i="86"/>
  <c r="G22" i="85"/>
  <c r="D26" i="86"/>
  <c r="D22" i="85"/>
  <c r="F23" i="85"/>
  <c r="G20" i="85"/>
  <c r="G25" i="86"/>
  <c r="G21" i="85"/>
  <c r="D25" i="86"/>
  <c r="D21" i="85"/>
  <c r="F22" i="85"/>
  <c r="G12" i="86"/>
  <c r="G13" i="86"/>
  <c r="G14" i="86"/>
  <c r="G15" i="86"/>
  <c r="G16" i="86"/>
  <c r="G17" i="86"/>
  <c r="G18" i="86"/>
  <c r="G19" i="86"/>
  <c r="G20" i="86"/>
  <c r="G21" i="86"/>
  <c r="G22" i="86"/>
  <c r="G23" i="86"/>
  <c r="G24" i="86"/>
  <c r="G8" i="85"/>
  <c r="G9" i="85"/>
  <c r="G10" i="85"/>
  <c r="G11" i="85"/>
  <c r="G12" i="85"/>
  <c r="G13" i="85"/>
  <c r="G14" i="85"/>
  <c r="G15" i="85"/>
  <c r="G16" i="85"/>
  <c r="G17" i="85"/>
  <c r="G18" i="85"/>
  <c r="G19" i="85"/>
  <c r="D24" i="86"/>
  <c r="D20" i="85"/>
  <c r="F20" i="85" s="1"/>
  <c r="D23" i="103"/>
  <c r="F24" i="103" s="1"/>
  <c r="D19" i="85"/>
  <c r="F19" i="85" s="1"/>
  <c r="D23" i="86"/>
  <c r="K20" i="42"/>
  <c r="B3" i="52"/>
  <c r="D3" i="52"/>
  <c r="B40" i="52"/>
  <c r="D40" i="52"/>
  <c r="K23" i="52"/>
  <c r="K26" i="52" s="1"/>
  <c r="F40" i="52"/>
  <c r="M23" i="52" s="1"/>
  <c r="M26" i="52" s="1"/>
  <c r="A40" i="52"/>
  <c r="A36" i="52"/>
  <c r="B36" i="52"/>
  <c r="D36" i="52"/>
  <c r="B37" i="52"/>
  <c r="D37" i="52"/>
  <c r="B38" i="52"/>
  <c r="D38" i="52"/>
  <c r="B39" i="52"/>
  <c r="D39" i="52"/>
  <c r="D5" i="52"/>
  <c r="D6" i="52"/>
  <c r="D7" i="52"/>
  <c r="D8" i="52"/>
  <c r="D9" i="52"/>
  <c r="D10" i="52"/>
  <c r="D11" i="52"/>
  <c r="D12" i="52"/>
  <c r="D13" i="52"/>
  <c r="D14" i="52"/>
  <c r="D15" i="52"/>
  <c r="D16" i="52"/>
  <c r="D17" i="52"/>
  <c r="D18" i="52"/>
  <c r="D19" i="52"/>
  <c r="D20" i="52"/>
  <c r="D21" i="52"/>
  <c r="D22" i="52"/>
  <c r="D23" i="52"/>
  <c r="D24" i="52"/>
  <c r="D25" i="52"/>
  <c r="D26" i="52"/>
  <c r="D27" i="52"/>
  <c r="D28" i="52"/>
  <c r="D29" i="52"/>
  <c r="D30" i="52"/>
  <c r="D31" i="52"/>
  <c r="D32" i="52"/>
  <c r="D33" i="52"/>
  <c r="D34" i="52"/>
  <c r="D35" i="52"/>
  <c r="D4" i="52"/>
  <c r="B35" i="52"/>
  <c r="B5" i="52"/>
  <c r="B6" i="52"/>
  <c r="B7" i="52"/>
  <c r="A8" i="52"/>
  <c r="B8" i="52"/>
  <c r="B9" i="52"/>
  <c r="B10" i="52"/>
  <c r="B11" i="52"/>
  <c r="A12" i="52"/>
  <c r="B12" i="52"/>
  <c r="B13" i="52"/>
  <c r="B14" i="52"/>
  <c r="B15" i="52"/>
  <c r="A16" i="52"/>
  <c r="B16" i="52"/>
  <c r="B17" i="52"/>
  <c r="B18" i="52"/>
  <c r="B19" i="52"/>
  <c r="A20" i="52"/>
  <c r="B20" i="52"/>
  <c r="B21" i="52"/>
  <c r="B22" i="52"/>
  <c r="B23" i="52"/>
  <c r="A24" i="52"/>
  <c r="B24" i="52"/>
  <c r="B25" i="52"/>
  <c r="B26" i="52"/>
  <c r="B27" i="52"/>
  <c r="A28" i="52"/>
  <c r="B28" i="52"/>
  <c r="B29" i="52"/>
  <c r="B30" i="52"/>
  <c r="B31" i="52"/>
  <c r="A32" i="52"/>
  <c r="B32" i="52"/>
  <c r="B33" i="52"/>
  <c r="B34" i="52"/>
  <c r="B4" i="52"/>
  <c r="A4" i="52"/>
  <c r="F15" i="52"/>
  <c r="F3" i="52"/>
  <c r="F4" i="52"/>
  <c r="M21" i="52"/>
  <c r="F5" i="52"/>
  <c r="F6" i="52"/>
  <c r="F7" i="52"/>
  <c r="F8" i="52"/>
  <c r="F9" i="52"/>
  <c r="F10" i="52"/>
  <c r="F11" i="52"/>
  <c r="F12" i="52"/>
  <c r="F13" i="52"/>
  <c r="F14" i="52"/>
  <c r="F16" i="52"/>
  <c r="F17" i="52"/>
  <c r="F18" i="52"/>
  <c r="F19" i="52"/>
  <c r="F20" i="52"/>
  <c r="F21" i="52"/>
  <c r="F22" i="52"/>
  <c r="F23" i="52"/>
  <c r="F24" i="52"/>
  <c r="F25" i="52"/>
  <c r="F26" i="52"/>
  <c r="F27" i="52"/>
  <c r="F28" i="52"/>
  <c r="F29" i="52"/>
  <c r="F30" i="52"/>
  <c r="F31" i="52"/>
  <c r="F32" i="52"/>
  <c r="F33" i="52"/>
  <c r="F34" i="52"/>
  <c r="F35" i="52"/>
  <c r="F36" i="52"/>
  <c r="F37" i="52"/>
  <c r="F38" i="52"/>
  <c r="F39" i="52"/>
  <c r="G90" i="51"/>
  <c r="C90" i="51"/>
  <c r="G89" i="51"/>
  <c r="C89" i="51"/>
  <c r="G88" i="51"/>
  <c r="C88" i="51"/>
  <c r="G87" i="51"/>
  <c r="C87" i="51"/>
  <c r="G86" i="51"/>
  <c r="C86" i="51"/>
  <c r="G85" i="51"/>
  <c r="C85" i="51"/>
  <c r="G84" i="51"/>
  <c r="C84" i="51"/>
  <c r="G83" i="51"/>
  <c r="C83" i="51"/>
  <c r="G82" i="51"/>
  <c r="C82" i="51"/>
  <c r="G81" i="51"/>
  <c r="C81" i="51"/>
  <c r="G80" i="51"/>
  <c r="C80" i="51"/>
  <c r="G79" i="51"/>
  <c r="C79" i="51"/>
  <c r="G78" i="51"/>
  <c r="C78" i="51"/>
  <c r="G77" i="51"/>
  <c r="C77" i="51"/>
  <c r="G76" i="51"/>
  <c r="C76" i="51"/>
  <c r="G75" i="51"/>
  <c r="C75" i="51"/>
  <c r="G74" i="51"/>
  <c r="C74" i="51"/>
  <c r="G73" i="51"/>
  <c r="C73" i="51"/>
  <c r="G72" i="51"/>
  <c r="C72" i="51"/>
  <c r="G71" i="51"/>
  <c r="C71" i="51"/>
  <c r="G70" i="51"/>
  <c r="C70" i="51"/>
  <c r="G69" i="51"/>
  <c r="C69" i="51"/>
  <c r="G68" i="51"/>
  <c r="C68" i="51"/>
  <c r="G67" i="51"/>
  <c r="C67" i="51"/>
  <c r="G66" i="51"/>
  <c r="C66" i="51"/>
  <c r="G65" i="51"/>
  <c r="C65" i="51"/>
  <c r="G64" i="51"/>
  <c r="C64" i="51"/>
  <c r="G63" i="51"/>
  <c r="C63" i="51"/>
  <c r="G62" i="51"/>
  <c r="C62" i="51"/>
  <c r="G61" i="51"/>
  <c r="C61" i="51"/>
  <c r="G60" i="51"/>
  <c r="C60" i="51"/>
  <c r="G59" i="51"/>
  <c r="C59" i="51"/>
  <c r="G58" i="51"/>
  <c r="C58" i="51"/>
  <c r="G57" i="51"/>
  <c r="C57" i="51"/>
  <c r="G56" i="51"/>
  <c r="C56" i="51"/>
  <c r="G55" i="51"/>
  <c r="C55" i="51"/>
  <c r="G54" i="51"/>
  <c r="C54" i="51"/>
  <c r="G53" i="51"/>
  <c r="C53" i="51"/>
  <c r="G52" i="51"/>
  <c r="C52" i="51"/>
  <c r="G51" i="51"/>
  <c r="C51" i="51"/>
  <c r="G50" i="51"/>
  <c r="C50" i="51"/>
  <c r="G49" i="51"/>
  <c r="C49" i="51"/>
  <c r="G48" i="51"/>
  <c r="C48" i="51"/>
  <c r="G47" i="51"/>
  <c r="C47" i="51"/>
  <c r="G46" i="51"/>
  <c r="C46" i="51"/>
  <c r="G45" i="51"/>
  <c r="C45" i="51"/>
  <c r="G44" i="51"/>
  <c r="C44" i="51"/>
  <c r="G43" i="51"/>
  <c r="C43" i="51"/>
  <c r="G42" i="51"/>
  <c r="C42" i="51"/>
  <c r="G41" i="51"/>
  <c r="C41" i="51"/>
  <c r="G40" i="51"/>
  <c r="C40" i="51"/>
  <c r="G39" i="51"/>
  <c r="C39" i="51"/>
  <c r="G38" i="51"/>
  <c r="C38" i="51"/>
  <c r="G37" i="51"/>
  <c r="C37" i="51"/>
  <c r="G36" i="51"/>
  <c r="C36" i="51"/>
  <c r="G35" i="51"/>
  <c r="C35" i="51"/>
  <c r="G34" i="51"/>
  <c r="C34" i="51"/>
  <c r="G33" i="51"/>
  <c r="C33" i="51"/>
  <c r="G32" i="51"/>
  <c r="C32" i="51"/>
  <c r="G31" i="51"/>
  <c r="C31" i="51"/>
  <c r="G30" i="51"/>
  <c r="C30" i="51"/>
  <c r="G29" i="51"/>
  <c r="C29" i="51"/>
  <c r="G28" i="51"/>
  <c r="C28" i="51"/>
  <c r="G27" i="51"/>
  <c r="C27" i="51"/>
  <c r="G26" i="51"/>
  <c r="C26" i="51"/>
  <c r="G25" i="51"/>
  <c r="C25" i="51"/>
  <c r="G24" i="51"/>
  <c r="C24" i="51"/>
  <c r="G23" i="51"/>
  <c r="C23" i="51"/>
  <c r="G22" i="51"/>
  <c r="C22" i="51"/>
  <c r="G21" i="51"/>
  <c r="C21" i="51"/>
  <c r="G20" i="51"/>
  <c r="C20" i="51"/>
  <c r="G18" i="51"/>
  <c r="C18" i="51"/>
  <c r="G17" i="51"/>
  <c r="C17" i="51"/>
  <c r="G16" i="51"/>
  <c r="C16" i="51"/>
  <c r="G15" i="51"/>
  <c r="C15" i="51"/>
  <c r="G14" i="51"/>
  <c r="C14" i="51"/>
  <c r="G13" i="51"/>
  <c r="C13" i="51"/>
  <c r="G12" i="51"/>
  <c r="C12" i="51"/>
  <c r="G11" i="51"/>
  <c r="C11" i="51"/>
  <c r="G10" i="51"/>
  <c r="C10" i="51"/>
  <c r="G9" i="51"/>
  <c r="C9" i="51"/>
  <c r="G8" i="51"/>
  <c r="C8" i="51"/>
  <c r="G7" i="51"/>
  <c r="C7" i="51"/>
  <c r="G6" i="51"/>
  <c r="C6" i="51"/>
  <c r="G5" i="51"/>
  <c r="C5" i="51"/>
  <c r="G4" i="51"/>
  <c r="C4" i="51"/>
  <c r="G3" i="51"/>
  <c r="C3" i="51"/>
  <c r="G2" i="51"/>
  <c r="C2" i="51"/>
  <c r="D16" i="42"/>
  <c r="J16" i="42"/>
  <c r="K16" i="42"/>
  <c r="N16" i="42"/>
  <c r="O16" i="42"/>
  <c r="P16" i="42"/>
  <c r="G20" i="42"/>
  <c r="L20" i="42"/>
  <c r="Q20" i="42"/>
  <c r="E19" i="42"/>
  <c r="G19" i="42"/>
  <c r="K19" i="42"/>
  <c r="O19" i="42"/>
  <c r="F19" i="42"/>
  <c r="H19" i="42"/>
  <c r="I19" i="42"/>
  <c r="J19" i="42"/>
  <c r="L19" i="42"/>
  <c r="M19" i="42"/>
  <c r="N19" i="42"/>
  <c r="C19" i="42"/>
  <c r="D20" i="42"/>
  <c r="E20" i="42"/>
  <c r="F20" i="42"/>
  <c r="H20" i="42"/>
  <c r="I20" i="42"/>
  <c r="J20" i="42"/>
  <c r="M20" i="42"/>
  <c r="N20" i="42"/>
  <c r="O20" i="42"/>
  <c r="P20" i="42"/>
  <c r="C20" i="42"/>
  <c r="Q18" i="42"/>
  <c r="Q17" i="42"/>
  <c r="Q16" i="42"/>
  <c r="Q19" i="42"/>
  <c r="Q22" i="42"/>
  <c r="C6" i="52"/>
  <c r="C15" i="52"/>
  <c r="Q21" i="42"/>
  <c r="P19" i="42"/>
  <c r="D19" i="42"/>
  <c r="D17" i="103"/>
  <c r="D9" i="103"/>
  <c r="D16" i="103"/>
  <c r="F17" i="103" s="1"/>
  <c r="D11" i="103"/>
  <c r="D7" i="103"/>
  <c r="D14" i="103"/>
  <c r="F14" i="103" s="1"/>
  <c r="D21" i="103"/>
  <c r="F22" i="103" s="1"/>
  <c r="D22" i="103"/>
  <c r="F23" i="103"/>
  <c r="H7" i="42"/>
  <c r="D18" i="103"/>
  <c r="F18" i="103"/>
  <c r="D10" i="103"/>
  <c r="D20" i="103"/>
  <c r="F20" i="103" s="1"/>
  <c r="D13" i="103"/>
  <c r="D5" i="103"/>
  <c r="D19" i="103"/>
  <c r="D15" i="103"/>
  <c r="D6" i="103"/>
  <c r="F6" i="103" s="1"/>
  <c r="D12" i="103"/>
  <c r="D8" i="103"/>
  <c r="G22" i="42"/>
  <c r="P17" i="42"/>
  <c r="O21" i="42"/>
  <c r="C21" i="42"/>
  <c r="O22" i="42"/>
  <c r="D5" i="85"/>
  <c r="D9" i="86"/>
  <c r="D10" i="86"/>
  <c r="D6" i="85"/>
  <c r="D9" i="85"/>
  <c r="D13" i="86"/>
  <c r="D14" i="86"/>
  <c r="D10" i="85"/>
  <c r="F10" i="85" s="1"/>
  <c r="D13" i="85"/>
  <c r="D17" i="86"/>
  <c r="D15" i="85"/>
  <c r="D19" i="86"/>
  <c r="F23" i="86" s="1"/>
  <c r="D20" i="86"/>
  <c r="F21" i="86" s="1"/>
  <c r="D16" i="85"/>
  <c r="D17" i="85"/>
  <c r="D21" i="86"/>
  <c r="F25" i="86"/>
  <c r="D6" i="86"/>
  <c r="D7" i="85"/>
  <c r="D11" i="86"/>
  <c r="D11" i="85"/>
  <c r="D15" i="86"/>
  <c r="D16" i="86"/>
  <c r="D12" i="85"/>
  <c r="F12" i="85" s="1"/>
  <c r="D12" i="86"/>
  <c r="F12" i="86" s="1"/>
  <c r="D8" i="85"/>
  <c r="D18" i="86"/>
  <c r="D14" i="85"/>
  <c r="F14" i="85" s="1"/>
  <c r="F15" i="85"/>
  <c r="D22" i="86"/>
  <c r="F26" i="86" s="1"/>
  <c r="D18" i="85"/>
  <c r="D7" i="86"/>
  <c r="D5" i="86"/>
  <c r="D8" i="86"/>
  <c r="D4" i="85"/>
  <c r="D4" i="86"/>
  <c r="O18" i="42"/>
  <c r="E18" i="42"/>
  <c r="K21" i="42"/>
  <c r="M8" i="42"/>
  <c r="N21" i="42"/>
  <c r="P22" i="42"/>
  <c r="L22" i="42"/>
  <c r="H22" i="42"/>
  <c r="D22" i="42"/>
  <c r="P21" i="42"/>
  <c r="N22" i="42"/>
  <c r="C38" i="52"/>
  <c r="F17" i="42"/>
  <c r="F21" i="42"/>
  <c r="E17" i="42"/>
  <c r="P18" i="42"/>
  <c r="L18" i="42"/>
  <c r="L21" i="42"/>
  <c r="C18" i="42"/>
  <c r="H9" i="42"/>
  <c r="C34" i="52"/>
  <c r="Q10" i="42"/>
  <c r="G16" i="42"/>
  <c r="M17" i="42"/>
  <c r="M21" i="42"/>
  <c r="I21" i="42"/>
  <c r="E21" i="42"/>
  <c r="K22" i="42"/>
  <c r="C22" i="42"/>
  <c r="O17" i="42"/>
  <c r="G17" i="42"/>
  <c r="E22" i="42"/>
  <c r="K4" i="42"/>
  <c r="L17" i="42"/>
  <c r="H17" i="42"/>
  <c r="H21" i="42"/>
  <c r="D21" i="42"/>
  <c r="J22" i="42"/>
  <c r="F22" i="42"/>
  <c r="M16" i="42"/>
  <c r="M18" i="42"/>
  <c r="M22" i="42"/>
  <c r="D17" i="42"/>
  <c r="D18" i="42"/>
  <c r="C17" i="42"/>
  <c r="C16" i="42"/>
  <c r="N17" i="42"/>
  <c r="N18" i="42"/>
  <c r="I17" i="42"/>
  <c r="J18" i="42"/>
  <c r="H18" i="42"/>
  <c r="K17" i="42"/>
  <c r="H16" i="42"/>
  <c r="K18" i="42"/>
  <c r="I22" i="42"/>
  <c r="J21" i="42"/>
  <c r="G18" i="42"/>
  <c r="I18" i="42"/>
  <c r="F18" i="42"/>
  <c r="G21" i="42"/>
  <c r="I16" i="42"/>
  <c r="F16" i="42"/>
  <c r="J17" i="42"/>
  <c r="E16" i="42"/>
  <c r="K7" i="42"/>
  <c r="Q4" i="42"/>
  <c r="Q7" i="42"/>
  <c r="Q8" i="42"/>
  <c r="Q9" i="42"/>
  <c r="Q5" i="42"/>
  <c r="Q6" i="42"/>
  <c r="C39" i="52"/>
  <c r="J5" i="42"/>
  <c r="C17" i="52"/>
  <c r="C28" i="52"/>
  <c r="C14" i="52"/>
  <c r="C11" i="52"/>
  <c r="N5" i="42"/>
  <c r="I7" i="42"/>
  <c r="C19" i="52"/>
  <c r="K10" i="42"/>
  <c r="P6" i="42"/>
  <c r="M7" i="42"/>
  <c r="H6" i="42"/>
  <c r="K8" i="42"/>
  <c r="I6" i="42"/>
  <c r="O8" i="42"/>
  <c r="E8" i="42"/>
  <c r="C10" i="42"/>
  <c r="C8" i="42"/>
  <c r="G4" i="42"/>
  <c r="C16" i="52"/>
  <c r="I4" i="42"/>
  <c r="C26" i="52"/>
  <c r="N8" i="42"/>
  <c r="G10" i="42"/>
  <c r="E6" i="42"/>
  <c r="I5" i="42"/>
  <c r="I8" i="42"/>
  <c r="F5" i="42"/>
  <c r="L9" i="42"/>
  <c r="E7" i="42"/>
  <c r="G8" i="42"/>
  <c r="C36" i="52"/>
  <c r="C9" i="42"/>
  <c r="M4" i="42"/>
  <c r="M10" i="42"/>
  <c r="K9" i="42"/>
  <c r="K5" i="42"/>
  <c r="C9" i="52"/>
  <c r="J22" i="52" s="1"/>
  <c r="E10" i="42"/>
  <c r="C4" i="52"/>
  <c r="J21" i="52"/>
  <c r="J25" i="52" s="1"/>
  <c r="E4" i="42"/>
  <c r="N9" i="42"/>
  <c r="I9" i="42"/>
  <c r="C32" i="52"/>
  <c r="C5" i="42"/>
  <c r="C7" i="42"/>
  <c r="C24" i="52"/>
  <c r="C5" i="52"/>
  <c r="G7" i="42"/>
  <c r="C8" i="52"/>
  <c r="C4" i="42"/>
  <c r="C21" i="52"/>
  <c r="J9" i="42"/>
  <c r="H8" i="42"/>
  <c r="C31" i="52"/>
  <c r="J7" i="42"/>
  <c r="C33" i="52"/>
  <c r="C35" i="52"/>
  <c r="F9" i="42"/>
  <c r="I10" i="42"/>
  <c r="P7" i="42"/>
  <c r="C22" i="52"/>
  <c r="O10" i="42"/>
  <c r="C12" i="52"/>
  <c r="F6" i="42"/>
  <c r="C7" i="52"/>
  <c r="C18" i="52"/>
  <c r="C13" i="52"/>
  <c r="O5" i="42"/>
  <c r="J6" i="42"/>
  <c r="K6" i="42"/>
  <c r="O9" i="42"/>
  <c r="N7" i="42"/>
  <c r="O4" i="42"/>
  <c r="C20" i="52"/>
  <c r="P10" i="42"/>
  <c r="O7" i="42"/>
  <c r="M9" i="42"/>
  <c r="P5" i="42"/>
  <c r="P9" i="42"/>
  <c r="M5" i="42"/>
  <c r="G5" i="42"/>
  <c r="G9" i="42"/>
  <c r="J4" i="42"/>
  <c r="J10" i="42"/>
  <c r="L10" i="42"/>
  <c r="L4" i="42"/>
  <c r="D10" i="42"/>
  <c r="N10" i="42"/>
  <c r="N4" i="42"/>
  <c r="F10" i="42"/>
  <c r="F4" i="42"/>
  <c r="P4" i="42"/>
  <c r="H4" i="42"/>
  <c r="C3" i="52"/>
  <c r="M6" i="42"/>
  <c r="C27" i="52"/>
  <c r="C25" i="52"/>
  <c r="C10" i="52"/>
  <c r="H5" i="42"/>
  <c r="E9" i="42"/>
  <c r="E5" i="42"/>
  <c r="C29" i="52"/>
  <c r="C30" i="52"/>
  <c r="C37" i="52"/>
  <c r="L8" i="42"/>
  <c r="F7" i="42"/>
  <c r="F8" i="42"/>
  <c r="G6" i="42"/>
  <c r="N6" i="42"/>
  <c r="L6" i="42"/>
  <c r="C6" i="42"/>
  <c r="O6" i="42"/>
  <c r="L7" i="42"/>
  <c r="L5" i="42"/>
  <c r="J8" i="42"/>
  <c r="C23" i="52"/>
  <c r="H10" i="42"/>
  <c r="P8" i="42"/>
  <c r="K22" i="52"/>
  <c r="C40" i="52"/>
  <c r="J23" i="52" s="1"/>
  <c r="J26" i="52" s="1"/>
  <c r="K21" i="52"/>
  <c r="M22" i="52"/>
  <c r="L16" i="42"/>
  <c r="F15" i="103"/>
  <c r="F7" i="103"/>
  <c r="F12" i="103"/>
  <c r="F10" i="103"/>
  <c r="F8" i="103"/>
  <c r="F9" i="103"/>
  <c r="F19" i="103"/>
  <c r="F16" i="103"/>
  <c r="F13" i="103"/>
  <c r="F11" i="103"/>
  <c r="F15" i="86"/>
  <c r="F17" i="86"/>
  <c r="F22" i="86"/>
  <c r="F16" i="85"/>
  <c r="F8" i="85"/>
  <c r="F17" i="85"/>
  <c r="F9" i="85"/>
  <c r="F18" i="86"/>
  <c r="F19" i="86"/>
  <c r="F18" i="85"/>
  <c r="F14" i="86"/>
  <c r="D7" i="42"/>
  <c r="D4" i="42"/>
  <c r="D5" i="42"/>
  <c r="D9" i="42"/>
  <c r="D8" i="42"/>
  <c r="K25" i="52"/>
  <c r="D6" i="42"/>
  <c r="E36" i="52"/>
  <c r="E3" i="52"/>
  <c r="E16" i="52"/>
  <c r="E4" i="52"/>
  <c r="E7" i="52"/>
  <c r="E21" i="52"/>
  <c r="E14" i="52"/>
  <c r="E24" i="52"/>
  <c r="E15" i="52"/>
  <c r="E29" i="52"/>
  <c r="E26" i="52"/>
  <c r="E37" i="52"/>
  <c r="E9" i="52"/>
  <c r="L22" i="52" s="1"/>
  <c r="E38" i="52"/>
  <c r="E32" i="52"/>
  <c r="E35" i="52"/>
  <c r="E19" i="52"/>
  <c r="E31" i="52"/>
  <c r="E8" i="52"/>
  <c r="E25" i="52"/>
  <c r="E10" i="52"/>
  <c r="E6" i="52"/>
  <c r="L21" i="52" s="1"/>
  <c r="E23" i="52"/>
  <c r="E39" i="52"/>
  <c r="E34" i="52"/>
  <c r="E28" i="52"/>
  <c r="E11" i="52"/>
  <c r="E13" i="52"/>
  <c r="E22" i="52"/>
  <c r="E20" i="52"/>
  <c r="E5" i="52"/>
  <c r="E33" i="52"/>
  <c r="E12" i="52"/>
  <c r="E40" i="52"/>
  <c r="L23" i="52"/>
  <c r="E18" i="52"/>
  <c r="E27" i="52"/>
  <c r="E30" i="52"/>
  <c r="E17" i="52"/>
  <c r="M25" i="52"/>
  <c r="F16" i="86"/>
  <c r="F21" i="103"/>
  <c r="F13" i="85"/>
  <c r="F21" i="85"/>
  <c r="G18" i="103"/>
  <c r="L25" i="52" l="1"/>
  <c r="L26" i="52"/>
  <c r="F11" i="85"/>
  <c r="G11" i="103"/>
  <c r="F13" i="86"/>
  <c r="F20" i="86"/>
  <c r="G8" i="103"/>
  <c r="F24" i="8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U418881</author>
  </authors>
  <commentList>
    <comment ref="H2" authorId="0" shapeId="0" xr:uid="{00000000-0006-0000-0000-000001000000}">
      <text>
        <r>
          <rPr>
            <b/>
            <sz val="9"/>
            <color indexed="81"/>
            <rFont val="Tahoma"/>
            <family val="2"/>
          </rPr>
          <t>U418881:</t>
        </r>
        <r>
          <rPr>
            <sz val="9"/>
            <color indexed="81"/>
            <rFont val="Tahoma"/>
            <family val="2"/>
          </rPr>
          <t xml:space="preserve">
KLS2 (YBEZ) and ABMI (KLH7) for UK Table 2B 
Copy and paste in from:
http://www.ons.gov.uk/ons/rel/naa2/quarterly-national-accounts/index.html
Quarterly National Accoutns Publication--&gt; Time Series Data --&gt; Select series from this dataset--&gt; A2 National accoutns aggregates --&gt; KLS2 &amp; AMBI are in the list
Paste in here and drag down formulas and check.</t>
        </r>
      </text>
    </comment>
  </commentList>
</comments>
</file>

<file path=xl/sharedStrings.xml><?xml version="1.0" encoding="utf-8"?>
<sst xmlns="http://schemas.openxmlformats.org/spreadsheetml/2006/main" count="1605" uniqueCount="304">
  <si>
    <t>Construction</t>
  </si>
  <si>
    <t>Q3</t>
  </si>
  <si>
    <t>Q4</t>
  </si>
  <si>
    <t>Q1</t>
  </si>
  <si>
    <t>Q2</t>
  </si>
  <si>
    <t>Production Sector</t>
  </si>
  <si>
    <t>Service Sector</t>
  </si>
  <si>
    <t>Retail &amp; wholesale</t>
  </si>
  <si>
    <t>Other services</t>
  </si>
  <si>
    <t>Education</t>
  </si>
  <si>
    <t>Total</t>
  </si>
  <si>
    <t>Percentage change, latest quarter on previous quarter</t>
  </si>
  <si>
    <t>C</t>
  </si>
  <si>
    <t>E</t>
  </si>
  <si>
    <t>D</t>
  </si>
  <si>
    <t>UK</t>
  </si>
  <si>
    <t>Manufacturing Industries</t>
  </si>
  <si>
    <t>Seasonally Adjusted</t>
  </si>
  <si>
    <t>Total Gross Value Added</t>
  </si>
  <si>
    <t>Mining and Quarrying Industries</t>
  </si>
  <si>
    <t>Agriculture, forestry and fishing</t>
  </si>
  <si>
    <t>Manu- facturing</t>
  </si>
  <si>
    <t>Distribution, Hotels and Catering</t>
  </si>
  <si>
    <t>Transport, Storage and Communication</t>
  </si>
  <si>
    <t>Business Services and Finance</t>
  </si>
  <si>
    <t>Government, and Other Services</t>
  </si>
  <si>
    <t>Total Production</t>
  </si>
  <si>
    <t>Transport Equipment</t>
  </si>
  <si>
    <t xml:space="preserve"> Public Administration and Defence</t>
  </si>
  <si>
    <t>Health and Social Work</t>
  </si>
  <si>
    <t>F</t>
  </si>
  <si>
    <t>I</t>
  </si>
  <si>
    <t>G</t>
  </si>
  <si>
    <t>K</t>
  </si>
  <si>
    <t>L</t>
  </si>
  <si>
    <t>Electricity &amp; Gas Supply</t>
  </si>
  <si>
    <t>Water Supply &amp; Waste Management</t>
  </si>
  <si>
    <t>Food, Beverages &amp; Tobacco</t>
  </si>
  <si>
    <t>Textiles, Clothing &amp; Leather Products</t>
  </si>
  <si>
    <t>B</t>
  </si>
  <si>
    <t>CA</t>
  </si>
  <si>
    <t>CB</t>
  </si>
  <si>
    <t>CL</t>
  </si>
  <si>
    <t>Refined Petroleum, Chemical &amp; Pharmaceutical Products</t>
  </si>
  <si>
    <t>SIC 2007</t>
  </si>
  <si>
    <t>A</t>
  </si>
  <si>
    <t>B,C,D,E</t>
  </si>
  <si>
    <t>G,I</t>
  </si>
  <si>
    <t>H,J</t>
  </si>
  <si>
    <t>K-N</t>
  </si>
  <si>
    <t>L2KL</t>
  </si>
  <si>
    <t>L2KQ</t>
  </si>
  <si>
    <t>L2KR</t>
  </si>
  <si>
    <t>L2KX</t>
  </si>
  <si>
    <t>L2MW</t>
  </si>
  <si>
    <t>L2N2</t>
  </si>
  <si>
    <t>L2N8</t>
  </si>
  <si>
    <t>L2NC</t>
  </si>
  <si>
    <t>L2PZ</t>
  </si>
  <si>
    <t>KI8M</t>
  </si>
  <si>
    <t>KI8O</t>
  </si>
  <si>
    <t>KI8Q</t>
  </si>
  <si>
    <t>Accommodation &amp; food services</t>
  </si>
  <si>
    <t>Financial &amp; Insurance Activities</t>
  </si>
  <si>
    <t>O</t>
  </si>
  <si>
    <t>P</t>
  </si>
  <si>
    <t>Q</t>
  </si>
  <si>
    <t>CI,CJ</t>
  </si>
  <si>
    <t>CD-F</t>
  </si>
  <si>
    <t>KLH7</t>
  </si>
  <si>
    <t>Real Estate Activities</t>
  </si>
  <si>
    <t>Metals, Metal Products &amp; Machinery n.e.c.</t>
  </si>
  <si>
    <t>CH,CK</t>
  </si>
  <si>
    <t>Computer, Electrical &amp; Optical Products</t>
  </si>
  <si>
    <t>Other Manufacturing Industries; Repair &amp; Installation</t>
  </si>
  <si>
    <t>Percentage change, latest quarter on corresponding quarter of the previous year</t>
  </si>
  <si>
    <t>Scotland Recession (peak 08Q2, trough 09Q3) - 5Q</t>
  </si>
  <si>
    <t>Quarterly</t>
  </si>
  <si>
    <t>Over last Year</t>
  </si>
  <si>
    <t>4Q on 4Q (rolling annual) Growth Rates</t>
  </si>
  <si>
    <t>Since Scotland went into recession (2008Q2)</t>
  </si>
  <si>
    <t>Since UK went into recession (2008Q1)</t>
  </si>
  <si>
    <t>All Sectors excl. extraction of mineral oil &amp; natural gas</t>
  </si>
  <si>
    <t>SCO</t>
  </si>
  <si>
    <t>(2009Q3 on 2008Q2)</t>
  </si>
  <si>
    <t>UK Recession (peak 08Q1, trough 09Q2) - 5Q</t>
  </si>
  <si>
    <t>(2009Q2 on 2008Q1)</t>
  </si>
  <si>
    <t>GDP</t>
  </si>
  <si>
    <t>2013 Q1</t>
  </si>
  <si>
    <t>2013 Q2</t>
  </si>
  <si>
    <t>2013 Q3</t>
  </si>
  <si>
    <t>2013 Q4</t>
  </si>
  <si>
    <t>2014 Q1</t>
  </si>
  <si>
    <t>(2014Q1 on 2008Q1)</t>
  </si>
  <si>
    <t>(2014Q1 on 2008Q2)</t>
  </si>
  <si>
    <t>(2014Q1 on 2013Q1)</t>
  </si>
  <si>
    <t>(2014Q1 on 2013Q4)</t>
  </si>
  <si>
    <t>2014 Q2</t>
  </si>
  <si>
    <t>Scotland</t>
  </si>
  <si>
    <t>2014 Q3</t>
  </si>
  <si>
    <t>2014 Q4</t>
  </si>
  <si>
    <t>Total Gross Domestic Product</t>
  </si>
  <si>
    <t>YBEZ</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</si>
  <si>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</si>
  <si>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</si>
  <si>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</si>
  <si>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</si>
  <si>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</si>
  <si>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</si>
  <si>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</si>
  <si>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</si>
  <si>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</si>
  <si>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</si>
  <si>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</si>
  <si>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</si>
  <si>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</si>
  <si>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</si>
  <si>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</si>
  <si>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</si>
  <si>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</si>
  <si>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</si>
  <si>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</si>
  <si>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</si>
  <si>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</si>
  <si>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</si>
  <si>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</si>
  <si>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</si>
  <si>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</si>
  <si>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</si>
  <si>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</si>
  <si>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</si>
  <si>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</si>
  <si>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</si>
  <si>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</si>
  <si>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</si>
  <si>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</si>
  <si>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</si>
  <si>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</si>
  <si>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</si>
  <si>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</si>
  <si>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</si>
  <si>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</si>
  <si>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</si>
  <si>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</si>
  <si>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</si>
  <si>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</si>
  <si>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</si>
  <si>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</si>
  <si>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</si>
  <si>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</si>
  <si>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</si>
  <si>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</si>
  <si>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</si>
  <si>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</si>
  <si>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</si>
  <si>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</si>
  <si>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</si>
  <si>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</si>
  <si>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</si>
  <si>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</si>
  <si>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</si>
  <si>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</si>
  <si>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</si>
  <si>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2015 Q1</t>
  </si>
  <si>
    <t>2015 Q3</t>
  </si>
  <si>
    <t>2015 Q2</t>
  </si>
  <si>
    <t>KLS2</t>
  </si>
  <si>
    <t xml:space="preserve">ABMI </t>
  </si>
  <si>
    <t>GDP per head</t>
  </si>
  <si>
    <t>Depth of recession</t>
  </si>
  <si>
    <t>Max</t>
  </si>
  <si>
    <t>Min</t>
  </si>
  <si>
    <t>Last</t>
  </si>
  <si>
    <t>Amount above peak</t>
  </si>
  <si>
    <t>PASTE IN ABMI</t>
  </si>
  <si>
    <t>Growth</t>
  </si>
  <si>
    <t>Year</t>
  </si>
  <si>
    <t>Index</t>
  </si>
  <si>
    <t>G-T</t>
  </si>
  <si>
    <t>IHYP</t>
  </si>
  <si>
    <t>IHYQ</t>
  </si>
  <si>
    <t>IHYR</t>
  </si>
  <si>
    <t>KI8L</t>
  </si>
  <si>
    <t>KI8N</t>
  </si>
  <si>
    <t>KI8P</t>
  </si>
  <si>
    <t>KIH8</t>
  </si>
  <si>
    <t>KIH9</t>
  </si>
  <si>
    <t>KII2</t>
  </si>
  <si>
    <t>KLH8</t>
  </si>
  <si>
    <t>KLH9</t>
  </si>
  <si>
    <t>L3BB</t>
  </si>
  <si>
    <t>L3BG</t>
  </si>
  <si>
    <t>L3BH</t>
  </si>
  <si>
    <t>L3BN</t>
  </si>
  <si>
    <t>L3DM</t>
  </si>
  <si>
    <t>L3DQ</t>
  </si>
  <si>
    <t>L3DW</t>
  </si>
  <si>
    <t>L3E2</t>
  </si>
  <si>
    <t>L3GP</t>
  </si>
  <si>
    <t>L3ZZ</t>
  </si>
  <si>
    <t>L426</t>
  </si>
  <si>
    <t>L427</t>
  </si>
  <si>
    <t>L42D</t>
  </si>
  <si>
    <t>L44C</t>
  </si>
  <si>
    <t>L44G</t>
  </si>
  <si>
    <t>L44M</t>
  </si>
  <si>
    <t>L44Q</t>
  </si>
  <si>
    <t>L47F</t>
  </si>
  <si>
    <t>Percentage change, latest quarter compared to same quarter in previous year</t>
  </si>
  <si>
    <t>Percentage change, latest quarter compared to previous quarter</t>
  </si>
  <si>
    <t>Percentage change, latest year compared to previous year</t>
  </si>
  <si>
    <t xml:space="preserve">2.  Growth rates are calculated using unrounded index data and presented to 1 decimal place. It is not always possible to replicate the growth rates using rounded index data.  </t>
  </si>
  <si>
    <t>2.  All UK volume indices and growth rates are sourced from the latest ONS GDP release available at https://www.ons.gov.uk/</t>
  </si>
  <si>
    <t>N3Y6</t>
  </si>
  <si>
    <t>N3Y7</t>
  </si>
  <si>
    <t>N3Y8</t>
  </si>
  <si>
    <t>Total Services</t>
  </si>
  <si>
    <t>Revisions tables</t>
  </si>
  <si>
    <r>
      <t>1998</t>
    </r>
    <r>
      <rPr>
        <vertAlign val="superscript"/>
        <sz val="10"/>
        <rFont val="Arial"/>
        <family val="2"/>
      </rPr>
      <t>1</t>
    </r>
  </si>
  <si>
    <t>2014</t>
  </si>
  <si>
    <t>Open Data</t>
  </si>
  <si>
    <t>Index numbers, annual and quarterly growth rates can be explored, visualised, downloaded and linked to at</t>
  </si>
  <si>
    <t>statistics.gov.scot</t>
  </si>
  <si>
    <r>
      <t>Percentage change, latest four quarters compared to previous four quarters (4Q-on-4Q)</t>
    </r>
    <r>
      <rPr>
        <b/>
        <vertAlign val="superscript"/>
        <sz val="10"/>
        <rFont val="Arial"/>
        <family val="2"/>
      </rPr>
      <t>4</t>
    </r>
  </si>
  <si>
    <t xml:space="preserve">Q3  </t>
  </si>
  <si>
    <t>Transport &amp; Storage</t>
  </si>
  <si>
    <t>Information &amp; Communication</t>
  </si>
  <si>
    <t>Professional, Scientific&amp; Technical Services</t>
  </si>
  <si>
    <t>Administrative &amp; Support Services</t>
  </si>
  <si>
    <t>H</t>
  </si>
  <si>
    <t>J</t>
  </si>
  <si>
    <t>M</t>
  </si>
  <si>
    <t>N</t>
  </si>
  <si>
    <t>Table 1.2</t>
  </si>
  <si>
    <t>Table 1.1</t>
  </si>
  <si>
    <t>Table 1.3</t>
  </si>
  <si>
    <t>Table 1.4</t>
  </si>
  <si>
    <t>Table 1.5</t>
  </si>
  <si>
    <t>GDP: Historical Time Series</t>
  </si>
  <si>
    <t>A-T</t>
  </si>
  <si>
    <t>O-T</t>
  </si>
  <si>
    <t>Total 
Gross 
Domestic 
Product</t>
  </si>
  <si>
    <t>Agriculture, 
forestry 
and fishing</t>
  </si>
  <si>
    <t>Manufacturing</t>
  </si>
  <si>
    <t xml:space="preserve">5. GDP per person calculations are based on applying the mid-year population estimates as both the annual total, and the value in Q2 of each year. Therefore the average value of quarterly population does not equal the annual total. </t>
  </si>
  <si>
    <t>Gross 
Domestic 
Product 
per person</t>
  </si>
  <si>
    <t>GDP: Gross Value Added: Index of Services</t>
  </si>
  <si>
    <t>Additional contextual tables</t>
  </si>
  <si>
    <t>GDP: Gross Value Added: Index of Production</t>
  </si>
  <si>
    <r>
      <t xml:space="preserve">Table 1.1: Gross Value Added Output By Industry
</t>
    </r>
    <r>
      <rPr>
        <b/>
        <sz val="14"/>
        <rFont val="Arial"/>
        <family val="2"/>
      </rPr>
      <t>chained volume measures at basic prices by industry of output</t>
    </r>
    <r>
      <rPr>
        <b/>
        <vertAlign val="superscript"/>
        <sz val="14"/>
        <rFont val="Arial"/>
        <family val="2"/>
      </rPr>
      <t>1,2</t>
    </r>
    <r>
      <rPr>
        <b/>
        <sz val="14"/>
        <rFont val="Arial"/>
        <family val="2"/>
      </rPr>
      <t xml:space="preserve"> </t>
    </r>
  </si>
  <si>
    <r>
      <t xml:space="preserve">Table 1.3: Gross Value Added: Index of Production 
</t>
    </r>
    <r>
      <rPr>
        <b/>
        <sz val="14"/>
        <rFont val="Arial"/>
        <family val="2"/>
      </rPr>
      <t>chained volume measures at basic prices by industry of output:</t>
    </r>
    <r>
      <rPr>
        <b/>
        <vertAlign val="superscript"/>
        <sz val="14"/>
        <rFont val="Arial"/>
        <family val="2"/>
      </rPr>
      <t>1,2</t>
    </r>
    <r>
      <rPr>
        <b/>
        <sz val="18"/>
        <rFont val="Arial"/>
        <family val="2"/>
      </rPr>
      <t xml:space="preserve"> </t>
    </r>
  </si>
  <si>
    <r>
      <rPr>
        <vertAlign val="superscript"/>
        <sz val="9"/>
        <color indexed="8"/>
        <rFont val="Arial"/>
        <family val="2"/>
      </rPr>
      <t>1</t>
    </r>
    <r>
      <rPr>
        <sz val="9"/>
        <color indexed="8"/>
        <rFont val="Arial"/>
        <family val="2"/>
      </rPr>
      <t xml:space="preserve"> Statistics from 1998 onwards are compiled at a detailed level using current data and updated methods. Estimates prior to 1998 are based on historic estimates produced by the Scottish Government which have been adjusted at the whole economy level to maintain consistency with the latest UK statistics for these years, for example to account for changes in trend growth introduced by deflation or system of accounts updates. As such, there are no industrial breakdowns for earlier years, and the estimates should be used with appropriate caution.</t>
    </r>
  </si>
  <si>
    <r>
      <t>Chained Volume Measure</t>
    </r>
    <r>
      <rPr>
        <b/>
        <vertAlign val="superscript"/>
        <sz val="10"/>
        <rFont val="Arial"/>
        <family val="2"/>
      </rPr>
      <t>1</t>
    </r>
  </si>
  <si>
    <t>Table 1.4:  GDP Historical Time Series</t>
  </si>
  <si>
    <r>
      <t xml:space="preserve">Table 1.5: Gross Domestic Product By Broad Industry Group, UK
</t>
    </r>
    <r>
      <rPr>
        <b/>
        <sz val="14"/>
        <rFont val="Arial"/>
        <family val="2"/>
      </rPr>
      <t>Chained volume measures by category of output</t>
    </r>
  </si>
  <si>
    <t>exc SIC 06</t>
  </si>
  <si>
    <t>ONS Series</t>
  </si>
  <si>
    <t>Main tables - Scotland's GDP (onshore)</t>
  </si>
  <si>
    <r>
      <t>IHXW</t>
    </r>
    <r>
      <rPr>
        <b/>
        <vertAlign val="superscript"/>
        <sz val="10"/>
        <rFont val="Arial"/>
        <family val="2"/>
      </rPr>
      <t>3</t>
    </r>
  </si>
  <si>
    <t>GDP per person</t>
  </si>
  <si>
    <t>3-year</t>
  </si>
  <si>
    <t>5-year</t>
  </si>
  <si>
    <t>10-year</t>
  </si>
  <si>
    <t>20-year</t>
  </si>
  <si>
    <t>30-year</t>
  </si>
  <si>
    <t>-</t>
  </si>
  <si>
    <t>Annual average growth rate -  GDP per person</t>
  </si>
  <si>
    <t>Annual average growth rate - Total GDP</t>
  </si>
  <si>
    <t>CC,CG,CM</t>
  </si>
  <si>
    <t>1.  Chained volume indices are presented with rounding to 1 decimal place. The spreadsheet tables include the results without rounding, but the estimates should not be considered accurate to multiple decimal places.</t>
  </si>
  <si>
    <t>3.  Weights may not sum to the total due to rounding.</t>
  </si>
  <si>
    <t>4.  The 4Q-on-4Q growth rate in the 4th quarter of each year is equivalent to the calendar year annual growth rate. The 4Q-on-4Q measure is sometimes called a rolling-annual growth rate.</t>
  </si>
  <si>
    <t>1.  Weights may not sum to the totals due to rounding.</t>
  </si>
  <si>
    <t>3.  ONS series IHXW is published in cash terms and converted to an index for this table.</t>
  </si>
  <si>
    <r>
      <t>Gross 
Domestic 
Product 
per person</t>
    </r>
    <r>
      <rPr>
        <b/>
        <vertAlign val="superscript"/>
        <sz val="10"/>
        <rFont val="Arial"/>
        <family val="2"/>
      </rPr>
      <t>5</t>
    </r>
  </si>
  <si>
    <t>GDP: Gross Value Added: Output by Industry</t>
  </si>
  <si>
    <t>GDP: Gross Value Added: Output by Industry, UK</t>
  </si>
  <si>
    <r>
      <t xml:space="preserve">Table 1.2:  Gross Value Added: Index of Services
</t>
    </r>
    <r>
      <rPr>
        <b/>
        <sz val="14"/>
        <rFont val="Arial"/>
        <family val="2"/>
      </rPr>
      <t>chained volume measures at basic prices by industry of output:</t>
    </r>
    <r>
      <rPr>
        <b/>
        <vertAlign val="superscript"/>
        <sz val="14"/>
        <rFont val="Arial"/>
        <family val="2"/>
      </rPr>
      <t>1,2</t>
    </r>
  </si>
  <si>
    <r>
      <t xml:space="preserve">Table R1.1: Revisions to GVA By Broad Industry Group
</t>
    </r>
    <r>
      <rPr>
        <b/>
        <sz val="14"/>
        <rFont val="Arial"/>
        <family val="2"/>
      </rPr>
      <t>Chained volume measures at basic prices by category of output</t>
    </r>
    <r>
      <rPr>
        <b/>
        <vertAlign val="superscript"/>
        <sz val="14"/>
        <rFont val="Arial"/>
        <family val="2"/>
      </rPr>
      <t xml:space="preserve">1,2 </t>
    </r>
  </si>
  <si>
    <t>Scotland (Onshore)</t>
  </si>
  <si>
    <t>A-U</t>
  </si>
  <si>
    <t>G-U</t>
  </si>
  <si>
    <t>Table R1.1</t>
  </si>
  <si>
    <t>Revised growth rates by industry</t>
  </si>
  <si>
    <t>R</t>
  </si>
  <si>
    <t>S</t>
  </si>
  <si>
    <t>T</t>
  </si>
  <si>
    <t>Arts, Entertainment &amp; Recreation</t>
  </si>
  <si>
    <t>Households as Employers</t>
  </si>
  <si>
    <t>2019=100</t>
  </si>
  <si>
    <r>
      <t>Gross Value Added</t>
    </r>
    <r>
      <rPr>
        <b/>
        <vertAlign val="superscript"/>
        <sz val="10"/>
        <rFont val="Arial"/>
        <family val="2"/>
      </rPr>
      <t>4</t>
    </r>
    <r>
      <rPr>
        <b/>
        <sz val="10"/>
        <rFont val="Arial"/>
        <family val="2"/>
      </rPr>
      <t xml:space="preserve"> 
</t>
    </r>
    <r>
      <rPr>
        <sz val="10"/>
        <rFont val="Arial"/>
        <family val="2"/>
      </rPr>
      <t>excl. extraction of mineral oil &amp; natural gas</t>
    </r>
  </si>
  <si>
    <t>Gross Domestic Product, first quarterly estimate</t>
  </si>
  <si>
    <r>
      <t>2019 weights</t>
    </r>
    <r>
      <rPr>
        <b/>
        <vertAlign val="superscript"/>
        <sz val="10"/>
        <rFont val="Arial"/>
        <family val="2"/>
      </rPr>
      <t>1</t>
    </r>
  </si>
  <si>
    <t>Scotland (onshore), 1998 to 2022 Q4</t>
  </si>
  <si>
    <t>Quarter 4 2022</t>
  </si>
  <si>
    <t>Publication Date: 1 March 2023</t>
  </si>
  <si>
    <t>Scotland (onshore), 1963 to 2022</t>
  </si>
  <si>
    <t>UK, 1998 to 2022 Q4</t>
  </si>
  <si>
    <r>
      <t xml:space="preserve">These results are from the </t>
    </r>
    <r>
      <rPr>
        <b/>
        <sz val="12"/>
        <rFont val="Arial"/>
        <family val="2"/>
      </rPr>
      <t>UK GDP first quarterly estimate</t>
    </r>
    <r>
      <rPr>
        <sz val="12"/>
        <rFont val="Arial"/>
        <family val="2"/>
      </rPr>
      <t>, published by ONS on 10 February 2023. Please check www.ons.gov.uk for updates.</t>
    </r>
  </si>
  <si>
    <t>4.  In the UK GDP first quarterly estimate publIshed on 11 February 2022, no data was available for Gross Value Added excluding extraction of mineral oil &amp; natural gas prior to 2006</t>
  </si>
  <si>
    <t>Scotland, 1998 to 2022 Q3</t>
  </si>
  <si>
    <t>Latest published growth rate compared to previously published second quarterly estimate of GDP (1 February 2023)</t>
  </si>
  <si>
    <r>
      <t>2019 weights</t>
    </r>
    <r>
      <rPr>
        <b/>
        <vertAlign val="superscript"/>
        <sz val="10"/>
        <rFont val="Arial"/>
        <family val="2"/>
      </rPr>
      <t>3</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</si>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</sst>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0.0"/>
    <numFmt numFmtId="166" formatCode="0.0%"/>
    <numFmt numFmtId="167" formatCode="#,##0.0"/>
    <numFmt numFmtId="168" formatCode="0.0000"/>
    <numFmt numFmtId="169" formatCode="0.0000%"/>
    <numFmt numFmtId="170" formatCode="\+#,##0.0;\-#,##0.0;\ \+0.0"/>
    <numFmt numFmtId="171" formatCode="\+#,##0.0;\-#,##0.0;\+0.0"/>
    <numFmt numFmtId="172" formatCode="0.0000000"/>
    <numFmt numFmtId="173" formatCode="0.0;[Red]0.0"/>
    <numFmt numFmtId="174" formatCode="0.00000"/>
    <numFmt numFmtId="175" formatCode="0.0000000000"/>
    <numFmt numFmtId="176" formatCode="0.000%"/>
    <numFmt numFmtId="177" formatCode="0.000"/>
  </numFmts>
  <fonts count="74" x14ac:knownFonts="1">
    <font>
      <sz val="10"/>
      <name val="Arial"/>
    </font>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6"/>
      <name val="Arial"/>
      <family val="2"/>
    </font>
    <font>
      <sz val="10"/>
      <name val="Arial"/>
      <family val="2"/>
    </font>
    <font>
      <sz val="10"/>
      <color indexed="10"/>
      <name val="Arial"/>
      <family val="2"/>
    </font>
    <font>
      <b/>
      <sz val="10"/>
      <name val="Arial"/>
      <family val="2"/>
    </font>
    <font>
      <sz val="9"/>
      <name val="Arial"/>
      <family val="2"/>
    </font>
    <font>
      <b/>
      <sz val="9"/>
      <name val="Arial"/>
      <family val="2"/>
    </font>
    <font>
      <sz val="8"/>
      <name val="Arial"/>
      <family val="2"/>
    </font>
    <font>
      <b/>
      <sz val="18"/>
      <name val="Arial"/>
      <family val="2"/>
    </font>
    <font>
      <b/>
      <sz val="14"/>
      <name val="Arial"/>
      <family val="2"/>
    </font>
    <font>
      <b/>
      <vertAlign val="superscript"/>
      <sz val="10"/>
      <name val="Arial"/>
      <family val="2"/>
    </font>
    <font>
      <b/>
      <vertAlign val="superscript"/>
      <sz val="14"/>
      <name val="Arial"/>
      <family val="2"/>
    </font>
    <font>
      <b/>
      <sz val="12"/>
      <name val="Arial"/>
      <family val="2"/>
    </font>
    <font>
      <b/>
      <sz val="22"/>
      <name val="Arial"/>
      <family val="2"/>
    </font>
    <font>
      <b/>
      <sz val="24"/>
      <name val="Arial"/>
      <family val="2"/>
    </font>
    <font>
      <sz val="12"/>
      <name val="Arial"/>
      <family val="2"/>
    </font>
    <font>
      <b/>
      <sz val="9"/>
      <color indexed="81"/>
      <name val="Tahoma"/>
      <family val="2"/>
    </font>
    <font>
      <sz val="9"/>
      <color indexed="81"/>
      <name val="Tahoma"/>
      <family val="2"/>
    </font>
    <font>
      <sz val="9"/>
      <color indexed="8"/>
      <name val="Arial"/>
      <family val="2"/>
    </font>
    <font>
      <sz val="10"/>
      <color indexed="8"/>
      <name val="Arial"/>
      <family val="2"/>
    </font>
    <font>
      <b/>
      <sz val="10"/>
      <name val="Arial"/>
      <family val="2"/>
    </font>
    <font>
      <b/>
      <sz val="10"/>
      <name val="Arial"/>
      <family val="2"/>
    </font>
    <font>
      <b/>
      <sz val="10"/>
      <name val="Arial"/>
      <family val="2"/>
    </font>
    <font>
      <vertAlign val="superscript"/>
      <sz val="10"/>
      <name val="Arial"/>
      <family val="2"/>
    </font>
    <font>
      <vertAlign val="superscript"/>
      <sz val="9"/>
      <color indexed="8"/>
      <name val="Arial"/>
      <family val="2"/>
    </font>
    <font>
      <b/>
      <sz val="20"/>
      <name val="Arial"/>
      <family val="2"/>
    </font>
    <font>
      <b/>
      <i/>
      <sz val="10"/>
      <name val="Arial"/>
      <family val="2"/>
    </font>
    <font>
      <sz val="10"/>
      <color theme="1"/>
      <name val="Arial"/>
      <family val="2"/>
    </font>
    <font>
      <u/>
      <sz val="10"/>
      <color theme="10"/>
      <name val="Arial"/>
      <family val="2"/>
    </font>
    <font>
      <sz val="12"/>
      <color theme="1"/>
      <name val="Calibri"/>
      <family val="2"/>
      <scheme val="minor"/>
    </font>
    <font>
      <b/>
      <sz val="10"/>
      <color theme="1"/>
      <name val="Calibri"/>
      <family val="2"/>
      <scheme val="minor"/>
    </font>
    <font>
      <b/>
      <sz val="16"/>
      <color theme="1"/>
      <name val="Calibri"/>
      <family val="2"/>
      <scheme val="minor"/>
    </font>
    <font>
      <b/>
      <sz val="12"/>
      <color theme="1"/>
      <name val="Calibri"/>
      <family val="2"/>
      <scheme val="minor"/>
    </font>
    <font>
      <b/>
      <sz val="20"/>
      <color theme="1"/>
      <name val="Calibri"/>
      <family val="2"/>
      <scheme val="minor"/>
    </font>
    <font>
      <sz val="8"/>
      <color theme="1"/>
      <name val="Arial"/>
      <family val="2"/>
    </font>
    <font>
      <b/>
      <sz val="10"/>
      <color theme="1"/>
      <name val="Arial"/>
      <family val="2"/>
    </font>
    <font>
      <b/>
      <sz val="12"/>
      <color theme="1"/>
      <name val="Arial"/>
      <family val="2"/>
    </font>
    <font>
      <sz val="10"/>
      <color theme="1"/>
      <name val="Calibri"/>
      <family val="2"/>
      <scheme val="minor"/>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s>
  <fills count="21">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s>
  <borders count="49">
    <border>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dashDotDot">
        <color indexed="64"/>
      </top>
      <bottom style="dashDotDot">
        <color indexed="64"/>
      </bottom>
      <diagonal/>
    </border>
    <border>
      <left style="medium">
        <color indexed="64"/>
      </left>
      <right/>
      <top style="dashDotDot">
        <color indexed="64"/>
      </top>
      <bottom style="dashDotDot">
        <color indexed="64"/>
      </bottom>
      <diagonal/>
    </border>
    <border>
      <left/>
      <right/>
      <top style="dashDotDot">
        <color indexed="64"/>
      </top>
      <bottom style="dashDotDot">
        <color indexed="64"/>
      </bottom>
      <diagonal/>
    </border>
    <border>
      <left/>
      <right style="medium">
        <color indexed="64"/>
      </right>
      <top style="dashDotDot">
        <color indexed="64"/>
      </top>
      <bottom style="dashDotDot">
        <color indexed="64"/>
      </bottom>
      <diagonal/>
    </border>
    <border>
      <left style="medium">
        <color indexed="64"/>
      </left>
      <right style="medium">
        <color indexed="64"/>
      </right>
      <top style="dashDotDot">
        <color indexed="64"/>
      </top>
      <bottom style="medium">
        <color indexed="64"/>
      </bottom>
      <diagonal/>
    </border>
    <border>
      <left style="medium">
        <color indexed="64"/>
      </left>
      <right/>
      <top style="dashDotDot">
        <color indexed="64"/>
      </top>
      <bottom style="medium">
        <color indexed="64"/>
      </bottom>
      <diagonal/>
    </border>
    <border>
      <left/>
      <right/>
      <top style="dashDotDot">
        <color indexed="64"/>
      </top>
      <bottom style="medium">
        <color indexed="64"/>
      </bottom>
      <diagonal/>
    </border>
    <border>
      <left/>
      <right style="medium">
        <color indexed="64"/>
      </right>
      <top style="dashDotDot">
        <color indexed="64"/>
      </top>
      <bottom style="medium">
        <color indexed="64"/>
      </bottom>
      <diagonal/>
    </border>
    <border>
      <left/>
      <right style="medium">
        <color indexed="64"/>
      </right>
      <top/>
      <bottom style="dashDot">
        <color indexed="64"/>
      </bottom>
      <diagonal/>
    </border>
    <border>
      <left/>
      <right style="medium">
        <color indexed="64"/>
      </right>
      <top/>
      <bottom style="dashDotDot">
        <color indexed="64"/>
      </bottom>
      <diagonal/>
    </border>
    <border>
      <left/>
      <right/>
      <top/>
      <bottom style="medium">
        <color indexed="64"/>
      </bottom>
      <diagonal/>
    </border>
    <border>
      <left/>
      <right/>
      <top style="thin">
        <color indexed="64"/>
      </top>
      <bottom/>
      <diagonal/>
    </border>
    <border>
      <left/>
      <right/>
      <top style="dashed">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thin">
        <color indexed="64"/>
      </left>
      <right/>
      <top/>
      <bottom style="medium">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top/>
      <bottom style="dashed">
        <color indexed="64"/>
      </bottom>
      <diagonal/>
    </border>
    <border>
      <left style="thin">
        <color indexed="64"/>
      </left>
      <right/>
      <top/>
      <bottom style="dashed">
        <color auto="1"/>
      </bottom>
      <diagonal/>
    </border>
    <border>
      <left/>
      <right/>
      <top/>
      <bottom style="thin">
        <color indexed="64"/>
      </bottom>
      <diagonal/>
    </border>
    <border>
      <left/>
      <right style="thin">
        <color indexed="64"/>
      </right>
      <top/>
      <bottom style="medium">
        <color indexed="64"/>
      </bottom>
      <diagonal/>
    </border>
    <border>
      <left/>
      <right/>
      <top/>
      <bottom style="thin">
        <color theme="4" tint="0.3999755851924192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s>
  <cellStyleXfs count="73">
    <xf numFmtId="0" fontId="0" fillId="0" borderId="0"/>
    <xf numFmtId="0" fontId="37" fillId="0" borderId="0">
      <alignment vertical="top"/>
    </xf>
    <xf numFmtId="0" fontId="37" fillId="0" borderId="0">
      <alignment vertical="top"/>
    </xf>
    <xf numFmtId="0" fontId="14" fillId="0" borderId="0"/>
    <xf numFmtId="164" fontId="6" fillId="0" borderId="0" applyFont="0" applyFill="0" applyBorder="0" applyAlignment="0" applyProtection="0"/>
    <xf numFmtId="0" fontId="46" fillId="0" borderId="0" applyNumberFormat="0" applyFill="0" applyBorder="0" applyAlignment="0" applyProtection="0"/>
    <xf numFmtId="0" fontId="6" fillId="0" borderId="0"/>
    <xf numFmtId="0" fontId="45" fillId="0" borderId="0"/>
    <xf numFmtId="9" fontId="18" fillId="0" borderId="0" applyFont="0" applyFill="0" applyBorder="0" applyAlignment="0" applyProtection="0"/>
    <xf numFmtId="9" fontId="6"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1" fillId="0" borderId="0"/>
    <xf numFmtId="0" fontId="56" fillId="5" borderId="0" applyNumberFormat="0" applyBorder="0" applyAlignment="0" applyProtection="0"/>
    <xf numFmtId="0" fontId="56" fillId="6" borderId="0" applyNumberFormat="0" applyBorder="0" applyAlignment="0" applyProtection="0"/>
    <xf numFmtId="0" fontId="56" fillId="7" borderId="0" applyNumberFormat="0" applyBorder="0" applyAlignment="0" applyProtection="0"/>
    <xf numFmtId="0" fontId="56" fillId="8" borderId="0" applyNumberFormat="0" applyBorder="0" applyAlignment="0" applyProtection="0"/>
    <xf numFmtId="0" fontId="56" fillId="9" borderId="0" applyNumberFormat="0" applyBorder="0" applyAlignment="0" applyProtection="0"/>
    <xf numFmtId="0" fontId="56" fillId="7" borderId="0" applyNumberFormat="0" applyBorder="0" applyAlignment="0" applyProtection="0"/>
    <xf numFmtId="0" fontId="56" fillId="9" borderId="0" applyNumberFormat="0" applyBorder="0" applyAlignment="0" applyProtection="0"/>
    <xf numFmtId="0" fontId="56" fillId="6" borderId="0" applyNumberFormat="0" applyBorder="0" applyAlignment="0" applyProtection="0"/>
    <xf numFmtId="0" fontId="56" fillId="10" borderId="0" applyNumberFormat="0" applyBorder="0" applyAlignment="0" applyProtection="0"/>
    <xf numFmtId="0" fontId="56" fillId="11" borderId="0" applyNumberFormat="0" applyBorder="0" applyAlignment="0" applyProtection="0"/>
    <xf numFmtId="0" fontId="56" fillId="9" borderId="0" applyNumberFormat="0" applyBorder="0" applyAlignment="0" applyProtection="0"/>
    <xf numFmtId="0" fontId="56" fillId="7" borderId="0" applyNumberFormat="0" applyBorder="0" applyAlignment="0" applyProtection="0"/>
    <xf numFmtId="0" fontId="57" fillId="9"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57" fillId="11" borderId="0" applyNumberFormat="0" applyBorder="0" applyAlignment="0" applyProtection="0"/>
    <xf numFmtId="0" fontId="57" fillId="9" borderId="0" applyNumberFormat="0" applyBorder="0" applyAlignment="0" applyProtection="0"/>
    <xf numFmtId="0" fontId="57" fillId="6" borderId="0" applyNumberFormat="0" applyBorder="0" applyAlignment="0" applyProtection="0"/>
    <xf numFmtId="0" fontId="57" fillId="14"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57" fillId="17" borderId="0" applyNumberFormat="0" applyBorder="0" applyAlignment="0" applyProtection="0"/>
    <xf numFmtId="0" fontId="58" fillId="18" borderId="0" applyNumberFormat="0" applyBorder="0" applyAlignment="0" applyProtection="0"/>
    <xf numFmtId="0" fontId="59" fillId="19" borderId="36" applyNumberFormat="0" applyAlignment="0" applyProtection="0"/>
    <xf numFmtId="0" fontId="60" fillId="20" borderId="37" applyNumberFormat="0" applyAlignment="0" applyProtection="0"/>
    <xf numFmtId="40" fontId="61" fillId="0" borderId="0" applyFont="0" applyFill="0" applyBorder="0" applyAlignment="0" applyProtection="0"/>
    <xf numFmtId="0" fontId="62" fillId="0" borderId="0" applyNumberFormat="0" applyFill="0" applyBorder="0" applyAlignment="0" applyProtection="0"/>
    <xf numFmtId="0" fontId="63" fillId="9" borderId="0" applyNumberFormat="0" applyBorder="0" applyAlignment="0" applyProtection="0"/>
    <xf numFmtId="0" fontId="64" fillId="0" borderId="38" applyNumberFormat="0" applyFill="0" applyAlignment="0" applyProtection="0"/>
    <xf numFmtId="0" fontId="65" fillId="0" borderId="39" applyNumberFormat="0" applyFill="0" applyAlignment="0" applyProtection="0"/>
    <xf numFmtId="0" fontId="66" fillId="0" borderId="40" applyNumberFormat="0" applyFill="0" applyAlignment="0" applyProtection="0"/>
    <xf numFmtId="0" fontId="66" fillId="0" borderId="0" applyNumberFormat="0" applyFill="0" applyBorder="0" applyAlignment="0" applyProtection="0"/>
    <xf numFmtId="0" fontId="67" fillId="10" borderId="36" applyNumberFormat="0" applyAlignment="0" applyProtection="0"/>
    <xf numFmtId="0" fontId="68" fillId="0" borderId="41" applyNumberFormat="0" applyFill="0" applyAlignment="0" applyProtection="0"/>
    <xf numFmtId="0" fontId="69" fillId="10" borderId="0" applyNumberFormat="0" applyBorder="0" applyAlignment="0" applyProtection="0"/>
    <xf numFmtId="0" fontId="25" fillId="7" borderId="42" applyNumberFormat="0" applyFont="0" applyAlignment="0" applyProtection="0"/>
    <xf numFmtId="0" fontId="70" fillId="19" borderId="43" applyNumberFormat="0" applyAlignment="0" applyProtection="0"/>
    <xf numFmtId="0" fontId="71" fillId="0" borderId="0" applyNumberFormat="0" applyFill="0" applyBorder="0" applyAlignment="0" applyProtection="0"/>
    <xf numFmtId="0" fontId="72" fillId="0" borderId="44" applyNumberFormat="0" applyFill="0" applyAlignment="0" applyProtection="0"/>
    <xf numFmtId="0" fontId="68" fillId="0" borderId="0" applyNumberFormat="0" applyFill="0" applyBorder="0" applyAlignment="0" applyProtection="0"/>
    <xf numFmtId="0" fontId="25" fillId="0" borderId="0"/>
    <xf numFmtId="0" fontId="25" fillId="0" borderId="0"/>
    <xf numFmtId="0" fontId="2" fillId="0" borderId="0"/>
    <xf numFmtId="0" fontId="45"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cellStyleXfs>
  <cellXfs count="382">
    <xf numFmtId="0" fontId="0" fillId="0" borderId="0" xfId="0"/>
    <xf numFmtId="166" fontId="20" fillId="0" borderId="0" xfId="8" applyNumberFormat="1" applyFont="1"/>
    <xf numFmtId="165" fontId="20" fillId="0" borderId="0" xfId="0" applyNumberFormat="1" applyFont="1" applyFill="1" applyBorder="1" applyAlignment="1">
      <alignment horizontal="center"/>
    </xf>
    <xf numFmtId="0" fontId="20" fillId="0" borderId="0" xfId="0" applyFont="1" applyBorder="1"/>
    <xf numFmtId="0" fontId="20" fillId="0" borderId="1"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xf>
    <xf numFmtId="0" fontId="20" fillId="0" borderId="2" xfId="0" applyFont="1" applyFill="1" applyBorder="1" applyAlignment="1">
      <alignment horizontal="center" vertical="center"/>
    </xf>
    <xf numFmtId="0" fontId="20" fillId="0" borderId="2" xfId="0" applyFont="1" applyBorder="1" applyAlignment="1">
      <alignment vertical="center"/>
    </xf>
    <xf numFmtId="0" fontId="0" fillId="0" borderId="1" xfId="0" applyFont="1" applyBorder="1"/>
    <xf numFmtId="0" fontId="0" fillId="0" borderId="3" xfId="0" applyFont="1" applyBorder="1"/>
    <xf numFmtId="0" fontId="0" fillId="0" borderId="4" xfId="0" applyFont="1" applyBorder="1"/>
    <xf numFmtId="0" fontId="22" fillId="0" borderId="5" xfId="0" applyFont="1" applyFill="1" applyBorder="1" applyAlignment="1">
      <alignment vertical="center"/>
    </xf>
    <xf numFmtId="0" fontId="22" fillId="0" borderId="6" xfId="0" applyFont="1" applyFill="1" applyBorder="1" applyAlignment="1">
      <alignment horizontal="center" vertical="center"/>
    </xf>
    <xf numFmtId="0" fontId="22" fillId="0" borderId="4" xfId="0" applyFont="1" applyFill="1" applyBorder="1" applyAlignment="1">
      <alignment vertical="center"/>
    </xf>
    <xf numFmtId="0" fontId="20" fillId="0" borderId="5" xfId="0" applyFont="1" applyBorder="1" applyAlignment="1">
      <alignment vertical="center"/>
    </xf>
    <xf numFmtId="0" fontId="22" fillId="0" borderId="7" xfId="0" applyFont="1" applyFill="1" applyBorder="1" applyAlignment="1">
      <alignment vertical="center"/>
    </xf>
    <xf numFmtId="0" fontId="22" fillId="0" borderId="6" xfId="0" applyFont="1" applyFill="1" applyBorder="1" applyAlignment="1">
      <alignment horizontal="center" vertical="center" wrapText="1"/>
    </xf>
    <xf numFmtId="0" fontId="22" fillId="0" borderId="6" xfId="0" applyFont="1" applyBorder="1" applyAlignment="1">
      <alignment vertical="center" wrapText="1"/>
    </xf>
    <xf numFmtId="0" fontId="22" fillId="0" borderId="6" xfId="0" applyFont="1" applyFill="1" applyBorder="1" applyAlignment="1">
      <alignment vertical="center" wrapText="1"/>
    </xf>
    <xf numFmtId="0" fontId="32" fillId="0" borderId="7" xfId="0" applyFont="1" applyBorder="1"/>
    <xf numFmtId="166" fontId="0" fillId="0" borderId="0" xfId="0" applyNumberFormat="1" applyFont="1" applyFill="1" applyBorder="1"/>
    <xf numFmtId="0" fontId="22" fillId="0" borderId="0" xfId="0" applyFont="1" applyFill="1" applyBorder="1" applyAlignment="1">
      <alignment horizontal="center" wrapText="1"/>
    </xf>
    <xf numFmtId="0" fontId="22" fillId="0" borderId="0" xfId="0" applyFont="1" applyFill="1" applyBorder="1" applyAlignment="1">
      <alignment wrapText="1"/>
    </xf>
    <xf numFmtId="0" fontId="0" fillId="0" borderId="0" xfId="0" applyFont="1" applyFill="1"/>
    <xf numFmtId="166" fontId="0" fillId="0" borderId="0" xfId="0" applyNumberFormat="1" applyFont="1"/>
    <xf numFmtId="0" fontId="20" fillId="0" borderId="0" xfId="0" applyFont="1" applyFill="1" applyBorder="1" applyAlignment="1">
      <alignment horizontal="center" vertical="center"/>
    </xf>
    <xf numFmtId="0" fontId="0" fillId="0" borderId="1" xfId="0" applyFont="1" applyBorder="1" applyAlignment="1">
      <alignment horizontal="center"/>
    </xf>
    <xf numFmtId="166" fontId="0" fillId="0" borderId="0" xfId="0" applyNumberFormat="1" applyFont="1" applyFill="1"/>
    <xf numFmtId="0" fontId="0" fillId="0" borderId="4" xfId="0" applyFont="1" applyBorder="1" applyAlignment="1">
      <alignment horizontal="center"/>
    </xf>
    <xf numFmtId="0" fontId="0" fillId="0" borderId="0" xfId="0" applyFont="1" applyAlignment="1">
      <alignment horizontal="center"/>
    </xf>
    <xf numFmtId="0" fontId="22" fillId="0" borderId="3" xfId="0" applyFont="1" applyFill="1" applyBorder="1" applyAlignment="1">
      <alignment vertical="center" wrapText="1"/>
    </xf>
    <xf numFmtId="0" fontId="22" fillId="2" borderId="3" xfId="0" applyFont="1" applyFill="1" applyBorder="1" applyAlignment="1">
      <alignment horizontal="left" vertical="center" wrapText="1"/>
    </xf>
    <xf numFmtId="0" fontId="22" fillId="0" borderId="3" xfId="0" applyFont="1" applyBorder="1" applyAlignment="1">
      <alignment vertical="center" wrapText="1"/>
    </xf>
    <xf numFmtId="0" fontId="22" fillId="2" borderId="3" xfId="0" applyFont="1" applyFill="1" applyBorder="1" applyAlignment="1">
      <alignment vertical="center" wrapText="1"/>
    </xf>
    <xf numFmtId="0" fontId="22" fillId="0" borderId="8" xfId="0" applyFont="1" applyFill="1" applyBorder="1" applyAlignment="1">
      <alignment vertical="center" wrapText="1"/>
    </xf>
    <xf numFmtId="0" fontId="22" fillId="0"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0" borderId="9"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2" borderId="8" xfId="0" applyFont="1" applyFill="1" applyBorder="1" applyAlignment="1">
      <alignment vertical="center" wrapText="1"/>
    </xf>
    <xf numFmtId="0" fontId="22" fillId="2" borderId="9" xfId="0" applyFont="1" applyFill="1" applyBorder="1" applyAlignment="1">
      <alignment horizontal="center" vertical="center" wrapText="1"/>
    </xf>
    <xf numFmtId="166" fontId="0" fillId="0" borderId="10" xfId="0" applyNumberFormat="1" applyFont="1" applyFill="1" applyBorder="1" applyAlignment="1">
      <alignment horizontal="center" vertical="center"/>
    </xf>
    <xf numFmtId="166" fontId="0" fillId="2" borderId="10" xfId="0" applyNumberFormat="1" applyFont="1" applyFill="1" applyBorder="1" applyAlignment="1">
      <alignment horizontal="center" vertical="center"/>
    </xf>
    <xf numFmtId="166" fontId="0" fillId="2" borderId="11" xfId="0" applyNumberFormat="1" applyFont="1" applyFill="1" applyBorder="1" applyAlignment="1">
      <alignment horizontal="center" vertical="center"/>
    </xf>
    <xf numFmtId="166" fontId="0" fillId="2" borderId="12" xfId="0" applyNumberFormat="1" applyFont="1" applyFill="1" applyBorder="1" applyAlignment="1">
      <alignment horizontal="center" vertical="center"/>
    </xf>
    <xf numFmtId="166" fontId="0" fillId="2" borderId="13" xfId="0" applyNumberFormat="1" applyFont="1" applyFill="1" applyBorder="1" applyAlignment="1">
      <alignment horizontal="center" vertical="center"/>
    </xf>
    <xf numFmtId="166" fontId="0" fillId="0" borderId="14" xfId="0" applyNumberFormat="1" applyFont="1" applyFill="1" applyBorder="1" applyAlignment="1">
      <alignment horizontal="center" vertical="center"/>
    </xf>
    <xf numFmtId="166" fontId="0" fillId="0" borderId="12" xfId="0" applyNumberFormat="1" applyFont="1" applyBorder="1" applyAlignment="1">
      <alignment horizontal="center" vertical="center"/>
    </xf>
    <xf numFmtId="166" fontId="0" fillId="0" borderId="13" xfId="0" applyNumberFormat="1" applyFont="1" applyBorder="1" applyAlignment="1">
      <alignment horizontal="center" vertical="center"/>
    </xf>
    <xf numFmtId="166" fontId="0" fillId="0" borderId="11" xfId="0" applyNumberFormat="1" applyFont="1" applyFill="1" applyBorder="1" applyAlignment="1">
      <alignment horizontal="center" vertical="center"/>
    </xf>
    <xf numFmtId="166" fontId="0" fillId="0" borderId="12" xfId="0" applyNumberFormat="1" applyFont="1" applyFill="1" applyBorder="1" applyAlignment="1">
      <alignment horizontal="center" vertical="center"/>
    </xf>
    <xf numFmtId="166" fontId="0" fillId="0" borderId="13" xfId="0" applyNumberFormat="1" applyFont="1" applyFill="1" applyBorder="1" applyAlignment="1">
      <alignment horizontal="center" vertical="center"/>
    </xf>
    <xf numFmtId="166" fontId="0" fillId="2" borderId="15" xfId="0" applyNumberFormat="1" applyFont="1" applyFill="1" applyBorder="1" applyAlignment="1">
      <alignment horizontal="center" vertical="center"/>
    </xf>
    <xf numFmtId="166" fontId="0" fillId="2" borderId="16" xfId="0" applyNumberFormat="1" applyFont="1" applyFill="1" applyBorder="1" applyAlignment="1">
      <alignment horizontal="center" vertical="center"/>
    </xf>
    <xf numFmtId="166" fontId="0" fillId="2" borderId="17" xfId="0" applyNumberFormat="1" applyFont="1" applyFill="1" applyBorder="1" applyAlignment="1">
      <alignment horizontal="center" vertical="center"/>
    </xf>
    <xf numFmtId="0" fontId="20" fillId="0" borderId="18" xfId="0" applyFont="1" applyFill="1" applyBorder="1" applyAlignment="1">
      <alignment horizontal="center" vertical="center" wrapText="1"/>
    </xf>
    <xf numFmtId="0" fontId="0" fillId="0" borderId="0" xfId="0" applyFill="1"/>
    <xf numFmtId="165" fontId="0" fillId="0" borderId="0" xfId="0" applyNumberFormat="1" applyFont="1" applyFill="1" applyBorder="1" applyAlignment="1">
      <alignment horizontal="center"/>
    </xf>
    <xf numFmtId="166" fontId="0" fillId="0" borderId="15" xfId="0" applyNumberFormat="1" applyFont="1" applyFill="1" applyBorder="1" applyAlignment="1">
      <alignment horizontal="center" vertical="center"/>
    </xf>
    <xf numFmtId="166" fontId="0" fillId="0" borderId="16" xfId="0" applyNumberFormat="1" applyFont="1" applyFill="1" applyBorder="1" applyAlignment="1">
      <alignment horizontal="center" vertical="center"/>
    </xf>
    <xf numFmtId="166" fontId="0" fillId="0" borderId="17" xfId="0" applyNumberFormat="1" applyFont="1" applyFill="1" applyBorder="1" applyAlignment="1">
      <alignment horizontal="center" vertical="center"/>
    </xf>
    <xf numFmtId="165" fontId="20" fillId="0" borderId="0" xfId="8" applyNumberFormat="1" applyFont="1" applyFill="1" applyBorder="1" applyAlignment="1">
      <alignment horizontal="center"/>
    </xf>
    <xf numFmtId="165" fontId="0" fillId="0" borderId="0" xfId="0" applyNumberFormat="1"/>
    <xf numFmtId="173" fontId="20" fillId="0" borderId="0" xfId="8" applyNumberFormat="1" applyFont="1"/>
    <xf numFmtId="166" fontId="0" fillId="0" borderId="19" xfId="0" applyNumberFormat="1" applyFont="1" applyFill="1" applyBorder="1" applyAlignment="1">
      <alignment horizontal="center" vertical="center"/>
    </xf>
    <xf numFmtId="166" fontId="0" fillId="0" borderId="20" xfId="0" applyNumberFormat="1" applyFont="1" applyFill="1" applyBorder="1" applyAlignment="1">
      <alignment horizontal="center" vertical="center"/>
    </xf>
    <xf numFmtId="166" fontId="0" fillId="0" borderId="9" xfId="0" applyNumberFormat="1" applyFont="1" applyFill="1" applyBorder="1" applyAlignment="1">
      <alignment horizontal="center" vertical="center"/>
    </xf>
    <xf numFmtId="166" fontId="0" fillId="0" borderId="11" xfId="0" applyNumberFormat="1" applyFont="1" applyBorder="1" applyAlignment="1">
      <alignment horizontal="center" vertical="center"/>
    </xf>
    <xf numFmtId="172" fontId="0" fillId="0" borderId="0" xfId="0" applyNumberFormat="1"/>
    <xf numFmtId="0" fontId="17" fillId="0" borderId="0" xfId="0" applyFont="1" applyFill="1" applyBorder="1"/>
    <xf numFmtId="0" fontId="22" fillId="0" borderId="0" xfId="0" applyFont="1"/>
    <xf numFmtId="0" fontId="0" fillId="0" borderId="0" xfId="0" applyAlignment="1">
      <alignment horizontal="left"/>
    </xf>
    <xf numFmtId="0" fontId="20" fillId="0" borderId="0" xfId="0" applyFont="1" applyFill="1" applyBorder="1"/>
    <xf numFmtId="0" fontId="16" fillId="0" borderId="0" xfId="0" applyFont="1" applyFill="1" applyBorder="1"/>
    <xf numFmtId="0" fontId="15" fillId="0" borderId="0" xfId="0" applyFont="1"/>
    <xf numFmtId="0" fontId="22" fillId="0" borderId="0" xfId="0" applyFont="1" applyAlignment="1">
      <alignment horizontal="center"/>
    </xf>
    <xf numFmtId="174" fontId="0" fillId="0" borderId="0" xfId="0" applyNumberFormat="1"/>
    <xf numFmtId="0" fontId="13" fillId="0" borderId="0" xfId="0" applyFont="1" applyFill="1" applyBorder="1"/>
    <xf numFmtId="0" fontId="12" fillId="0" borderId="0" xfId="0" applyFont="1" applyFill="1" applyBorder="1"/>
    <xf numFmtId="0" fontId="11" fillId="0" borderId="0" xfId="0" applyFont="1" applyFill="1" applyBorder="1"/>
    <xf numFmtId="0" fontId="10" fillId="3" borderId="0" xfId="0" applyFont="1" applyFill="1"/>
    <xf numFmtId="0" fontId="25" fillId="3" borderId="0" xfId="0" applyFont="1" applyFill="1" applyBorder="1"/>
    <xf numFmtId="0" fontId="22" fillId="3" borderId="0" xfId="0" applyFont="1" applyFill="1" applyBorder="1" applyAlignment="1">
      <alignment wrapText="1"/>
    </xf>
    <xf numFmtId="0" fontId="22" fillId="3" borderId="0" xfId="0" applyFont="1" applyFill="1" applyBorder="1" applyAlignment="1"/>
    <xf numFmtId="0" fontId="10" fillId="3" borderId="0" xfId="0" quotePrefix="1" applyFont="1" applyFill="1" applyAlignment="1">
      <alignment horizontal="right"/>
    </xf>
    <xf numFmtId="165" fontId="10" fillId="3" borderId="0" xfId="0" applyNumberFormat="1" applyFont="1" applyFill="1" applyBorder="1" applyAlignment="1">
      <alignment horizontal="right" indent="3"/>
    </xf>
    <xf numFmtId="0" fontId="10" fillId="3" borderId="5" xfId="0" applyFont="1" applyFill="1" applyBorder="1"/>
    <xf numFmtId="0" fontId="22" fillId="3" borderId="5" xfId="0" applyFont="1" applyFill="1" applyBorder="1" applyAlignment="1">
      <alignment horizontal="left"/>
    </xf>
    <xf numFmtId="0" fontId="10" fillId="3" borderId="0" xfId="0" applyFont="1" applyFill="1" applyBorder="1"/>
    <xf numFmtId="0" fontId="10" fillId="3" borderId="0" xfId="0" applyFont="1" applyFill="1" applyAlignment="1"/>
    <xf numFmtId="0" fontId="10" fillId="3" borderId="0" xfId="0" applyFont="1" applyFill="1" applyBorder="1" applyAlignment="1">
      <alignment horizontal="center"/>
    </xf>
    <xf numFmtId="0" fontId="22" fillId="3" borderId="20" xfId="0" applyFont="1" applyFill="1" applyBorder="1" applyAlignment="1">
      <alignment horizontal="left"/>
    </xf>
    <xf numFmtId="0" fontId="10" fillId="3" borderId="5" xfId="0" applyFont="1" applyFill="1" applyBorder="1" applyAlignment="1">
      <alignment horizontal="center"/>
    </xf>
    <xf numFmtId="0" fontId="30" fillId="3" borderId="0" xfId="0" applyFont="1" applyFill="1" applyAlignment="1">
      <alignment horizontal="right"/>
    </xf>
    <xf numFmtId="0" fontId="10" fillId="3" borderId="0" xfId="0" applyFont="1" applyFill="1" applyAlignment="1">
      <alignment horizontal="center"/>
    </xf>
    <xf numFmtId="0" fontId="30" fillId="3" borderId="20" xfId="0" applyFont="1" applyFill="1" applyBorder="1" applyAlignment="1">
      <alignment horizontal="left"/>
    </xf>
    <xf numFmtId="0" fontId="23" fillId="3" borderId="0" xfId="0" applyFont="1" applyFill="1" applyBorder="1"/>
    <xf numFmtId="0" fontId="10" fillId="3" borderId="0" xfId="0" applyFont="1" applyFill="1" applyBorder="1" applyAlignment="1">
      <alignment vertical="center"/>
    </xf>
    <xf numFmtId="0" fontId="22" fillId="3" borderId="5" xfId="0" applyFont="1" applyFill="1" applyBorder="1" applyAlignment="1">
      <alignment horizontal="left" vertical="center"/>
    </xf>
    <xf numFmtId="0" fontId="27" fillId="3" borderId="0" xfId="0" applyFont="1" applyFill="1" applyBorder="1" applyAlignment="1">
      <alignment horizontal="right"/>
    </xf>
    <xf numFmtId="0" fontId="10" fillId="3" borderId="0" xfId="0" applyFont="1" applyFill="1" applyBorder="1" applyAlignment="1">
      <alignment horizontal="centerContinuous"/>
    </xf>
    <xf numFmtId="0" fontId="19" fillId="3" borderId="0" xfId="0" applyFont="1" applyFill="1" applyBorder="1" applyAlignment="1">
      <alignment horizontal="centerContinuous"/>
    </xf>
    <xf numFmtId="165" fontId="23" fillId="3" borderId="0" xfId="0" applyNumberFormat="1" applyFont="1" applyFill="1" applyBorder="1" applyAlignment="1">
      <alignment horizontal="center"/>
    </xf>
    <xf numFmtId="0" fontId="22" fillId="3" borderId="0" xfId="0" applyFont="1" applyFill="1" applyBorder="1" applyAlignment="1">
      <alignment vertical="center"/>
    </xf>
    <xf numFmtId="0" fontId="25" fillId="3" borderId="0" xfId="0" applyFont="1" applyFill="1" applyBorder="1" applyAlignment="1">
      <alignment vertical="center"/>
    </xf>
    <xf numFmtId="165" fontId="10" fillId="3" borderId="0" xfId="0" applyNumberFormat="1" applyFont="1" applyFill="1" applyAlignment="1">
      <alignment horizontal="center"/>
    </xf>
    <xf numFmtId="166" fontId="10" fillId="3" borderId="0" xfId="0" applyNumberFormat="1" applyFont="1" applyFill="1"/>
    <xf numFmtId="0" fontId="25" fillId="3" borderId="0" xfId="0" applyFont="1" applyFill="1" applyAlignment="1">
      <alignment horizontal="center"/>
    </xf>
    <xf numFmtId="170" fontId="10" fillId="3" borderId="0" xfId="0" applyNumberFormat="1" applyFont="1" applyFill="1" applyBorder="1" applyAlignment="1">
      <alignment horizontal="center"/>
    </xf>
    <xf numFmtId="1" fontId="10" fillId="3" borderId="0" xfId="0" applyNumberFormat="1" applyFont="1" applyFill="1" applyAlignment="1">
      <alignment horizontal="center"/>
    </xf>
    <xf numFmtId="0" fontId="22" fillId="3" borderId="0" xfId="0" applyFont="1" applyFill="1" applyBorder="1" applyAlignment="1">
      <alignment horizontal="left"/>
    </xf>
    <xf numFmtId="1" fontId="23" fillId="3" borderId="0" xfId="0" applyNumberFormat="1" applyFont="1" applyFill="1" applyBorder="1" applyAlignment="1">
      <alignment horizontal="center"/>
    </xf>
    <xf numFmtId="1" fontId="10" fillId="3" borderId="0" xfId="0" applyNumberFormat="1" applyFont="1" applyFill="1" applyBorder="1" applyAlignment="1">
      <alignment horizontal="center"/>
    </xf>
    <xf numFmtId="165" fontId="10" fillId="3" borderId="0" xfId="0" applyNumberFormat="1" applyFont="1" applyFill="1" applyBorder="1" applyAlignment="1">
      <alignment horizontal="center"/>
    </xf>
    <xf numFmtId="0" fontId="9" fillId="0" borderId="0" xfId="0" applyFont="1" applyFill="1" applyBorder="1"/>
    <xf numFmtId="0" fontId="9" fillId="3" borderId="0" xfId="0" applyFont="1" applyFill="1" applyBorder="1"/>
    <xf numFmtId="0" fontId="9" fillId="3" borderId="0" xfId="0" applyFont="1" applyFill="1" applyBorder="1" applyAlignment="1">
      <alignment horizontal="left"/>
    </xf>
    <xf numFmtId="2" fontId="0" fillId="0" borderId="0" xfId="0" applyNumberFormat="1"/>
    <xf numFmtId="0" fontId="38" fillId="0" borderId="0" xfId="0" applyFont="1" applyAlignment="1">
      <alignment horizontal="center" vertical="center" wrapText="1"/>
    </xf>
    <xf numFmtId="0" fontId="0" fillId="0" borderId="0" xfId="0" applyAlignment="1">
      <alignment vertical="center" wrapText="1"/>
    </xf>
    <xf numFmtId="0" fontId="8" fillId="0" borderId="0" xfId="0" applyFont="1" applyFill="1" applyBorder="1"/>
    <xf numFmtId="0" fontId="10" fillId="3" borderId="0" xfId="0" applyFont="1" applyFill="1" applyBorder="1" applyAlignment="1">
      <alignment horizontal="left"/>
    </xf>
    <xf numFmtId="0" fontId="8" fillId="3" borderId="0" xfId="0" applyFont="1" applyFill="1" applyBorder="1"/>
    <xf numFmtId="0" fontId="39" fillId="0" borderId="0" xfId="0" applyFont="1" applyAlignment="1">
      <alignment horizontal="center" vertical="center" wrapText="1"/>
    </xf>
    <xf numFmtId="0" fontId="0" fillId="4" borderId="0" xfId="0" applyFill="1"/>
    <xf numFmtId="0" fontId="22" fillId="3" borderId="0" xfId="0" applyFont="1" applyFill="1" applyBorder="1"/>
    <xf numFmtId="0" fontId="8" fillId="3" borderId="0" xfId="0" applyFont="1" applyFill="1" applyBorder="1" applyAlignment="1">
      <alignment horizontal="left"/>
    </xf>
    <xf numFmtId="0" fontId="40" fillId="0" borderId="0" xfId="0" applyFont="1" applyAlignment="1">
      <alignment horizontal="center" vertical="center" wrapText="1"/>
    </xf>
    <xf numFmtId="0" fontId="7" fillId="0" borderId="0" xfId="0" applyFont="1" applyFill="1" applyBorder="1"/>
    <xf numFmtId="0" fontId="7" fillId="3" borderId="0" xfId="0" applyFont="1" applyFill="1" applyBorder="1"/>
    <xf numFmtId="0" fontId="7" fillId="3" borderId="0" xfId="0" applyFont="1" applyFill="1" applyBorder="1" applyAlignment="1">
      <alignment horizontal="left"/>
    </xf>
    <xf numFmtId="0" fontId="30" fillId="3" borderId="0" xfId="0" applyFont="1" applyFill="1" applyBorder="1" applyAlignment="1">
      <alignment horizontal="right"/>
    </xf>
    <xf numFmtId="0" fontId="4" fillId="3" borderId="0" xfId="0" applyFont="1" applyFill="1" applyBorder="1"/>
    <xf numFmtId="0" fontId="4" fillId="3" borderId="0" xfId="0" applyFont="1" applyFill="1" applyBorder="1" applyAlignment="1">
      <alignment horizontal="left"/>
    </xf>
    <xf numFmtId="0" fontId="3" fillId="3" borderId="0" xfId="0" applyFont="1" applyFill="1" applyBorder="1"/>
    <xf numFmtId="0" fontId="2" fillId="3" borderId="0" xfId="0" applyFont="1" applyFill="1" applyBorder="1" applyAlignment="1">
      <alignment horizontal="left"/>
    </xf>
    <xf numFmtId="0" fontId="47" fillId="3" borderId="0" xfId="7" applyFont="1" applyFill="1"/>
    <xf numFmtId="0" fontId="48" fillId="3" borderId="0" xfId="7" applyFont="1" applyFill="1" applyAlignment="1">
      <alignment horizontal="left"/>
    </xf>
    <xf numFmtId="0" fontId="49" fillId="3" borderId="0" xfId="7" applyFont="1" applyFill="1" applyAlignment="1">
      <alignment horizontal="center"/>
    </xf>
    <xf numFmtId="0" fontId="50" fillId="3" borderId="0" xfId="7" applyFont="1" applyFill="1"/>
    <xf numFmtId="0" fontId="46" fillId="3" borderId="0" xfId="5" applyFill="1"/>
    <xf numFmtId="0" fontId="45" fillId="3" borderId="0" xfId="7" applyFill="1"/>
    <xf numFmtId="49" fontId="45" fillId="3" borderId="0" xfId="7" applyNumberFormat="1" applyFill="1"/>
    <xf numFmtId="165" fontId="2" fillId="3" borderId="0" xfId="7" applyNumberFormat="1" applyFont="1" applyFill="1"/>
    <xf numFmtId="49" fontId="45" fillId="3" borderId="22" xfId="7" applyNumberFormat="1" applyFill="1" applyBorder="1"/>
    <xf numFmtId="165" fontId="45" fillId="3" borderId="22" xfId="7" applyNumberFormat="1" applyFill="1" applyBorder="1"/>
    <xf numFmtId="165" fontId="45" fillId="3" borderId="0" xfId="7" applyNumberFormat="1" applyFill="1"/>
    <xf numFmtId="0" fontId="45" fillId="3" borderId="0" xfId="7" applyNumberFormat="1" applyFill="1" applyAlignment="1">
      <alignment horizontal="left"/>
    </xf>
    <xf numFmtId="0" fontId="50" fillId="3" borderId="0" xfId="0" applyFont="1" applyFill="1"/>
    <xf numFmtId="0" fontId="47" fillId="3" borderId="0" xfId="0" applyFont="1" applyFill="1"/>
    <xf numFmtId="165" fontId="10" fillId="3" borderId="0" xfId="0" applyNumberFormat="1" applyFont="1" applyFill="1" applyBorder="1" applyAlignment="1"/>
    <xf numFmtId="165" fontId="22" fillId="3" borderId="0" xfId="0" applyNumberFormat="1" applyFont="1" applyFill="1" applyBorder="1" applyAlignment="1">
      <alignment wrapText="1"/>
    </xf>
    <xf numFmtId="168" fontId="10" fillId="3" borderId="0" xfId="0" applyNumberFormat="1" applyFont="1" applyFill="1" applyBorder="1" applyAlignment="1">
      <alignment horizontal="center"/>
    </xf>
    <xf numFmtId="1" fontId="22" fillId="3" borderId="0" xfId="0" applyNumberFormat="1" applyFont="1" applyFill="1" applyBorder="1" applyAlignment="1">
      <alignment horizontal="right"/>
    </xf>
    <xf numFmtId="0" fontId="21" fillId="3" borderId="0" xfId="0" applyFont="1" applyFill="1" applyBorder="1" applyAlignment="1">
      <alignment horizontal="right"/>
    </xf>
    <xf numFmtId="165" fontId="10" fillId="3" borderId="0" xfId="0" applyNumberFormat="1" applyFont="1" applyFill="1" applyBorder="1" applyAlignment="1">
      <alignment horizontal="right"/>
    </xf>
    <xf numFmtId="165" fontId="10" fillId="3" borderId="5" xfId="0" applyNumberFormat="1" applyFont="1" applyFill="1" applyBorder="1" applyAlignment="1">
      <alignment horizontal="right"/>
    </xf>
    <xf numFmtId="165" fontId="10" fillId="3" borderId="0" xfId="0" applyNumberFormat="1" applyFont="1" applyFill="1" applyAlignment="1">
      <alignment horizontal="right"/>
    </xf>
    <xf numFmtId="0" fontId="2" fillId="3" borderId="0" xfId="0" applyFont="1" applyFill="1" applyAlignment="1">
      <alignment horizontal="left"/>
    </xf>
    <xf numFmtId="1" fontId="10" fillId="3" borderId="0" xfId="0" applyNumberFormat="1" applyFont="1" applyFill="1" applyAlignment="1">
      <alignment horizontal="right"/>
    </xf>
    <xf numFmtId="165" fontId="21" fillId="3" borderId="5" xfId="0" applyNumberFormat="1" applyFont="1" applyFill="1" applyBorder="1" applyAlignment="1">
      <alignment horizontal="right"/>
    </xf>
    <xf numFmtId="0" fontId="5" fillId="3" borderId="0" xfId="0" applyFont="1" applyFill="1" applyBorder="1" applyAlignment="1">
      <alignment horizontal="right"/>
    </xf>
    <xf numFmtId="175" fontId="10" fillId="3" borderId="0" xfId="0" applyNumberFormat="1" applyFont="1" applyFill="1"/>
    <xf numFmtId="169" fontId="10" fillId="3" borderId="0" xfId="8" applyNumberFormat="1" applyFont="1" applyFill="1" applyAlignment="1">
      <alignment horizontal="right"/>
    </xf>
    <xf numFmtId="0" fontId="22" fillId="3" borderId="0" xfId="0" applyFont="1" applyFill="1" applyAlignment="1">
      <alignment horizontal="center" vertical="center" wrapText="1"/>
    </xf>
    <xf numFmtId="0" fontId="2" fillId="3" borderId="0" xfId="0" applyFont="1" applyFill="1" applyAlignment="1">
      <alignment vertical="center" wrapText="1"/>
    </xf>
    <xf numFmtId="169" fontId="10" fillId="3" borderId="0" xfId="0" applyNumberFormat="1" applyFont="1" applyFill="1"/>
    <xf numFmtId="176" fontId="10" fillId="3" borderId="0" xfId="0" applyNumberFormat="1" applyFont="1" applyFill="1"/>
    <xf numFmtId="171" fontId="10" fillId="3" borderId="0" xfId="0" applyNumberFormat="1" applyFont="1" applyFill="1"/>
    <xf numFmtId="171" fontId="10" fillId="3" borderId="0" xfId="0" applyNumberFormat="1" applyFont="1" applyFill="1" applyAlignment="1">
      <alignment horizontal="center"/>
    </xf>
    <xf numFmtId="165" fontId="10" fillId="3" borderId="24" xfId="0" applyNumberFormat="1" applyFont="1" applyFill="1" applyBorder="1" applyAlignment="1"/>
    <xf numFmtId="0" fontId="2" fillId="3" borderId="0" xfId="0" applyFont="1" applyFill="1" applyBorder="1"/>
    <xf numFmtId="1" fontId="22" fillId="3" borderId="0" xfId="0" applyNumberFormat="1" applyFont="1" applyFill="1" applyBorder="1" applyAlignment="1">
      <alignment horizontal="center" vertical="top" wrapText="1"/>
    </xf>
    <xf numFmtId="1" fontId="22" fillId="3" borderId="0" xfId="0" applyNumberFormat="1" applyFont="1" applyFill="1" applyBorder="1" applyAlignment="1">
      <alignment horizontal="center"/>
    </xf>
    <xf numFmtId="170" fontId="10" fillId="3" borderId="0" xfId="0" applyNumberFormat="1" applyFont="1" applyFill="1" applyBorder="1" applyAlignment="1">
      <alignment horizontal="center" vertical="center"/>
    </xf>
    <xf numFmtId="0" fontId="25" fillId="3" borderId="0" xfId="0" applyFont="1" applyFill="1" applyBorder="1" applyAlignment="1">
      <alignment wrapText="1"/>
    </xf>
    <xf numFmtId="0" fontId="25" fillId="3" borderId="0" xfId="0" applyFont="1" applyFill="1" applyBorder="1" applyAlignment="1"/>
    <xf numFmtId="0" fontId="0" fillId="3" borderId="0" xfId="0" applyFill="1" applyBorder="1" applyAlignment="1"/>
    <xf numFmtId="0" fontId="30" fillId="3" borderId="0" xfId="0" applyFont="1" applyFill="1" applyBorder="1" applyAlignment="1">
      <alignment horizontal="left"/>
    </xf>
    <xf numFmtId="0" fontId="31" fillId="3" borderId="0" xfId="0" applyFont="1" applyFill="1" applyBorder="1" applyAlignment="1">
      <alignment horizontal="left" vertical="center" wrapText="1"/>
    </xf>
    <xf numFmtId="0" fontId="31" fillId="3" borderId="0" xfId="0" applyFont="1" applyFill="1" applyBorder="1" applyAlignment="1">
      <alignment horizontal="left" vertical="center"/>
    </xf>
    <xf numFmtId="165" fontId="21" fillId="3" borderId="0" xfId="0" applyNumberFormat="1" applyFont="1" applyFill="1" applyBorder="1" applyAlignment="1">
      <alignment horizontal="right"/>
    </xf>
    <xf numFmtId="0" fontId="25" fillId="3" borderId="0" xfId="0" applyFont="1" applyFill="1" applyBorder="1" applyAlignment="1"/>
    <xf numFmtId="0" fontId="10" fillId="3" borderId="24" xfId="0" applyFont="1" applyFill="1" applyBorder="1"/>
    <xf numFmtId="0" fontId="10" fillId="3" borderId="0" xfId="0" applyFont="1" applyFill="1" applyBorder="1" applyAlignment="1"/>
    <xf numFmtId="0" fontId="2" fillId="3" borderId="0" xfId="0" applyFont="1" applyFill="1" applyBorder="1" applyAlignment="1">
      <alignment horizontal="centerContinuous"/>
    </xf>
    <xf numFmtId="0" fontId="2" fillId="3" borderId="0" xfId="0" applyFont="1" applyFill="1" applyBorder="1" applyAlignment="1">
      <alignment horizontal="center"/>
    </xf>
    <xf numFmtId="165" fontId="2" fillId="3" borderId="0" xfId="0" applyNumberFormat="1" applyFont="1" applyFill="1" applyBorder="1" applyAlignment="1">
      <alignment horizontal="center"/>
    </xf>
    <xf numFmtId="165" fontId="21" fillId="3" borderId="0" xfId="0" applyNumberFormat="1" applyFont="1" applyFill="1" applyBorder="1" applyAlignment="1">
      <alignment horizontal="center"/>
    </xf>
    <xf numFmtId="0" fontId="22" fillId="3" borderId="26" xfId="0" applyFont="1" applyFill="1" applyBorder="1" applyAlignment="1">
      <alignment horizontal="centerContinuous" vertical="center"/>
    </xf>
    <xf numFmtId="0" fontId="2" fillId="3" borderId="26" xfId="0" applyFont="1" applyFill="1" applyBorder="1" applyAlignment="1">
      <alignment horizontal="centerContinuous" vertical="center"/>
    </xf>
    <xf numFmtId="0" fontId="22" fillId="3" borderId="5" xfId="0" applyFont="1" applyFill="1" applyBorder="1" applyAlignment="1">
      <alignment horizontal="center" vertical="center"/>
    </xf>
    <xf numFmtId="0" fontId="2" fillId="3" borderId="0" xfId="0" applyFont="1" applyFill="1" applyBorder="1" applyAlignment="1">
      <alignment vertical="center"/>
    </xf>
    <xf numFmtId="0" fontId="2" fillId="3" borderId="0" xfId="0" applyFont="1" applyFill="1" applyBorder="1" applyAlignment="1">
      <alignment horizontal="center" vertical="center"/>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xf>
    <xf numFmtId="0" fontId="22" fillId="3" borderId="27" xfId="0" applyFont="1" applyFill="1" applyBorder="1" applyAlignment="1">
      <alignment horizontal="center" vertical="center" wrapText="1"/>
    </xf>
    <xf numFmtId="0" fontId="2" fillId="3" borderId="23" xfId="0" applyFont="1" applyFill="1" applyBorder="1" applyAlignment="1">
      <alignment horizontal="center"/>
    </xf>
    <xf numFmtId="1" fontId="22" fillId="3" borderId="23" xfId="0" applyNumberFormat="1" applyFont="1" applyFill="1" applyBorder="1" applyAlignment="1">
      <alignment horizontal="center"/>
    </xf>
    <xf numFmtId="1" fontId="22" fillId="3" borderId="24" xfId="0" applyNumberFormat="1" applyFont="1" applyFill="1" applyBorder="1" applyAlignment="1">
      <alignment horizontal="center"/>
    </xf>
    <xf numFmtId="0" fontId="2" fillId="3" borderId="0" xfId="0" applyFont="1" applyFill="1"/>
    <xf numFmtId="1" fontId="25" fillId="3" borderId="0" xfId="0" applyNumberFormat="1" applyFont="1" applyFill="1" applyAlignment="1">
      <alignment horizontal="center"/>
    </xf>
    <xf numFmtId="0" fontId="2" fillId="3" borderId="0" xfId="0" applyFont="1" applyFill="1" applyAlignment="1">
      <alignment horizontal="center"/>
    </xf>
    <xf numFmtId="1" fontId="2" fillId="3" borderId="0" xfId="0" applyNumberFormat="1" applyFont="1" applyFill="1" applyAlignment="1">
      <alignment horizontal="center"/>
    </xf>
    <xf numFmtId="0" fontId="2" fillId="3" borderId="5" xfId="0" applyFont="1" applyFill="1" applyBorder="1"/>
    <xf numFmtId="0" fontId="2" fillId="3" borderId="20" xfId="0" applyFont="1" applyFill="1" applyBorder="1"/>
    <xf numFmtId="0" fontId="22" fillId="3" borderId="0" xfId="0" applyFont="1" applyFill="1" applyAlignment="1">
      <alignment vertical="center"/>
    </xf>
    <xf numFmtId="0" fontId="0" fillId="3" borderId="0" xfId="0" applyFill="1" applyAlignment="1">
      <alignment vertical="center"/>
    </xf>
    <xf numFmtId="0" fontId="0" fillId="3" borderId="0" xfId="0" applyFill="1"/>
    <xf numFmtId="0" fontId="2" fillId="3" borderId="0" xfId="0" applyFont="1" applyFill="1" applyBorder="1" applyAlignment="1">
      <alignment horizontal="right" vertical="center" wrapText="1"/>
    </xf>
    <xf numFmtId="165" fontId="2" fillId="3" borderId="0" xfId="0" applyNumberFormat="1" applyFont="1" applyFill="1" applyAlignment="1">
      <alignment horizontal="right"/>
    </xf>
    <xf numFmtId="0" fontId="2" fillId="3" borderId="5" xfId="0" applyFont="1" applyFill="1" applyBorder="1" applyAlignment="1">
      <alignment horizontal="right" vertical="center" wrapText="1"/>
    </xf>
    <xf numFmtId="0" fontId="2" fillId="3" borderId="0" xfId="0" applyFont="1" applyFill="1" applyBorder="1" applyAlignment="1">
      <alignment horizontal="right"/>
    </xf>
    <xf numFmtId="0" fontId="22" fillId="3" borderId="20" xfId="0" applyFont="1" applyFill="1" applyBorder="1" applyAlignment="1">
      <alignment horizontal="right" vertical="center" wrapText="1"/>
    </xf>
    <xf numFmtId="0" fontId="2" fillId="3" borderId="5" xfId="0" applyFont="1" applyFill="1" applyBorder="1" applyAlignment="1">
      <alignment horizontal="right"/>
    </xf>
    <xf numFmtId="1" fontId="22" fillId="3" borderId="0" xfId="0" applyNumberFormat="1" applyFont="1" applyFill="1" applyAlignment="1">
      <alignment horizontal="right"/>
    </xf>
    <xf numFmtId="1" fontId="2" fillId="3" borderId="0" xfId="0" applyNumberFormat="1" applyFont="1" applyFill="1" applyBorder="1" applyAlignment="1">
      <alignment horizontal="center"/>
    </xf>
    <xf numFmtId="1" fontId="27" fillId="3" borderId="0" xfId="0" applyNumberFormat="1" applyFont="1" applyFill="1" applyAlignment="1">
      <alignment horizontal="center"/>
    </xf>
    <xf numFmtId="0" fontId="23" fillId="3" borderId="0" xfId="0" applyFont="1" applyFill="1" applyAlignment="1">
      <alignment horizontal="center"/>
    </xf>
    <xf numFmtId="1" fontId="2" fillId="3" borderId="0" xfId="0" applyNumberFormat="1" applyFont="1" applyFill="1" applyBorder="1" applyAlignment="1">
      <alignment horizontal="left"/>
    </xf>
    <xf numFmtId="0" fontId="24" fillId="3" borderId="20" xfId="0" applyFont="1" applyFill="1" applyBorder="1" applyAlignment="1">
      <alignment horizontal="left"/>
    </xf>
    <xf numFmtId="0" fontId="23" fillId="3" borderId="20" xfId="0" applyFont="1" applyFill="1" applyBorder="1" applyAlignment="1">
      <alignment horizontal="center"/>
    </xf>
    <xf numFmtId="165" fontId="23" fillId="3" borderId="20" xfId="0" applyNumberFormat="1" applyFont="1" applyFill="1" applyBorder="1" applyAlignment="1">
      <alignment horizontal="center"/>
    </xf>
    <xf numFmtId="1" fontId="23" fillId="3" borderId="20" xfId="0" applyNumberFormat="1" applyFont="1" applyFill="1" applyBorder="1" applyAlignment="1">
      <alignment horizontal="center"/>
    </xf>
    <xf numFmtId="1" fontId="27" fillId="3" borderId="20" xfId="0" applyNumberFormat="1" applyFont="1" applyFill="1" applyBorder="1" applyAlignment="1">
      <alignment horizontal="right"/>
    </xf>
    <xf numFmtId="0" fontId="23" fillId="3" borderId="0" xfId="0" applyFont="1" applyFill="1" applyBorder="1" applyAlignment="1">
      <alignment horizontal="left"/>
    </xf>
    <xf numFmtId="0" fontId="23" fillId="3" borderId="0" xfId="0" applyFont="1" applyFill="1" applyBorder="1" applyAlignment="1">
      <alignment horizontal="center"/>
    </xf>
    <xf numFmtId="0" fontId="22" fillId="3" borderId="0" xfId="0" applyFont="1" applyFill="1" applyBorder="1" applyAlignment="1">
      <alignment horizontal="center"/>
    </xf>
    <xf numFmtId="0" fontId="22" fillId="3" borderId="0" xfId="0" applyFont="1" applyFill="1" applyAlignment="1">
      <alignment horizontal="center"/>
    </xf>
    <xf numFmtId="0" fontId="22" fillId="3" borderId="5" xfId="0" applyFont="1" applyFill="1" applyBorder="1" applyAlignment="1">
      <alignment horizontal="center"/>
    </xf>
    <xf numFmtId="165" fontId="22" fillId="3" borderId="0" xfId="0" applyNumberFormat="1" applyFont="1" applyFill="1" applyBorder="1" applyAlignment="1">
      <alignment horizontal="right" wrapText="1"/>
    </xf>
    <xf numFmtId="1" fontId="2" fillId="3" borderId="0" xfId="0" applyNumberFormat="1" applyFont="1" applyFill="1" applyBorder="1" applyAlignment="1">
      <alignment horizontal="right" wrapText="1"/>
    </xf>
    <xf numFmtId="165" fontId="22" fillId="3" borderId="0" xfId="0" applyNumberFormat="1" applyFont="1" applyFill="1" applyBorder="1" applyAlignment="1">
      <alignment horizontal="right"/>
    </xf>
    <xf numFmtId="165" fontId="2" fillId="3" borderId="0" xfId="0" applyNumberFormat="1" applyFont="1" applyFill="1" applyBorder="1" applyAlignment="1">
      <alignment horizontal="right"/>
    </xf>
    <xf numFmtId="1" fontId="22" fillId="3" borderId="0" xfId="0" applyNumberFormat="1" applyFont="1" applyFill="1" applyBorder="1" applyAlignment="1">
      <alignment horizontal="right" wrapText="1"/>
    </xf>
    <xf numFmtId="0" fontId="0" fillId="3" borderId="0" xfId="0" applyFont="1" applyFill="1" applyAlignment="1">
      <alignment horizontal="right" vertical="top"/>
    </xf>
    <xf numFmtId="1" fontId="22" fillId="3" borderId="20" xfId="0" applyNumberFormat="1" applyFont="1" applyFill="1" applyBorder="1" applyAlignment="1">
      <alignment horizontal="right"/>
    </xf>
    <xf numFmtId="0" fontId="22" fillId="3" borderId="0" xfId="0" applyFont="1" applyFill="1" applyBorder="1" applyAlignment="1">
      <alignment horizontal="right"/>
    </xf>
    <xf numFmtId="1" fontId="22" fillId="3" borderId="20" xfId="0" applyNumberFormat="1" applyFont="1" applyFill="1" applyBorder="1" applyAlignment="1">
      <alignment horizontal="right" wrapText="1"/>
    </xf>
    <xf numFmtId="165" fontId="22" fillId="3" borderId="5" xfId="0" applyNumberFormat="1" applyFont="1" applyFill="1" applyBorder="1" applyAlignment="1">
      <alignment horizontal="right"/>
    </xf>
    <xf numFmtId="0" fontId="22" fillId="3" borderId="5" xfId="0" applyFont="1" applyFill="1" applyBorder="1" applyAlignment="1">
      <alignment horizontal="right"/>
    </xf>
    <xf numFmtId="1" fontId="2" fillId="3" borderId="0" xfId="0" applyNumberFormat="1" applyFont="1" applyFill="1" applyBorder="1" applyAlignment="1">
      <alignment horizontal="right"/>
    </xf>
    <xf numFmtId="0" fontId="22" fillId="3" borderId="20" xfId="0" applyFont="1" applyFill="1" applyBorder="1" applyAlignment="1">
      <alignment horizontal="right" wrapText="1"/>
    </xf>
    <xf numFmtId="0" fontId="2" fillId="3" borderId="0" xfId="0" applyFont="1" applyFill="1" applyBorder="1" applyAlignment="1">
      <alignment horizontal="right" vertical="center"/>
    </xf>
    <xf numFmtId="0" fontId="22" fillId="3" borderId="20" xfId="0" applyFont="1" applyFill="1" applyBorder="1" applyAlignment="1">
      <alignment horizontal="right" vertical="center"/>
    </xf>
    <xf numFmtId="0" fontId="22" fillId="3" borderId="0" xfId="0" applyFont="1" applyFill="1" applyBorder="1" applyAlignment="1">
      <alignment horizontal="right" wrapText="1"/>
    </xf>
    <xf numFmtId="0" fontId="22" fillId="3" borderId="5" xfId="0" applyFont="1" applyFill="1" applyBorder="1" applyAlignment="1">
      <alignment horizontal="right" vertical="center" wrapText="1"/>
    </xf>
    <xf numFmtId="0" fontId="22" fillId="3" borderId="25" xfId="0" applyFont="1" applyFill="1" applyBorder="1" applyAlignment="1">
      <alignment horizontal="right" vertical="center" wrapText="1"/>
    </xf>
    <xf numFmtId="0" fontId="10" fillId="3" borderId="24" xfId="0" applyFont="1" applyFill="1" applyBorder="1" applyAlignment="1"/>
    <xf numFmtId="0" fontId="4" fillId="3" borderId="0" xfId="0" applyFont="1" applyFill="1" applyBorder="1" applyAlignment="1"/>
    <xf numFmtId="0" fontId="2" fillId="3" borderId="0" xfId="0" applyFont="1" applyFill="1" applyBorder="1" applyAlignment="1"/>
    <xf numFmtId="165" fontId="10" fillId="3" borderId="0" xfId="0" applyNumberFormat="1" applyFont="1" applyFill="1" applyAlignment="1"/>
    <xf numFmtId="0" fontId="6" fillId="3" borderId="0" xfId="0" applyFont="1" applyFill="1" applyBorder="1" applyAlignment="1"/>
    <xf numFmtId="165" fontId="10" fillId="3" borderId="23" xfId="0" applyNumberFormat="1" applyFont="1" applyFill="1" applyBorder="1" applyAlignment="1"/>
    <xf numFmtId="0" fontId="30" fillId="3" borderId="0" xfId="0" applyFont="1" applyFill="1" applyBorder="1" applyAlignment="1">
      <alignment horizontal="left"/>
    </xf>
    <xf numFmtId="0" fontId="30" fillId="3" borderId="0" xfId="0" applyFont="1" applyFill="1" applyBorder="1" applyAlignment="1"/>
    <xf numFmtId="0" fontId="30" fillId="3" borderId="20" xfId="0" applyFont="1" applyFill="1" applyBorder="1" applyAlignment="1">
      <alignment horizontal="right"/>
    </xf>
    <xf numFmtId="0" fontId="0" fillId="3" borderId="0" xfId="0" applyFill="1" applyBorder="1"/>
    <xf numFmtId="165" fontId="45" fillId="3" borderId="23" xfId="7" applyNumberFormat="1" applyFill="1" applyBorder="1"/>
    <xf numFmtId="0" fontId="36" fillId="3" borderId="0" xfId="7" applyFont="1" applyFill="1" applyBorder="1" applyAlignment="1">
      <alignment vertical="top" wrapText="1"/>
    </xf>
    <xf numFmtId="0" fontId="33" fillId="3" borderId="0" xfId="0" applyFont="1" applyFill="1" applyBorder="1" applyAlignment="1">
      <alignment horizontal="left" vertical="top" wrapText="1"/>
    </xf>
    <xf numFmtId="0" fontId="44" fillId="3" borderId="20" xfId="0" applyFont="1" applyFill="1" applyBorder="1" applyAlignment="1">
      <alignment horizontal="right" vertical="center"/>
    </xf>
    <xf numFmtId="0" fontId="22" fillId="3" borderId="5" xfId="0" applyFont="1" applyFill="1" applyBorder="1" applyAlignment="1">
      <alignment horizontal="right" vertical="top" wrapText="1"/>
    </xf>
    <xf numFmtId="0" fontId="49" fillId="3" borderId="0" xfId="7" applyFont="1" applyFill="1" applyAlignment="1">
      <alignment vertical="top"/>
    </xf>
    <xf numFmtId="0" fontId="51" fillId="3" borderId="0" xfId="7" applyFont="1" applyFill="1" applyAlignment="1">
      <alignment vertical="top"/>
    </xf>
    <xf numFmtId="165" fontId="9" fillId="3" borderId="0" xfId="0" applyNumberFormat="1" applyFont="1" applyFill="1" applyBorder="1" applyAlignment="1"/>
    <xf numFmtId="169" fontId="10" fillId="3" borderId="0" xfId="8" applyNumberFormat="1" applyFont="1" applyFill="1" applyBorder="1" applyAlignment="1">
      <alignment horizontal="right"/>
    </xf>
    <xf numFmtId="165" fontId="10" fillId="3" borderId="0" xfId="0" applyNumberFormat="1" applyFont="1" applyFill="1" applyBorder="1"/>
    <xf numFmtId="165" fontId="10" fillId="3" borderId="0" xfId="8" applyNumberFormat="1" applyFont="1" applyFill="1" applyBorder="1" applyAlignment="1">
      <alignment horizontal="right"/>
    </xf>
    <xf numFmtId="0" fontId="2" fillId="3" borderId="5" xfId="0" applyFont="1" applyFill="1" applyBorder="1" applyAlignment="1">
      <alignment horizontal="center" wrapText="1"/>
    </xf>
    <xf numFmtId="0" fontId="2" fillId="3" borderId="0" xfId="0" applyFont="1" applyFill="1" applyAlignment="1">
      <alignment horizontal="center" wrapText="1"/>
    </xf>
    <xf numFmtId="0" fontId="0" fillId="3" borderId="0" xfId="0" applyFill="1" applyAlignment="1">
      <alignment horizontal="right"/>
    </xf>
    <xf numFmtId="2" fontId="0" fillId="3" borderId="0" xfId="0" applyNumberFormat="1" applyFill="1"/>
    <xf numFmtId="0" fontId="0" fillId="3" borderId="20" xfId="0" applyFill="1" applyBorder="1" applyAlignment="1">
      <alignment horizontal="center" wrapText="1"/>
    </xf>
    <xf numFmtId="0" fontId="45" fillId="3" borderId="0" xfId="7" applyNumberFormat="1" applyFill="1" applyBorder="1" applyAlignment="1">
      <alignment horizontal="left"/>
    </xf>
    <xf numFmtId="165" fontId="45" fillId="3" borderId="0" xfId="7" applyNumberFormat="1" applyFill="1" applyBorder="1"/>
    <xf numFmtId="2" fontId="0" fillId="3" borderId="0" xfId="0" applyNumberFormat="1" applyFill="1" applyBorder="1"/>
    <xf numFmtId="0" fontId="45" fillId="3" borderId="20" xfId="7" applyFill="1" applyBorder="1"/>
    <xf numFmtId="0" fontId="30" fillId="3" borderId="0" xfId="0" applyFont="1" applyFill="1" applyBorder="1" applyAlignment="1">
      <alignment horizontal="left"/>
    </xf>
    <xf numFmtId="165" fontId="10" fillId="3" borderId="24" xfId="0" applyNumberFormat="1" applyFont="1" applyFill="1" applyBorder="1" applyAlignment="1">
      <alignment horizontal="right"/>
    </xf>
    <xf numFmtId="165" fontId="23" fillId="3" borderId="0" xfId="0" applyNumberFormat="1" applyFont="1" applyFill="1" applyBorder="1" applyAlignment="1">
      <alignment horizontal="right"/>
    </xf>
    <xf numFmtId="167" fontId="10" fillId="3" borderId="0" xfId="0" applyNumberFormat="1" applyFont="1" applyFill="1" applyBorder="1" applyAlignment="1">
      <alignment horizontal="right"/>
    </xf>
    <xf numFmtId="165" fontId="5" fillId="3" borderId="5" xfId="0" applyNumberFormat="1" applyFont="1" applyFill="1" applyBorder="1" applyAlignment="1">
      <alignment horizontal="right"/>
    </xf>
    <xf numFmtId="165" fontId="5" fillId="3" borderId="0" xfId="0" applyNumberFormat="1" applyFont="1" applyFill="1" applyBorder="1" applyAlignment="1">
      <alignment horizontal="right" vertical="center"/>
    </xf>
    <xf numFmtId="165" fontId="5" fillId="3" borderId="0" xfId="0" applyNumberFormat="1" applyFont="1" applyFill="1" applyBorder="1" applyAlignment="1">
      <alignment horizontal="right"/>
    </xf>
    <xf numFmtId="0" fontId="0" fillId="3" borderId="0" xfId="0" applyFill="1" applyBorder="1" applyAlignment="1">
      <alignment horizontal="center" wrapText="1"/>
    </xf>
    <xf numFmtId="165" fontId="10" fillId="3" borderId="24" xfId="8" applyNumberFormat="1" applyFont="1" applyFill="1" applyBorder="1" applyAlignment="1">
      <alignment horizontal="right"/>
    </xf>
    <xf numFmtId="165" fontId="2" fillId="3" borderId="31" xfId="7" applyNumberFormat="1" applyFont="1" applyFill="1" applyBorder="1"/>
    <xf numFmtId="2" fontId="0" fillId="3" borderId="31" xfId="0" applyNumberFormat="1" applyFill="1" applyBorder="1"/>
    <xf numFmtId="165" fontId="2" fillId="3" borderId="32" xfId="7" applyNumberFormat="1" applyFont="1" applyFill="1" applyBorder="1"/>
    <xf numFmtId="0" fontId="25" fillId="3" borderId="0" xfId="0" applyFont="1" applyFill="1" applyBorder="1" applyAlignment="1"/>
    <xf numFmtId="0" fontId="2" fillId="3" borderId="0" xfId="0" applyFont="1" applyFill="1" applyBorder="1" applyAlignment="1">
      <alignment horizontal="left" wrapText="1"/>
    </xf>
    <xf numFmtId="0" fontId="2" fillId="3" borderId="0" xfId="0" applyFont="1" applyFill="1" applyBorder="1" applyAlignment="1">
      <alignment horizontal="right" wrapText="1"/>
    </xf>
    <xf numFmtId="0" fontId="10" fillId="3" borderId="0" xfId="0" applyFont="1" applyFill="1" applyBorder="1" applyAlignment="1">
      <alignment horizontal="left" vertical="top"/>
    </xf>
    <xf numFmtId="0" fontId="10" fillId="3" borderId="20" xfId="0" applyFont="1" applyFill="1" applyBorder="1" applyAlignment="1">
      <alignment horizontal="left"/>
    </xf>
    <xf numFmtId="0" fontId="25" fillId="3" borderId="0" xfId="0" applyFont="1" applyFill="1" applyBorder="1" applyAlignment="1"/>
    <xf numFmtId="0" fontId="0" fillId="3" borderId="0" xfId="0" applyFill="1" applyBorder="1" applyAlignment="1"/>
    <xf numFmtId="0" fontId="43" fillId="3" borderId="0" xfId="0" applyFont="1" applyFill="1" applyAlignment="1">
      <alignment horizontal="left" vertical="top"/>
    </xf>
    <xf numFmtId="0" fontId="2" fillId="3" borderId="0" xfId="0" applyFont="1" applyFill="1" applyBorder="1" applyAlignment="1">
      <alignment horizontal="left" vertical="top"/>
    </xf>
    <xf numFmtId="9" fontId="10" fillId="3" borderId="0" xfId="8" applyFont="1" applyFill="1" applyAlignment="1"/>
    <xf numFmtId="2" fontId="0" fillId="3" borderId="24" xfId="0" applyNumberFormat="1" applyFill="1" applyBorder="1"/>
    <xf numFmtId="1" fontId="22" fillId="0" borderId="0" xfId="0" applyNumberFormat="1" applyFont="1" applyFill="1" applyBorder="1" applyAlignment="1">
      <alignment horizontal="right"/>
    </xf>
    <xf numFmtId="1" fontId="53" fillId="3" borderId="35" xfId="0" applyNumberFormat="1" applyFont="1" applyFill="1" applyBorder="1" applyAlignment="1">
      <alignment horizontal="right"/>
    </xf>
    <xf numFmtId="0" fontId="25" fillId="3" borderId="0" xfId="0" applyFont="1" applyFill="1" applyBorder="1" applyAlignment="1"/>
    <xf numFmtId="0" fontId="19" fillId="3" borderId="0" xfId="10" applyFont="1" applyFill="1" applyBorder="1" applyAlignment="1">
      <alignment horizontal="left"/>
    </xf>
    <xf numFmtId="0" fontId="54" fillId="3" borderId="0" xfId="0" applyFont="1" applyFill="1" applyBorder="1"/>
    <xf numFmtId="0" fontId="30" fillId="3" borderId="20" xfId="0" applyFont="1" applyFill="1" applyBorder="1" applyAlignment="1"/>
    <xf numFmtId="0" fontId="2" fillId="3" borderId="20" xfId="0" applyFont="1" applyFill="1" applyBorder="1" applyAlignment="1">
      <alignment horizontal="center"/>
    </xf>
    <xf numFmtId="165" fontId="2" fillId="3" borderId="20" xfId="0" applyNumberFormat="1" applyFont="1" applyFill="1" applyBorder="1" applyAlignment="1">
      <alignment horizontal="center"/>
    </xf>
    <xf numFmtId="165" fontId="21" fillId="3" borderId="20" xfId="0" applyNumberFormat="1" applyFont="1" applyFill="1" applyBorder="1" applyAlignment="1">
      <alignment horizontal="center"/>
    </xf>
    <xf numFmtId="0" fontId="27" fillId="3" borderId="20" xfId="0" applyFont="1" applyFill="1" applyBorder="1" applyAlignment="1">
      <alignment horizontal="right"/>
    </xf>
    <xf numFmtId="0" fontId="22" fillId="3" borderId="0" xfId="0" applyFont="1" applyFill="1" applyBorder="1" applyAlignment="1">
      <alignment horizontal="left" vertical="center"/>
    </xf>
    <xf numFmtId="0" fontId="22" fillId="3" borderId="0" xfId="0" applyFont="1" applyFill="1" applyBorder="1" applyAlignment="1">
      <alignment horizontal="right" vertical="center" wrapText="1"/>
    </xf>
    <xf numFmtId="0" fontId="22" fillId="3" borderId="33" xfId="0" applyFont="1" applyFill="1" applyBorder="1" applyAlignment="1">
      <alignment horizontal="centerContinuous" vertical="center"/>
    </xf>
    <xf numFmtId="0" fontId="2" fillId="3" borderId="33" xfId="0" applyFont="1" applyFill="1" applyBorder="1" applyAlignment="1">
      <alignment horizontal="centerContinuous" vertical="center"/>
    </xf>
    <xf numFmtId="0" fontId="22" fillId="3" borderId="0" xfId="0" applyFont="1" applyFill="1" applyBorder="1" applyAlignment="1">
      <alignment horizontal="center" vertical="center"/>
    </xf>
    <xf numFmtId="0" fontId="55" fillId="3" borderId="0" xfId="0" applyFont="1" applyFill="1" applyBorder="1"/>
    <xf numFmtId="0" fontId="22" fillId="3" borderId="20" xfId="0" applyFont="1" applyFill="1" applyBorder="1" applyAlignment="1">
      <alignment horizontal="center" vertical="center"/>
    </xf>
    <xf numFmtId="0" fontId="22" fillId="3" borderId="20" xfId="0" applyFont="1" applyFill="1" applyBorder="1" applyAlignment="1">
      <alignment horizontal="center" vertical="center" wrapText="1"/>
    </xf>
    <xf numFmtId="0" fontId="55" fillId="3" borderId="0" xfId="0" applyFont="1" applyFill="1"/>
    <xf numFmtId="165" fontId="2" fillId="3" borderId="0" xfId="0" applyNumberFormat="1" applyFont="1" applyFill="1"/>
    <xf numFmtId="0" fontId="2" fillId="3" borderId="0" xfId="0" quotePrefix="1" applyFont="1" applyFill="1" applyAlignment="1">
      <alignment horizontal="right"/>
    </xf>
    <xf numFmtId="0" fontId="45" fillId="3" borderId="0" xfId="0" applyFont="1" applyFill="1" applyBorder="1"/>
    <xf numFmtId="165" fontId="2" fillId="3" borderId="0" xfId="0" applyNumberFormat="1" applyFont="1" applyFill="1" applyBorder="1"/>
    <xf numFmtId="0" fontId="0" fillId="3" borderId="20" xfId="0" applyFill="1" applyBorder="1"/>
    <xf numFmtId="0" fontId="25" fillId="3" borderId="0" xfId="0" applyFont="1" applyFill="1" applyBorder="1" applyAlignment="1"/>
    <xf numFmtId="2" fontId="10" fillId="3" borderId="0" xfId="0" applyNumberFormat="1" applyFont="1" applyFill="1" applyBorder="1"/>
    <xf numFmtId="2" fontId="10" fillId="3" borderId="0" xfId="0" applyNumberFormat="1" applyFont="1" applyFill="1" applyBorder="1" applyAlignment="1">
      <alignment horizontal="right"/>
    </xf>
    <xf numFmtId="1" fontId="22" fillId="0" borderId="0" xfId="0" applyNumberFormat="1" applyFont="1" applyFill="1" applyBorder="1" applyAlignment="1">
      <alignment horizontal="right" vertical="center" wrapText="1"/>
    </xf>
    <xf numFmtId="0" fontId="10" fillId="3" borderId="20" xfId="0" applyFont="1" applyFill="1" applyBorder="1"/>
    <xf numFmtId="0" fontId="10" fillId="3" borderId="34" xfId="0" applyFont="1" applyFill="1" applyBorder="1"/>
    <xf numFmtId="0" fontId="2" fillId="3" borderId="20" xfId="0" applyFont="1" applyFill="1" applyBorder="1" applyAlignment="1">
      <alignment horizontal="left"/>
    </xf>
    <xf numFmtId="0" fontId="25" fillId="3" borderId="0" xfId="0" applyFont="1" applyFill="1" applyBorder="1" applyAlignment="1"/>
    <xf numFmtId="165" fontId="10" fillId="3" borderId="20" xfId="0" applyNumberFormat="1" applyFont="1" applyFill="1" applyBorder="1" applyAlignment="1">
      <alignment horizontal="right"/>
    </xf>
    <xf numFmtId="0" fontId="22" fillId="3" borderId="0" xfId="0" applyFont="1" applyFill="1" applyBorder="1" applyAlignment="1">
      <alignment horizontal="center" vertical="center" wrapText="1"/>
    </xf>
    <xf numFmtId="0" fontId="2" fillId="3" borderId="0" xfId="0" applyFont="1" applyFill="1" applyBorder="1" applyAlignment="1">
      <alignment vertical="center" wrapText="1"/>
    </xf>
    <xf numFmtId="0" fontId="6" fillId="3" borderId="20" xfId="0" applyFont="1" applyFill="1" applyBorder="1" applyAlignment="1"/>
    <xf numFmtId="0" fontId="2" fillId="3" borderId="20" xfId="0" applyFont="1" applyFill="1" applyBorder="1" applyAlignment="1"/>
    <xf numFmtId="165" fontId="10" fillId="3" borderId="20" xfId="0" applyNumberFormat="1" applyFont="1" applyFill="1" applyBorder="1" applyAlignment="1"/>
    <xf numFmtId="0" fontId="46" fillId="0" borderId="0" xfId="5"/>
    <xf numFmtId="165" fontId="10" fillId="3" borderId="34" xfId="0" applyNumberFormat="1" applyFont="1" applyFill="1" applyBorder="1" applyAlignment="1"/>
    <xf numFmtId="0" fontId="33" fillId="3" borderId="0" xfId="0" applyFont="1" applyFill="1" applyBorder="1" applyAlignment="1">
      <alignment horizontal="right"/>
    </xf>
    <xf numFmtId="165" fontId="2" fillId="3" borderId="20" xfId="0" applyNumberFormat="1" applyFont="1" applyFill="1" applyBorder="1" applyAlignment="1">
      <alignment horizontal="right"/>
    </xf>
    <xf numFmtId="177" fontId="10" fillId="3" borderId="0" xfId="0" applyNumberFormat="1" applyFont="1" applyFill="1" applyBorder="1" applyAlignment="1"/>
    <xf numFmtId="0" fontId="2" fillId="3" borderId="45" xfId="0" applyFont="1" applyFill="1" applyBorder="1" applyAlignment="1">
      <alignment horizontal="right" vertical="top" wrapText="1"/>
    </xf>
    <xf numFmtId="0" fontId="2" fillId="3" borderId="46" xfId="0" applyFont="1" applyFill="1" applyBorder="1" applyAlignment="1">
      <alignment horizontal="center" vertical="center" wrapText="1"/>
    </xf>
    <xf numFmtId="0" fontId="22" fillId="3" borderId="47" xfId="0" applyFont="1" applyFill="1" applyBorder="1" applyAlignment="1">
      <alignment horizontal="center" vertical="center" wrapText="1"/>
    </xf>
    <xf numFmtId="0" fontId="2" fillId="3" borderId="46" xfId="0" applyFont="1" applyFill="1" applyBorder="1" applyAlignment="1">
      <alignment horizontal="center"/>
    </xf>
    <xf numFmtId="1" fontId="22" fillId="3" borderId="46" xfId="0" applyNumberFormat="1" applyFont="1" applyFill="1" applyBorder="1" applyAlignment="1">
      <alignment horizontal="right"/>
    </xf>
    <xf numFmtId="0" fontId="21" fillId="3" borderId="46" xfId="0" applyFont="1" applyFill="1" applyBorder="1" applyAlignment="1">
      <alignment horizontal="right"/>
    </xf>
    <xf numFmtId="167" fontId="23" fillId="3" borderId="46" xfId="0" applyNumberFormat="1" applyFont="1" applyFill="1" applyBorder="1" applyAlignment="1">
      <alignment horizontal="right"/>
    </xf>
    <xf numFmtId="165" fontId="10" fillId="3" borderId="46" xfId="0" applyNumberFormat="1" applyFont="1" applyFill="1" applyBorder="1" applyAlignment="1">
      <alignment horizontal="right"/>
    </xf>
    <xf numFmtId="167" fontId="10" fillId="3" borderId="46" xfId="0" applyNumberFormat="1" applyFont="1" applyFill="1" applyBorder="1" applyAlignment="1">
      <alignment horizontal="right"/>
    </xf>
    <xf numFmtId="165" fontId="5" fillId="3" borderId="45" xfId="0" applyNumberFormat="1" applyFont="1" applyFill="1" applyBorder="1" applyAlignment="1">
      <alignment horizontal="right"/>
    </xf>
    <xf numFmtId="165" fontId="5" fillId="3" borderId="46" xfId="0" applyNumberFormat="1" applyFont="1" applyFill="1" applyBorder="1" applyAlignment="1">
      <alignment horizontal="right" vertical="center"/>
    </xf>
    <xf numFmtId="165" fontId="5" fillId="3" borderId="46" xfId="0" applyNumberFormat="1" applyFont="1" applyFill="1" applyBorder="1" applyAlignment="1">
      <alignment horizontal="right"/>
    </xf>
    <xf numFmtId="2" fontId="0" fillId="3" borderId="33" xfId="0" applyNumberFormat="1" applyFill="1" applyBorder="1"/>
    <xf numFmtId="2" fontId="0" fillId="3" borderId="48" xfId="0" applyNumberFormat="1" applyFill="1" applyBorder="1"/>
    <xf numFmtId="165" fontId="10" fillId="3" borderId="47" xfId="0" applyNumberFormat="1" applyFont="1" applyFill="1" applyBorder="1" applyAlignment="1">
      <alignment horizontal="right"/>
    </xf>
    <xf numFmtId="0" fontId="22" fillId="0" borderId="0" xfId="0" applyFont="1" applyAlignment="1">
      <alignment horizontal="center"/>
    </xf>
    <xf numFmtId="0" fontId="25" fillId="3" borderId="0" xfId="0" applyFont="1" applyFill="1" applyBorder="1" applyAlignment="1"/>
    <xf numFmtId="0" fontId="31" fillId="3" borderId="0" xfId="0" applyFont="1" applyFill="1" applyBorder="1" applyAlignment="1">
      <alignment horizontal="left" vertical="center" wrapText="1"/>
    </xf>
    <xf numFmtId="0" fontId="31" fillId="3" borderId="0" xfId="0" applyFont="1" applyFill="1" applyBorder="1" applyAlignment="1">
      <alignment horizontal="left" vertical="center"/>
    </xf>
    <xf numFmtId="0" fontId="52" fillId="3" borderId="0" xfId="7" applyFont="1" applyFill="1" applyAlignment="1">
      <alignment horizontal="left" wrapText="1"/>
    </xf>
    <xf numFmtId="0" fontId="0" fillId="3" borderId="0" xfId="0" applyFill="1" applyBorder="1" applyAlignment="1"/>
    <xf numFmtId="0" fontId="31" fillId="3" borderId="0" xfId="0" applyFont="1" applyFill="1" applyAlignment="1">
      <alignment horizontal="left" wrapText="1"/>
    </xf>
    <xf numFmtId="0" fontId="26" fillId="3" borderId="0" xfId="0" applyFont="1" applyFill="1" applyAlignment="1">
      <alignment horizontal="left"/>
    </xf>
    <xf numFmtId="0" fontId="30" fillId="3" borderId="0" xfId="0" applyFont="1" applyFill="1" applyBorder="1" applyAlignment="1">
      <alignment horizontal="left"/>
    </xf>
    <xf numFmtId="0" fontId="31" fillId="3" borderId="0" xfId="0" applyFont="1" applyFill="1" applyBorder="1" applyAlignment="1">
      <alignment horizontal="left" vertical="top" wrapText="1"/>
    </xf>
    <xf numFmtId="0" fontId="26" fillId="3" borderId="0" xfId="0" applyFont="1" applyFill="1" applyBorder="1" applyAlignment="1">
      <alignment horizontal="left" vertical="top"/>
    </xf>
    <xf numFmtId="0" fontId="0" fillId="3" borderId="0" xfId="0" applyFont="1" applyFill="1" applyAlignment="1">
      <alignment horizontal="left" vertical="top"/>
    </xf>
    <xf numFmtId="1" fontId="22" fillId="3" borderId="26" xfId="0" applyNumberFormat="1" applyFont="1" applyFill="1" applyBorder="1" applyAlignment="1">
      <alignment horizontal="center"/>
    </xf>
    <xf numFmtId="0" fontId="0" fillId="3" borderId="26" xfId="0" applyFont="1" applyFill="1" applyBorder="1" applyAlignment="1">
      <alignment horizontal="center"/>
    </xf>
    <xf numFmtId="0" fontId="2" fillId="3" borderId="26" xfId="0" applyFont="1" applyFill="1" applyBorder="1" applyAlignment="1">
      <alignment horizontal="center" wrapText="1"/>
    </xf>
    <xf numFmtId="0" fontId="0" fillId="3" borderId="26" xfId="0" applyFill="1" applyBorder="1" applyAlignment="1">
      <alignment horizontal="center" wrapText="1"/>
    </xf>
    <xf numFmtId="0" fontId="36" fillId="3" borderId="21" xfId="7" applyFont="1" applyFill="1" applyBorder="1" applyAlignment="1">
      <alignment horizontal="left" vertical="top" wrapText="1"/>
    </xf>
    <xf numFmtId="0" fontId="33" fillId="3" borderId="28" xfId="0" applyFont="1" applyFill="1" applyBorder="1" applyAlignment="1">
      <alignment horizontal="left" vertical="top" wrapText="1"/>
    </xf>
    <xf numFmtId="0" fontId="33" fillId="3" borderId="29" xfId="0" applyFont="1" applyFill="1" applyBorder="1" applyAlignment="1">
      <alignment horizontal="left" vertical="top" wrapText="1"/>
    </xf>
    <xf numFmtId="0" fontId="33" fillId="3" borderId="30" xfId="0" applyFont="1" applyFill="1" applyBorder="1" applyAlignment="1">
      <alignment horizontal="left" vertical="top" wrapText="1"/>
    </xf>
    <xf numFmtId="0" fontId="0" fillId="0" borderId="0" xfId="0" applyAlignment="1">
      <alignment horizontal="center"/>
    </xf>
  </cellXfs>
  <cellStyles count="73">
    <cellStyle name="%" xfId="66" xr:uid="{00000000-0005-0000-0000-000000000000}"/>
    <cellStyle name="_GG Wind Farm Ops Construction Budget 17Nov09 Susan " xfId="1" xr:uid="{00000000-0005-0000-0000-000001000000}"/>
    <cellStyle name="_GG Wind Farm Ops input 17Nov09 " xfId="2" xr:uid="{00000000-0005-0000-0000-000002000000}"/>
    <cellStyle name="_Hotel " xfId="3" xr:uid="{00000000-0005-0000-0000-000003000000}"/>
    <cellStyle name="_Hotel  2" xfId="13" xr:uid="{00000000-0005-0000-0000-000004000000}"/>
    <cellStyle name="20% - Accent1 2" xfId="18" xr:uid="{00000000-0005-0000-0000-000005000000}"/>
    <cellStyle name="20% - Accent2 2" xfId="19" xr:uid="{00000000-0005-0000-0000-000006000000}"/>
    <cellStyle name="20% - Accent3 2" xfId="20" xr:uid="{00000000-0005-0000-0000-000007000000}"/>
    <cellStyle name="20% - Accent4 2" xfId="21" xr:uid="{00000000-0005-0000-0000-000008000000}"/>
    <cellStyle name="20% - Accent5 2" xfId="22" xr:uid="{00000000-0005-0000-0000-000009000000}"/>
    <cellStyle name="20% - Accent6 2" xfId="23" xr:uid="{00000000-0005-0000-0000-00000A000000}"/>
    <cellStyle name="40% - Accent1 2" xfId="24" xr:uid="{00000000-0005-0000-0000-00000B000000}"/>
    <cellStyle name="40% - Accent2 2" xfId="25" xr:uid="{00000000-0005-0000-0000-00000C000000}"/>
    <cellStyle name="40% - Accent3 2" xfId="26" xr:uid="{00000000-0005-0000-0000-00000D000000}"/>
    <cellStyle name="40% - Accent4 2" xfId="27" xr:uid="{00000000-0005-0000-0000-00000E000000}"/>
    <cellStyle name="40% - Accent5 2" xfId="28" xr:uid="{00000000-0005-0000-0000-00000F000000}"/>
    <cellStyle name="40% - Accent6 2" xfId="29" xr:uid="{00000000-0005-0000-0000-000010000000}"/>
    <cellStyle name="60% - Accent1 2" xfId="30" xr:uid="{00000000-0005-0000-0000-000011000000}"/>
    <cellStyle name="60% - Accent2 2" xfId="31" xr:uid="{00000000-0005-0000-0000-000012000000}"/>
    <cellStyle name="60% - Accent3 2" xfId="32" xr:uid="{00000000-0005-0000-0000-000013000000}"/>
    <cellStyle name="60% - Accent4 2" xfId="33" xr:uid="{00000000-0005-0000-0000-000014000000}"/>
    <cellStyle name="60% - Accent5 2" xfId="34" xr:uid="{00000000-0005-0000-0000-000015000000}"/>
    <cellStyle name="60% - Accent6 2" xfId="35" xr:uid="{00000000-0005-0000-0000-000016000000}"/>
    <cellStyle name="Accent1 2" xfId="36" xr:uid="{00000000-0005-0000-0000-000017000000}"/>
    <cellStyle name="Accent2 2" xfId="37" xr:uid="{00000000-0005-0000-0000-000018000000}"/>
    <cellStyle name="Accent3 2" xfId="38" xr:uid="{00000000-0005-0000-0000-000019000000}"/>
    <cellStyle name="Accent4 2" xfId="39" xr:uid="{00000000-0005-0000-0000-00001A000000}"/>
    <cellStyle name="Accent5 2" xfId="40" xr:uid="{00000000-0005-0000-0000-00001B000000}"/>
    <cellStyle name="Accent6 2" xfId="41" xr:uid="{00000000-0005-0000-0000-00001C000000}"/>
    <cellStyle name="Bad 2" xfId="42" xr:uid="{00000000-0005-0000-0000-00001D000000}"/>
    <cellStyle name="Calculation 2" xfId="43" xr:uid="{00000000-0005-0000-0000-00001E000000}"/>
    <cellStyle name="Check Cell 2" xfId="44" xr:uid="{00000000-0005-0000-0000-00001F000000}"/>
    <cellStyle name="Comma 2" xfId="4" xr:uid="{00000000-0005-0000-0000-000020000000}"/>
    <cellStyle name="Comma 2 2" xfId="45" xr:uid="{00000000-0005-0000-0000-000021000000}"/>
    <cellStyle name="Comma 2 3" xfId="16" xr:uid="{00000000-0005-0000-0000-000022000000}"/>
    <cellStyle name="Comma 3" xfId="72" xr:uid="{00000000-0005-0000-0000-000023000000}"/>
    <cellStyle name="Comma 4" xfId="11" xr:uid="{00000000-0005-0000-0000-000024000000}"/>
    <cellStyle name="Explanatory Text 2" xfId="46" xr:uid="{00000000-0005-0000-0000-000025000000}"/>
    <cellStyle name="Good 2" xfId="47" xr:uid="{00000000-0005-0000-0000-000026000000}"/>
    <cellStyle name="Heading 1 2" xfId="48" xr:uid="{00000000-0005-0000-0000-000027000000}"/>
    <cellStyle name="Heading 2 2" xfId="49" xr:uid="{00000000-0005-0000-0000-000028000000}"/>
    <cellStyle name="Heading 3 2" xfId="50" xr:uid="{00000000-0005-0000-0000-000029000000}"/>
    <cellStyle name="Heading 4 2" xfId="51" xr:uid="{00000000-0005-0000-0000-00002A000000}"/>
    <cellStyle name="Hyperlink" xfId="5" builtinId="8"/>
    <cellStyle name="Input 2" xfId="52" xr:uid="{00000000-0005-0000-0000-00002C000000}"/>
    <cellStyle name="Linked Cell 2" xfId="53" xr:uid="{00000000-0005-0000-0000-00002D000000}"/>
    <cellStyle name="Neutral 2" xfId="54" xr:uid="{00000000-0005-0000-0000-00002E000000}"/>
    <cellStyle name="Normal" xfId="0" builtinId="0"/>
    <cellStyle name="Normal 2" xfId="6" xr:uid="{00000000-0005-0000-0000-000030000000}"/>
    <cellStyle name="Normal 2 2" xfId="64" xr:uid="{00000000-0005-0000-0000-000031000000}"/>
    <cellStyle name="Normal 2 2 2" xfId="69" xr:uid="{00000000-0005-0000-0000-000032000000}"/>
    <cellStyle name="Normal 2 2 2 2 2" xfId="65" xr:uid="{00000000-0005-0000-0000-000033000000}"/>
    <cellStyle name="Normal 2 2 2 2 2 2" xfId="71" xr:uid="{00000000-0005-0000-0000-000034000000}"/>
    <cellStyle name="Normal 2 3" xfId="68" xr:uid="{00000000-0005-0000-0000-000035000000}"/>
    <cellStyle name="Normal 2 4" xfId="62" xr:uid="{00000000-0005-0000-0000-000036000000}"/>
    <cellStyle name="Normal 2 5" xfId="14" xr:uid="{00000000-0005-0000-0000-000037000000}"/>
    <cellStyle name="Normal 3" xfId="7" xr:uid="{00000000-0005-0000-0000-000038000000}"/>
    <cellStyle name="Normal 3 2" xfId="63" xr:uid="{00000000-0005-0000-0000-000039000000}"/>
    <cellStyle name="Normal 3 3" xfId="17" xr:uid="{00000000-0005-0000-0000-00003A000000}"/>
    <cellStyle name="Normal 4" xfId="10" xr:uid="{00000000-0005-0000-0000-00003B000000}"/>
    <cellStyle name="Normal 4 2" xfId="70" xr:uid="{00000000-0005-0000-0000-00003C000000}"/>
    <cellStyle name="Note 2" xfId="55" xr:uid="{00000000-0005-0000-0000-00003D000000}"/>
    <cellStyle name="Output 2" xfId="56" xr:uid="{00000000-0005-0000-0000-00003E000000}"/>
    <cellStyle name="Percent" xfId="8" builtinId="5"/>
    <cellStyle name="Percent 2" xfId="9" xr:uid="{00000000-0005-0000-0000-000040000000}"/>
    <cellStyle name="Percent 2 2" xfId="67" xr:uid="{00000000-0005-0000-0000-000041000000}"/>
    <cellStyle name="Percent 2 3" xfId="15" xr:uid="{00000000-0005-0000-0000-000042000000}"/>
    <cellStyle name="Percent 3" xfId="12" xr:uid="{00000000-0005-0000-0000-000043000000}"/>
    <cellStyle name="Title 2" xfId="57" xr:uid="{00000000-0005-0000-0000-000044000000}"/>
    <cellStyle name="Total 2" xfId="58" xr:uid="{00000000-0005-0000-0000-000045000000}"/>
    <cellStyle name="Warning Text 2" xfId="59" xr:uid="{00000000-0005-0000-0000-000046000000}"/>
    <cellStyle name="whole number" xfId="60" xr:uid="{00000000-0005-0000-0000-000047000000}"/>
    <cellStyle name="whole number 2" xfId="61" xr:uid="{00000000-0005-0000-0000-000048000000}"/>
  </cellStyles>
  <dxfs count="0"/>
  <tableStyles count="0" defaultTableStyle="TableStyleMedium2" defaultPivotStyle="PivotStyleLight16"/>
  <colors>
    <mruColors>
      <color rgb="FFEF3B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worksheet" Target="worksheets/sheet14.xml"/><Relationship Id="rId10" Type="http://schemas.openxmlformats.org/officeDocument/2006/relationships/chartsheet" Target="chartsheets/sheet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Sheet1!$E$1</c:f>
              <c:strCache>
                <c:ptCount val="1"/>
                <c:pt idx="0">
                  <c:v>Scotland</c:v>
                </c:pt>
              </c:strCache>
            </c:strRef>
          </c:tx>
          <c:spPr>
            <a:ln w="50800" cap="rnd" cmpd="sng" algn="ctr">
              <a:solidFill>
                <a:srgbClr val="EF3B2C"/>
              </a:solidFill>
              <a:prstDash val="solid"/>
              <a:round/>
              <a:headEnd type="none" w="med" len="med"/>
              <a:tailEnd type="none" w="med" len="med"/>
            </a:ln>
            <a:effectLst/>
          </c:spPr>
          <c:marker>
            <c:symbol val="none"/>
          </c:marker>
          <c:cat>
            <c:numRef>
              <c:f>Sheet1!$A$2:$A$101</c:f>
              <c:numCache>
                <c:formatCode>General</c:formatCode>
                <c:ptCount val="100"/>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pt idx="96">
                  <c:v>2022</c:v>
                </c:pt>
              </c:numCache>
            </c:numRef>
          </c:cat>
          <c:val>
            <c:numRef>
              <c:f>Sheet1!$E$2:$E$101</c:f>
              <c:numCache>
                <c:formatCode>General</c:formatCode>
                <c:ptCount val="100"/>
                <c:pt idx="0">
                  <c:v>85.484438249048338</c:v>
                </c:pt>
                <c:pt idx="1">
                  <c:v>85.847746790884088</c:v>
                </c:pt>
                <c:pt idx="2">
                  <c:v>85.757393311248393</c:v>
                </c:pt>
                <c:pt idx="3">
                  <c:v>86.03662506017892</c:v>
                </c:pt>
                <c:pt idx="4">
                  <c:v>86.089176224215507</c:v>
                </c:pt>
                <c:pt idx="5">
                  <c:v>86.071086102941891</c:v>
                </c:pt>
                <c:pt idx="6">
                  <c:v>86.38279381740756</c:v>
                </c:pt>
                <c:pt idx="7">
                  <c:v>87.456731072018769</c:v>
                </c:pt>
                <c:pt idx="8">
                  <c:v>88.413933829551567</c:v>
                </c:pt>
                <c:pt idx="9">
                  <c:v>88.564358803104909</c:v>
                </c:pt>
                <c:pt idx="10">
                  <c:v>88.58844448634764</c:v>
                </c:pt>
                <c:pt idx="11">
                  <c:v>88.419629989051103</c:v>
                </c:pt>
                <c:pt idx="12">
                  <c:v>88.64265802331866</c:v>
                </c:pt>
                <c:pt idx="13">
                  <c:v>88.510634711833745</c:v>
                </c:pt>
                <c:pt idx="14">
                  <c:v>89.343641665617028</c:v>
                </c:pt>
                <c:pt idx="15">
                  <c:v>90.734138424704241</c:v>
                </c:pt>
                <c:pt idx="16">
                  <c:v>90.476876298104813</c:v>
                </c:pt>
                <c:pt idx="17">
                  <c:v>90.670376905811523</c:v>
                </c:pt>
                <c:pt idx="18">
                  <c:v>91.558351686327029</c:v>
                </c:pt>
                <c:pt idx="19">
                  <c:v>91.781846018573404</c:v>
                </c:pt>
                <c:pt idx="20">
                  <c:v>92.344631157478361</c:v>
                </c:pt>
                <c:pt idx="21">
                  <c:v>93.277812380046029</c:v>
                </c:pt>
                <c:pt idx="22">
                  <c:v>94.444269677878793</c:v>
                </c:pt>
                <c:pt idx="23">
                  <c:v>94.398391030310535</c:v>
                </c:pt>
                <c:pt idx="24">
                  <c:v>95.366392251505687</c:v>
                </c:pt>
                <c:pt idx="25">
                  <c:v>95.641443000102655</c:v>
                </c:pt>
                <c:pt idx="26">
                  <c:v>95.550003148844624</c:v>
                </c:pt>
                <c:pt idx="27">
                  <c:v>96.618782088497881</c:v>
                </c:pt>
                <c:pt idx="28">
                  <c:v>96.186512310481021</c:v>
                </c:pt>
                <c:pt idx="29">
                  <c:v>96.311493962173401</c:v>
                </c:pt>
                <c:pt idx="30">
                  <c:v>96.990359693453058</c:v>
                </c:pt>
                <c:pt idx="31">
                  <c:v>98.273061421915997</c:v>
                </c:pt>
                <c:pt idx="32">
                  <c:v>98.814094362945909</c:v>
                </c:pt>
                <c:pt idx="33">
                  <c:v>99.55405635372297</c:v>
                </c:pt>
                <c:pt idx="34">
                  <c:v>99.412366544586789</c:v>
                </c:pt>
                <c:pt idx="35">
                  <c:v>100.34795443376518</c:v>
                </c:pt>
                <c:pt idx="36">
                  <c:v>100.50068621062181</c:v>
                </c:pt>
                <c:pt idx="37">
                  <c:v>99.512351019477634</c:v>
                </c:pt>
                <c:pt idx="38">
                  <c:v>99.548347815759868</c:v>
                </c:pt>
                <c:pt idx="39">
                  <c:v>100.4386149541407</c:v>
                </c:pt>
                <c:pt idx="40">
                  <c:v>101.61611261065507</c:v>
                </c:pt>
                <c:pt idx="41">
                  <c:v>102.00226518036992</c:v>
                </c:pt>
                <c:pt idx="42">
                  <c:v>100.62043602021372</c:v>
                </c:pt>
                <c:pt idx="43">
                  <c:v>99.078322186102199</c:v>
                </c:pt>
                <c:pt idx="44">
                  <c:v>98.129357868154983</c:v>
                </c:pt>
                <c:pt idx="45">
                  <c:v>97.27809770168551</c:v>
                </c:pt>
                <c:pt idx="46">
                  <c:v>97.772210333543825</c:v>
                </c:pt>
                <c:pt idx="47">
                  <c:v>97.855129603475731</c:v>
                </c:pt>
                <c:pt idx="48">
                  <c:v>98.195511823133302</c:v>
                </c:pt>
                <c:pt idx="49">
                  <c:v>99.08815159390528</c:v>
                </c:pt>
                <c:pt idx="50">
                  <c:v>99.502357025924425</c:v>
                </c:pt>
                <c:pt idx="51">
                  <c:v>98.806229370047433</c:v>
                </c:pt>
                <c:pt idx="52">
                  <c:v>99.428548755290507</c:v>
                </c:pt>
                <c:pt idx="53">
                  <c:v>99.728306232484272</c:v>
                </c:pt>
                <c:pt idx="54">
                  <c:v>100.02948178123133</c:v>
                </c:pt>
                <c:pt idx="55">
                  <c:v>100.46822712443138</c:v>
                </c:pt>
                <c:pt idx="56">
                  <c:v>101.425486320297</c:v>
                </c:pt>
                <c:pt idx="57">
                  <c:v>101.20183086077527</c:v>
                </c:pt>
                <c:pt idx="58">
                  <c:v>101.41034790824239</c:v>
                </c:pt>
                <c:pt idx="59">
                  <c:v>102.14341447085535</c:v>
                </c:pt>
                <c:pt idx="60">
                  <c:v>102.04426307714786</c:v>
                </c:pt>
                <c:pt idx="61">
                  <c:v>102.92021517758725</c:v>
                </c:pt>
                <c:pt idx="62">
                  <c:v>103.58096466601185</c:v>
                </c:pt>
                <c:pt idx="63">
                  <c:v>104.03785593745367</c:v>
                </c:pt>
                <c:pt idx="64">
                  <c:v>104.84553310307786</c:v>
                </c:pt>
                <c:pt idx="65">
                  <c:v>105.74369250324989</c:v>
                </c:pt>
                <c:pt idx="66">
                  <c:v>106.53269940475889</c:v>
                </c:pt>
                <c:pt idx="67">
                  <c:v>106.62429520158865</c:v>
                </c:pt>
                <c:pt idx="68">
                  <c:v>107.15743043157705</c:v>
                </c:pt>
                <c:pt idx="69">
                  <c:v>106.78492681002965</c:v>
                </c:pt>
                <c:pt idx="70">
                  <c:v>106.32528180826095</c:v>
                </c:pt>
                <c:pt idx="71">
                  <c:v>106.39296773652708</c:v>
                </c:pt>
                <c:pt idx="72">
                  <c:v>106.42875327225549</c:v>
                </c:pt>
                <c:pt idx="73">
                  <c:v>106.2256029675201</c:v>
                </c:pt>
                <c:pt idx="74">
                  <c:v>106.93808958456268</c:v>
                </c:pt>
                <c:pt idx="75">
                  <c:v>106.47653346565231</c:v>
                </c:pt>
                <c:pt idx="76">
                  <c:v>107.50607646343424</c:v>
                </c:pt>
                <c:pt idx="77">
                  <c:v>108.07046956777052</c:v>
                </c:pt>
                <c:pt idx="78">
                  <c:v>108.83912638935416</c:v>
                </c:pt>
                <c:pt idx="79">
                  <c:v>108.97327160473912</c:v>
                </c:pt>
                <c:pt idx="80">
                  <c:v>108.76195753721048</c:v>
                </c:pt>
                <c:pt idx="81">
                  <c:v>109.28197510874868</c:v>
                </c:pt>
                <c:pt idx="82">
                  <c:v>108.76987596571823</c:v>
                </c:pt>
                <c:pt idx="83">
                  <c:v>108.3737854054141</c:v>
                </c:pt>
                <c:pt idx="84">
                  <c:v>108.82056172711918</c:v>
                </c:pt>
                <c:pt idx="85">
                  <c:v>109.316660846136</c:v>
                </c:pt>
                <c:pt idx="86">
                  <c:v>109.56882292383261</c:v>
                </c:pt>
                <c:pt idx="87">
                  <c:v>109.68187130156618</c:v>
                </c:pt>
                <c:pt idx="88">
                  <c:v>106.32106039300675</c:v>
                </c:pt>
                <c:pt idx="89">
                  <c:v>82.769693532599604</c:v>
                </c:pt>
                <c:pt idx="90">
                  <c:v>96.5785924922818</c:v>
                </c:pt>
                <c:pt idx="91">
                  <c:v>98.115974050441707</c:v>
                </c:pt>
                <c:pt idx="92">
                  <c:v>97.057857337116602</c:v>
                </c:pt>
                <c:pt idx="93">
                  <c:v>103.86003985643708</c:v>
                </c:pt>
                <c:pt idx="94">
                  <c:v>106.02859695477262</c:v>
                </c:pt>
                <c:pt idx="95">
                  <c:v>108.43375137317406</c:v>
                </c:pt>
                <c:pt idx="96">
                  <c:v>109.2081450958466</c:v>
                </c:pt>
                <c:pt idx="97">
                  <c:v>109.25582764407208</c:v>
                </c:pt>
                <c:pt idx="98">
                  <c:v>109.11735174447684</c:v>
                </c:pt>
                <c:pt idx="99">
                  <c:v>109.18846843009533</c:v>
                </c:pt>
              </c:numCache>
            </c:numRef>
          </c:val>
          <c:smooth val="0"/>
          <c:extLst>
            <c:ext xmlns:c16="http://schemas.microsoft.com/office/drawing/2014/chart" uri="{C3380CC4-5D6E-409C-BE32-E72D297353CC}">
              <c16:uniqueId val="{00000000-7525-4A5E-83CE-2C5A4C0681D1}"/>
            </c:ext>
          </c:extLst>
        </c:ser>
        <c:ser>
          <c:idx val="1"/>
          <c:order val="1"/>
          <c:tx>
            <c:strRef>
              <c:f>Sheet1!$F$1</c:f>
              <c:strCache>
                <c:ptCount val="1"/>
                <c:pt idx="0">
                  <c:v>UK</c:v>
                </c:pt>
              </c:strCache>
            </c:strRef>
          </c:tx>
          <c:spPr>
            <a:ln w="50800" cap="rnd" cmpd="sng" algn="ctr">
              <a:solidFill>
                <a:srgbClr val="595959"/>
              </a:solidFill>
              <a:prstDash val="solid"/>
              <a:round/>
              <a:headEnd type="none" w="med" len="med"/>
              <a:tailEnd type="none" w="med" len="med"/>
            </a:ln>
            <a:effectLst/>
          </c:spPr>
          <c:marker>
            <c:symbol val="none"/>
          </c:marker>
          <c:cat>
            <c:numRef>
              <c:f>Sheet1!$A$2:$A$101</c:f>
              <c:numCache>
                <c:formatCode>General</c:formatCode>
                <c:ptCount val="100"/>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pt idx="96">
                  <c:v>2022</c:v>
                </c:pt>
              </c:numCache>
            </c:numRef>
          </c:cat>
          <c:val>
            <c:numRef>
              <c:f>Sheet1!$F$2:$F$101</c:f>
              <c:numCache>
                <c:formatCode>General</c:formatCode>
                <c:ptCount val="100"/>
                <c:pt idx="0">
                  <c:v>82.397003745318358</c:v>
                </c:pt>
                <c:pt idx="1">
                  <c:v>82.718031032637782</c:v>
                </c:pt>
                <c:pt idx="2">
                  <c:v>82.93204922418407</c:v>
                </c:pt>
                <c:pt idx="3">
                  <c:v>83.360085607276631</c:v>
                </c:pt>
                <c:pt idx="4">
                  <c:v>83.895131086142342</c:v>
                </c:pt>
                <c:pt idx="5">
                  <c:v>84.216158373461752</c:v>
                </c:pt>
                <c:pt idx="6">
                  <c:v>85.500267522739449</c:v>
                </c:pt>
                <c:pt idx="7">
                  <c:v>86.677367576243995</c:v>
                </c:pt>
                <c:pt idx="8">
                  <c:v>87.640449438202268</c:v>
                </c:pt>
                <c:pt idx="9">
                  <c:v>88.175494917067965</c:v>
                </c:pt>
                <c:pt idx="10">
                  <c:v>88.496522204387389</c:v>
                </c:pt>
                <c:pt idx="11">
                  <c:v>88.817549491706799</c:v>
                </c:pt>
                <c:pt idx="12">
                  <c:v>89.459604066345648</c:v>
                </c:pt>
                <c:pt idx="13">
                  <c:v>89.673622257891921</c:v>
                </c:pt>
                <c:pt idx="14">
                  <c:v>89.994649545211345</c:v>
                </c:pt>
                <c:pt idx="15">
                  <c:v>90.101658640984496</c:v>
                </c:pt>
                <c:pt idx="16">
                  <c:v>90.315676832530784</c:v>
                </c:pt>
                <c:pt idx="17">
                  <c:v>90.636704119850194</c:v>
                </c:pt>
                <c:pt idx="18">
                  <c:v>91.171749598715905</c:v>
                </c:pt>
                <c:pt idx="19">
                  <c:v>91.920813269127891</c:v>
                </c:pt>
                <c:pt idx="20">
                  <c:v>92.348849652220437</c:v>
                </c:pt>
                <c:pt idx="21">
                  <c:v>92.9909042268593</c:v>
                </c:pt>
                <c:pt idx="22">
                  <c:v>93.846976993044422</c:v>
                </c:pt>
                <c:pt idx="23">
                  <c:v>94.382022471910133</c:v>
                </c:pt>
                <c:pt idx="24">
                  <c:v>94.703049759229543</c:v>
                </c:pt>
                <c:pt idx="25">
                  <c:v>95.131086142322118</c:v>
                </c:pt>
                <c:pt idx="26">
                  <c:v>95.131086142322118</c:v>
                </c:pt>
                <c:pt idx="27">
                  <c:v>95.238095238095255</c:v>
                </c:pt>
                <c:pt idx="28">
                  <c:v>95.773140716960953</c:v>
                </c:pt>
                <c:pt idx="29">
                  <c:v>96.522204387372952</c:v>
                </c:pt>
                <c:pt idx="30">
                  <c:v>97.164258962011786</c:v>
                </c:pt>
                <c:pt idx="31">
                  <c:v>98.020331728196908</c:v>
                </c:pt>
                <c:pt idx="32">
                  <c:v>98.234349919743195</c:v>
                </c:pt>
                <c:pt idx="33">
                  <c:v>98.234349919743195</c:v>
                </c:pt>
                <c:pt idx="34">
                  <c:v>98.234349919743195</c:v>
                </c:pt>
                <c:pt idx="35">
                  <c:v>98.448368111289469</c:v>
                </c:pt>
                <c:pt idx="36">
                  <c:v>99.304440877474605</c:v>
                </c:pt>
                <c:pt idx="37">
                  <c:v>99.732477260567165</c:v>
                </c:pt>
                <c:pt idx="38">
                  <c:v>100.26752273943286</c:v>
                </c:pt>
                <c:pt idx="39">
                  <c:v>100.69555912252541</c:v>
                </c:pt>
                <c:pt idx="40">
                  <c:v>101.01658640984485</c:v>
                </c:pt>
                <c:pt idx="41">
                  <c:v>100.26752273943286</c:v>
                </c:pt>
                <c:pt idx="42">
                  <c:v>98.662386302835756</c:v>
                </c:pt>
                <c:pt idx="43">
                  <c:v>96.201177100053528</c:v>
                </c:pt>
                <c:pt idx="44">
                  <c:v>94.168004280363832</c:v>
                </c:pt>
                <c:pt idx="45">
                  <c:v>93.739967897271271</c:v>
                </c:pt>
                <c:pt idx="46">
                  <c:v>93.739967897271271</c:v>
                </c:pt>
                <c:pt idx="47">
                  <c:v>93.846976993044422</c:v>
                </c:pt>
                <c:pt idx="48">
                  <c:v>94.489031567683256</c:v>
                </c:pt>
                <c:pt idx="49">
                  <c:v>95.452113429641543</c:v>
                </c:pt>
                <c:pt idx="50">
                  <c:v>95.880149812734089</c:v>
                </c:pt>
                <c:pt idx="51">
                  <c:v>95.773140716960953</c:v>
                </c:pt>
                <c:pt idx="52">
                  <c:v>95.773140716960953</c:v>
                </c:pt>
                <c:pt idx="53">
                  <c:v>95.666131621187816</c:v>
                </c:pt>
                <c:pt idx="54">
                  <c:v>95.666131621187816</c:v>
                </c:pt>
                <c:pt idx="55">
                  <c:v>95.452113429641543</c:v>
                </c:pt>
                <c:pt idx="56">
                  <c:v>96.094168004280363</c:v>
                </c:pt>
                <c:pt idx="57">
                  <c:v>95.880149812734089</c:v>
                </c:pt>
                <c:pt idx="58">
                  <c:v>96.950240770465484</c:v>
                </c:pt>
                <c:pt idx="59">
                  <c:v>96.629213483146088</c:v>
                </c:pt>
                <c:pt idx="60">
                  <c:v>96.736222578919225</c:v>
                </c:pt>
                <c:pt idx="61">
                  <c:v>97.271268057784937</c:v>
                </c:pt>
                <c:pt idx="62">
                  <c:v>97.806313536650634</c:v>
                </c:pt>
                <c:pt idx="63">
                  <c:v>98.234349919743195</c:v>
                </c:pt>
                <c:pt idx="64">
                  <c:v>98.98341359015518</c:v>
                </c:pt>
                <c:pt idx="65">
                  <c:v>99.625468164794015</c:v>
                </c:pt>
                <c:pt idx="66">
                  <c:v>100.16051364365973</c:v>
                </c:pt>
                <c:pt idx="67">
                  <c:v>100.69555912252541</c:v>
                </c:pt>
                <c:pt idx="68">
                  <c:v>100.90957731407171</c:v>
                </c:pt>
                <c:pt idx="69">
                  <c:v>101.33761369716427</c:v>
                </c:pt>
                <c:pt idx="70">
                  <c:v>101.55163188871057</c:v>
                </c:pt>
                <c:pt idx="71">
                  <c:v>102.08667736757626</c:v>
                </c:pt>
                <c:pt idx="72">
                  <c:v>102.19368646334939</c:v>
                </c:pt>
                <c:pt idx="73">
                  <c:v>102.62172284644197</c:v>
                </c:pt>
                <c:pt idx="74">
                  <c:v>102.94275013376139</c:v>
                </c:pt>
                <c:pt idx="75">
                  <c:v>103.47779561262709</c:v>
                </c:pt>
                <c:pt idx="76">
                  <c:v>104.11985018726593</c:v>
                </c:pt>
                <c:pt idx="77">
                  <c:v>104.5478865703585</c:v>
                </c:pt>
                <c:pt idx="78">
                  <c:v>104.86891385767791</c:v>
                </c:pt>
                <c:pt idx="79">
                  <c:v>105.40395933654364</c:v>
                </c:pt>
                <c:pt idx="80">
                  <c:v>105.40395933654364</c:v>
                </c:pt>
                <c:pt idx="81">
                  <c:v>105.72498662386305</c:v>
                </c:pt>
                <c:pt idx="82">
                  <c:v>106.15302300695562</c:v>
                </c:pt>
                <c:pt idx="83">
                  <c:v>106.26003210272874</c:v>
                </c:pt>
                <c:pt idx="84">
                  <c:v>106.79507758159446</c:v>
                </c:pt>
                <c:pt idx="85">
                  <c:v>106.79507758159446</c:v>
                </c:pt>
                <c:pt idx="86">
                  <c:v>107.33012306046015</c:v>
                </c:pt>
                <c:pt idx="87">
                  <c:v>107.11610486891388</c:v>
                </c:pt>
                <c:pt idx="88">
                  <c:v>104.22685928303908</c:v>
                </c:pt>
                <c:pt idx="89">
                  <c:v>82.289994649545235</c:v>
                </c:pt>
                <c:pt idx="90">
                  <c:v>95.773140716960953</c:v>
                </c:pt>
                <c:pt idx="91">
                  <c:v>96.843231674692362</c:v>
                </c:pt>
                <c:pt idx="92">
                  <c:v>95.773140716960953</c:v>
                </c:pt>
                <c:pt idx="93">
                  <c:v>101.97966827180312</c:v>
                </c:pt>
                <c:pt idx="94">
                  <c:v>103.58480470840021</c:v>
                </c:pt>
                <c:pt idx="95">
                  <c:v>105.08293204922421</c:v>
                </c:pt>
                <c:pt idx="96">
                  <c:v>105.18994114499733</c:v>
                </c:pt>
                <c:pt idx="97">
                  <c:v>105.18994114499733</c:v>
                </c:pt>
                <c:pt idx="98">
                  <c:v>104.97592295345103</c:v>
                </c:pt>
                <c:pt idx="99">
                  <c:v>104.97592295345103</c:v>
                </c:pt>
              </c:numCache>
            </c:numRef>
          </c:val>
          <c:smooth val="0"/>
          <c:extLst>
            <c:ext xmlns:c16="http://schemas.microsoft.com/office/drawing/2014/chart" uri="{C3380CC4-5D6E-409C-BE32-E72D297353CC}">
              <c16:uniqueId val="{00000001-7525-4A5E-83CE-2C5A4C0681D1}"/>
            </c:ext>
          </c:extLst>
        </c:ser>
        <c:ser>
          <c:idx val="2"/>
          <c:order val="2"/>
          <c:tx>
            <c:strRef>
              <c:f>Sheet1!$G$1</c:f>
              <c:strCache>
                <c:ptCount val="1"/>
                <c:pt idx="0">
                  <c:v>Scotland</c:v>
                </c:pt>
              </c:strCache>
            </c:strRef>
          </c:tx>
          <c:spPr>
            <a:ln w="50800" cap="rnd" cmpd="sng" algn="ctr">
              <a:noFill/>
              <a:prstDash val="solid"/>
              <a:round/>
              <a:headEnd type="none" w="med" len="med"/>
              <a:tailEnd type="none" w="med" len="med"/>
            </a:ln>
            <a:effectLst/>
          </c:spPr>
          <c:marker>
            <c:symbol val="none"/>
          </c:marker>
          <c:trendline>
            <c:spPr>
              <a:ln w="50800" cap="rnd">
                <a:solidFill>
                  <a:srgbClr val="EF3B2C"/>
                </a:solidFill>
                <a:prstDash val="sysDot"/>
              </a:ln>
              <a:effectLst/>
            </c:spPr>
            <c:trendlineType val="linear"/>
            <c:dispRSqr val="0"/>
            <c:dispEq val="0"/>
          </c:trendline>
          <c:cat>
            <c:numRef>
              <c:f>Sheet1!$A$2:$A$101</c:f>
              <c:numCache>
                <c:formatCode>General</c:formatCode>
                <c:ptCount val="100"/>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pt idx="96">
                  <c:v>2022</c:v>
                </c:pt>
              </c:numCache>
            </c:numRef>
          </c:cat>
          <c:val>
            <c:numRef>
              <c:f>Sheet1!$G$2:$G$101</c:f>
              <c:numCache>
                <c:formatCode>General</c:formatCode>
                <c:ptCount val="100"/>
                <c:pt idx="0">
                  <c:v>85.484438249048338</c:v>
                </c:pt>
                <c:pt idx="1">
                  <c:v>85.847746790884088</c:v>
                </c:pt>
                <c:pt idx="2">
                  <c:v>85.757393311248393</c:v>
                </c:pt>
                <c:pt idx="3">
                  <c:v>86.03662506017892</c:v>
                </c:pt>
                <c:pt idx="4">
                  <c:v>86.089176224215507</c:v>
                </c:pt>
                <c:pt idx="5">
                  <c:v>86.071086102941891</c:v>
                </c:pt>
                <c:pt idx="6">
                  <c:v>86.38279381740756</c:v>
                </c:pt>
                <c:pt idx="7">
                  <c:v>87.456731072018769</c:v>
                </c:pt>
                <c:pt idx="8">
                  <c:v>88.413933829551567</c:v>
                </c:pt>
                <c:pt idx="9">
                  <c:v>88.564358803104909</c:v>
                </c:pt>
                <c:pt idx="10">
                  <c:v>88.58844448634764</c:v>
                </c:pt>
                <c:pt idx="11">
                  <c:v>88.419629989051103</c:v>
                </c:pt>
                <c:pt idx="12">
                  <c:v>88.64265802331866</c:v>
                </c:pt>
                <c:pt idx="13">
                  <c:v>88.510634711833745</c:v>
                </c:pt>
                <c:pt idx="14">
                  <c:v>89.343641665617028</c:v>
                </c:pt>
                <c:pt idx="15">
                  <c:v>90.734138424704241</c:v>
                </c:pt>
                <c:pt idx="16">
                  <c:v>90.476876298104813</c:v>
                </c:pt>
                <c:pt idx="17">
                  <c:v>90.670376905811523</c:v>
                </c:pt>
                <c:pt idx="18">
                  <c:v>91.558351686327029</c:v>
                </c:pt>
                <c:pt idx="19">
                  <c:v>91.781846018573404</c:v>
                </c:pt>
                <c:pt idx="20">
                  <c:v>92.344631157478361</c:v>
                </c:pt>
                <c:pt idx="21">
                  <c:v>93.277812380046029</c:v>
                </c:pt>
                <c:pt idx="22">
                  <c:v>94.444269677878793</c:v>
                </c:pt>
                <c:pt idx="23">
                  <c:v>94.398391030310535</c:v>
                </c:pt>
                <c:pt idx="24">
                  <c:v>95.366392251505687</c:v>
                </c:pt>
                <c:pt idx="25">
                  <c:v>95.641443000102655</c:v>
                </c:pt>
                <c:pt idx="26">
                  <c:v>95.550003148844624</c:v>
                </c:pt>
                <c:pt idx="27">
                  <c:v>96.618782088497881</c:v>
                </c:pt>
                <c:pt idx="28">
                  <c:v>96.186512310481021</c:v>
                </c:pt>
                <c:pt idx="29">
                  <c:v>96.311493962173401</c:v>
                </c:pt>
                <c:pt idx="30">
                  <c:v>96.990359693453058</c:v>
                </c:pt>
                <c:pt idx="31">
                  <c:v>98.273061421915997</c:v>
                </c:pt>
                <c:pt idx="32">
                  <c:v>98.814094362945909</c:v>
                </c:pt>
                <c:pt idx="33">
                  <c:v>99.55405635372297</c:v>
                </c:pt>
                <c:pt idx="34">
                  <c:v>99.412366544586789</c:v>
                </c:pt>
                <c:pt idx="35">
                  <c:v>100.34795443376518</c:v>
                </c:pt>
              </c:numCache>
            </c:numRef>
          </c:val>
          <c:smooth val="0"/>
          <c:extLst>
            <c:ext xmlns:c16="http://schemas.microsoft.com/office/drawing/2014/chart" uri="{C3380CC4-5D6E-409C-BE32-E72D297353CC}">
              <c16:uniqueId val="{00000003-7525-4A5E-83CE-2C5A4C0681D1}"/>
            </c:ext>
          </c:extLst>
        </c:ser>
        <c:ser>
          <c:idx val="3"/>
          <c:order val="3"/>
          <c:tx>
            <c:strRef>
              <c:f>Sheet1!$H$1</c:f>
              <c:strCache>
                <c:ptCount val="1"/>
                <c:pt idx="0">
                  <c:v>UK</c:v>
                </c:pt>
              </c:strCache>
            </c:strRef>
          </c:tx>
          <c:spPr>
            <a:ln w="50800" cap="rnd" cmpd="sng" algn="ctr">
              <a:noFill/>
              <a:prstDash val="dash"/>
              <a:round/>
              <a:headEnd type="none" w="med" len="med"/>
              <a:tailEnd type="none" w="med" len="med"/>
            </a:ln>
            <a:effectLst/>
          </c:spPr>
          <c:marker>
            <c:symbol val="none"/>
          </c:marker>
          <c:trendline>
            <c:spPr>
              <a:ln w="50800" cap="rnd">
                <a:solidFill>
                  <a:schemeClr val="tx1">
                    <a:lumMod val="65000"/>
                    <a:lumOff val="35000"/>
                  </a:schemeClr>
                </a:solidFill>
                <a:prstDash val="sysDot"/>
              </a:ln>
              <a:effectLst/>
            </c:spPr>
            <c:trendlineType val="linear"/>
            <c:dispRSqr val="0"/>
            <c:dispEq val="0"/>
          </c:trendline>
          <c:cat>
            <c:numRef>
              <c:f>Sheet1!$A$2:$A$101</c:f>
              <c:numCache>
                <c:formatCode>General</c:formatCode>
                <c:ptCount val="100"/>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pt idx="96">
                  <c:v>2022</c:v>
                </c:pt>
              </c:numCache>
            </c:numRef>
          </c:cat>
          <c:val>
            <c:numRef>
              <c:f>Sheet1!$H$2:$H$101</c:f>
              <c:numCache>
                <c:formatCode>General</c:formatCode>
                <c:ptCount val="100"/>
                <c:pt idx="0">
                  <c:v>82.397003745318358</c:v>
                </c:pt>
                <c:pt idx="1">
                  <c:v>82.718031032637782</c:v>
                </c:pt>
                <c:pt idx="2">
                  <c:v>82.93204922418407</c:v>
                </c:pt>
                <c:pt idx="3">
                  <c:v>83.360085607276631</c:v>
                </c:pt>
                <c:pt idx="4">
                  <c:v>83.895131086142342</c:v>
                </c:pt>
                <c:pt idx="5">
                  <c:v>84.216158373461752</c:v>
                </c:pt>
                <c:pt idx="6">
                  <c:v>85.500267522739449</c:v>
                </c:pt>
                <c:pt idx="7">
                  <c:v>86.677367576243995</c:v>
                </c:pt>
                <c:pt idx="8">
                  <c:v>87.640449438202268</c:v>
                </c:pt>
                <c:pt idx="9">
                  <c:v>88.175494917067965</c:v>
                </c:pt>
                <c:pt idx="10">
                  <c:v>88.496522204387389</c:v>
                </c:pt>
                <c:pt idx="11">
                  <c:v>88.817549491706799</c:v>
                </c:pt>
                <c:pt idx="12">
                  <c:v>89.459604066345648</c:v>
                </c:pt>
                <c:pt idx="13">
                  <c:v>89.673622257891921</c:v>
                </c:pt>
                <c:pt idx="14">
                  <c:v>89.994649545211345</c:v>
                </c:pt>
                <c:pt idx="15">
                  <c:v>90.101658640984496</c:v>
                </c:pt>
                <c:pt idx="16">
                  <c:v>90.315676832530784</c:v>
                </c:pt>
                <c:pt idx="17">
                  <c:v>90.636704119850194</c:v>
                </c:pt>
                <c:pt idx="18">
                  <c:v>91.171749598715905</c:v>
                </c:pt>
                <c:pt idx="19">
                  <c:v>91.920813269127891</c:v>
                </c:pt>
                <c:pt idx="20">
                  <c:v>92.348849652220437</c:v>
                </c:pt>
                <c:pt idx="21">
                  <c:v>92.9909042268593</c:v>
                </c:pt>
                <c:pt idx="22">
                  <c:v>93.846976993044422</c:v>
                </c:pt>
                <c:pt idx="23">
                  <c:v>94.382022471910133</c:v>
                </c:pt>
                <c:pt idx="24">
                  <c:v>94.703049759229543</c:v>
                </c:pt>
                <c:pt idx="25">
                  <c:v>95.131086142322118</c:v>
                </c:pt>
                <c:pt idx="26">
                  <c:v>95.131086142322118</c:v>
                </c:pt>
                <c:pt idx="27">
                  <c:v>95.238095238095255</c:v>
                </c:pt>
                <c:pt idx="28">
                  <c:v>95.773140716960953</c:v>
                </c:pt>
                <c:pt idx="29">
                  <c:v>96.522204387372952</c:v>
                </c:pt>
                <c:pt idx="30">
                  <c:v>97.164258962011786</c:v>
                </c:pt>
                <c:pt idx="31">
                  <c:v>98.020331728196908</c:v>
                </c:pt>
                <c:pt idx="32">
                  <c:v>98.234349919743195</c:v>
                </c:pt>
                <c:pt idx="33">
                  <c:v>98.234349919743195</c:v>
                </c:pt>
                <c:pt idx="34">
                  <c:v>98.234349919743195</c:v>
                </c:pt>
                <c:pt idx="35">
                  <c:v>98.448368111289469</c:v>
                </c:pt>
              </c:numCache>
            </c:numRef>
          </c:val>
          <c:smooth val="0"/>
          <c:extLst>
            <c:ext xmlns:c16="http://schemas.microsoft.com/office/drawing/2014/chart" uri="{C3380CC4-5D6E-409C-BE32-E72D297353CC}">
              <c16:uniqueId val="{00000005-7525-4A5E-83CE-2C5A4C0681D1}"/>
            </c:ext>
          </c:extLst>
        </c:ser>
        <c:dLbls>
          <c:showLegendKey val="0"/>
          <c:showVal val="0"/>
          <c:showCatName val="0"/>
          <c:showSerName val="0"/>
          <c:showPercent val="0"/>
          <c:showBubbleSize val="0"/>
        </c:dLbls>
        <c:smooth val="0"/>
        <c:axId val="518053503"/>
        <c:axId val="518055583"/>
      </c:lineChart>
      <c:catAx>
        <c:axId val="518053503"/>
        <c:scaling>
          <c:orientation val="minMax"/>
        </c:scaling>
        <c:delete val="0"/>
        <c:axPos val="b"/>
        <c:numFmt formatCode="General" sourceLinked="1"/>
        <c:majorTickMark val="none"/>
        <c:minorTickMark val="none"/>
        <c:tickLblPos val="nextTo"/>
        <c:spPr>
          <a:noFill/>
          <a:ln w="19050" cap="flat" cmpd="sng" algn="ctr">
            <a:solidFill>
              <a:srgbClr val="D9D9D9"/>
            </a:solidFill>
            <a:round/>
          </a:ln>
          <a:effectLst/>
        </c:spPr>
        <c:txPr>
          <a:bodyPr rot="-2700000" spcFirstLastPara="1" vertOverflow="ellipsis" vert="horz" wrap="square" anchor="ctr" anchorCtr="1"/>
          <a:lstStyle/>
          <a:p>
            <a:pPr>
              <a:defRPr sz="1600" b="0" i="0" u="none" strike="noStrike" kern="1200" baseline="0">
                <a:solidFill>
                  <a:srgbClr val="46413C"/>
                </a:solidFill>
                <a:latin typeface="Arial"/>
                <a:ea typeface="Arial"/>
                <a:cs typeface="Arial"/>
              </a:defRPr>
            </a:pPr>
            <a:endParaRPr lang="en-US"/>
          </a:p>
        </c:txPr>
        <c:crossAx val="518055583"/>
        <c:crosses val="autoZero"/>
        <c:auto val="1"/>
        <c:lblAlgn val="ctr"/>
        <c:lblOffset val="100"/>
        <c:tickLblSkip val="1"/>
        <c:tickMarkSkip val="4"/>
        <c:noMultiLvlLbl val="0"/>
      </c:catAx>
      <c:valAx>
        <c:axId val="518055583"/>
        <c:scaling>
          <c:orientation val="minMax"/>
          <c:min val="70"/>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600" b="0" i="0" u="none" strike="noStrike" kern="1200" baseline="0">
                    <a:solidFill>
                      <a:srgbClr val="46413C"/>
                    </a:solidFill>
                    <a:latin typeface="Arial"/>
                    <a:ea typeface="Arial"/>
                    <a:cs typeface="Arial"/>
                  </a:defRPr>
                </a:pPr>
                <a:r>
                  <a:rPr lang="en-GB"/>
                  <a:t>Index (2007 = 100)</a:t>
                </a:r>
              </a:p>
            </c:rich>
          </c:tx>
          <c:overlay val="0"/>
          <c:spPr>
            <a:noFill/>
            <a:ln>
              <a:noFill/>
            </a:ln>
            <a:effectLst/>
          </c:spPr>
          <c:txPr>
            <a:bodyPr rot="-5400000" spcFirstLastPara="1" vertOverflow="ellipsis" vert="horz" wrap="square" anchor="ctr" anchorCtr="1"/>
            <a:lstStyle/>
            <a:p>
              <a:pPr>
                <a:defRPr sz="1600" b="0" i="0" u="none" strike="noStrike" kern="1200" baseline="0">
                  <a:solidFill>
                    <a:srgbClr val="46413C"/>
                  </a:solidFill>
                  <a:latin typeface="Arial"/>
                  <a:ea typeface="Arial"/>
                  <a:cs typeface="Arial"/>
                </a:defRPr>
              </a:pPr>
              <a:endParaRPr lang="en-US"/>
            </a:p>
          </c:txPr>
        </c:title>
        <c:numFmt formatCode="General" sourceLinked="1"/>
        <c:majorTickMark val="none"/>
        <c:minorTickMark val="none"/>
        <c:tickLblPos val="nextTo"/>
        <c:spPr>
          <a:noFill/>
          <a:ln w="19050">
            <a:solidFill>
              <a:srgbClr val="D9D9D9"/>
            </a:solidFill>
          </a:ln>
          <a:effectLst/>
        </c:spPr>
        <c:txPr>
          <a:bodyPr rot="-60000000" spcFirstLastPara="1" vertOverflow="ellipsis" vert="horz" wrap="square" anchor="ctr" anchorCtr="1"/>
          <a:lstStyle/>
          <a:p>
            <a:pPr>
              <a:defRPr sz="1600" b="0" i="0" u="none" strike="noStrike" kern="1200" baseline="0">
                <a:solidFill>
                  <a:srgbClr val="46413C"/>
                </a:solidFill>
                <a:latin typeface="Arial"/>
                <a:ea typeface="Arial"/>
                <a:cs typeface="Arial"/>
              </a:defRPr>
            </a:pPr>
            <a:endParaRPr lang="en-US"/>
          </a:p>
        </c:txPr>
        <c:crossAx val="518053503"/>
        <c:crosses val="autoZero"/>
        <c:crossBetween val="midCat"/>
      </c:valAx>
      <c:spPr>
        <a:noFill/>
        <a:ln>
          <a:noFill/>
        </a:ln>
        <a:effectLst/>
      </c:spPr>
    </c:plotArea>
    <c:legend>
      <c:legendPos val="b"/>
      <c:legendEntry>
        <c:idx val="2"/>
        <c:delete val="1"/>
      </c:legendEntry>
      <c:legendEntry>
        <c:idx val="3"/>
        <c:delete val="1"/>
      </c:legendEntry>
      <c:layout>
        <c:manualLayout>
          <c:xMode val="edge"/>
          <c:yMode val="edge"/>
          <c:x val="7.2610980721711016E-2"/>
          <c:y val="2.9202337955615269E-2"/>
          <c:w val="0.89999992464077605"/>
          <c:h val="4.964922086843819E-2"/>
        </c:manualLayout>
      </c:layout>
      <c:overlay val="1"/>
      <c:spPr>
        <a:noFill/>
        <a:ln>
          <a:noFill/>
        </a:ln>
        <a:effectLst/>
      </c:spPr>
      <c:txPr>
        <a:bodyPr rot="0" spcFirstLastPara="1" vertOverflow="ellipsis" vert="horz" wrap="square" anchor="ctr" anchorCtr="1"/>
        <a:lstStyle/>
        <a:p>
          <a:pPr>
            <a:defRPr sz="1600" b="0" i="0" u="none" strike="noStrike" kern="1200" baseline="0">
              <a:solidFill>
                <a:srgbClr val="46413C"/>
              </a:solidFill>
              <a:latin typeface="Arial"/>
              <a:ea typeface="Arial"/>
              <a:cs typeface="Arial"/>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600">
          <a:solidFill>
            <a:srgbClr val="46413C"/>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915333075528571E-4"/>
          <c:y val="0"/>
          <c:w val="0.99937084666924469"/>
          <c:h val="1"/>
        </c:manualLayout>
      </c:layout>
      <c:barChart>
        <c:barDir val="col"/>
        <c:grouping val="clustered"/>
        <c:varyColors val="0"/>
        <c:ser>
          <c:idx val="0"/>
          <c:order val="0"/>
          <c:spPr>
            <a:solidFill>
              <a:srgbClr val="420B4E"/>
            </a:solidFill>
          </c:spPr>
          <c:invertIfNegative val="0"/>
          <c:val>
            <c:numRef>
              <c:f>'Inkscape chart 1 original'!$F$18:$F$23</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A738-44CD-81DC-A91D851D057A}"/>
            </c:ext>
          </c:extLst>
        </c:ser>
        <c:dLbls>
          <c:showLegendKey val="0"/>
          <c:showVal val="0"/>
          <c:showCatName val="0"/>
          <c:showSerName val="0"/>
          <c:showPercent val="0"/>
          <c:showBubbleSize val="0"/>
        </c:dLbls>
        <c:gapWidth val="133"/>
        <c:axId val="807387912"/>
        <c:axId val="1"/>
      </c:barChart>
      <c:lineChart>
        <c:grouping val="standard"/>
        <c:varyColors val="0"/>
        <c:ser>
          <c:idx val="1"/>
          <c:order val="1"/>
          <c:spPr>
            <a:ln w="114300">
              <a:solidFill>
                <a:srgbClr val="863793"/>
              </a:solidFill>
            </a:ln>
          </c:spPr>
          <c:marker>
            <c:symbol val="none"/>
          </c:marker>
          <c:dPt>
            <c:idx val="0"/>
            <c:marker>
              <c:symbol val="circle"/>
              <c:size val="20"/>
              <c:spPr>
                <a:solidFill>
                  <a:srgbClr val="863793"/>
                </a:solidFill>
                <a:ln>
                  <a:solidFill>
                    <a:srgbClr val="863793"/>
                  </a:solidFill>
                </a:ln>
              </c:spPr>
            </c:marker>
            <c:bubble3D val="0"/>
            <c:extLst>
              <c:ext xmlns:c16="http://schemas.microsoft.com/office/drawing/2014/chart" uri="{C3380CC4-5D6E-409C-BE32-E72D297353CC}">
                <c16:uniqueId val="{00000002-A738-44CD-81DC-A91D851D057A}"/>
              </c:ext>
            </c:extLst>
          </c:dPt>
          <c:dPt>
            <c:idx val="3"/>
            <c:bubble3D val="0"/>
            <c:extLst>
              <c:ext xmlns:c16="http://schemas.microsoft.com/office/drawing/2014/chart" uri="{C3380CC4-5D6E-409C-BE32-E72D297353CC}">
                <c16:uniqueId val="{00000004-A738-44CD-81DC-A91D851D057A}"/>
              </c:ext>
            </c:extLst>
          </c:dPt>
          <c:dPt>
            <c:idx val="5"/>
            <c:bubble3D val="0"/>
            <c:extLst>
              <c:ext xmlns:c16="http://schemas.microsoft.com/office/drawing/2014/chart" uri="{C3380CC4-5D6E-409C-BE32-E72D297353CC}">
                <c16:uniqueId val="{00000006-A738-44CD-81DC-A91D851D057A}"/>
              </c:ext>
            </c:extLst>
          </c:dPt>
          <c:dPt>
            <c:idx val="6"/>
            <c:marker>
              <c:symbol val="circle"/>
              <c:size val="20"/>
              <c:spPr>
                <a:solidFill>
                  <a:srgbClr val="863793"/>
                </a:solidFill>
              </c:spPr>
            </c:marker>
            <c:bubble3D val="0"/>
            <c:extLst>
              <c:ext xmlns:c16="http://schemas.microsoft.com/office/drawing/2014/chart" uri="{C3380CC4-5D6E-409C-BE32-E72D297353CC}">
                <c16:uniqueId val="{00000008-A738-44CD-81DC-A91D851D057A}"/>
              </c:ext>
            </c:extLst>
          </c:dPt>
          <c:dPt>
            <c:idx val="12"/>
            <c:marker>
              <c:symbol val="circle"/>
              <c:size val="15"/>
              <c:spPr>
                <a:solidFill>
                  <a:srgbClr val="863793"/>
                </a:solidFill>
                <a:ln>
                  <a:solidFill>
                    <a:srgbClr val="863793"/>
                  </a:solidFill>
                </a:ln>
              </c:spPr>
            </c:marker>
            <c:bubble3D val="0"/>
            <c:extLst>
              <c:ext xmlns:c16="http://schemas.microsoft.com/office/drawing/2014/chart" uri="{C3380CC4-5D6E-409C-BE32-E72D297353CC}">
                <c16:uniqueId val="{0000000A-A738-44CD-81DC-A91D851D057A}"/>
              </c:ext>
            </c:extLst>
          </c:dPt>
          <c:val>
            <c:numRef>
              <c:f>'Inkscape chart 1 original'!$G$18:$G$23</c:f>
              <c:numCache>
                <c:formatCode>General</c:formatCode>
                <c:ptCount val="6"/>
                <c:pt idx="0">
                  <c:v>5.4097099603287934E-3</c:v>
                </c:pt>
                <c:pt idx="1">
                  <c:v>7.4830806489068775E-3</c:v>
                </c:pt>
                <c:pt idx="2">
                  <c:v>2.9553588517731125E-3</c:v>
                </c:pt>
                <c:pt idx="3">
                  <c:v>3.0451457217139E-3</c:v>
                </c:pt>
                <c:pt idx="4">
                  <c:v>3.8603403727775426E-3</c:v>
                </c:pt>
                <c:pt idx="5">
                  <c:v>0</c:v>
                </c:pt>
              </c:numCache>
            </c:numRef>
          </c:val>
          <c:smooth val="0"/>
          <c:extLst>
            <c:ext xmlns:c16="http://schemas.microsoft.com/office/drawing/2014/chart" uri="{C3380CC4-5D6E-409C-BE32-E72D297353CC}">
              <c16:uniqueId val="{0000000B-A738-44CD-81DC-A91D851D057A}"/>
            </c:ext>
          </c:extLst>
        </c:ser>
        <c:dLbls>
          <c:showLegendKey val="0"/>
          <c:showVal val="0"/>
          <c:showCatName val="0"/>
          <c:showSerName val="0"/>
          <c:showPercent val="0"/>
          <c:showBubbleSize val="0"/>
        </c:dLbls>
        <c:marker val="1"/>
        <c:smooth val="0"/>
        <c:axId val="807387912"/>
        <c:axId val="1"/>
      </c:lineChart>
      <c:catAx>
        <c:axId val="807387912"/>
        <c:scaling>
          <c:orientation val="minMax"/>
        </c:scaling>
        <c:delete val="0"/>
        <c:axPos val="b"/>
        <c:majorTickMark val="none"/>
        <c:minorTickMark val="none"/>
        <c:tickLblPos val="none"/>
        <c:spPr>
          <a:ln w="19050">
            <a:solidFill>
              <a:schemeClr val="bg1">
                <a:lumMod val="75000"/>
              </a:schemeClr>
            </a:solidFill>
          </a:ln>
        </c:sp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807387912"/>
        <c:crosses val="autoZero"/>
        <c:crossBetween val="between"/>
      </c:valAx>
      <c:spPr>
        <a:ln>
          <a:noFill/>
        </a:ln>
      </c:spPr>
    </c:plotArea>
    <c:plotVisOnly val="1"/>
    <c:dispBlanksAs val="gap"/>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915333075528571E-4"/>
          <c:y val="0"/>
          <c:w val="0.99937084666924469"/>
          <c:h val="0.99349065213002219"/>
        </c:manualLayout>
      </c:layout>
      <c:barChart>
        <c:barDir val="col"/>
        <c:grouping val="clustered"/>
        <c:varyColors val="0"/>
        <c:ser>
          <c:idx val="0"/>
          <c:order val="0"/>
          <c:spPr>
            <a:solidFill>
              <a:srgbClr val="420B4E"/>
            </a:solidFill>
          </c:spPr>
          <c:invertIfNegative val="0"/>
          <c:val>
            <c:numRef>
              <c:f>'Inkscape chart 2 original'!$F$22:$F$27</c:f>
              <c:numCache>
                <c:formatCode>0.00</c:formatCode>
                <c:ptCount val="6"/>
                <c:pt idx="0" formatCode="General">
                  <c:v>0</c:v>
                </c:pt>
                <c:pt idx="1">
                  <c:v>0</c:v>
                </c:pt>
                <c:pt idx="2" formatCode="General">
                  <c:v>0</c:v>
                </c:pt>
                <c:pt idx="3" formatCode="General">
                  <c:v>0</c:v>
                </c:pt>
                <c:pt idx="4" formatCode="General">
                  <c:v>0</c:v>
                </c:pt>
                <c:pt idx="5" formatCode="General">
                  <c:v>0</c:v>
                </c:pt>
              </c:numCache>
            </c:numRef>
          </c:val>
          <c:extLst>
            <c:ext xmlns:c16="http://schemas.microsoft.com/office/drawing/2014/chart" uri="{C3380CC4-5D6E-409C-BE32-E72D297353CC}">
              <c16:uniqueId val="{00000000-A9DE-4641-8BCD-FE9DFF59FCAC}"/>
            </c:ext>
          </c:extLst>
        </c:ser>
        <c:dLbls>
          <c:showLegendKey val="0"/>
          <c:showVal val="0"/>
          <c:showCatName val="0"/>
          <c:showSerName val="0"/>
          <c:showPercent val="0"/>
          <c:showBubbleSize val="0"/>
        </c:dLbls>
        <c:gapWidth val="133"/>
        <c:axId val="807367424"/>
        <c:axId val="1"/>
      </c:barChart>
      <c:lineChart>
        <c:grouping val="standard"/>
        <c:varyColors val="0"/>
        <c:ser>
          <c:idx val="1"/>
          <c:order val="1"/>
          <c:spPr>
            <a:ln w="114300">
              <a:solidFill>
                <a:srgbClr val="863793"/>
              </a:solidFill>
            </a:ln>
          </c:spPr>
          <c:marker>
            <c:symbol val="none"/>
          </c:marker>
          <c:dPt>
            <c:idx val="0"/>
            <c:marker>
              <c:symbol val="circle"/>
              <c:size val="20"/>
              <c:spPr>
                <a:solidFill>
                  <a:srgbClr val="863793"/>
                </a:solidFill>
                <a:ln>
                  <a:solidFill>
                    <a:srgbClr val="863793"/>
                  </a:solidFill>
                </a:ln>
              </c:spPr>
            </c:marker>
            <c:bubble3D val="0"/>
            <c:extLst>
              <c:ext xmlns:c16="http://schemas.microsoft.com/office/drawing/2014/chart" uri="{C3380CC4-5D6E-409C-BE32-E72D297353CC}">
                <c16:uniqueId val="{00000002-A9DE-4641-8BCD-FE9DFF59FCAC}"/>
              </c:ext>
            </c:extLst>
          </c:dPt>
          <c:dPt>
            <c:idx val="3"/>
            <c:bubble3D val="0"/>
            <c:extLst>
              <c:ext xmlns:c16="http://schemas.microsoft.com/office/drawing/2014/chart" uri="{C3380CC4-5D6E-409C-BE32-E72D297353CC}">
                <c16:uniqueId val="{00000004-A9DE-4641-8BCD-FE9DFF59FCAC}"/>
              </c:ext>
            </c:extLst>
          </c:dPt>
          <c:dPt>
            <c:idx val="5"/>
            <c:bubble3D val="0"/>
            <c:extLst>
              <c:ext xmlns:c16="http://schemas.microsoft.com/office/drawing/2014/chart" uri="{C3380CC4-5D6E-409C-BE32-E72D297353CC}">
                <c16:uniqueId val="{00000006-A9DE-4641-8BCD-FE9DFF59FCAC}"/>
              </c:ext>
            </c:extLst>
          </c:dPt>
          <c:dPt>
            <c:idx val="6"/>
            <c:marker>
              <c:symbol val="circle"/>
              <c:size val="20"/>
              <c:spPr>
                <a:solidFill>
                  <a:srgbClr val="863793"/>
                </a:solidFill>
              </c:spPr>
            </c:marker>
            <c:bubble3D val="0"/>
            <c:extLst>
              <c:ext xmlns:c16="http://schemas.microsoft.com/office/drawing/2014/chart" uri="{C3380CC4-5D6E-409C-BE32-E72D297353CC}">
                <c16:uniqueId val="{00000008-A9DE-4641-8BCD-FE9DFF59FCAC}"/>
              </c:ext>
            </c:extLst>
          </c:dPt>
          <c:dPt>
            <c:idx val="12"/>
            <c:marker>
              <c:symbol val="circle"/>
              <c:size val="15"/>
              <c:spPr>
                <a:solidFill>
                  <a:srgbClr val="863793"/>
                </a:solidFill>
                <a:ln>
                  <a:solidFill>
                    <a:srgbClr val="863793"/>
                  </a:solidFill>
                </a:ln>
              </c:spPr>
            </c:marker>
            <c:bubble3D val="0"/>
            <c:extLst>
              <c:ext xmlns:c16="http://schemas.microsoft.com/office/drawing/2014/chart" uri="{C3380CC4-5D6E-409C-BE32-E72D297353CC}">
                <c16:uniqueId val="{0000000A-A9DE-4641-8BCD-FE9DFF59FCAC}"/>
              </c:ext>
            </c:extLst>
          </c:dPt>
          <c:val>
            <c:numRef>
              <c:f>'Inkscape chart 2 original'!$G$22:$G$27</c:f>
              <c:numCache>
                <c:formatCode>General</c:formatCode>
                <c:ptCount val="6"/>
                <c:pt idx="0">
                  <c:v>1.9404077191036768E-2</c:v>
                </c:pt>
                <c:pt idx="1">
                  <c:v>1.9664598745977507E-2</c:v>
                </c:pt>
                <c:pt idx="2">
                  <c:v>2.0399385054857305E-2</c:v>
                </c:pt>
                <c:pt idx="3">
                  <c:v>1.8722311027572523E-2</c:v>
                </c:pt>
                <c:pt idx="4">
                  <c:v>1.7217077147480549E-2</c:v>
                </c:pt>
                <c:pt idx="5">
                  <c:v>9.796129642309824E-3</c:v>
                </c:pt>
              </c:numCache>
            </c:numRef>
          </c:val>
          <c:smooth val="0"/>
          <c:extLst>
            <c:ext xmlns:c16="http://schemas.microsoft.com/office/drawing/2014/chart" uri="{C3380CC4-5D6E-409C-BE32-E72D297353CC}">
              <c16:uniqueId val="{0000000B-A9DE-4641-8BCD-FE9DFF59FCAC}"/>
            </c:ext>
          </c:extLst>
        </c:ser>
        <c:dLbls>
          <c:showLegendKey val="0"/>
          <c:showVal val="0"/>
          <c:showCatName val="0"/>
          <c:showSerName val="0"/>
          <c:showPercent val="0"/>
          <c:showBubbleSize val="0"/>
        </c:dLbls>
        <c:marker val="1"/>
        <c:smooth val="0"/>
        <c:axId val="807367424"/>
        <c:axId val="1"/>
      </c:lineChart>
      <c:catAx>
        <c:axId val="807367424"/>
        <c:scaling>
          <c:orientation val="minMax"/>
        </c:scaling>
        <c:delete val="0"/>
        <c:axPos val="b"/>
        <c:majorTickMark val="none"/>
        <c:minorTickMark val="none"/>
        <c:tickLblPos val="none"/>
        <c:spPr>
          <a:solidFill>
            <a:schemeClr val="bg1">
              <a:lumMod val="75000"/>
            </a:schemeClr>
          </a:solidFill>
          <a:ln w="19050"/>
        </c:sp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807367424"/>
        <c:crosses val="autoZero"/>
        <c:crossBetween val="between"/>
      </c:valAx>
      <c:spPr>
        <a:ln>
          <a:noFill/>
        </a:ln>
      </c:spPr>
    </c:plotArea>
    <c:plotVisOnly val="1"/>
    <c:dispBlanksAs val="gap"/>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917529328528109E-4"/>
          <c:y val="0"/>
          <c:w val="0.99485555277712923"/>
          <c:h val="1"/>
        </c:manualLayout>
      </c:layout>
      <c:barChart>
        <c:barDir val="col"/>
        <c:grouping val="clustered"/>
        <c:varyColors val="0"/>
        <c:ser>
          <c:idx val="0"/>
          <c:order val="0"/>
          <c:spPr>
            <a:solidFill>
              <a:srgbClr val="420B4E"/>
            </a:solidFill>
          </c:spPr>
          <c:invertIfNegative val="0"/>
          <c:val>
            <c:numRef>
              <c:f>'Inkscape chart 3 (2)'!$F$6:$F$24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0-8148-478E-BC80-5C583E106C85}"/>
            </c:ext>
          </c:extLst>
        </c:ser>
        <c:dLbls>
          <c:showLegendKey val="0"/>
          <c:showVal val="0"/>
          <c:showCatName val="0"/>
          <c:showSerName val="0"/>
          <c:showPercent val="0"/>
          <c:showBubbleSize val="0"/>
        </c:dLbls>
        <c:gapWidth val="133"/>
        <c:axId val="807369064"/>
        <c:axId val="1"/>
      </c:barChart>
      <c:lineChart>
        <c:grouping val="standard"/>
        <c:varyColors val="0"/>
        <c:ser>
          <c:idx val="1"/>
          <c:order val="1"/>
          <c:spPr>
            <a:ln w="114300">
              <a:solidFill>
                <a:srgbClr val="863793"/>
              </a:solidFill>
            </a:ln>
          </c:spPr>
          <c:marker>
            <c:symbol val="none"/>
          </c:marker>
          <c:dPt>
            <c:idx val="0"/>
            <c:marker>
              <c:symbol val="circle"/>
              <c:size val="20"/>
              <c:spPr>
                <a:solidFill>
                  <a:srgbClr val="863793"/>
                </a:solidFill>
                <a:ln>
                  <a:solidFill>
                    <a:srgbClr val="863793"/>
                  </a:solidFill>
                </a:ln>
              </c:spPr>
            </c:marker>
            <c:bubble3D val="0"/>
            <c:extLst>
              <c:ext xmlns:c16="http://schemas.microsoft.com/office/drawing/2014/chart" uri="{C3380CC4-5D6E-409C-BE32-E72D297353CC}">
                <c16:uniqueId val="{00000002-8148-478E-BC80-5C583E106C85}"/>
              </c:ext>
            </c:extLst>
          </c:dPt>
          <c:dPt>
            <c:idx val="3"/>
            <c:bubble3D val="0"/>
            <c:extLst>
              <c:ext xmlns:c16="http://schemas.microsoft.com/office/drawing/2014/chart" uri="{C3380CC4-5D6E-409C-BE32-E72D297353CC}">
                <c16:uniqueId val="{00000004-8148-478E-BC80-5C583E106C85}"/>
              </c:ext>
            </c:extLst>
          </c:dPt>
          <c:dPt>
            <c:idx val="5"/>
            <c:bubble3D val="0"/>
            <c:extLst>
              <c:ext xmlns:c16="http://schemas.microsoft.com/office/drawing/2014/chart" uri="{C3380CC4-5D6E-409C-BE32-E72D297353CC}">
                <c16:uniqueId val="{00000006-8148-478E-BC80-5C583E106C85}"/>
              </c:ext>
            </c:extLst>
          </c:dPt>
          <c:dPt>
            <c:idx val="6"/>
            <c:bubble3D val="0"/>
            <c:extLst>
              <c:ext xmlns:c16="http://schemas.microsoft.com/office/drawing/2014/chart" uri="{C3380CC4-5D6E-409C-BE32-E72D297353CC}">
                <c16:uniqueId val="{00000008-8148-478E-BC80-5C583E106C85}"/>
              </c:ext>
            </c:extLst>
          </c:dPt>
          <c:dPt>
            <c:idx val="12"/>
            <c:bubble3D val="0"/>
            <c:extLst>
              <c:ext xmlns:c16="http://schemas.microsoft.com/office/drawing/2014/chart" uri="{C3380CC4-5D6E-409C-BE32-E72D297353CC}">
                <c16:uniqueId val="{0000000A-8148-478E-BC80-5C583E106C85}"/>
              </c:ext>
            </c:extLst>
          </c:dPt>
          <c:dPt>
            <c:idx val="17"/>
            <c:marker>
              <c:symbol val="circle"/>
              <c:size val="20"/>
              <c:spPr>
                <a:solidFill>
                  <a:srgbClr val="863793"/>
                </a:solidFill>
                <a:ln>
                  <a:solidFill>
                    <a:srgbClr val="863793"/>
                  </a:solidFill>
                </a:ln>
              </c:spPr>
            </c:marker>
            <c:bubble3D val="0"/>
            <c:extLst>
              <c:ext xmlns:c16="http://schemas.microsoft.com/office/drawing/2014/chart" uri="{C3380CC4-5D6E-409C-BE32-E72D297353CC}">
                <c16:uniqueId val="{0000000C-8148-478E-BC80-5C583E106C85}"/>
              </c:ext>
            </c:extLst>
          </c:dPt>
          <c:val>
            <c:numRef>
              <c:f>'Inkscape chart 3 (2)'!$G$6:$G$24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mooth val="0"/>
          <c:extLst>
            <c:ext xmlns:c16="http://schemas.microsoft.com/office/drawing/2014/chart" uri="{C3380CC4-5D6E-409C-BE32-E72D297353CC}">
              <c16:uniqueId val="{0000000D-8148-478E-BC80-5C583E106C85}"/>
            </c:ext>
          </c:extLst>
        </c:ser>
        <c:dLbls>
          <c:showLegendKey val="0"/>
          <c:showVal val="0"/>
          <c:showCatName val="0"/>
          <c:showSerName val="0"/>
          <c:showPercent val="0"/>
          <c:showBubbleSize val="0"/>
        </c:dLbls>
        <c:marker val="1"/>
        <c:smooth val="0"/>
        <c:axId val="807369064"/>
        <c:axId val="1"/>
      </c:lineChart>
      <c:catAx>
        <c:axId val="807369064"/>
        <c:scaling>
          <c:orientation val="minMax"/>
        </c:scaling>
        <c:delete val="0"/>
        <c:axPos val="b"/>
        <c:majorTickMark val="none"/>
        <c:minorTickMark val="none"/>
        <c:tickLblPos val="none"/>
        <c:spPr>
          <a:ln w="19050">
            <a:solidFill>
              <a:schemeClr val="bg1">
                <a:lumMod val="85000"/>
              </a:schemeClr>
            </a:solidFill>
          </a:ln>
        </c:sp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807369064"/>
        <c:crosses val="autoZero"/>
        <c:crossBetween val="between"/>
      </c:valAx>
      <c:spPr>
        <a:noFill/>
        <a:ln w="25400">
          <a:noFill/>
        </a:ln>
      </c:spPr>
    </c:plotArea>
    <c:plotVisOnly val="1"/>
    <c:dispBlanksAs val="gap"/>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5067761049000208E-2"/>
          <c:y val="0"/>
          <c:w val="0.94337450838293613"/>
          <c:h val="0.85646087459406561"/>
        </c:manualLayout>
      </c:layout>
      <c:lineChart>
        <c:grouping val="standard"/>
        <c:varyColors val="0"/>
        <c:ser>
          <c:idx val="1"/>
          <c:order val="0"/>
          <c:spPr>
            <a:ln w="63500">
              <a:solidFill>
                <a:srgbClr val="420B4E"/>
              </a:solidFill>
              <a:prstDash val="solid"/>
            </a:ln>
          </c:spPr>
          <c:marker>
            <c:symbol val="none"/>
          </c:marker>
          <c:dPt>
            <c:idx val="0"/>
            <c:marker>
              <c:symbol val="circle"/>
              <c:size val="10"/>
              <c:spPr>
                <a:solidFill>
                  <a:srgbClr val="420B4E"/>
                </a:solidFill>
                <a:ln>
                  <a:noFill/>
                </a:ln>
              </c:spPr>
            </c:marker>
            <c:bubble3D val="0"/>
            <c:extLst>
              <c:ext xmlns:c16="http://schemas.microsoft.com/office/drawing/2014/chart" uri="{C3380CC4-5D6E-409C-BE32-E72D297353CC}">
                <c16:uniqueId val="{00000001-E5BE-4E8D-B3BE-A4F87E847DE7}"/>
              </c:ext>
            </c:extLst>
          </c:dPt>
          <c:dPt>
            <c:idx val="16"/>
            <c:marker>
              <c:symbol val="circle"/>
              <c:size val="15"/>
              <c:spPr>
                <a:solidFill>
                  <a:srgbClr val="420B4E"/>
                </a:solidFill>
                <a:ln>
                  <a:noFill/>
                </a:ln>
              </c:spPr>
            </c:marker>
            <c:bubble3D val="0"/>
            <c:extLst>
              <c:ext xmlns:c16="http://schemas.microsoft.com/office/drawing/2014/chart" uri="{C3380CC4-5D6E-409C-BE32-E72D297353CC}">
                <c16:uniqueId val="{00000003-E5BE-4E8D-B3BE-A4F87E847DE7}"/>
              </c:ext>
            </c:extLst>
          </c:dPt>
          <c:val>
            <c:numLit>
              <c:formatCode>General</c:formatCode>
              <c:ptCount val="1"/>
              <c:pt idx="0">
                <c:v>0</c:v>
              </c:pt>
            </c:numLit>
          </c:val>
          <c:smooth val="0"/>
          <c:extLst>
            <c:ext xmlns:c16="http://schemas.microsoft.com/office/drawing/2014/chart" uri="{C3380CC4-5D6E-409C-BE32-E72D297353CC}">
              <c16:uniqueId val="{00000004-E5BE-4E8D-B3BE-A4F87E847DE7}"/>
            </c:ext>
          </c:extLst>
        </c:ser>
        <c:ser>
          <c:idx val="2"/>
          <c:order val="1"/>
          <c:tx>
            <c:v>Production</c:v>
          </c:tx>
          <c:spPr>
            <a:ln w="63500">
              <a:solidFill>
                <a:srgbClr val="CE95D7"/>
              </a:solidFill>
              <a:prstDash val="sysDot"/>
            </a:ln>
          </c:spPr>
          <c:marker>
            <c:symbol val="none"/>
          </c:marker>
          <c:dPt>
            <c:idx val="0"/>
            <c:marker>
              <c:symbol val="circle"/>
              <c:size val="10"/>
              <c:spPr>
                <a:solidFill>
                  <a:srgbClr val="CE95D7"/>
                </a:solidFill>
                <a:ln>
                  <a:solidFill>
                    <a:srgbClr val="CE95D7"/>
                  </a:solidFill>
                </a:ln>
              </c:spPr>
            </c:marker>
            <c:bubble3D val="0"/>
            <c:extLst>
              <c:ext xmlns:c16="http://schemas.microsoft.com/office/drawing/2014/chart" uri="{C3380CC4-5D6E-409C-BE32-E72D297353CC}">
                <c16:uniqueId val="{00000006-E5BE-4E8D-B3BE-A4F87E847DE7}"/>
              </c:ext>
            </c:extLst>
          </c:dPt>
          <c:dPt>
            <c:idx val="16"/>
            <c:marker>
              <c:symbol val="circle"/>
              <c:size val="15"/>
              <c:spPr>
                <a:solidFill>
                  <a:srgbClr val="CE95D7"/>
                </a:solidFill>
                <a:ln>
                  <a:solidFill>
                    <a:srgbClr val="CE95D7"/>
                  </a:solidFill>
                </a:ln>
              </c:spPr>
            </c:marker>
            <c:bubble3D val="0"/>
            <c:extLst>
              <c:ext xmlns:c16="http://schemas.microsoft.com/office/drawing/2014/chart" uri="{C3380CC4-5D6E-409C-BE32-E72D297353CC}">
                <c16:uniqueId val="{00000008-E5BE-4E8D-B3BE-A4F87E847DE7}"/>
              </c:ext>
            </c:extLst>
          </c:dPt>
          <c:val>
            <c:numLit>
              <c:formatCode>General</c:formatCode>
              <c:ptCount val="1"/>
              <c:pt idx="0">
                <c:v>0</c:v>
              </c:pt>
            </c:numLit>
          </c:val>
          <c:smooth val="0"/>
          <c:extLst>
            <c:ext xmlns:c16="http://schemas.microsoft.com/office/drawing/2014/chart" uri="{C3380CC4-5D6E-409C-BE32-E72D297353CC}">
              <c16:uniqueId val="{00000009-E5BE-4E8D-B3BE-A4F87E847DE7}"/>
            </c:ext>
          </c:extLst>
        </c:ser>
        <c:ser>
          <c:idx val="3"/>
          <c:order val="2"/>
          <c:tx>
            <c:v>Construction</c:v>
          </c:tx>
          <c:spPr>
            <a:ln w="63500">
              <a:solidFill>
                <a:srgbClr val="863793"/>
              </a:solidFill>
              <a:prstDash val="sysDash"/>
            </a:ln>
          </c:spPr>
          <c:marker>
            <c:symbol val="none"/>
          </c:marker>
          <c:dPt>
            <c:idx val="0"/>
            <c:marker>
              <c:symbol val="circle"/>
              <c:size val="10"/>
              <c:spPr>
                <a:solidFill>
                  <a:srgbClr val="863793"/>
                </a:solidFill>
                <a:ln>
                  <a:solidFill>
                    <a:srgbClr val="863793"/>
                  </a:solidFill>
                </a:ln>
              </c:spPr>
            </c:marker>
            <c:bubble3D val="0"/>
            <c:extLst>
              <c:ext xmlns:c16="http://schemas.microsoft.com/office/drawing/2014/chart" uri="{C3380CC4-5D6E-409C-BE32-E72D297353CC}">
                <c16:uniqueId val="{0000000B-E5BE-4E8D-B3BE-A4F87E847DE7}"/>
              </c:ext>
            </c:extLst>
          </c:dPt>
          <c:dPt>
            <c:idx val="16"/>
            <c:marker>
              <c:symbol val="circle"/>
              <c:size val="15"/>
              <c:spPr>
                <a:solidFill>
                  <a:srgbClr val="863793"/>
                </a:solidFill>
                <a:ln>
                  <a:solidFill>
                    <a:srgbClr val="863793"/>
                  </a:solidFill>
                </a:ln>
              </c:spPr>
            </c:marker>
            <c:bubble3D val="0"/>
            <c:extLst>
              <c:ext xmlns:c16="http://schemas.microsoft.com/office/drawing/2014/chart" uri="{C3380CC4-5D6E-409C-BE32-E72D297353CC}">
                <c16:uniqueId val="{0000000D-E5BE-4E8D-B3BE-A4F87E847DE7}"/>
              </c:ext>
            </c:extLst>
          </c:dPt>
          <c:val>
            <c:numLit>
              <c:formatCode>General</c:formatCode>
              <c:ptCount val="1"/>
              <c:pt idx="0">
                <c:v>0</c:v>
              </c:pt>
            </c:numLit>
          </c:val>
          <c:smooth val="0"/>
          <c:extLst>
            <c:ext xmlns:c16="http://schemas.microsoft.com/office/drawing/2014/chart" uri="{C3380CC4-5D6E-409C-BE32-E72D297353CC}">
              <c16:uniqueId val="{0000000E-E5BE-4E8D-B3BE-A4F87E847DE7}"/>
            </c:ext>
          </c:extLst>
        </c:ser>
        <c:ser>
          <c:idx val="4"/>
          <c:order val="3"/>
          <c:tx>
            <c:v>Agriculture, Forestry and Fishing</c:v>
          </c:tx>
          <c:spPr>
            <a:ln w="63500">
              <a:solidFill>
                <a:srgbClr val="AD4FBD"/>
              </a:solidFill>
              <a:prstDash val="lgDash"/>
            </a:ln>
          </c:spPr>
          <c:marker>
            <c:symbol val="none"/>
          </c:marker>
          <c:dPt>
            <c:idx val="0"/>
            <c:marker>
              <c:symbol val="circle"/>
              <c:size val="10"/>
              <c:spPr>
                <a:solidFill>
                  <a:srgbClr val="AD4FBD"/>
                </a:solidFill>
                <a:ln>
                  <a:noFill/>
                </a:ln>
              </c:spPr>
            </c:marker>
            <c:bubble3D val="0"/>
            <c:extLst>
              <c:ext xmlns:c16="http://schemas.microsoft.com/office/drawing/2014/chart" uri="{C3380CC4-5D6E-409C-BE32-E72D297353CC}">
                <c16:uniqueId val="{00000010-E5BE-4E8D-B3BE-A4F87E847DE7}"/>
              </c:ext>
            </c:extLst>
          </c:dPt>
          <c:dPt>
            <c:idx val="16"/>
            <c:marker>
              <c:symbol val="circle"/>
              <c:size val="15"/>
              <c:spPr>
                <a:solidFill>
                  <a:srgbClr val="AD4FBD"/>
                </a:solidFill>
                <a:ln>
                  <a:noFill/>
                </a:ln>
              </c:spPr>
            </c:marker>
            <c:bubble3D val="0"/>
            <c:extLst>
              <c:ext xmlns:c16="http://schemas.microsoft.com/office/drawing/2014/chart" uri="{C3380CC4-5D6E-409C-BE32-E72D297353CC}">
                <c16:uniqueId val="{00000012-E5BE-4E8D-B3BE-A4F87E847DE7}"/>
              </c:ext>
            </c:extLst>
          </c:dPt>
          <c:val>
            <c:numLit>
              <c:formatCode>General</c:formatCode>
              <c:ptCount val="1"/>
              <c:pt idx="0">
                <c:v>0</c:v>
              </c:pt>
            </c:numLit>
          </c:val>
          <c:smooth val="0"/>
          <c:extLst>
            <c:ext xmlns:c16="http://schemas.microsoft.com/office/drawing/2014/chart" uri="{C3380CC4-5D6E-409C-BE32-E72D297353CC}">
              <c16:uniqueId val="{00000013-E5BE-4E8D-B3BE-A4F87E847DE7}"/>
            </c:ext>
          </c:extLst>
        </c:ser>
        <c:dLbls>
          <c:showLegendKey val="0"/>
          <c:showVal val="0"/>
          <c:showCatName val="0"/>
          <c:showSerName val="0"/>
          <c:showPercent val="0"/>
          <c:showBubbleSize val="0"/>
        </c:dLbls>
        <c:smooth val="0"/>
        <c:axId val="959726320"/>
        <c:axId val="1"/>
      </c:lineChart>
      <c:catAx>
        <c:axId val="959726320"/>
        <c:scaling>
          <c:orientation val="minMax"/>
        </c:scaling>
        <c:delete val="1"/>
        <c:axPos val="b"/>
        <c:majorTickMark val="out"/>
        <c:minorTickMark val="none"/>
        <c:tickLblPos val="nextTo"/>
        <c:crossAx val="1"/>
        <c:crosses val="autoZero"/>
        <c:auto val="1"/>
        <c:lblAlgn val="ctr"/>
        <c:lblOffset val="100"/>
        <c:noMultiLvlLbl val="0"/>
      </c:catAx>
      <c:valAx>
        <c:axId val="1"/>
        <c:scaling>
          <c:orientation val="minMax"/>
          <c:max val="140"/>
          <c:min val="80"/>
        </c:scaling>
        <c:delete val="0"/>
        <c:axPos val="l"/>
        <c:numFmt formatCode="0" sourceLinked="0"/>
        <c:majorTickMark val="out"/>
        <c:minorTickMark val="none"/>
        <c:tickLblPos val="nextTo"/>
        <c:spPr>
          <a:ln w="19050">
            <a:solidFill>
              <a:schemeClr val="bg1">
                <a:lumMod val="75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959726320"/>
        <c:crosses val="autoZero"/>
        <c:crossBetween val="between"/>
        <c:majorUnit val="20"/>
      </c:valAx>
      <c:spPr>
        <a:solidFill>
          <a:srgbClr val="FFFFFF"/>
        </a:solidFill>
        <a:ln w="12700">
          <a:noFill/>
          <a:prstDash val="solid"/>
        </a:ln>
      </c:spPr>
    </c:plotArea>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411160189338572E-2"/>
          <c:y val="2.5333130431611131E-2"/>
          <c:w val="0.94089211849023013"/>
          <c:h val="0.94933373913677777"/>
        </c:manualLayout>
      </c:layout>
      <c:barChart>
        <c:barDir val="col"/>
        <c:grouping val="clustered"/>
        <c:varyColors val="0"/>
        <c:ser>
          <c:idx val="0"/>
          <c:order val="0"/>
          <c:spPr>
            <a:solidFill>
              <a:srgbClr val="AD4FBD"/>
            </a:solidFill>
          </c:spPr>
          <c:invertIfNegative val="0"/>
          <c:val>
            <c:numLit>
              <c:formatCode>General</c:formatCode>
              <c:ptCount val="1"/>
              <c:pt idx="0">
                <c:v>0</c:v>
              </c:pt>
            </c:numLit>
          </c:val>
          <c:extLst>
            <c:ext xmlns:c16="http://schemas.microsoft.com/office/drawing/2014/chart" uri="{C3380CC4-5D6E-409C-BE32-E72D297353CC}">
              <c16:uniqueId val="{00000000-9010-4BBB-BB8D-4B2EC3A0F547}"/>
            </c:ext>
          </c:extLst>
        </c:ser>
        <c:ser>
          <c:idx val="1"/>
          <c:order val="1"/>
          <c:spPr>
            <a:solidFill>
              <a:srgbClr val="CE95D7"/>
            </a:solidFill>
          </c:spPr>
          <c:invertIfNegative val="0"/>
          <c:val>
            <c:numLit>
              <c:formatCode>General</c:formatCode>
              <c:ptCount val="1"/>
              <c:pt idx="0">
                <c:v>0</c:v>
              </c:pt>
            </c:numLit>
          </c:val>
          <c:extLst>
            <c:ext xmlns:c16="http://schemas.microsoft.com/office/drawing/2014/chart" uri="{C3380CC4-5D6E-409C-BE32-E72D297353CC}">
              <c16:uniqueId val="{00000001-9010-4BBB-BB8D-4B2EC3A0F547}"/>
            </c:ext>
          </c:extLst>
        </c:ser>
        <c:ser>
          <c:idx val="2"/>
          <c:order val="2"/>
          <c:spPr>
            <a:solidFill>
              <a:srgbClr val="863793"/>
            </a:solidFill>
          </c:spPr>
          <c:invertIfNegative val="0"/>
          <c:val>
            <c:numLit>
              <c:formatCode>General</c:formatCode>
              <c:ptCount val="1"/>
              <c:pt idx="0">
                <c:v>0</c:v>
              </c:pt>
            </c:numLit>
          </c:val>
          <c:extLst>
            <c:ext xmlns:c16="http://schemas.microsoft.com/office/drawing/2014/chart" uri="{C3380CC4-5D6E-409C-BE32-E72D297353CC}">
              <c16:uniqueId val="{00000002-9010-4BBB-BB8D-4B2EC3A0F547}"/>
            </c:ext>
          </c:extLst>
        </c:ser>
        <c:ser>
          <c:idx val="3"/>
          <c:order val="3"/>
          <c:spPr>
            <a:solidFill>
              <a:srgbClr val="420B4E"/>
            </a:solidFill>
          </c:spPr>
          <c:invertIfNegative val="0"/>
          <c:val>
            <c:numLit>
              <c:formatCode>General</c:formatCode>
              <c:ptCount val="1"/>
              <c:pt idx="0">
                <c:v>0</c:v>
              </c:pt>
            </c:numLit>
          </c:val>
          <c:extLst>
            <c:ext xmlns:c16="http://schemas.microsoft.com/office/drawing/2014/chart" uri="{C3380CC4-5D6E-409C-BE32-E72D297353CC}">
              <c16:uniqueId val="{00000003-9010-4BBB-BB8D-4B2EC3A0F547}"/>
            </c:ext>
          </c:extLst>
        </c:ser>
        <c:dLbls>
          <c:showLegendKey val="0"/>
          <c:showVal val="0"/>
          <c:showCatName val="0"/>
          <c:showSerName val="0"/>
          <c:showPercent val="0"/>
          <c:showBubbleSize val="0"/>
        </c:dLbls>
        <c:gapWidth val="150"/>
        <c:axId val="959727960"/>
        <c:axId val="1"/>
      </c:barChart>
      <c:catAx>
        <c:axId val="959727960"/>
        <c:scaling>
          <c:orientation val="minMax"/>
        </c:scaling>
        <c:delete val="0"/>
        <c:axPos val="b"/>
        <c:numFmt formatCode="General" sourceLinked="1"/>
        <c:majorTickMark val="out"/>
        <c:minorTickMark val="none"/>
        <c:tickLblPos val="low"/>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max val="4"/>
          <c:min val="-4"/>
        </c:scaling>
        <c:delete val="0"/>
        <c:axPos val="l"/>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959727960"/>
        <c:crosses val="autoZero"/>
        <c:crossBetween val="between"/>
      </c:valAx>
    </c:plotArea>
    <c:legend>
      <c:legendPos val="r"/>
      <c:layout>
        <c:manualLayout>
          <c:xMode val="edge"/>
          <c:yMode val="edge"/>
          <c:wMode val="edge"/>
          <c:hMode val="edge"/>
          <c:x val="7.9853826804427805E-2"/>
          <c:y val="5.6962751231438534E-2"/>
          <c:w val="0.27426854681666352"/>
          <c:h val="0.22200517743501241"/>
        </c:manualLayout>
      </c:layout>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4AA86C8-E2D7-450E-B847-9CC0560AA077}">
  <sheetPr/>
  <sheetViews>
    <sheetView zoomScale="115"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5</xdr:col>
      <xdr:colOff>459441</xdr:colOff>
      <xdr:row>4</xdr:row>
      <xdr:rowOff>179294</xdr:rowOff>
    </xdr:from>
    <xdr:ext cx="184731" cy="26456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7418294"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459441</xdr:colOff>
      <xdr:row>5</xdr:row>
      <xdr:rowOff>179294</xdr:rowOff>
    </xdr:from>
    <xdr:ext cx="184731" cy="264560"/>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3443941" y="1846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editAs="oneCell">
    <xdr:from>
      <xdr:col>0</xdr:col>
      <xdr:colOff>0</xdr:colOff>
      <xdr:row>0</xdr:row>
      <xdr:rowOff>0</xdr:rowOff>
    </xdr:from>
    <xdr:to>
      <xdr:col>17</xdr:col>
      <xdr:colOff>19049</xdr:colOff>
      <xdr:row>2</xdr:row>
      <xdr:rowOff>276225</xdr:rowOff>
    </xdr:to>
    <xdr:pic>
      <xdr:nvPicPr>
        <xdr:cNvPr id="7" name="Picture 6">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315574" cy="1266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79375</xdr:rowOff>
    </xdr:from>
    <xdr:to>
      <xdr:col>16</xdr:col>
      <xdr:colOff>609599</xdr:colOff>
      <xdr:row>28</xdr:row>
      <xdr:rowOff>6350</xdr:rowOff>
    </xdr:to>
    <xdr:pic>
      <xdr:nvPicPr>
        <xdr:cNvPr id="8" name="Picture 7">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37250"/>
          <a:ext cx="10296524" cy="727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288843" cy="6061364"/>
    <xdr:graphicFrame macro="">
      <xdr:nvGraphicFramePr>
        <xdr:cNvPr id="2" name="Chart 1">
          <a:extLst>
            <a:ext uri="{FF2B5EF4-FFF2-40B4-BE49-F238E27FC236}">
              <a16:creationId xmlns:a16="http://schemas.microsoft.com/office/drawing/2014/main" id="{57C9A006-F871-C7E4-4CFF-07D6A71E6B9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absolute">
    <xdr:from>
      <xdr:col>11</xdr:col>
      <xdr:colOff>447675</xdr:colOff>
      <xdr:row>8</xdr:row>
      <xdr:rowOff>38100</xdr:rowOff>
    </xdr:from>
    <xdr:to>
      <xdr:col>26</xdr:col>
      <xdr:colOff>419100</xdr:colOff>
      <xdr:row>46</xdr:row>
      <xdr:rowOff>76200</xdr:rowOff>
    </xdr:to>
    <xdr:graphicFrame macro="">
      <xdr:nvGraphicFramePr>
        <xdr:cNvPr id="3096607" name="Chart 5">
          <a:extLst>
            <a:ext uri="{FF2B5EF4-FFF2-40B4-BE49-F238E27FC236}">
              <a16:creationId xmlns:a16="http://schemas.microsoft.com/office/drawing/2014/main" id="{00000000-0008-0000-0A00-00001F402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171450</xdr:colOff>
      <xdr:row>18</xdr:row>
      <xdr:rowOff>85725</xdr:rowOff>
    </xdr:from>
    <xdr:to>
      <xdr:col>24</xdr:col>
      <xdr:colOff>142875</xdr:colOff>
      <xdr:row>56</xdr:row>
      <xdr:rowOff>123825</xdr:rowOff>
    </xdr:to>
    <xdr:graphicFrame macro="">
      <xdr:nvGraphicFramePr>
        <xdr:cNvPr id="3097631" name="Chart 5">
          <a:extLst>
            <a:ext uri="{FF2B5EF4-FFF2-40B4-BE49-F238E27FC236}">
              <a16:creationId xmlns:a16="http://schemas.microsoft.com/office/drawing/2014/main" id="{00000000-0008-0000-0B00-00001F442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13</xdr:col>
      <xdr:colOff>180975</xdr:colOff>
      <xdr:row>11</xdr:row>
      <xdr:rowOff>85725</xdr:rowOff>
    </xdr:from>
    <xdr:to>
      <xdr:col>27</xdr:col>
      <xdr:colOff>85725</xdr:colOff>
      <xdr:row>49</xdr:row>
      <xdr:rowOff>38100</xdr:rowOff>
    </xdr:to>
    <xdr:graphicFrame macro="">
      <xdr:nvGraphicFramePr>
        <xdr:cNvPr id="3098655" name="Chart 5">
          <a:extLst>
            <a:ext uri="{FF2B5EF4-FFF2-40B4-BE49-F238E27FC236}">
              <a16:creationId xmlns:a16="http://schemas.microsoft.com/office/drawing/2014/main" id="{00000000-0008-0000-0C00-00001F482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419100</xdr:colOff>
      <xdr:row>4</xdr:row>
      <xdr:rowOff>9525</xdr:rowOff>
    </xdr:from>
    <xdr:to>
      <xdr:col>17</xdr:col>
      <xdr:colOff>485775</xdr:colOff>
      <xdr:row>38</xdr:row>
      <xdr:rowOff>123825</xdr:rowOff>
    </xdr:to>
    <xdr:graphicFrame macro="">
      <xdr:nvGraphicFramePr>
        <xdr:cNvPr id="3099709" name="Chart 1">
          <a:extLst>
            <a:ext uri="{FF2B5EF4-FFF2-40B4-BE49-F238E27FC236}">
              <a16:creationId xmlns:a16="http://schemas.microsoft.com/office/drawing/2014/main" id="{00000000-0008-0000-0D00-00003D4C2F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333375</xdr:colOff>
      <xdr:row>17</xdr:row>
      <xdr:rowOff>66675</xdr:rowOff>
    </xdr:from>
    <xdr:to>
      <xdr:col>33</xdr:col>
      <xdr:colOff>295275</xdr:colOff>
      <xdr:row>51</xdr:row>
      <xdr:rowOff>0</xdr:rowOff>
    </xdr:to>
    <xdr:graphicFrame macro="">
      <xdr:nvGraphicFramePr>
        <xdr:cNvPr id="3099710" name="Chart 2">
          <a:extLst>
            <a:ext uri="{FF2B5EF4-FFF2-40B4-BE49-F238E27FC236}">
              <a16:creationId xmlns:a16="http://schemas.microsoft.com/office/drawing/2014/main" id="{00000000-0008-0000-0D00-00003E4C2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statistics.gov.scot/hom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H90"/>
  <sheetViews>
    <sheetView topLeftCell="A37" workbookViewId="0">
      <selection activeCell="D95" sqref="D95"/>
    </sheetView>
  </sheetViews>
  <sheetFormatPr defaultRowHeight="12.75" x14ac:dyDescent="0.2"/>
  <cols>
    <col min="3" max="3" width="9.5703125" bestFit="1" customWidth="1"/>
    <col min="7" max="7" width="9.42578125" customWidth="1"/>
  </cols>
  <sheetData>
    <row r="1" spans="1:8" x14ac:dyDescent="0.2">
      <c r="A1" s="72" t="s">
        <v>166</v>
      </c>
      <c r="E1" s="72" t="s">
        <v>167</v>
      </c>
    </row>
    <row r="2" spans="1:8" x14ac:dyDescent="0.2">
      <c r="A2" s="73">
        <v>1998</v>
      </c>
      <c r="B2">
        <v>1085215</v>
      </c>
      <c r="C2" s="64">
        <f>100*B2/$B$16</f>
        <v>74.217045611529883</v>
      </c>
      <c r="E2" s="73">
        <v>1998</v>
      </c>
      <c r="F2">
        <v>1287128</v>
      </c>
      <c r="G2" s="64">
        <f>100*F2/$B$16</f>
        <v>88.025725302246315</v>
      </c>
    </row>
    <row r="3" spans="1:8" x14ac:dyDescent="0.2">
      <c r="A3" s="73">
        <v>1999</v>
      </c>
      <c r="B3">
        <v>1119038</v>
      </c>
      <c r="C3" s="64">
        <f t="shared" ref="C3:C18" si="0">100*B3/$B$16</f>
        <v>76.530175391083958</v>
      </c>
      <c r="E3" s="73">
        <v>1999</v>
      </c>
      <c r="F3">
        <v>1327193</v>
      </c>
      <c r="G3" s="64">
        <f t="shared" ref="G3:G18" si="1">100*F3/$B$16</f>
        <v>90.765740812929394</v>
      </c>
    </row>
    <row r="4" spans="1:8" x14ac:dyDescent="0.2">
      <c r="A4" s="73">
        <v>2000</v>
      </c>
      <c r="B4">
        <v>1167745</v>
      </c>
      <c r="C4" s="64">
        <f t="shared" si="0"/>
        <v>79.861210845441647</v>
      </c>
      <c r="E4" s="73">
        <v>2000</v>
      </c>
      <c r="F4">
        <v>1377611</v>
      </c>
      <c r="G4" s="64">
        <f t="shared" si="1"/>
        <v>94.213790282981066</v>
      </c>
    </row>
    <row r="5" spans="1:8" x14ac:dyDescent="0.2">
      <c r="A5" s="73">
        <v>2001</v>
      </c>
      <c r="B5">
        <v>1203013</v>
      </c>
      <c r="C5" s="64">
        <f t="shared" si="0"/>
        <v>82.273163098799216</v>
      </c>
      <c r="E5" s="73">
        <v>2001</v>
      </c>
      <c r="F5">
        <v>1415605</v>
      </c>
      <c r="G5" s="64">
        <f t="shared" si="1"/>
        <v>96.812171646088345</v>
      </c>
    </row>
    <row r="6" spans="1:8" x14ac:dyDescent="0.2">
      <c r="A6" s="73">
        <v>2002</v>
      </c>
      <c r="B6">
        <v>1231613</v>
      </c>
      <c r="C6" s="64">
        <f t="shared" si="0"/>
        <v>84.229095798300932</v>
      </c>
      <c r="E6" s="73">
        <v>2002</v>
      </c>
      <c r="F6">
        <v>1450910</v>
      </c>
      <c r="G6" s="64">
        <f t="shared" si="1"/>
        <v>99.226654301889326</v>
      </c>
    </row>
    <row r="7" spans="1:8" x14ac:dyDescent="0.2">
      <c r="A7" s="73">
        <v>2003</v>
      </c>
      <c r="B7">
        <v>1279668</v>
      </c>
      <c r="C7" s="64">
        <f t="shared" si="0"/>
        <v>87.515541458250411</v>
      </c>
      <c r="E7" s="73">
        <v>2003</v>
      </c>
      <c r="F7">
        <v>1499322</v>
      </c>
      <c r="G7" s="64">
        <f t="shared" si="1"/>
        <v>102.53751492595495</v>
      </c>
    </row>
    <row r="8" spans="1:8" x14ac:dyDescent="0.2">
      <c r="A8" s="73">
        <v>2004</v>
      </c>
      <c r="B8">
        <v>1315017</v>
      </c>
      <c r="C8" s="64">
        <f t="shared" si="0"/>
        <v>89.933033241281393</v>
      </c>
      <c r="E8" s="73">
        <v>2004</v>
      </c>
      <c r="F8">
        <v>1536631</v>
      </c>
      <c r="G8" s="64">
        <f t="shared" si="1"/>
        <v>105.08904964923151</v>
      </c>
    </row>
    <row r="9" spans="1:8" x14ac:dyDescent="0.2">
      <c r="A9" s="73">
        <v>2005</v>
      </c>
      <c r="B9">
        <v>1365721</v>
      </c>
      <c r="C9" s="64">
        <f t="shared" si="0"/>
        <v>93.400642038328073</v>
      </c>
      <c r="E9" s="73">
        <v>2005</v>
      </c>
      <c r="F9">
        <v>1582675</v>
      </c>
      <c r="G9" s="64">
        <f t="shared" si="1"/>
        <v>108.23796451691882</v>
      </c>
    </row>
    <row r="10" spans="1:8" x14ac:dyDescent="0.2">
      <c r="A10" s="73">
        <v>2006</v>
      </c>
      <c r="B10">
        <v>1407310</v>
      </c>
      <c r="C10" s="64">
        <f t="shared" si="0"/>
        <v>96.244882773977608</v>
      </c>
      <c r="E10" s="73">
        <v>2006</v>
      </c>
      <c r="F10">
        <v>1624802</v>
      </c>
      <c r="G10" s="64">
        <f t="shared" si="1"/>
        <v>111.11899867188066</v>
      </c>
    </row>
    <row r="11" spans="1:8" x14ac:dyDescent="0.2">
      <c r="A11" s="73">
        <v>2007</v>
      </c>
      <c r="B11">
        <v>1445876</v>
      </c>
      <c r="C11" s="64">
        <f t="shared" si="0"/>
        <v>98.882382791074932</v>
      </c>
      <c r="E11" s="73">
        <v>2007</v>
      </c>
      <c r="F11">
        <v>1666821</v>
      </c>
      <c r="G11" s="64">
        <f t="shared" si="1"/>
        <v>113.99264678727796</v>
      </c>
    </row>
    <row r="12" spans="1:8" x14ac:dyDescent="0.2">
      <c r="A12" s="73">
        <v>2008</v>
      </c>
      <c r="B12">
        <v>1444402</v>
      </c>
      <c r="C12" s="64">
        <f t="shared" si="0"/>
        <v>98.781577028869833</v>
      </c>
      <c r="E12" s="73">
        <v>2008</v>
      </c>
      <c r="F12">
        <v>1659039</v>
      </c>
      <c r="G12" s="64">
        <f t="shared" si="1"/>
        <v>113.46044160309886</v>
      </c>
    </row>
    <row r="13" spans="1:8" x14ac:dyDescent="0.2">
      <c r="A13" s="73">
        <v>2009</v>
      </c>
      <c r="B13">
        <v>1383396</v>
      </c>
      <c r="C13" s="64">
        <f t="shared" si="0"/>
        <v>94.60942212447118</v>
      </c>
      <c r="E13" s="73">
        <v>2009</v>
      </c>
      <c r="F13">
        <v>1589493</v>
      </c>
      <c r="G13" s="64">
        <f t="shared" si="1"/>
        <v>108.70424245905878</v>
      </c>
    </row>
    <row r="14" spans="1:8" x14ac:dyDescent="0.2">
      <c r="A14" s="73">
        <v>2010</v>
      </c>
      <c r="B14">
        <v>1410495</v>
      </c>
      <c r="C14" s="64">
        <f t="shared" si="0"/>
        <v>96.462702551876674</v>
      </c>
      <c r="E14" s="73">
        <v>2010</v>
      </c>
      <c r="F14">
        <v>1613974</v>
      </c>
      <c r="G14" s="64">
        <f t="shared" si="1"/>
        <v>110.37847981627911</v>
      </c>
    </row>
    <row r="15" spans="1:8" x14ac:dyDescent="0.2">
      <c r="A15" s="73">
        <v>2011</v>
      </c>
      <c r="B15">
        <v>1443408</v>
      </c>
      <c r="C15" s="64">
        <f t="shared" si="0"/>
        <v>98.713598109173873</v>
      </c>
      <c r="E15" s="73">
        <v>2011</v>
      </c>
      <c r="F15">
        <v>1645808</v>
      </c>
      <c r="G15" s="64">
        <f t="shared" si="1"/>
        <v>112.55558336718602</v>
      </c>
    </row>
    <row r="16" spans="1:8" x14ac:dyDescent="0.2">
      <c r="A16" s="73">
        <v>2012</v>
      </c>
      <c r="B16">
        <v>1462218</v>
      </c>
      <c r="C16" s="64">
        <f t="shared" si="0"/>
        <v>100</v>
      </c>
      <c r="E16" s="73">
        <v>2012</v>
      </c>
      <c r="F16">
        <v>1665213</v>
      </c>
      <c r="G16" s="64">
        <f t="shared" si="1"/>
        <v>113.88267686487241</v>
      </c>
    </row>
    <row r="17" spans="1:7" x14ac:dyDescent="0.2">
      <c r="A17" s="73">
        <v>2013</v>
      </c>
      <c r="B17">
        <v>1496851</v>
      </c>
      <c r="C17" s="64">
        <f t="shared" si="0"/>
        <v>102.36852507628821</v>
      </c>
      <c r="E17" s="73">
        <v>2013</v>
      </c>
      <c r="F17">
        <v>1701180</v>
      </c>
      <c r="G17" s="64">
        <f t="shared" si="1"/>
        <v>116.34243320763389</v>
      </c>
    </row>
    <row r="18" spans="1:7" x14ac:dyDescent="0.2">
      <c r="A18" s="73">
        <v>2014</v>
      </c>
      <c r="B18">
        <v>1538779</v>
      </c>
      <c r="C18" s="64">
        <f t="shared" si="0"/>
        <v>105.23594976945982</v>
      </c>
      <c r="E18" s="73">
        <v>2014</v>
      </c>
      <c r="F18">
        <v>1749712</v>
      </c>
      <c r="G18" s="64">
        <f t="shared" si="1"/>
        <v>119.66150054232679</v>
      </c>
    </row>
    <row r="19" spans="1:7" x14ac:dyDescent="0.2">
      <c r="C19" s="64"/>
      <c r="G19" s="64"/>
    </row>
    <row r="20" spans="1:7" x14ac:dyDescent="0.2">
      <c r="A20" t="s">
        <v>103</v>
      </c>
      <c r="B20">
        <v>268238</v>
      </c>
      <c r="C20" s="64">
        <f>100*B20/AVERAGE($B$76:$B$79)</f>
        <v>73.378388174677099</v>
      </c>
      <c r="E20" t="s">
        <v>103</v>
      </c>
      <c r="F20">
        <v>318204</v>
      </c>
      <c r="G20" s="64">
        <f>100*F20/AVERAGE($B$76:$B$79)</f>
        <v>87.04693828143273</v>
      </c>
    </row>
    <row r="21" spans="1:7" x14ac:dyDescent="0.2">
      <c r="A21" t="s">
        <v>104</v>
      </c>
      <c r="B21">
        <v>269972</v>
      </c>
      <c r="C21" s="64">
        <f t="shared" ref="C21:C84" si="2">100*B21/AVERAGE($B$76:$B$79)</f>
        <v>73.852736048933878</v>
      </c>
      <c r="E21" t="s">
        <v>104</v>
      </c>
      <c r="F21">
        <v>320480</v>
      </c>
      <c r="G21" s="64">
        <f t="shared" ref="G21:G84" si="3">100*F21/AVERAGE($B$76:$B$79)</f>
        <v>87.669554061022367</v>
      </c>
    </row>
    <row r="22" spans="1:7" x14ac:dyDescent="0.2">
      <c r="A22" t="s">
        <v>105</v>
      </c>
      <c r="B22">
        <v>272178</v>
      </c>
      <c r="C22" s="64">
        <f t="shared" si="2"/>
        <v>74.456202837059863</v>
      </c>
      <c r="E22" t="s">
        <v>105</v>
      </c>
      <c r="F22">
        <v>322603</v>
      </c>
      <c r="G22" s="64">
        <f t="shared" si="3"/>
        <v>88.250315616412877</v>
      </c>
    </row>
    <row r="23" spans="1:7" x14ac:dyDescent="0.2">
      <c r="A23" t="s">
        <v>106</v>
      </c>
      <c r="B23">
        <v>274827</v>
      </c>
      <c r="C23" s="64">
        <f t="shared" si="2"/>
        <v>75.18085538544868</v>
      </c>
      <c r="E23" t="s">
        <v>106</v>
      </c>
      <c r="F23">
        <v>325841</v>
      </c>
      <c r="G23" s="64">
        <f t="shared" si="3"/>
        <v>89.136093250117284</v>
      </c>
    </row>
    <row r="24" spans="1:7" x14ac:dyDescent="0.2">
      <c r="A24" t="s">
        <v>107</v>
      </c>
      <c r="B24">
        <v>275807</v>
      </c>
      <c r="C24" s="64">
        <f t="shared" si="2"/>
        <v>75.448941265939823</v>
      </c>
      <c r="E24" t="s">
        <v>107</v>
      </c>
      <c r="F24">
        <v>327488</v>
      </c>
      <c r="G24" s="64">
        <f t="shared" si="3"/>
        <v>89.586641663554957</v>
      </c>
    </row>
    <row r="25" spans="1:7" x14ac:dyDescent="0.2">
      <c r="A25" t="s">
        <v>108</v>
      </c>
      <c r="B25">
        <v>277001</v>
      </c>
      <c r="C25" s="64">
        <f t="shared" si="2"/>
        <v>75.775568348905566</v>
      </c>
      <c r="E25" t="s">
        <v>108</v>
      </c>
      <c r="F25">
        <v>328288</v>
      </c>
      <c r="G25" s="64">
        <f t="shared" si="3"/>
        <v>89.805487280282421</v>
      </c>
    </row>
    <row r="26" spans="1:7" x14ac:dyDescent="0.2">
      <c r="A26" t="s">
        <v>109</v>
      </c>
      <c r="B26">
        <v>281129</v>
      </c>
      <c r="C26" s="64">
        <f t="shared" si="2"/>
        <v>76.904811731219283</v>
      </c>
      <c r="E26" t="s">
        <v>109</v>
      </c>
      <c r="F26">
        <v>333562</v>
      </c>
      <c r="G26" s="64">
        <f t="shared" si="3"/>
        <v>91.248227008558231</v>
      </c>
    </row>
    <row r="27" spans="1:7" x14ac:dyDescent="0.2">
      <c r="A27" t="s">
        <v>110</v>
      </c>
      <c r="B27">
        <v>285101</v>
      </c>
      <c r="C27" s="64">
        <f t="shared" si="2"/>
        <v>77.991380218271146</v>
      </c>
      <c r="E27" t="s">
        <v>110</v>
      </c>
      <c r="F27">
        <v>337855</v>
      </c>
      <c r="G27" s="64">
        <f t="shared" si="3"/>
        <v>92.422607299321996</v>
      </c>
    </row>
    <row r="28" spans="1:7" x14ac:dyDescent="0.2">
      <c r="A28" t="s">
        <v>111</v>
      </c>
      <c r="B28">
        <v>288024</v>
      </c>
      <c r="C28" s="64">
        <f t="shared" si="2"/>
        <v>78.79098739038912</v>
      </c>
      <c r="E28" t="s">
        <v>111</v>
      </c>
      <c r="F28">
        <v>341636</v>
      </c>
      <c r="G28" s="64">
        <f t="shared" si="3"/>
        <v>93.456926395380165</v>
      </c>
    </row>
    <row r="29" spans="1:7" x14ac:dyDescent="0.2">
      <c r="A29" t="s">
        <v>112</v>
      </c>
      <c r="B29">
        <v>291151</v>
      </c>
      <c r="C29" s="64">
        <f t="shared" si="2"/>
        <v>79.646400194772596</v>
      </c>
      <c r="E29" t="s">
        <v>112</v>
      </c>
      <c r="F29">
        <v>344025</v>
      </c>
      <c r="G29" s="64">
        <f t="shared" si="3"/>
        <v>94.110454118332555</v>
      </c>
    </row>
    <row r="30" spans="1:7" x14ac:dyDescent="0.2">
      <c r="A30" t="s">
        <v>113</v>
      </c>
      <c r="B30">
        <v>293350</v>
      </c>
      <c r="C30" s="64">
        <f t="shared" si="2"/>
        <v>80.247952083752224</v>
      </c>
      <c r="E30" t="s">
        <v>113</v>
      </c>
      <c r="F30">
        <v>345374</v>
      </c>
      <c r="G30" s="64">
        <f t="shared" si="3"/>
        <v>94.479482539539248</v>
      </c>
    </row>
    <row r="31" spans="1:7" x14ac:dyDescent="0.2">
      <c r="A31" t="s">
        <v>114</v>
      </c>
      <c r="B31">
        <v>295220</v>
      </c>
      <c r="C31" s="64">
        <f t="shared" si="2"/>
        <v>80.759503712852663</v>
      </c>
      <c r="E31" t="s">
        <v>114</v>
      </c>
      <c r="F31">
        <v>346576</v>
      </c>
      <c r="G31" s="64">
        <f t="shared" si="3"/>
        <v>94.808298078672266</v>
      </c>
    </row>
    <row r="32" spans="1:7" x14ac:dyDescent="0.2">
      <c r="A32" t="s">
        <v>115</v>
      </c>
      <c r="B32">
        <v>298879</v>
      </c>
      <c r="C32" s="64">
        <f t="shared" si="2"/>
        <v>81.760448852359914</v>
      </c>
      <c r="E32" t="s">
        <v>115</v>
      </c>
      <c r="F32">
        <v>350471</v>
      </c>
      <c r="G32" s="64">
        <f t="shared" si="3"/>
        <v>95.873802675114106</v>
      </c>
    </row>
    <row r="33" spans="1:7" x14ac:dyDescent="0.2">
      <c r="A33" t="s">
        <v>116</v>
      </c>
      <c r="B33">
        <v>300512</v>
      </c>
      <c r="C33" s="64">
        <f t="shared" si="2"/>
        <v>82.207167467504846</v>
      </c>
      <c r="E33" t="s">
        <v>116</v>
      </c>
      <c r="F33">
        <v>353126</v>
      </c>
      <c r="G33" s="64">
        <f t="shared" si="3"/>
        <v>96.600096565628377</v>
      </c>
    </row>
    <row r="34" spans="1:7" x14ac:dyDescent="0.2">
      <c r="A34" t="s">
        <v>117</v>
      </c>
      <c r="B34">
        <v>301463</v>
      </c>
      <c r="C34" s="64">
        <f t="shared" si="2"/>
        <v>82.467320194389615</v>
      </c>
      <c r="E34" t="s">
        <v>117</v>
      </c>
      <c r="F34">
        <v>355392</v>
      </c>
      <c r="G34" s="64">
        <f t="shared" si="3"/>
        <v>97.219976775008931</v>
      </c>
    </row>
    <row r="35" spans="1:7" x14ac:dyDescent="0.2">
      <c r="A35" t="s">
        <v>118</v>
      </c>
      <c r="B35">
        <v>302159</v>
      </c>
      <c r="C35" s="64">
        <f t="shared" si="2"/>
        <v>82.657715880942519</v>
      </c>
      <c r="E35" t="s">
        <v>118</v>
      </c>
      <c r="F35">
        <v>356616</v>
      </c>
      <c r="G35" s="64">
        <f t="shared" si="3"/>
        <v>97.554810568601951</v>
      </c>
    </row>
    <row r="36" spans="1:7" x14ac:dyDescent="0.2">
      <c r="A36" t="s">
        <v>119</v>
      </c>
      <c r="B36">
        <v>304300</v>
      </c>
      <c r="C36" s="64">
        <f t="shared" si="2"/>
        <v>83.243401462709386</v>
      </c>
      <c r="E36" t="s">
        <v>119</v>
      </c>
      <c r="F36">
        <v>358033</v>
      </c>
      <c r="G36" s="64">
        <f t="shared" si="3"/>
        <v>97.942440867230474</v>
      </c>
    </row>
    <row r="37" spans="1:7" x14ac:dyDescent="0.2">
      <c r="A37" t="s">
        <v>120</v>
      </c>
      <c r="B37">
        <v>305910</v>
      </c>
      <c r="C37" s="64">
        <f t="shared" si="2"/>
        <v>83.683828266373411</v>
      </c>
      <c r="E37" t="s">
        <v>120</v>
      </c>
      <c r="F37">
        <v>360932</v>
      </c>
      <c r="G37" s="64">
        <f t="shared" si="3"/>
        <v>98.735482670846622</v>
      </c>
    </row>
    <row r="38" spans="1:7" x14ac:dyDescent="0.2">
      <c r="A38" t="s">
        <v>121</v>
      </c>
      <c r="B38">
        <v>309890</v>
      </c>
      <c r="C38" s="64">
        <f t="shared" si="2"/>
        <v>84.772585209592549</v>
      </c>
      <c r="E38" t="s">
        <v>121</v>
      </c>
      <c r="F38">
        <v>364371</v>
      </c>
      <c r="G38" s="64">
        <f t="shared" si="3"/>
        <v>99.676245265753806</v>
      </c>
    </row>
    <row r="39" spans="1:7" x14ac:dyDescent="0.2">
      <c r="A39" t="s">
        <v>122</v>
      </c>
      <c r="B39">
        <v>311513</v>
      </c>
      <c r="C39" s="64">
        <f t="shared" si="2"/>
        <v>85.216568254528397</v>
      </c>
      <c r="E39" t="s">
        <v>122</v>
      </c>
      <c r="F39">
        <v>367574</v>
      </c>
      <c r="G39" s="64">
        <f t="shared" si="3"/>
        <v>100.55244840372639</v>
      </c>
    </row>
    <row r="40" spans="1:7" x14ac:dyDescent="0.2">
      <c r="A40" t="s">
        <v>123</v>
      </c>
      <c r="B40">
        <v>314066</v>
      </c>
      <c r="C40" s="64">
        <f t="shared" si="2"/>
        <v>85.914959328909916</v>
      </c>
      <c r="E40" t="s">
        <v>123</v>
      </c>
      <c r="F40">
        <v>370170</v>
      </c>
      <c r="G40" s="64">
        <f t="shared" si="3"/>
        <v>101.26260243000702</v>
      </c>
    </row>
    <row r="41" spans="1:7" x14ac:dyDescent="0.2">
      <c r="A41" t="s">
        <v>124</v>
      </c>
      <c r="B41">
        <v>318477</v>
      </c>
      <c r="C41" s="64">
        <f t="shared" si="2"/>
        <v>87.121619348140982</v>
      </c>
      <c r="E41" t="s">
        <v>124</v>
      </c>
      <c r="F41">
        <v>373540</v>
      </c>
      <c r="G41" s="64">
        <f t="shared" si="3"/>
        <v>102.18448959047146</v>
      </c>
    </row>
    <row r="42" spans="1:7" x14ac:dyDescent="0.2">
      <c r="A42" t="s">
        <v>125</v>
      </c>
      <c r="B42">
        <v>321811</v>
      </c>
      <c r="C42" s="64">
        <f t="shared" si="2"/>
        <v>88.033658455852688</v>
      </c>
      <c r="E42" t="s">
        <v>125</v>
      </c>
      <c r="F42">
        <v>376432</v>
      </c>
      <c r="G42" s="64">
        <f t="shared" si="3"/>
        <v>102.97561649494125</v>
      </c>
    </row>
    <row r="43" spans="1:7" x14ac:dyDescent="0.2">
      <c r="A43" t="s">
        <v>126</v>
      </c>
      <c r="B43">
        <v>325314</v>
      </c>
      <c r="C43" s="64">
        <f t="shared" si="2"/>
        <v>88.991928700098072</v>
      </c>
      <c r="E43" t="s">
        <v>126</v>
      </c>
      <c r="F43">
        <v>379180</v>
      </c>
      <c r="G43" s="64">
        <f t="shared" si="3"/>
        <v>103.72735118840009</v>
      </c>
    </row>
    <row r="44" spans="1:7" x14ac:dyDescent="0.2">
      <c r="A44" t="s">
        <v>127</v>
      </c>
      <c r="B44">
        <v>327450</v>
      </c>
      <c r="C44" s="64">
        <f t="shared" si="2"/>
        <v>89.576246496760405</v>
      </c>
      <c r="E44" t="s">
        <v>127</v>
      </c>
      <c r="F44">
        <v>381745</v>
      </c>
      <c r="G44" s="64">
        <f t="shared" si="3"/>
        <v>104.42902494703252</v>
      </c>
    </row>
    <row r="45" spans="1:7" x14ac:dyDescent="0.2">
      <c r="A45" t="s">
        <v>128</v>
      </c>
      <c r="B45">
        <v>328130</v>
      </c>
      <c r="C45" s="64">
        <f t="shared" si="2"/>
        <v>89.762265270978745</v>
      </c>
      <c r="E45" t="s">
        <v>128</v>
      </c>
      <c r="F45">
        <v>383795</v>
      </c>
      <c r="G45" s="64">
        <f t="shared" si="3"/>
        <v>104.98981683989665</v>
      </c>
    </row>
    <row r="46" spans="1:7" x14ac:dyDescent="0.2">
      <c r="A46" t="s">
        <v>129</v>
      </c>
      <c r="B46">
        <v>328918</v>
      </c>
      <c r="C46" s="64">
        <f t="shared" si="2"/>
        <v>89.977828203455303</v>
      </c>
      <c r="E46" t="s">
        <v>129</v>
      </c>
      <c r="F46">
        <v>384640</v>
      </c>
      <c r="G46" s="64">
        <f t="shared" si="3"/>
        <v>105.22097252256503</v>
      </c>
    </row>
    <row r="47" spans="1:7" x14ac:dyDescent="0.2">
      <c r="A47" t="s">
        <v>130</v>
      </c>
      <c r="B47">
        <v>330519</v>
      </c>
      <c r="C47" s="64">
        <f t="shared" si="2"/>
        <v>90.415792993931134</v>
      </c>
      <c r="E47" t="s">
        <v>130</v>
      </c>
      <c r="F47">
        <v>386451</v>
      </c>
      <c r="G47" s="64">
        <f t="shared" si="3"/>
        <v>105.71638428743184</v>
      </c>
    </row>
    <row r="48" spans="1:7" x14ac:dyDescent="0.2">
      <c r="A48" t="s">
        <v>131</v>
      </c>
      <c r="B48">
        <v>334422</v>
      </c>
      <c r="C48" s="64">
        <f t="shared" si="2"/>
        <v>91.48348604654025</v>
      </c>
      <c r="E48" t="s">
        <v>131</v>
      </c>
      <c r="F48">
        <v>389097</v>
      </c>
      <c r="G48" s="64">
        <f t="shared" si="3"/>
        <v>106.44021616475793</v>
      </c>
    </row>
    <row r="49" spans="1:7" x14ac:dyDescent="0.2">
      <c r="A49" t="s">
        <v>132</v>
      </c>
      <c r="B49">
        <v>338759</v>
      </c>
      <c r="C49" s="64">
        <f t="shared" si="2"/>
        <v>92.669902846224019</v>
      </c>
      <c r="E49" t="s">
        <v>132</v>
      </c>
      <c r="F49">
        <v>393287</v>
      </c>
      <c r="G49" s="64">
        <f t="shared" si="3"/>
        <v>107.58642008236802</v>
      </c>
    </row>
    <row r="50" spans="1:7" x14ac:dyDescent="0.2">
      <c r="A50" t="s">
        <v>133</v>
      </c>
      <c r="B50">
        <v>343731</v>
      </c>
      <c r="C50" s="64">
        <f t="shared" si="2"/>
        <v>94.03002835418522</v>
      </c>
      <c r="E50" t="s">
        <v>133</v>
      </c>
      <c r="F50">
        <v>397286</v>
      </c>
      <c r="G50" s="64">
        <f t="shared" si="3"/>
        <v>108.68037460898444</v>
      </c>
    </row>
    <row r="51" spans="1:7" x14ac:dyDescent="0.2">
      <c r="A51" t="s">
        <v>134</v>
      </c>
      <c r="B51">
        <v>348809</v>
      </c>
      <c r="C51" s="64">
        <f t="shared" si="2"/>
        <v>95.419150906362802</v>
      </c>
      <c r="E51" t="s">
        <v>134</v>
      </c>
      <c r="F51">
        <v>403005</v>
      </c>
      <c r="G51" s="64">
        <f t="shared" si="3"/>
        <v>110.2448472115649</v>
      </c>
    </row>
    <row r="52" spans="1:7" x14ac:dyDescent="0.2">
      <c r="A52" t="s">
        <v>135</v>
      </c>
      <c r="B52">
        <v>349582</v>
      </c>
      <c r="C52" s="64">
        <f t="shared" si="2"/>
        <v>95.630610483525714</v>
      </c>
      <c r="E52" t="s">
        <v>135</v>
      </c>
      <c r="F52">
        <v>404477</v>
      </c>
      <c r="G52" s="64">
        <f t="shared" si="3"/>
        <v>110.64752314634343</v>
      </c>
    </row>
    <row r="53" spans="1:7" x14ac:dyDescent="0.2">
      <c r="A53" t="s">
        <v>136</v>
      </c>
      <c r="B53">
        <v>351061</v>
      </c>
      <c r="C53" s="64">
        <f t="shared" si="2"/>
        <v>96.035201317450614</v>
      </c>
      <c r="E53" t="s">
        <v>136</v>
      </c>
      <c r="F53">
        <v>405652</v>
      </c>
      <c r="G53" s="64">
        <f t="shared" si="3"/>
        <v>110.9689526459119</v>
      </c>
    </row>
    <row r="54" spans="1:7" x14ac:dyDescent="0.2">
      <c r="A54" t="s">
        <v>137</v>
      </c>
      <c r="B54">
        <v>351768</v>
      </c>
      <c r="C54" s="64">
        <f t="shared" si="2"/>
        <v>96.228606131233505</v>
      </c>
      <c r="E54" t="s">
        <v>137</v>
      </c>
      <c r="F54">
        <v>406173</v>
      </c>
      <c r="G54" s="64">
        <f t="shared" si="3"/>
        <v>111.11147585380566</v>
      </c>
    </row>
    <row r="55" spans="1:7" x14ac:dyDescent="0.2">
      <c r="A55" t="s">
        <v>138</v>
      </c>
      <c r="B55">
        <v>354899</v>
      </c>
      <c r="C55" s="64">
        <f t="shared" si="2"/>
        <v>97.085113163700626</v>
      </c>
      <c r="E55" t="s">
        <v>138</v>
      </c>
      <c r="F55">
        <v>408500</v>
      </c>
      <c r="G55" s="64">
        <f t="shared" si="3"/>
        <v>111.74804304146167</v>
      </c>
    </row>
    <row r="56" spans="1:7" x14ac:dyDescent="0.2">
      <c r="A56" t="s">
        <v>139</v>
      </c>
      <c r="B56">
        <v>357698</v>
      </c>
      <c r="C56" s="64">
        <f t="shared" si="2"/>
        <v>97.850799265225845</v>
      </c>
      <c r="E56" t="s">
        <v>139</v>
      </c>
      <c r="F56">
        <v>412446</v>
      </c>
      <c r="G56" s="64">
        <f t="shared" si="3"/>
        <v>112.82749904596989</v>
      </c>
    </row>
    <row r="57" spans="1:7" x14ac:dyDescent="0.2">
      <c r="A57" t="s">
        <v>140</v>
      </c>
      <c r="B57">
        <v>359926</v>
      </c>
      <c r="C57" s="64">
        <f t="shared" si="2"/>
        <v>98.460284307811833</v>
      </c>
      <c r="E57" t="s">
        <v>140</v>
      </c>
      <c r="F57">
        <v>414937</v>
      </c>
      <c r="G57" s="64">
        <f t="shared" si="3"/>
        <v>113.50892958505503</v>
      </c>
    </row>
    <row r="58" spans="1:7" x14ac:dyDescent="0.2">
      <c r="A58" t="s">
        <v>141</v>
      </c>
      <c r="B58">
        <v>362969</v>
      </c>
      <c r="C58" s="64">
        <f t="shared" si="2"/>
        <v>99.29271832243893</v>
      </c>
      <c r="E58" t="s">
        <v>141</v>
      </c>
      <c r="F58">
        <v>418107</v>
      </c>
      <c r="G58" s="64">
        <f t="shared" si="3"/>
        <v>114.37610534133761</v>
      </c>
    </row>
    <row r="59" spans="1:7" x14ac:dyDescent="0.2">
      <c r="A59" t="s">
        <v>142</v>
      </c>
      <c r="B59">
        <v>365283</v>
      </c>
      <c r="C59" s="64">
        <f t="shared" si="2"/>
        <v>99.925729268823119</v>
      </c>
      <c r="E59" t="s">
        <v>142</v>
      </c>
      <c r="F59">
        <v>421331</v>
      </c>
      <c r="G59" s="64">
        <f t="shared" si="3"/>
        <v>115.2580531767493</v>
      </c>
    </row>
    <row r="60" spans="1:7" x14ac:dyDescent="0.2">
      <c r="A60" t="s">
        <v>143</v>
      </c>
      <c r="B60">
        <v>367290</v>
      </c>
      <c r="C60" s="64">
        <f t="shared" si="2"/>
        <v>100.47475820978815</v>
      </c>
      <c r="E60" t="s">
        <v>143</v>
      </c>
      <c r="F60">
        <v>422382</v>
      </c>
      <c r="G60" s="64">
        <f t="shared" si="3"/>
        <v>115.545561605725</v>
      </c>
    </row>
    <row r="61" spans="1:7" x14ac:dyDescent="0.2">
      <c r="A61" t="s">
        <v>144</v>
      </c>
      <c r="B61">
        <v>366230</v>
      </c>
      <c r="C61" s="64">
        <f t="shared" si="2"/>
        <v>100.18478776762426</v>
      </c>
      <c r="E61" t="s">
        <v>144</v>
      </c>
      <c r="F61">
        <v>420031</v>
      </c>
      <c r="G61" s="64">
        <f t="shared" si="3"/>
        <v>114.90242904956716</v>
      </c>
    </row>
    <row r="62" spans="1:7" x14ac:dyDescent="0.2">
      <c r="A62" t="s">
        <v>145</v>
      </c>
      <c r="B62">
        <v>359362</v>
      </c>
      <c r="C62" s="64">
        <f t="shared" si="2"/>
        <v>98.305998148018972</v>
      </c>
      <c r="E62" t="s">
        <v>145</v>
      </c>
      <c r="F62">
        <v>412965</v>
      </c>
      <c r="G62" s="64">
        <f t="shared" si="3"/>
        <v>112.96947513982184</v>
      </c>
    </row>
    <row r="63" spans="1:7" x14ac:dyDescent="0.2">
      <c r="A63" t="s">
        <v>146</v>
      </c>
      <c r="B63">
        <v>351520</v>
      </c>
      <c r="C63" s="64">
        <f t="shared" si="2"/>
        <v>96.160763990047997</v>
      </c>
      <c r="E63" t="s">
        <v>146</v>
      </c>
      <c r="F63">
        <v>403661</v>
      </c>
      <c r="G63" s="64">
        <f t="shared" si="3"/>
        <v>110.42430061728142</v>
      </c>
    </row>
    <row r="64" spans="1:7" x14ac:dyDescent="0.2">
      <c r="A64" t="s">
        <v>147</v>
      </c>
      <c r="B64">
        <v>346266</v>
      </c>
      <c r="C64" s="64">
        <f t="shared" si="2"/>
        <v>94.723495402190366</v>
      </c>
      <c r="E64" t="s">
        <v>147</v>
      </c>
      <c r="F64">
        <v>397326</v>
      </c>
      <c r="G64" s="64">
        <f t="shared" si="3"/>
        <v>108.69131688982081</v>
      </c>
    </row>
    <row r="65" spans="1:7" x14ac:dyDescent="0.2">
      <c r="A65" t="s">
        <v>148</v>
      </c>
      <c r="B65">
        <v>344993</v>
      </c>
      <c r="C65" s="64">
        <f t="shared" si="2"/>
        <v>94.375257314572792</v>
      </c>
      <c r="E65" t="s">
        <v>148</v>
      </c>
      <c r="F65">
        <v>396514</v>
      </c>
      <c r="G65" s="64">
        <f t="shared" si="3"/>
        <v>108.46918858884243</v>
      </c>
    </row>
    <row r="66" spans="1:7" x14ac:dyDescent="0.2">
      <c r="A66" t="s">
        <v>149</v>
      </c>
      <c r="B66">
        <v>345849</v>
      </c>
      <c r="C66" s="64">
        <f t="shared" si="2"/>
        <v>94.60942212447118</v>
      </c>
      <c r="E66" t="s">
        <v>149</v>
      </c>
      <c r="F66">
        <v>397125</v>
      </c>
      <c r="G66" s="64">
        <f t="shared" si="3"/>
        <v>108.63633192861803</v>
      </c>
    </row>
    <row r="67" spans="1:7" x14ac:dyDescent="0.2">
      <c r="A67" t="s">
        <v>150</v>
      </c>
      <c r="B67">
        <v>346288</v>
      </c>
      <c r="C67" s="64">
        <f t="shared" si="2"/>
        <v>94.729513656650383</v>
      </c>
      <c r="E67" t="s">
        <v>150</v>
      </c>
      <c r="F67">
        <v>398528</v>
      </c>
      <c r="G67" s="64">
        <f t="shared" si="3"/>
        <v>109.02013242895383</v>
      </c>
    </row>
    <row r="68" spans="1:7" x14ac:dyDescent="0.2">
      <c r="A68" t="s">
        <v>151</v>
      </c>
      <c r="B68">
        <v>347852</v>
      </c>
      <c r="C68" s="64">
        <f t="shared" si="2"/>
        <v>95.157356837352566</v>
      </c>
      <c r="E68" t="s">
        <v>151</v>
      </c>
      <c r="F68">
        <v>400001</v>
      </c>
      <c r="G68" s="64">
        <f t="shared" si="3"/>
        <v>109.42308192075326</v>
      </c>
    </row>
    <row r="69" spans="1:7" x14ac:dyDescent="0.2">
      <c r="A69" t="s">
        <v>152</v>
      </c>
      <c r="B69">
        <v>351976</v>
      </c>
      <c r="C69" s="64">
        <f t="shared" si="2"/>
        <v>96.285505991582653</v>
      </c>
      <c r="E69" t="s">
        <v>152</v>
      </c>
      <c r="F69">
        <v>403217</v>
      </c>
      <c r="G69" s="64">
        <f t="shared" si="3"/>
        <v>110.30284129999768</v>
      </c>
    </row>
    <row r="70" spans="1:7" x14ac:dyDescent="0.2">
      <c r="A70" t="s">
        <v>153</v>
      </c>
      <c r="B70">
        <v>354912</v>
      </c>
      <c r="C70" s="64">
        <f t="shared" si="2"/>
        <v>97.08866940497245</v>
      </c>
      <c r="E70" t="s">
        <v>153</v>
      </c>
      <c r="F70">
        <v>405186</v>
      </c>
      <c r="G70" s="64">
        <f t="shared" si="3"/>
        <v>110.84147507416814</v>
      </c>
    </row>
    <row r="71" spans="1:7" x14ac:dyDescent="0.2">
      <c r="A71" t="s">
        <v>154</v>
      </c>
      <c r="B71">
        <v>355755</v>
      </c>
      <c r="C71" s="64">
        <f t="shared" si="2"/>
        <v>97.319277973599014</v>
      </c>
      <c r="E71" t="s">
        <v>154</v>
      </c>
      <c r="F71">
        <v>405570</v>
      </c>
      <c r="G71" s="64">
        <f t="shared" si="3"/>
        <v>110.94652097019733</v>
      </c>
    </row>
    <row r="72" spans="1:7" x14ac:dyDescent="0.2">
      <c r="A72" t="s">
        <v>155</v>
      </c>
      <c r="B72">
        <v>357811</v>
      </c>
      <c r="C72" s="64">
        <f t="shared" si="2"/>
        <v>97.881711208588598</v>
      </c>
      <c r="E72" t="s">
        <v>155</v>
      </c>
      <c r="F72">
        <v>408601</v>
      </c>
      <c r="G72" s="64">
        <f t="shared" si="3"/>
        <v>111.77567230057352</v>
      </c>
    </row>
    <row r="73" spans="1:7" x14ac:dyDescent="0.2">
      <c r="A73" t="s">
        <v>156</v>
      </c>
      <c r="B73">
        <v>359806</v>
      </c>
      <c r="C73" s="64">
        <f t="shared" si="2"/>
        <v>98.427457465302709</v>
      </c>
      <c r="E73" t="s">
        <v>156</v>
      </c>
      <c r="F73">
        <v>409994</v>
      </c>
      <c r="G73" s="64">
        <f t="shared" si="3"/>
        <v>112.15673723070022</v>
      </c>
    </row>
    <row r="74" spans="1:7" x14ac:dyDescent="0.2">
      <c r="A74" t="s">
        <v>157</v>
      </c>
      <c r="B74">
        <v>362575</v>
      </c>
      <c r="C74" s="64">
        <f t="shared" si="2"/>
        <v>99.18493685620065</v>
      </c>
      <c r="E74" t="s">
        <v>157</v>
      </c>
      <c r="F74">
        <v>413292</v>
      </c>
      <c r="G74" s="64">
        <f t="shared" si="3"/>
        <v>113.05892828565918</v>
      </c>
    </row>
    <row r="75" spans="1:7" x14ac:dyDescent="0.2">
      <c r="A75" t="s">
        <v>158</v>
      </c>
      <c r="B75">
        <v>363216</v>
      </c>
      <c r="C75" s="64">
        <f t="shared" si="2"/>
        <v>99.360286906603534</v>
      </c>
      <c r="E75" t="s">
        <v>158</v>
      </c>
      <c r="F75">
        <v>413921</v>
      </c>
      <c r="G75" s="64">
        <f t="shared" si="3"/>
        <v>113.23099565181116</v>
      </c>
    </row>
    <row r="76" spans="1:7" x14ac:dyDescent="0.2">
      <c r="A76" t="s">
        <v>159</v>
      </c>
      <c r="B76">
        <v>364222</v>
      </c>
      <c r="C76" s="64">
        <f t="shared" si="2"/>
        <v>99.635485269638323</v>
      </c>
      <c r="E76" t="s">
        <v>159</v>
      </c>
      <c r="F76">
        <v>414835</v>
      </c>
      <c r="G76" s="64">
        <f t="shared" si="3"/>
        <v>113.48102676892228</v>
      </c>
    </row>
    <row r="77" spans="1:7" x14ac:dyDescent="0.2">
      <c r="A77" t="s">
        <v>160</v>
      </c>
      <c r="B77">
        <v>364173</v>
      </c>
      <c r="C77" s="64">
        <f t="shared" si="2"/>
        <v>99.622080975613756</v>
      </c>
      <c r="E77" t="s">
        <v>160</v>
      </c>
      <c r="F77">
        <v>414099</v>
      </c>
      <c r="G77" s="64">
        <f t="shared" si="3"/>
        <v>113.27968880153301</v>
      </c>
    </row>
    <row r="78" spans="1:7" x14ac:dyDescent="0.2">
      <c r="A78" t="s">
        <v>161</v>
      </c>
      <c r="B78">
        <v>367170</v>
      </c>
      <c r="C78" s="64">
        <f t="shared" si="2"/>
        <v>100.44193136727903</v>
      </c>
      <c r="E78" t="s">
        <v>161</v>
      </c>
      <c r="F78">
        <v>418255</v>
      </c>
      <c r="G78" s="64">
        <f t="shared" si="3"/>
        <v>114.4165917804322</v>
      </c>
    </row>
    <row r="79" spans="1:7" x14ac:dyDescent="0.2">
      <c r="A79" t="s">
        <v>162</v>
      </c>
      <c r="B79">
        <v>366653</v>
      </c>
      <c r="C79" s="64">
        <f t="shared" si="2"/>
        <v>100.3005023874689</v>
      </c>
      <c r="E79" t="s">
        <v>162</v>
      </c>
      <c r="F79">
        <v>418024</v>
      </c>
      <c r="G79" s="64">
        <f t="shared" si="3"/>
        <v>114.35340010860213</v>
      </c>
    </row>
    <row r="80" spans="1:7" x14ac:dyDescent="0.2">
      <c r="A80" t="s">
        <v>88</v>
      </c>
      <c r="B80">
        <v>369731</v>
      </c>
      <c r="C80" s="64">
        <f t="shared" si="2"/>
        <v>101.14251089782782</v>
      </c>
      <c r="E80" t="s">
        <v>88</v>
      </c>
      <c r="F80">
        <v>420779</v>
      </c>
      <c r="G80" s="64">
        <f t="shared" si="3"/>
        <v>115.10704970120734</v>
      </c>
    </row>
    <row r="81" spans="1:7" x14ac:dyDescent="0.2">
      <c r="A81" t="s">
        <v>89</v>
      </c>
      <c r="B81">
        <v>373094</v>
      </c>
      <c r="C81" s="64">
        <f t="shared" si="2"/>
        <v>102.0624831591459</v>
      </c>
      <c r="E81" t="s">
        <v>89</v>
      </c>
      <c r="F81">
        <v>423282</v>
      </c>
      <c r="G81" s="64">
        <f t="shared" si="3"/>
        <v>115.79176292454341</v>
      </c>
    </row>
    <row r="82" spans="1:7" x14ac:dyDescent="0.2">
      <c r="A82" t="s">
        <v>90</v>
      </c>
      <c r="B82">
        <v>375816</v>
      </c>
      <c r="C82" s="64">
        <f t="shared" si="2"/>
        <v>102.80710537006109</v>
      </c>
      <c r="E82" t="s">
        <v>90</v>
      </c>
      <c r="F82">
        <v>427197</v>
      </c>
      <c r="G82" s="64">
        <f t="shared" si="3"/>
        <v>116.86273866140343</v>
      </c>
    </row>
    <row r="83" spans="1:7" x14ac:dyDescent="0.2">
      <c r="A83" t="s">
        <v>91</v>
      </c>
      <c r="B83">
        <v>378210</v>
      </c>
      <c r="C83" s="64">
        <f t="shared" si="2"/>
        <v>103.46200087811803</v>
      </c>
      <c r="E83" t="s">
        <v>91</v>
      </c>
      <c r="F83">
        <v>429922</v>
      </c>
      <c r="G83" s="64">
        <f t="shared" si="3"/>
        <v>117.60818154338136</v>
      </c>
    </row>
    <row r="84" spans="1:7" x14ac:dyDescent="0.2">
      <c r="A84" t="s">
        <v>92</v>
      </c>
      <c r="B84">
        <v>380380</v>
      </c>
      <c r="C84" s="64">
        <f t="shared" si="2"/>
        <v>104.05561961349129</v>
      </c>
      <c r="E84" t="s">
        <v>92</v>
      </c>
      <c r="F84">
        <v>432660</v>
      </c>
      <c r="G84" s="64">
        <f t="shared" si="3"/>
        <v>118.35718066663111</v>
      </c>
    </row>
    <row r="85" spans="1:7" x14ac:dyDescent="0.2">
      <c r="A85" t="s">
        <v>97</v>
      </c>
      <c r="B85">
        <v>383506</v>
      </c>
      <c r="C85" s="64">
        <f t="shared" ref="C85:C90" si="4">100*B85/AVERAGE($B$76:$B$79)</f>
        <v>104.91075886085386</v>
      </c>
      <c r="E85" t="s">
        <v>97</v>
      </c>
      <c r="F85">
        <v>436128</v>
      </c>
      <c r="G85" s="64">
        <f t="shared" ref="G85:G90" si="5">100*F85/AVERAGE($B$76:$B$79)</f>
        <v>119.30587641514467</v>
      </c>
    </row>
    <row r="86" spans="1:7" x14ac:dyDescent="0.2">
      <c r="A86" t="s">
        <v>99</v>
      </c>
      <c r="B86">
        <v>386158</v>
      </c>
      <c r="C86" s="64">
        <f t="shared" si="4"/>
        <v>105.6362320803054</v>
      </c>
      <c r="E86" t="s">
        <v>99</v>
      </c>
      <c r="F86">
        <v>438985</v>
      </c>
      <c r="G86" s="64">
        <f t="shared" si="5"/>
        <v>120.08742882388262</v>
      </c>
    </row>
    <row r="87" spans="1:7" x14ac:dyDescent="0.2">
      <c r="A87" t="s">
        <v>100</v>
      </c>
      <c r="B87">
        <v>388735</v>
      </c>
      <c r="C87" s="64">
        <f t="shared" si="4"/>
        <v>106.34118852318875</v>
      </c>
      <c r="E87" t="s">
        <v>100</v>
      </c>
      <c r="F87">
        <v>441939</v>
      </c>
      <c r="G87" s="64">
        <f t="shared" si="5"/>
        <v>120.89551626364879</v>
      </c>
    </row>
    <row r="88" spans="1:7" x14ac:dyDescent="0.2">
      <c r="A88" t="s">
        <v>163</v>
      </c>
      <c r="B88">
        <v>390155</v>
      </c>
      <c r="C88" s="64">
        <f t="shared" si="4"/>
        <v>106.72963949288</v>
      </c>
      <c r="E88" t="s">
        <v>163</v>
      </c>
      <c r="F88">
        <v>443590</v>
      </c>
      <c r="G88" s="64">
        <f t="shared" si="5"/>
        <v>121.34715890517009</v>
      </c>
    </row>
    <row r="89" spans="1:7" x14ac:dyDescent="0.2">
      <c r="A89" t="s">
        <v>165</v>
      </c>
      <c r="B89">
        <v>391595</v>
      </c>
      <c r="C89" s="64">
        <f t="shared" si="4"/>
        <v>107.12356160298943</v>
      </c>
      <c r="E89" t="s">
        <v>165</v>
      </c>
      <c r="F89">
        <v>445993</v>
      </c>
      <c r="G89" s="64">
        <f t="shared" si="5"/>
        <v>122.00451642641521</v>
      </c>
    </row>
    <row r="90" spans="1:7" x14ac:dyDescent="0.2">
      <c r="A90" t="s">
        <v>164</v>
      </c>
      <c r="B90">
        <v>393238</v>
      </c>
      <c r="C90" s="64">
        <f t="shared" si="4"/>
        <v>107.57301578834347</v>
      </c>
      <c r="E90" t="s">
        <v>164</v>
      </c>
      <c r="F90">
        <v>447999</v>
      </c>
      <c r="G90" s="64">
        <f t="shared" si="5"/>
        <v>122.55327181035933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0"/>
  <dimension ref="A1:M41"/>
  <sheetViews>
    <sheetView workbookViewId="0">
      <selection activeCell="M21" sqref="M21"/>
    </sheetView>
  </sheetViews>
  <sheetFormatPr defaultRowHeight="12.75" x14ac:dyDescent="0.2"/>
  <cols>
    <col min="2" max="2" width="6.42578125" customWidth="1"/>
    <col min="3" max="4" width="11.5703125" bestFit="1" customWidth="1"/>
    <col min="5" max="6" width="12.5703125" bestFit="1" customWidth="1"/>
    <col min="10" max="13" width="9.5703125" bestFit="1" customWidth="1"/>
  </cols>
  <sheetData>
    <row r="1" spans="1:6" x14ac:dyDescent="0.2">
      <c r="C1" s="361" t="s">
        <v>87</v>
      </c>
      <c r="D1" s="361"/>
      <c r="E1" s="361" t="s">
        <v>168</v>
      </c>
      <c r="F1" s="361"/>
    </row>
    <row r="2" spans="1:6" x14ac:dyDescent="0.2">
      <c r="C2" s="77" t="s">
        <v>98</v>
      </c>
      <c r="D2" s="77" t="s">
        <v>15</v>
      </c>
      <c r="E2" s="77" t="s">
        <v>98</v>
      </c>
      <c r="F2" s="77" t="s">
        <v>15</v>
      </c>
    </row>
    <row r="3" spans="1:6" x14ac:dyDescent="0.2">
      <c r="B3" t="e">
        <f>#REF!</f>
        <v>#REF!</v>
      </c>
      <c r="C3" s="70" t="e">
        <f>#REF!</f>
        <v>#REF!</v>
      </c>
      <c r="D3" s="70" t="e">
        <f>#REF!*1</f>
        <v>#REF!</v>
      </c>
      <c r="E3" s="70" t="e">
        <f>#REF!</f>
        <v>#REF!</v>
      </c>
      <c r="F3" s="70" t="e">
        <f>#REF!</f>
        <v>#REF!</v>
      </c>
    </row>
    <row r="4" spans="1:6" x14ac:dyDescent="0.2">
      <c r="A4" t="e">
        <f>#REF!</f>
        <v>#REF!</v>
      </c>
      <c r="B4" t="e">
        <f>#REF!</f>
        <v>#REF!</v>
      </c>
      <c r="C4" s="70" t="e">
        <f>#REF!</f>
        <v>#REF!</v>
      </c>
      <c r="D4" s="70" t="e">
        <f>#REF!*1</f>
        <v>#REF!</v>
      </c>
      <c r="E4" s="70" t="e">
        <f>#REF!</f>
        <v>#REF!</v>
      </c>
      <c r="F4" s="70" t="e">
        <f>#REF!</f>
        <v>#REF!</v>
      </c>
    </row>
    <row r="5" spans="1:6" x14ac:dyDescent="0.2">
      <c r="B5" t="e">
        <f>#REF!</f>
        <v>#REF!</v>
      </c>
      <c r="C5" s="70" t="e">
        <f>#REF!</f>
        <v>#REF!</v>
      </c>
      <c r="D5" s="70" t="e">
        <f>#REF!*1</f>
        <v>#REF!</v>
      </c>
      <c r="E5" s="70" t="e">
        <f>#REF!</f>
        <v>#REF!</v>
      </c>
      <c r="F5" s="70" t="e">
        <f>#REF!</f>
        <v>#REF!</v>
      </c>
    </row>
    <row r="6" spans="1:6" x14ac:dyDescent="0.2">
      <c r="B6" t="e">
        <f>#REF!</f>
        <v>#REF!</v>
      </c>
      <c r="C6" s="70" t="e">
        <f>#REF!</f>
        <v>#REF!</v>
      </c>
      <c r="D6" s="70" t="e">
        <f>#REF!*1</f>
        <v>#REF!</v>
      </c>
      <c r="E6" s="70" t="e">
        <f>#REF!</f>
        <v>#REF!</v>
      </c>
      <c r="F6" s="70" t="e">
        <f>#REF!</f>
        <v>#REF!</v>
      </c>
    </row>
    <row r="7" spans="1:6" x14ac:dyDescent="0.2">
      <c r="B7" t="e">
        <f>#REF!</f>
        <v>#REF!</v>
      </c>
      <c r="C7" s="70" t="e">
        <f>#REF!</f>
        <v>#REF!</v>
      </c>
      <c r="D7" s="70" t="e">
        <f>#REF!*1</f>
        <v>#REF!</v>
      </c>
      <c r="E7" s="70" t="e">
        <f>#REF!</f>
        <v>#REF!</v>
      </c>
      <c r="F7" s="70" t="e">
        <f>#REF!</f>
        <v>#REF!</v>
      </c>
    </row>
    <row r="8" spans="1:6" x14ac:dyDescent="0.2">
      <c r="A8" t="e">
        <f>#REF!</f>
        <v>#REF!</v>
      </c>
      <c r="B8" t="e">
        <f>#REF!</f>
        <v>#REF!</v>
      </c>
      <c r="C8" s="70" t="e">
        <f>#REF!</f>
        <v>#REF!</v>
      </c>
      <c r="D8" s="70" t="e">
        <f>#REF!*1</f>
        <v>#REF!</v>
      </c>
      <c r="E8" s="70" t="e">
        <f>#REF!</f>
        <v>#REF!</v>
      </c>
      <c r="F8" s="70" t="e">
        <f>#REF!</f>
        <v>#REF!</v>
      </c>
    </row>
    <row r="9" spans="1:6" x14ac:dyDescent="0.2">
      <c r="B9" t="e">
        <f>#REF!</f>
        <v>#REF!</v>
      </c>
      <c r="C9" s="70" t="e">
        <f>#REF!</f>
        <v>#REF!</v>
      </c>
      <c r="D9" s="70" t="e">
        <f>#REF!*1</f>
        <v>#REF!</v>
      </c>
      <c r="E9" s="70" t="e">
        <f>#REF!</f>
        <v>#REF!</v>
      </c>
      <c r="F9" s="70" t="e">
        <f>#REF!</f>
        <v>#REF!</v>
      </c>
    </row>
    <row r="10" spans="1:6" x14ac:dyDescent="0.2">
      <c r="B10" t="e">
        <f>#REF!</f>
        <v>#REF!</v>
      </c>
      <c r="C10" s="70" t="e">
        <f>#REF!</f>
        <v>#REF!</v>
      </c>
      <c r="D10" s="70" t="e">
        <f>#REF!*1</f>
        <v>#REF!</v>
      </c>
      <c r="E10" s="70" t="e">
        <f>#REF!</f>
        <v>#REF!</v>
      </c>
      <c r="F10" s="70" t="e">
        <f>#REF!</f>
        <v>#REF!</v>
      </c>
    </row>
    <row r="11" spans="1:6" x14ac:dyDescent="0.2">
      <c r="B11" t="e">
        <f>#REF!</f>
        <v>#REF!</v>
      </c>
      <c r="C11" s="70" t="e">
        <f>#REF!</f>
        <v>#REF!</v>
      </c>
      <c r="D11" s="70" t="e">
        <f>#REF!*1</f>
        <v>#REF!</v>
      </c>
      <c r="E11" s="70" t="e">
        <f>#REF!</f>
        <v>#REF!</v>
      </c>
      <c r="F11" s="70" t="e">
        <f>#REF!</f>
        <v>#REF!</v>
      </c>
    </row>
    <row r="12" spans="1:6" x14ac:dyDescent="0.2">
      <c r="A12" t="e">
        <f>#REF!</f>
        <v>#REF!</v>
      </c>
      <c r="B12" t="e">
        <f>#REF!</f>
        <v>#REF!</v>
      </c>
      <c r="C12" s="70" t="e">
        <f>#REF!</f>
        <v>#REF!</v>
      </c>
      <c r="D12" s="70" t="e">
        <f>#REF!*1</f>
        <v>#REF!</v>
      </c>
      <c r="E12" s="70" t="e">
        <f>#REF!</f>
        <v>#REF!</v>
      </c>
      <c r="F12" s="70" t="e">
        <f>#REF!</f>
        <v>#REF!</v>
      </c>
    </row>
    <row r="13" spans="1:6" x14ac:dyDescent="0.2">
      <c r="B13" t="e">
        <f>#REF!</f>
        <v>#REF!</v>
      </c>
      <c r="C13" s="70" t="e">
        <f>#REF!</f>
        <v>#REF!</v>
      </c>
      <c r="D13" s="70" t="e">
        <f>#REF!*1</f>
        <v>#REF!</v>
      </c>
      <c r="E13" s="70" t="e">
        <f>#REF!</f>
        <v>#REF!</v>
      </c>
      <c r="F13" s="70" t="e">
        <f>#REF!</f>
        <v>#REF!</v>
      </c>
    </row>
    <row r="14" spans="1:6" x14ac:dyDescent="0.2">
      <c r="B14" t="e">
        <f>#REF!</f>
        <v>#REF!</v>
      </c>
      <c r="C14" s="70" t="e">
        <f>#REF!</f>
        <v>#REF!</v>
      </c>
      <c r="D14" s="70" t="e">
        <f>#REF!*1</f>
        <v>#REF!</v>
      </c>
      <c r="E14" s="70" t="e">
        <f>#REF!</f>
        <v>#REF!</v>
      </c>
      <c r="F14" s="70" t="e">
        <f>#REF!</f>
        <v>#REF!</v>
      </c>
    </row>
    <row r="15" spans="1:6" x14ac:dyDescent="0.2">
      <c r="B15" t="e">
        <f>#REF!</f>
        <v>#REF!</v>
      </c>
      <c r="C15" s="70" t="e">
        <f>#REF!</f>
        <v>#REF!</v>
      </c>
      <c r="D15" s="70" t="e">
        <f>#REF!*1</f>
        <v>#REF!</v>
      </c>
      <c r="E15" s="70" t="e">
        <f>#REF!</f>
        <v>#REF!</v>
      </c>
      <c r="F15" s="70" t="e">
        <f>#REF!</f>
        <v>#REF!</v>
      </c>
    </row>
    <row r="16" spans="1:6" x14ac:dyDescent="0.2">
      <c r="A16" t="e">
        <f>#REF!</f>
        <v>#REF!</v>
      </c>
      <c r="B16" t="e">
        <f>#REF!</f>
        <v>#REF!</v>
      </c>
      <c r="C16" s="70" t="e">
        <f>#REF!</f>
        <v>#REF!</v>
      </c>
      <c r="D16" s="70" t="e">
        <f>#REF!*1</f>
        <v>#REF!</v>
      </c>
      <c r="E16" s="70" t="e">
        <f>#REF!</f>
        <v>#REF!</v>
      </c>
      <c r="F16" s="70" t="e">
        <f>#REF!</f>
        <v>#REF!</v>
      </c>
    </row>
    <row r="17" spans="1:13" x14ac:dyDescent="0.2">
      <c r="B17" t="e">
        <f>#REF!</f>
        <v>#REF!</v>
      </c>
      <c r="C17" s="70" t="e">
        <f>#REF!</f>
        <v>#REF!</v>
      </c>
      <c r="D17" s="70" t="e">
        <f>#REF!*1</f>
        <v>#REF!</v>
      </c>
      <c r="E17" s="70" t="e">
        <f>#REF!</f>
        <v>#REF!</v>
      </c>
      <c r="F17" s="70" t="e">
        <f>#REF!</f>
        <v>#REF!</v>
      </c>
    </row>
    <row r="18" spans="1:13" x14ac:dyDescent="0.2">
      <c r="B18" t="e">
        <f>#REF!</f>
        <v>#REF!</v>
      </c>
      <c r="C18" s="70" t="e">
        <f>#REF!</f>
        <v>#REF!</v>
      </c>
      <c r="D18" s="70" t="e">
        <f>#REF!*1</f>
        <v>#REF!</v>
      </c>
      <c r="E18" s="70" t="e">
        <f>#REF!</f>
        <v>#REF!</v>
      </c>
      <c r="F18" s="70" t="e">
        <f>#REF!</f>
        <v>#REF!</v>
      </c>
      <c r="J18" s="76"/>
    </row>
    <row r="19" spans="1:13" x14ac:dyDescent="0.2">
      <c r="B19" t="e">
        <f>#REF!</f>
        <v>#REF!</v>
      </c>
      <c r="C19" s="70" t="e">
        <f>#REF!</f>
        <v>#REF!</v>
      </c>
      <c r="D19" s="70" t="e">
        <f>#REF!*1</f>
        <v>#REF!</v>
      </c>
      <c r="E19" s="70" t="e">
        <f>#REF!</f>
        <v>#REF!</v>
      </c>
      <c r="F19" s="70" t="e">
        <f>#REF!</f>
        <v>#REF!</v>
      </c>
      <c r="J19" s="361" t="s">
        <v>87</v>
      </c>
      <c r="K19" s="361"/>
      <c r="L19" s="361" t="s">
        <v>168</v>
      </c>
      <c r="M19" s="361"/>
    </row>
    <row r="20" spans="1:13" x14ac:dyDescent="0.2">
      <c r="A20" t="e">
        <f>#REF!</f>
        <v>#REF!</v>
      </c>
      <c r="B20" t="e">
        <f>#REF!</f>
        <v>#REF!</v>
      </c>
      <c r="C20" s="70" t="e">
        <f>#REF!</f>
        <v>#REF!</v>
      </c>
      <c r="D20" s="70" t="e">
        <f>#REF!*1</f>
        <v>#REF!</v>
      </c>
      <c r="E20" s="70" t="e">
        <f>#REF!</f>
        <v>#REF!</v>
      </c>
      <c r="F20" s="70" t="e">
        <f>#REF!</f>
        <v>#REF!</v>
      </c>
      <c r="J20" s="77" t="s">
        <v>98</v>
      </c>
      <c r="K20" s="77" t="s">
        <v>15</v>
      </c>
      <c r="L20" s="77" t="s">
        <v>98</v>
      </c>
      <c r="M20" s="77" t="s">
        <v>15</v>
      </c>
    </row>
    <row r="21" spans="1:13" x14ac:dyDescent="0.2">
      <c r="B21" t="e">
        <f>#REF!</f>
        <v>#REF!</v>
      </c>
      <c r="C21" s="70" t="e">
        <f>#REF!</f>
        <v>#REF!</v>
      </c>
      <c r="D21" s="70" t="e">
        <f>#REF!*1</f>
        <v>#REF!</v>
      </c>
      <c r="E21" s="70" t="e">
        <f>#REF!</f>
        <v>#REF!</v>
      </c>
      <c r="F21" s="70" t="e">
        <f>#REF!</f>
        <v>#REF!</v>
      </c>
      <c r="I21" s="76" t="s">
        <v>170</v>
      </c>
      <c r="J21" s="78" t="e">
        <f>MAX(C4:C12)</f>
        <v>#REF!</v>
      </c>
      <c r="K21" s="78" t="e">
        <f>MAX(D4:D12)</f>
        <v>#REF!</v>
      </c>
      <c r="L21" s="78" t="e">
        <f>MAX(E6:E12)</f>
        <v>#REF!</v>
      </c>
      <c r="M21" s="78" t="e">
        <f>MAX(F4:F12)</f>
        <v>#REF!</v>
      </c>
    </row>
    <row r="22" spans="1:13" x14ac:dyDescent="0.2">
      <c r="B22" t="e">
        <f>#REF!</f>
        <v>#REF!</v>
      </c>
      <c r="C22" s="70" t="e">
        <f>#REF!</f>
        <v>#REF!</v>
      </c>
      <c r="D22" s="70" t="e">
        <f>#REF!*1</f>
        <v>#REF!</v>
      </c>
      <c r="E22" s="70" t="e">
        <f>#REF!</f>
        <v>#REF!</v>
      </c>
      <c r="F22" s="70" t="e">
        <f>#REF!</f>
        <v>#REF!</v>
      </c>
      <c r="I22" s="76" t="s">
        <v>171</v>
      </c>
      <c r="J22" s="78" t="e">
        <f>MIN(C9:C15)</f>
        <v>#REF!</v>
      </c>
      <c r="K22" s="78" t="e">
        <f>MIN(D9:D15)</f>
        <v>#REF!</v>
      </c>
      <c r="L22" s="78" t="e">
        <f>MIN(E9:E15)</f>
        <v>#REF!</v>
      </c>
      <c r="M22" s="78" t="e">
        <f>MIN(F9:F15)</f>
        <v>#REF!</v>
      </c>
    </row>
    <row r="23" spans="1:13" x14ac:dyDescent="0.2">
      <c r="B23" t="e">
        <f>#REF!</f>
        <v>#REF!</v>
      </c>
      <c r="C23" s="70" t="e">
        <f>#REF!</f>
        <v>#REF!</v>
      </c>
      <c r="D23" s="70" t="e">
        <f>#REF!*1</f>
        <v>#REF!</v>
      </c>
      <c r="E23" s="70" t="e">
        <f>#REF!</f>
        <v>#REF!</v>
      </c>
      <c r="F23" s="70" t="e">
        <f>#REF!</f>
        <v>#REF!</v>
      </c>
      <c r="I23" s="76" t="s">
        <v>172</v>
      </c>
      <c r="J23" s="78" t="e">
        <f>C40</f>
        <v>#REF!</v>
      </c>
      <c r="K23" s="78" t="e">
        <f>D40</f>
        <v>#REF!</v>
      </c>
      <c r="L23" s="78" t="e">
        <f>E40</f>
        <v>#REF!</v>
      </c>
      <c r="M23" s="78" t="e">
        <f>F40</f>
        <v>#REF!</v>
      </c>
    </row>
    <row r="24" spans="1:13" x14ac:dyDescent="0.2">
      <c r="A24" t="e">
        <f>#REF!</f>
        <v>#REF!</v>
      </c>
      <c r="B24" t="e">
        <f>#REF!</f>
        <v>#REF!</v>
      </c>
      <c r="C24" s="70" t="e">
        <f>#REF!</f>
        <v>#REF!</v>
      </c>
      <c r="D24" s="70" t="e">
        <f>#REF!*1</f>
        <v>#REF!</v>
      </c>
      <c r="E24" s="70" t="e">
        <f>#REF!</f>
        <v>#REF!</v>
      </c>
      <c r="F24" s="70" t="e">
        <f>#REF!</f>
        <v>#REF!</v>
      </c>
      <c r="J24" s="78"/>
      <c r="K24" s="78"/>
      <c r="L24" s="78"/>
      <c r="M24" s="78"/>
    </row>
    <row r="25" spans="1:13" x14ac:dyDescent="0.2">
      <c r="B25" t="e">
        <f>#REF!</f>
        <v>#REF!</v>
      </c>
      <c r="C25" s="70" t="e">
        <f>#REF!</f>
        <v>#REF!</v>
      </c>
      <c r="D25" s="70" t="e">
        <f>#REF!*1</f>
        <v>#REF!</v>
      </c>
      <c r="E25" s="70" t="e">
        <f>#REF!</f>
        <v>#REF!</v>
      </c>
      <c r="F25" s="70" t="e">
        <f>#REF!</f>
        <v>#REF!</v>
      </c>
      <c r="I25" s="76" t="s">
        <v>169</v>
      </c>
      <c r="J25" s="78" t="e">
        <f>(J21-J22)/J21*100</f>
        <v>#REF!</v>
      </c>
      <c r="K25" s="78" t="e">
        <f>(K21-K22)/K21*100</f>
        <v>#REF!</v>
      </c>
      <c r="L25" s="78" t="e">
        <f>(L21-L22)/L21*100</f>
        <v>#REF!</v>
      </c>
      <c r="M25" s="78" t="e">
        <f>(M21-M22)/M21*100</f>
        <v>#REF!</v>
      </c>
    </row>
    <row r="26" spans="1:13" x14ac:dyDescent="0.2">
      <c r="B26" t="e">
        <f>#REF!</f>
        <v>#REF!</v>
      </c>
      <c r="C26" s="70" t="e">
        <f>#REF!</f>
        <v>#REF!</v>
      </c>
      <c r="D26" s="70" t="e">
        <f>#REF!*1</f>
        <v>#REF!</v>
      </c>
      <c r="E26" s="70" t="e">
        <f>#REF!</f>
        <v>#REF!</v>
      </c>
      <c r="F26" s="70" t="e">
        <f>#REF!</f>
        <v>#REF!</v>
      </c>
      <c r="I26" s="76" t="s">
        <v>173</v>
      </c>
      <c r="J26" s="78" t="e">
        <f>(J23-J21)/J21*100</f>
        <v>#REF!</v>
      </c>
      <c r="K26" s="78" t="e">
        <f>(K23-K21)/K21*100</f>
        <v>#REF!</v>
      </c>
      <c r="L26" s="78" t="e">
        <f>(L23-L21)/L21*100</f>
        <v>#REF!</v>
      </c>
      <c r="M26" s="78" t="e">
        <f>(M23-M21)/M21*100</f>
        <v>#REF!</v>
      </c>
    </row>
    <row r="27" spans="1:13" x14ac:dyDescent="0.2">
      <c r="B27" t="e">
        <f>#REF!</f>
        <v>#REF!</v>
      </c>
      <c r="C27" s="70" t="e">
        <f>#REF!</f>
        <v>#REF!</v>
      </c>
      <c r="D27" s="70" t="e">
        <f>#REF!*1</f>
        <v>#REF!</v>
      </c>
      <c r="E27" s="70" t="e">
        <f>#REF!</f>
        <v>#REF!</v>
      </c>
      <c r="F27" s="70" t="e">
        <f>#REF!</f>
        <v>#REF!</v>
      </c>
    </row>
    <row r="28" spans="1:13" x14ac:dyDescent="0.2">
      <c r="A28" t="e">
        <f>#REF!</f>
        <v>#REF!</v>
      </c>
      <c r="B28" t="e">
        <f>#REF!</f>
        <v>#REF!</v>
      </c>
      <c r="C28" s="70" t="e">
        <f>#REF!</f>
        <v>#REF!</v>
      </c>
      <c r="D28" s="70" t="e">
        <f>#REF!*1</f>
        <v>#REF!</v>
      </c>
      <c r="E28" s="70" t="e">
        <f>#REF!</f>
        <v>#REF!</v>
      </c>
      <c r="F28" s="70" t="e">
        <f>#REF!</f>
        <v>#REF!</v>
      </c>
    </row>
    <row r="29" spans="1:13" x14ac:dyDescent="0.2">
      <c r="B29" t="e">
        <f>#REF!</f>
        <v>#REF!</v>
      </c>
      <c r="C29" s="70" t="e">
        <f>#REF!</f>
        <v>#REF!</v>
      </c>
      <c r="D29" s="70" t="e">
        <f>#REF!*1</f>
        <v>#REF!</v>
      </c>
      <c r="E29" s="70" t="e">
        <f>#REF!</f>
        <v>#REF!</v>
      </c>
      <c r="F29" s="70" t="e">
        <f>#REF!</f>
        <v>#REF!</v>
      </c>
    </row>
    <row r="30" spans="1:13" x14ac:dyDescent="0.2">
      <c r="B30" t="e">
        <f>#REF!</f>
        <v>#REF!</v>
      </c>
      <c r="C30" s="70" t="e">
        <f>#REF!</f>
        <v>#REF!</v>
      </c>
      <c r="D30" s="70" t="e">
        <f>#REF!*1</f>
        <v>#REF!</v>
      </c>
      <c r="E30" s="70" t="e">
        <f>#REF!</f>
        <v>#REF!</v>
      </c>
      <c r="F30" s="70" t="e">
        <f>#REF!</f>
        <v>#REF!</v>
      </c>
    </row>
    <row r="31" spans="1:13" x14ac:dyDescent="0.2">
      <c r="B31" t="e">
        <f>#REF!</f>
        <v>#REF!</v>
      </c>
      <c r="C31" s="70" t="e">
        <f>#REF!</f>
        <v>#REF!</v>
      </c>
      <c r="D31" s="70" t="e">
        <f>#REF!*1</f>
        <v>#REF!</v>
      </c>
      <c r="E31" s="70" t="e">
        <f>#REF!</f>
        <v>#REF!</v>
      </c>
      <c r="F31" s="70" t="e">
        <f>#REF!</f>
        <v>#REF!</v>
      </c>
    </row>
    <row r="32" spans="1:13" x14ac:dyDescent="0.2">
      <c r="A32" t="e">
        <f>#REF!</f>
        <v>#REF!</v>
      </c>
      <c r="B32" t="e">
        <f>#REF!</f>
        <v>#REF!</v>
      </c>
      <c r="C32" s="70" t="e">
        <f>#REF!</f>
        <v>#REF!</v>
      </c>
      <c r="D32" s="70" t="e">
        <f>#REF!*1</f>
        <v>#REF!</v>
      </c>
      <c r="E32" s="70" t="e">
        <f>#REF!</f>
        <v>#REF!</v>
      </c>
      <c r="F32" s="70" t="e">
        <f>#REF!</f>
        <v>#REF!</v>
      </c>
    </row>
    <row r="33" spans="1:6" x14ac:dyDescent="0.2">
      <c r="B33" t="e">
        <f>#REF!</f>
        <v>#REF!</v>
      </c>
      <c r="C33" s="70" t="e">
        <f>#REF!</f>
        <v>#REF!</v>
      </c>
      <c r="D33" s="70" t="e">
        <f>#REF!*1</f>
        <v>#REF!</v>
      </c>
      <c r="E33" s="70" t="e">
        <f>#REF!</f>
        <v>#REF!</v>
      </c>
      <c r="F33" s="70" t="e">
        <f>#REF!</f>
        <v>#REF!</v>
      </c>
    </row>
    <row r="34" spans="1:6" x14ac:dyDescent="0.2">
      <c r="B34" t="e">
        <f>#REF!</f>
        <v>#REF!</v>
      </c>
      <c r="C34" s="70" t="e">
        <f>#REF!</f>
        <v>#REF!</v>
      </c>
      <c r="D34" s="70" t="e">
        <f>#REF!*1</f>
        <v>#REF!</v>
      </c>
      <c r="E34" s="70" t="e">
        <f>#REF!</f>
        <v>#REF!</v>
      </c>
      <c r="F34" s="70" t="e">
        <f>#REF!</f>
        <v>#REF!</v>
      </c>
    </row>
    <row r="35" spans="1:6" x14ac:dyDescent="0.2">
      <c r="B35" t="e">
        <f>#REF!</f>
        <v>#REF!</v>
      </c>
      <c r="C35" s="70" t="e">
        <f>#REF!</f>
        <v>#REF!</v>
      </c>
      <c r="D35" s="70" t="e">
        <f>#REF!*1</f>
        <v>#REF!</v>
      </c>
      <c r="E35" s="70" t="e">
        <f>#REF!</f>
        <v>#REF!</v>
      </c>
      <c r="F35" s="70" t="e">
        <f>#REF!</f>
        <v>#REF!</v>
      </c>
    </row>
    <row r="36" spans="1:6" x14ac:dyDescent="0.2">
      <c r="A36" t="e">
        <f>#REF!</f>
        <v>#REF!</v>
      </c>
      <c r="B36" t="e">
        <f>#REF!</f>
        <v>#REF!</v>
      </c>
      <c r="C36" s="70" t="e">
        <f>#REF!</f>
        <v>#REF!</v>
      </c>
      <c r="D36" s="70" t="e">
        <f>#REF!*1</f>
        <v>#REF!</v>
      </c>
      <c r="E36" s="70" t="e">
        <f>#REF!</f>
        <v>#REF!</v>
      </c>
      <c r="F36" s="70" t="e">
        <f>#REF!</f>
        <v>#REF!</v>
      </c>
    </row>
    <row r="37" spans="1:6" x14ac:dyDescent="0.2">
      <c r="B37" t="e">
        <f>#REF!</f>
        <v>#REF!</v>
      </c>
      <c r="C37" s="70" t="e">
        <f>#REF!</f>
        <v>#REF!</v>
      </c>
      <c r="D37" s="70" t="e">
        <f>#REF!*1</f>
        <v>#REF!</v>
      </c>
      <c r="E37" s="70" t="e">
        <f>#REF!</f>
        <v>#REF!</v>
      </c>
      <c r="F37" s="70" t="e">
        <f>#REF!</f>
        <v>#REF!</v>
      </c>
    </row>
    <row r="38" spans="1:6" x14ac:dyDescent="0.2">
      <c r="B38" t="e">
        <f>#REF!</f>
        <v>#REF!</v>
      </c>
      <c r="C38" s="70" t="e">
        <f>#REF!</f>
        <v>#REF!</v>
      </c>
      <c r="D38" s="70" t="e">
        <f>#REF!*1</f>
        <v>#REF!</v>
      </c>
      <c r="E38" s="70" t="e">
        <f>#REF!</f>
        <v>#REF!</v>
      </c>
      <c r="F38" s="70" t="e">
        <f>#REF!</f>
        <v>#REF!</v>
      </c>
    </row>
    <row r="39" spans="1:6" x14ac:dyDescent="0.2">
      <c r="B39" t="e">
        <f>#REF!</f>
        <v>#REF!</v>
      </c>
      <c r="C39" s="70" t="e">
        <f>#REF!</f>
        <v>#REF!</v>
      </c>
      <c r="D39" s="70" t="e">
        <f>#REF!*1</f>
        <v>#REF!</v>
      </c>
      <c r="E39" s="70" t="e">
        <f>#REF!</f>
        <v>#REF!</v>
      </c>
      <c r="F39" s="70" t="e">
        <f>#REF!</f>
        <v>#REF!</v>
      </c>
    </row>
    <row r="40" spans="1:6" x14ac:dyDescent="0.2">
      <c r="A40" t="e">
        <f>#REF!</f>
        <v>#REF!</v>
      </c>
      <c r="B40" t="e">
        <f>#REF!</f>
        <v>#REF!</v>
      </c>
      <c r="C40" s="70" t="e">
        <f>#REF!</f>
        <v>#REF!</v>
      </c>
      <c r="D40" s="70" t="e">
        <f>#REF!*1</f>
        <v>#REF!</v>
      </c>
      <c r="E40" s="70" t="e">
        <f>#REF!</f>
        <v>#REF!</v>
      </c>
      <c r="F40" s="70" t="e">
        <f>#REF!</f>
        <v>#REF!</v>
      </c>
    </row>
    <row r="41" spans="1:6" x14ac:dyDescent="0.2">
      <c r="C41" s="70"/>
      <c r="D41" s="70"/>
      <c r="E41" s="70"/>
      <c r="F41" s="70"/>
    </row>
  </sheetData>
  <mergeCells count="4">
    <mergeCell ref="C1:D1"/>
    <mergeCell ref="E1:F1"/>
    <mergeCell ref="J19:K19"/>
    <mergeCell ref="L19:M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1">
    <tabColor rgb="FFFFFF00"/>
    <pageSetUpPr fitToPage="1"/>
  </sheetPr>
  <dimension ref="A1:T33"/>
  <sheetViews>
    <sheetView zoomScale="80" zoomScaleNormal="80" workbookViewId="0">
      <selection activeCell="M21" sqref="M21"/>
    </sheetView>
  </sheetViews>
  <sheetFormatPr defaultRowHeight="12.75" x14ac:dyDescent="0.2"/>
  <cols>
    <col min="1" max="1" width="26.42578125" customWidth="1"/>
    <col min="2" max="2" width="10.5703125" customWidth="1"/>
    <col min="4" max="4" width="13" customWidth="1"/>
    <col min="5" max="5" width="12.42578125" customWidth="1"/>
    <col min="7" max="7" width="9.5703125" customWidth="1"/>
    <col min="9" max="9" width="12" customWidth="1"/>
    <col min="10" max="10" width="13.42578125" customWidth="1"/>
    <col min="11" max="11" width="14" customWidth="1"/>
    <col min="13" max="13" width="11.5703125" customWidth="1"/>
    <col min="14" max="14" width="13.5703125" customWidth="1"/>
    <col min="16" max="16" width="12.5703125" customWidth="1"/>
    <col min="17" max="17" width="10.5703125" customWidth="1"/>
  </cols>
  <sheetData>
    <row r="1" spans="1:20" ht="13.5" thickBot="1" x14ac:dyDescent="0.25">
      <c r="B1" s="31"/>
      <c r="C1" s="26"/>
      <c r="D1" s="26"/>
      <c r="E1" s="26"/>
      <c r="F1" s="26"/>
      <c r="G1" s="26"/>
      <c r="H1" s="26"/>
      <c r="I1" s="26"/>
      <c r="J1" s="26"/>
      <c r="K1" s="26"/>
      <c r="L1" s="26"/>
      <c r="M1" s="26"/>
      <c r="N1" s="26"/>
      <c r="O1" s="26"/>
      <c r="P1" s="26"/>
    </row>
    <row r="2" spans="1:20" s="25" customFormat="1" ht="63.75" x14ac:dyDescent="0.4">
      <c r="A2" s="21" t="s">
        <v>83</v>
      </c>
      <c r="B2" s="30"/>
      <c r="C2" s="20" t="s">
        <v>18</v>
      </c>
      <c r="D2" s="19" t="s">
        <v>82</v>
      </c>
      <c r="E2" s="18" t="s">
        <v>20</v>
      </c>
      <c r="F2" s="13" t="s">
        <v>5</v>
      </c>
      <c r="G2" s="16"/>
      <c r="H2" s="13"/>
      <c r="I2" s="13"/>
      <c r="J2" s="13"/>
      <c r="K2" s="14" t="s">
        <v>0</v>
      </c>
      <c r="L2" s="13" t="s">
        <v>6</v>
      </c>
      <c r="M2" s="13"/>
      <c r="N2" s="13"/>
      <c r="O2" s="13"/>
      <c r="P2" s="13"/>
      <c r="Q2" s="12"/>
      <c r="R2" s="29"/>
      <c r="S2" s="29"/>
      <c r="T2" s="29"/>
    </row>
    <row r="3" spans="1:20" ht="51" x14ac:dyDescent="0.2">
      <c r="A3" s="11"/>
      <c r="B3" s="28"/>
      <c r="C3" s="9"/>
      <c r="D3" s="9"/>
      <c r="E3" s="8" t="s">
        <v>10</v>
      </c>
      <c r="F3" s="27" t="s">
        <v>10</v>
      </c>
      <c r="G3" s="5" t="s">
        <v>19</v>
      </c>
      <c r="H3" s="5" t="s">
        <v>21</v>
      </c>
      <c r="I3" s="5" t="s">
        <v>35</v>
      </c>
      <c r="J3" s="5" t="s">
        <v>36</v>
      </c>
      <c r="K3" s="6" t="s">
        <v>10</v>
      </c>
      <c r="L3" s="5" t="s">
        <v>10</v>
      </c>
      <c r="M3" s="5" t="s">
        <v>22</v>
      </c>
      <c r="N3" s="5" t="s">
        <v>23</v>
      </c>
      <c r="O3" s="5" t="s">
        <v>24</v>
      </c>
      <c r="P3" s="5" t="s">
        <v>25</v>
      </c>
      <c r="Q3" s="57" t="s">
        <v>63</v>
      </c>
      <c r="R3" s="26"/>
      <c r="S3" s="26"/>
      <c r="T3" s="26"/>
    </row>
    <row r="4" spans="1:20" ht="41.25" customHeight="1" x14ac:dyDescent="0.2">
      <c r="A4" s="32" t="s">
        <v>81</v>
      </c>
      <c r="B4" s="37" t="s">
        <v>93</v>
      </c>
      <c r="C4" s="43" t="e">
        <f>#REF!/#REF!-1</f>
        <v>#REF!</v>
      </c>
      <c r="D4" s="43" t="e">
        <f>#REF!/#REF!-1</f>
        <v>#REF!</v>
      </c>
      <c r="E4" s="43" t="e">
        <f>#REF!/#REF!-1</f>
        <v>#REF!</v>
      </c>
      <c r="F4" s="51" t="e">
        <f>#REF!/#REF!-1</f>
        <v>#REF!</v>
      </c>
      <c r="G4" s="52" t="e">
        <f>#REF!/#REF!-1</f>
        <v>#REF!</v>
      </c>
      <c r="H4" s="52" t="e">
        <f>#REF!/#REF!-1</f>
        <v>#REF!</v>
      </c>
      <c r="I4" s="52" t="e">
        <f>#REF!/#REF!-1</f>
        <v>#REF!</v>
      </c>
      <c r="J4" s="53" t="e">
        <f>#REF!/#REF!-1</f>
        <v>#REF!</v>
      </c>
      <c r="K4" s="43" t="e">
        <f>#REF!/#REF!-1</f>
        <v>#REF!</v>
      </c>
      <c r="L4" s="51" t="e">
        <f>#REF!/#REF!-1</f>
        <v>#REF!</v>
      </c>
      <c r="M4" s="52" t="e">
        <f>#REF!/#REF!-1</f>
        <v>#REF!</v>
      </c>
      <c r="N4" s="52" t="e">
        <f>#REF!/#REF!-1</f>
        <v>#REF!</v>
      </c>
      <c r="O4" s="52" t="e">
        <f>#REF!/#REF!-1</f>
        <v>#REF!</v>
      </c>
      <c r="P4" s="52" t="e">
        <f>#REF!/#REF!-1</f>
        <v>#REF!</v>
      </c>
      <c r="Q4" s="66" t="e">
        <f>#REF!/#REF!-1</f>
        <v>#REF!</v>
      </c>
      <c r="R4" s="26"/>
      <c r="S4" s="26"/>
      <c r="T4" s="26"/>
    </row>
    <row r="5" spans="1:20" ht="41.25" customHeight="1" x14ac:dyDescent="0.2">
      <c r="A5" s="33" t="s">
        <v>80</v>
      </c>
      <c r="B5" s="38" t="s">
        <v>94</v>
      </c>
      <c r="C5" s="44" t="e">
        <f>#REF!/#REF!-1</f>
        <v>#REF!</v>
      </c>
      <c r="D5" s="44" t="e">
        <f>#REF!/#REF!-1</f>
        <v>#REF!</v>
      </c>
      <c r="E5" s="44" t="e">
        <f>#REF!/#REF!-1</f>
        <v>#REF!</v>
      </c>
      <c r="F5" s="45" t="e">
        <f>#REF!/#REF!-1</f>
        <v>#REF!</v>
      </c>
      <c r="G5" s="46" t="e">
        <f>#REF!/#REF!-1</f>
        <v>#REF!</v>
      </c>
      <c r="H5" s="46" t="e">
        <f>#REF!/#REF!-1</f>
        <v>#REF!</v>
      </c>
      <c r="I5" s="46" t="e">
        <f>#REF!/#REF!-1</f>
        <v>#REF!</v>
      </c>
      <c r="J5" s="47" t="e">
        <f>#REF!/#REF!-1</f>
        <v>#REF!</v>
      </c>
      <c r="K5" s="44" t="e">
        <f>#REF!/#REF!-1</f>
        <v>#REF!</v>
      </c>
      <c r="L5" s="45" t="e">
        <f>#REF!/#REF!-1</f>
        <v>#REF!</v>
      </c>
      <c r="M5" s="46" t="e">
        <f>#REF!/#REF!-1</f>
        <v>#REF!</v>
      </c>
      <c r="N5" s="46" t="e">
        <f>#REF!/#REF!-1</f>
        <v>#REF!</v>
      </c>
      <c r="O5" s="46" t="e">
        <f>#REF!/#REF!-1</f>
        <v>#REF!</v>
      </c>
      <c r="P5" s="46" t="e">
        <f>#REF!/#REF!-1</f>
        <v>#REF!</v>
      </c>
      <c r="Q5" s="47" t="e">
        <f>#REF!/#REF!-1</f>
        <v>#REF!</v>
      </c>
    </row>
    <row r="6" spans="1:20" s="25" customFormat="1" ht="38.25" customHeight="1" x14ac:dyDescent="0.2">
      <c r="A6" s="34" t="s">
        <v>79</v>
      </c>
      <c r="B6" s="37"/>
      <c r="C6" s="43" t="e">
        <f>SUM(#REF!)/SUM(#REF!)-1</f>
        <v>#REF!</v>
      </c>
      <c r="D6" s="43" t="e">
        <f>SUM(#REF!)/SUM(#REF!)-1</f>
        <v>#REF!</v>
      </c>
      <c r="E6" s="43" t="e">
        <f>SUM(#REF!)/SUM(#REF!)-1</f>
        <v>#REF!</v>
      </c>
      <c r="F6" s="51" t="e">
        <f>SUM(#REF!)/SUM(#REF!)-1</f>
        <v>#REF!</v>
      </c>
      <c r="G6" s="52" t="e">
        <f>SUM(#REF!)/SUM(#REF!)-1</f>
        <v>#REF!</v>
      </c>
      <c r="H6" s="52" t="e">
        <f>SUM(#REF!)/SUM(#REF!)-1</f>
        <v>#REF!</v>
      </c>
      <c r="I6" s="52" t="e">
        <f>SUM(#REF!)/SUM(#REF!)-1</f>
        <v>#REF!</v>
      </c>
      <c r="J6" s="53" t="e">
        <f>SUM(#REF!)/SUM(#REF!)-1</f>
        <v>#REF!</v>
      </c>
      <c r="K6" s="43" t="e">
        <f>SUM(#REF!)/SUM(#REF!)-1</f>
        <v>#REF!</v>
      </c>
      <c r="L6" s="51" t="e">
        <f>SUM(#REF!)/SUM(#REF!)-1</f>
        <v>#REF!</v>
      </c>
      <c r="M6" s="52" t="e">
        <f>SUM(#REF!)/SUM(#REF!)-1</f>
        <v>#REF!</v>
      </c>
      <c r="N6" s="52" t="e">
        <f>SUM(#REF!)/SUM(#REF!)-1</f>
        <v>#REF!</v>
      </c>
      <c r="O6" s="52" t="e">
        <f>SUM(#REF!)/SUM(#REF!)-1</f>
        <v>#REF!</v>
      </c>
      <c r="P6" s="52" t="e">
        <f>SUM(#REF!)/SUM(#REF!)-1</f>
        <v>#REF!</v>
      </c>
      <c r="Q6" s="53" t="e">
        <f>SUM(#REF!)/SUM(#REF!)-1</f>
        <v>#REF!</v>
      </c>
    </row>
    <row r="7" spans="1:20" s="25" customFormat="1" ht="38.25" customHeight="1" x14ac:dyDescent="0.2">
      <c r="A7" s="32" t="s">
        <v>78</v>
      </c>
      <c r="B7" s="37" t="s">
        <v>95</v>
      </c>
      <c r="C7" s="43" t="e">
        <f>#REF!/#REF!-1</f>
        <v>#REF!</v>
      </c>
      <c r="D7" s="43" t="e">
        <f>#REF!/#REF!-1</f>
        <v>#REF!</v>
      </c>
      <c r="E7" s="43" t="e">
        <f>#REF!/#REF!-1</f>
        <v>#REF!</v>
      </c>
      <c r="F7" s="51" t="e">
        <f>#REF!/#REF!-1</f>
        <v>#REF!</v>
      </c>
      <c r="G7" s="52" t="e">
        <f>#REF!/#REF!-1</f>
        <v>#REF!</v>
      </c>
      <c r="H7" s="52" t="e">
        <f>#REF!/#REF!-1</f>
        <v>#REF!</v>
      </c>
      <c r="I7" s="52" t="e">
        <f>#REF!/#REF!-1</f>
        <v>#REF!</v>
      </c>
      <c r="J7" s="53" t="e">
        <f>#REF!/#REF!-1</f>
        <v>#REF!</v>
      </c>
      <c r="K7" s="43" t="e">
        <f>#REF!/#REF!-1</f>
        <v>#REF!</v>
      </c>
      <c r="L7" s="51" t="e">
        <f>#REF!/#REF!-1</f>
        <v>#REF!</v>
      </c>
      <c r="M7" s="52" t="e">
        <f>#REF!/#REF!-1</f>
        <v>#REF!</v>
      </c>
      <c r="N7" s="52" t="e">
        <f>#REF!/#REF!-1</f>
        <v>#REF!</v>
      </c>
      <c r="O7" s="52" t="e">
        <f>#REF!/#REF!-1</f>
        <v>#REF!</v>
      </c>
      <c r="P7" s="52" t="e">
        <f>#REF!/#REF!-1</f>
        <v>#REF!</v>
      </c>
      <c r="Q7" s="53" t="e">
        <f>#REF!/#REF!-1</f>
        <v>#REF!</v>
      </c>
    </row>
    <row r="8" spans="1:20" s="25" customFormat="1" ht="38.25" customHeight="1" x14ac:dyDescent="0.2">
      <c r="A8" s="32" t="s">
        <v>77</v>
      </c>
      <c r="B8" s="37" t="s">
        <v>96</v>
      </c>
      <c r="C8" s="43" t="e">
        <f>#REF!/#REF!-1</f>
        <v>#REF!</v>
      </c>
      <c r="D8" s="43" t="e">
        <f>#REF!/#REF!-1</f>
        <v>#REF!</v>
      </c>
      <c r="E8" s="43" t="e">
        <f>#REF!/#REF!-1</f>
        <v>#REF!</v>
      </c>
      <c r="F8" s="51" t="e">
        <f>#REF!/#REF!-1</f>
        <v>#REF!</v>
      </c>
      <c r="G8" s="52" t="e">
        <f>#REF!/#REF!-1</f>
        <v>#REF!</v>
      </c>
      <c r="H8" s="52" t="e">
        <f>#REF!/#REF!-1</f>
        <v>#REF!</v>
      </c>
      <c r="I8" s="52" t="e">
        <f>#REF!/#REF!-1</f>
        <v>#REF!</v>
      </c>
      <c r="J8" s="53" t="e">
        <f>#REF!/#REF!-1</f>
        <v>#REF!</v>
      </c>
      <c r="K8" s="43" t="e">
        <f>#REF!/#REF!-1</f>
        <v>#REF!</v>
      </c>
      <c r="L8" s="51" t="e">
        <f>#REF!/#REF!-1</f>
        <v>#REF!</v>
      </c>
      <c r="M8" s="52" t="e">
        <f>#REF!/#REF!-1</f>
        <v>#REF!</v>
      </c>
      <c r="N8" s="52" t="e">
        <f>#REF!/#REF!-1</f>
        <v>#REF!</v>
      </c>
      <c r="O8" s="52" t="e">
        <f>#REF!/#REF!-1</f>
        <v>#REF!</v>
      </c>
      <c r="P8" s="52" t="e">
        <f>#REF!/#REF!-1</f>
        <v>#REF!</v>
      </c>
      <c r="Q8" s="53" t="e">
        <f>#REF!/#REF!-1</f>
        <v>#REF!</v>
      </c>
    </row>
    <row r="9" spans="1:20" ht="40.5" customHeight="1" x14ac:dyDescent="0.2">
      <c r="A9" s="35" t="s">
        <v>76</v>
      </c>
      <c r="B9" s="38" t="s">
        <v>84</v>
      </c>
      <c r="C9" s="44" t="e">
        <f>#REF!/#REF!-1</f>
        <v>#REF!</v>
      </c>
      <c r="D9" s="44" t="e">
        <f>#REF!/#REF!-1</f>
        <v>#REF!</v>
      </c>
      <c r="E9" s="44" t="e">
        <f>#REF!/#REF!-1</f>
        <v>#REF!</v>
      </c>
      <c r="F9" s="45" t="e">
        <f>#REF!/#REF!-1</f>
        <v>#REF!</v>
      </c>
      <c r="G9" s="46" t="e">
        <f>#REF!/#REF!-1</f>
        <v>#REF!</v>
      </c>
      <c r="H9" s="46" t="e">
        <f>#REF!/#REF!-1</f>
        <v>#REF!</v>
      </c>
      <c r="I9" s="46" t="e">
        <f>#REF!/#REF!-1</f>
        <v>#REF!</v>
      </c>
      <c r="J9" s="47" t="e">
        <f>#REF!/#REF!-1</f>
        <v>#REF!</v>
      </c>
      <c r="K9" s="44" t="e">
        <f>#REF!/#REF!-1</f>
        <v>#REF!</v>
      </c>
      <c r="L9" s="45" t="e">
        <f>#REF!/#REF!-1</f>
        <v>#REF!</v>
      </c>
      <c r="M9" s="46" t="e">
        <f>#REF!/#REF!-1</f>
        <v>#REF!</v>
      </c>
      <c r="N9" s="46" t="e">
        <f>#REF!/#REF!-1</f>
        <v>#REF!</v>
      </c>
      <c r="O9" s="46" t="e">
        <f>#REF!/#REF!-1</f>
        <v>#REF!</v>
      </c>
      <c r="P9" s="46" t="e">
        <f>#REF!/#REF!-1</f>
        <v>#REF!</v>
      </c>
      <c r="Q9" s="47" t="e">
        <f>#REF!/#REF!-1</f>
        <v>#REF!</v>
      </c>
    </row>
    <row r="10" spans="1:20" ht="40.5" customHeight="1" thickBot="1" x14ac:dyDescent="0.25">
      <c r="A10" s="36" t="s">
        <v>85</v>
      </c>
      <c r="B10" s="39" t="s">
        <v>86</v>
      </c>
      <c r="C10" s="48" t="e">
        <f>#REF!/#REF!-1</f>
        <v>#REF!</v>
      </c>
      <c r="D10" s="48" t="e">
        <f>#REF!/#REF!-1</f>
        <v>#REF!</v>
      </c>
      <c r="E10" s="48" t="e">
        <f>#REF!/#REF!-1</f>
        <v>#REF!</v>
      </c>
      <c r="F10" s="60" t="e">
        <f>#REF!/#REF!-1</f>
        <v>#REF!</v>
      </c>
      <c r="G10" s="61" t="e">
        <f>#REF!/#REF!-1</f>
        <v>#REF!</v>
      </c>
      <c r="H10" s="61" t="e">
        <f>#REF!/#REF!-1</f>
        <v>#REF!</v>
      </c>
      <c r="I10" s="61" t="e">
        <f>#REF!/#REF!-1</f>
        <v>#REF!</v>
      </c>
      <c r="J10" s="62" t="e">
        <f>#REF!/#REF!-1</f>
        <v>#REF!</v>
      </c>
      <c r="K10" s="48" t="e">
        <f>#REF!/#REF!-1</f>
        <v>#REF!</v>
      </c>
      <c r="L10" s="60" t="e">
        <f>#REF!/#REF!-1</f>
        <v>#REF!</v>
      </c>
      <c r="M10" s="61" t="e">
        <f>#REF!/#REF!-1</f>
        <v>#REF!</v>
      </c>
      <c r="N10" s="61" t="e">
        <f>#REF!/#REF!-1</f>
        <v>#REF!</v>
      </c>
      <c r="O10" s="67" t="e">
        <f>#REF!/#REF!-1</f>
        <v>#REF!</v>
      </c>
      <c r="P10" s="67" t="e">
        <f>#REF!/#REF!-1</f>
        <v>#REF!</v>
      </c>
      <c r="Q10" s="68" t="e">
        <f>#REF!/#REF!-1</f>
        <v>#REF!</v>
      </c>
    </row>
    <row r="11" spans="1:20" x14ac:dyDescent="0.2">
      <c r="A11" s="24"/>
      <c r="B11" s="23"/>
      <c r="C11" s="22"/>
      <c r="D11" s="22"/>
      <c r="E11" s="22"/>
      <c r="F11" s="22"/>
      <c r="G11" s="22"/>
      <c r="H11" s="22"/>
      <c r="I11" s="22"/>
      <c r="J11" s="22"/>
      <c r="K11" s="22"/>
      <c r="L11" s="22"/>
      <c r="M11" s="22"/>
      <c r="N11" s="22"/>
      <c r="O11" s="22"/>
      <c r="P11" s="22"/>
      <c r="Q11" s="22"/>
      <c r="R11" s="58"/>
      <c r="S11" s="58"/>
    </row>
    <row r="12" spans="1:20" x14ac:dyDescent="0.2">
      <c r="A12" s="24"/>
      <c r="B12" s="23"/>
      <c r="C12" s="2"/>
      <c r="D12" s="2"/>
      <c r="E12" s="2"/>
      <c r="F12" s="2"/>
      <c r="G12" s="2"/>
      <c r="H12" s="2"/>
      <c r="I12" s="2"/>
      <c r="J12" s="2"/>
      <c r="K12" s="2"/>
      <c r="L12" s="2"/>
      <c r="M12" s="2"/>
      <c r="N12" s="2"/>
      <c r="O12" s="2"/>
      <c r="P12" s="2"/>
      <c r="Q12" s="59"/>
      <c r="R12" s="58"/>
      <c r="S12" s="58"/>
    </row>
    <row r="13" spans="1:20" ht="13.5" thickBot="1" x14ac:dyDescent="0.25">
      <c r="C13" s="58"/>
      <c r="D13" s="58"/>
      <c r="E13" s="58"/>
      <c r="F13" s="58"/>
      <c r="G13" s="58"/>
      <c r="H13" s="58"/>
      <c r="I13" s="58"/>
      <c r="J13" s="58"/>
      <c r="K13" s="58"/>
      <c r="L13" s="58"/>
      <c r="M13" s="58"/>
      <c r="N13" s="58"/>
      <c r="O13" s="58"/>
      <c r="P13" s="58"/>
      <c r="Q13" s="58"/>
      <c r="R13" s="58"/>
      <c r="S13" s="58"/>
    </row>
    <row r="14" spans="1:20" ht="63.75" x14ac:dyDescent="0.4">
      <c r="A14" s="21" t="s">
        <v>15</v>
      </c>
      <c r="B14" s="12"/>
      <c r="C14" s="20" t="s">
        <v>18</v>
      </c>
      <c r="D14" s="19" t="s">
        <v>82</v>
      </c>
      <c r="E14" s="18" t="s">
        <v>20</v>
      </c>
      <c r="F14" s="17" t="s">
        <v>5</v>
      </c>
      <c r="G14" s="16"/>
      <c r="H14" s="13"/>
      <c r="I14" s="13"/>
      <c r="J14" s="15"/>
      <c r="K14" s="14" t="s">
        <v>0</v>
      </c>
      <c r="L14" s="13" t="s">
        <v>6</v>
      </c>
      <c r="M14" s="13"/>
      <c r="N14" s="13"/>
      <c r="O14" s="13"/>
      <c r="P14" s="13"/>
      <c r="Q14" s="12"/>
    </row>
    <row r="15" spans="1:20" ht="51" x14ac:dyDescent="0.2">
      <c r="A15" s="11"/>
      <c r="B15" s="10"/>
      <c r="C15" s="9"/>
      <c r="D15" s="9"/>
      <c r="E15" s="8" t="s">
        <v>10</v>
      </c>
      <c r="F15" s="7" t="s">
        <v>10</v>
      </c>
      <c r="G15" s="5" t="s">
        <v>19</v>
      </c>
      <c r="H15" s="5" t="s">
        <v>21</v>
      </c>
      <c r="I15" s="5" t="s">
        <v>35</v>
      </c>
      <c r="J15" s="5" t="s">
        <v>36</v>
      </c>
      <c r="K15" s="6" t="s">
        <v>10</v>
      </c>
      <c r="L15" s="5" t="s">
        <v>10</v>
      </c>
      <c r="M15" s="5" t="s">
        <v>22</v>
      </c>
      <c r="N15" s="5" t="s">
        <v>23</v>
      </c>
      <c r="O15" s="5" t="s">
        <v>24</v>
      </c>
      <c r="P15" s="5" t="s">
        <v>25</v>
      </c>
      <c r="Q15" s="4" t="s">
        <v>63</v>
      </c>
    </row>
    <row r="16" spans="1:20" ht="38.25" customHeight="1" x14ac:dyDescent="0.2">
      <c r="A16" s="35" t="s">
        <v>81</v>
      </c>
      <c r="B16" s="38" t="s">
        <v>93</v>
      </c>
      <c r="C16" s="47" t="e">
        <f>#REF!/#REF!-1</f>
        <v>#REF!</v>
      </c>
      <c r="D16" s="47" t="e">
        <f>#REF!/#REF!-1</f>
        <v>#REF!</v>
      </c>
      <c r="E16" s="47" t="e">
        <f>#REF!/#REF!-1</f>
        <v>#REF!</v>
      </c>
      <c r="F16" s="45" t="e">
        <f>#REF!/#REF!-1</f>
        <v>#REF!</v>
      </c>
      <c r="G16" s="46" t="e">
        <f>#REF!/#REF!-1</f>
        <v>#REF!</v>
      </c>
      <c r="H16" s="46" t="e">
        <f>#REF!/#REF!-1</f>
        <v>#REF!</v>
      </c>
      <c r="I16" s="46" t="e">
        <f>#REF!/#REF!-1</f>
        <v>#REF!</v>
      </c>
      <c r="J16" s="47" t="e">
        <f>#REF!/#REF!-1</f>
        <v>#REF!</v>
      </c>
      <c r="K16" s="47" t="e">
        <f>#REF!/#REF!-1</f>
        <v>#REF!</v>
      </c>
      <c r="L16" s="45" t="e">
        <f>#REF!/#REF!-1</f>
        <v>#REF!</v>
      </c>
      <c r="M16" s="46" t="e">
        <f>#REF!/#REF!-1</f>
        <v>#REF!</v>
      </c>
      <c r="N16" s="46" t="e">
        <f>#REF!/#REF!-1</f>
        <v>#REF!</v>
      </c>
      <c r="O16" s="46" t="e">
        <f>#REF!/#REF!-1</f>
        <v>#REF!</v>
      </c>
      <c r="P16" s="46" t="e">
        <f>#REF!/#REF!-1</f>
        <v>#REF!</v>
      </c>
      <c r="Q16" s="47" t="e">
        <f>#REF!/#REF!-1</f>
        <v>#REF!</v>
      </c>
    </row>
    <row r="17" spans="1:17" ht="38.25" customHeight="1" x14ac:dyDescent="0.2">
      <c r="A17" s="34" t="s">
        <v>80</v>
      </c>
      <c r="B17" s="40" t="s">
        <v>94</v>
      </c>
      <c r="C17" s="50" t="e">
        <f>#REF!/#REF!-1</f>
        <v>#REF!</v>
      </c>
      <c r="D17" s="50" t="e">
        <f>#REF!/#REF!-1</f>
        <v>#REF!</v>
      </c>
      <c r="E17" s="50" t="e">
        <f>#REF!/#REF!-1</f>
        <v>#REF!</v>
      </c>
      <c r="F17" s="69" t="e">
        <f>#REF!/#REF!-1</f>
        <v>#REF!</v>
      </c>
      <c r="G17" s="49" t="e">
        <f>#REF!/#REF!-1</f>
        <v>#REF!</v>
      </c>
      <c r="H17" s="49" t="e">
        <f>#REF!/#REF!-1</f>
        <v>#REF!</v>
      </c>
      <c r="I17" s="49" t="e">
        <f>#REF!/#REF!-1</f>
        <v>#REF!</v>
      </c>
      <c r="J17" s="50" t="e">
        <f>#REF!/#REF!-1</f>
        <v>#REF!</v>
      </c>
      <c r="K17" s="50" t="e">
        <f>#REF!/#REF!-1</f>
        <v>#REF!</v>
      </c>
      <c r="L17" s="69" t="e">
        <f>#REF!/#REF!-1</f>
        <v>#REF!</v>
      </c>
      <c r="M17" s="49" t="e">
        <f>#REF!/#REF!-1</f>
        <v>#REF!</v>
      </c>
      <c r="N17" s="49" t="e">
        <f>#REF!/#REF!-1</f>
        <v>#REF!</v>
      </c>
      <c r="O17" s="49" t="e">
        <f>#REF!/#REF!-1</f>
        <v>#REF!</v>
      </c>
      <c r="P17" s="49" t="e">
        <f>#REF!/#REF!-1</f>
        <v>#REF!</v>
      </c>
      <c r="Q17" s="50" t="e">
        <f>#REF!/#REF!-1</f>
        <v>#REF!</v>
      </c>
    </row>
    <row r="18" spans="1:17" ht="38.25" customHeight="1" x14ac:dyDescent="0.2">
      <c r="A18" s="34" t="s">
        <v>79</v>
      </c>
      <c r="B18" s="40"/>
      <c r="C18" s="50" t="e">
        <f>SUM(#REF!)/SUM(#REF!)-1</f>
        <v>#REF!</v>
      </c>
      <c r="D18" s="50" t="e">
        <f>SUM(#REF!)/SUM(#REF!)-1</f>
        <v>#REF!</v>
      </c>
      <c r="E18" s="50" t="e">
        <f>SUM(#REF!)/SUM(#REF!)-1</f>
        <v>#REF!</v>
      </c>
      <c r="F18" s="69" t="e">
        <f>SUM(#REF!)/SUM(#REF!)-1</f>
        <v>#REF!</v>
      </c>
      <c r="G18" s="49" t="e">
        <f>SUM(#REF!)/SUM(#REF!)-1</f>
        <v>#REF!</v>
      </c>
      <c r="H18" s="49" t="e">
        <f>SUM(#REF!)/SUM(#REF!)-1</f>
        <v>#REF!</v>
      </c>
      <c r="I18" s="49" t="e">
        <f>SUM(#REF!)/SUM(#REF!)-1</f>
        <v>#REF!</v>
      </c>
      <c r="J18" s="50" t="e">
        <f>SUM(#REF!)/SUM(#REF!)-1</f>
        <v>#REF!</v>
      </c>
      <c r="K18" s="50" t="e">
        <f>SUM(#REF!)/SUM(#REF!)-1</f>
        <v>#REF!</v>
      </c>
      <c r="L18" s="69" t="e">
        <f>SUM(#REF!)/SUM(#REF!)-1</f>
        <v>#REF!</v>
      </c>
      <c r="M18" s="49" t="e">
        <f>SUM(#REF!)/SUM(#REF!)-1</f>
        <v>#REF!</v>
      </c>
      <c r="N18" s="49" t="e">
        <f>SUM(#REF!)/SUM(#REF!)-1</f>
        <v>#REF!</v>
      </c>
      <c r="O18" s="49" t="e">
        <f>SUM(#REF!)/SUM(#REF!)-1</f>
        <v>#REF!</v>
      </c>
      <c r="P18" s="49" t="e">
        <f>SUM(#REF!)/SUM(#REF!)-1</f>
        <v>#REF!</v>
      </c>
      <c r="Q18" s="50" t="e">
        <f>SUM(#REF!)/SUM(#REF!)-1</f>
        <v>#REF!</v>
      </c>
    </row>
    <row r="19" spans="1:17" ht="38.25" customHeight="1" x14ac:dyDescent="0.2">
      <c r="A19" s="34" t="s">
        <v>78</v>
      </c>
      <c r="B19" s="40" t="s">
        <v>95</v>
      </c>
      <c r="C19" s="50" t="e">
        <f>#REF!</f>
        <v>#REF!</v>
      </c>
      <c r="D19" s="50" t="e">
        <f>#REF!</f>
        <v>#REF!</v>
      </c>
      <c r="E19" s="50" t="e">
        <f>#REF!</f>
        <v>#REF!</v>
      </c>
      <c r="F19" s="49" t="e">
        <f>#REF!</f>
        <v>#REF!</v>
      </c>
      <c r="G19" s="49" t="e">
        <f>#REF!</f>
        <v>#REF!</v>
      </c>
      <c r="H19" s="49" t="e">
        <f>#REF!</f>
        <v>#REF!</v>
      </c>
      <c r="I19" s="49" t="e">
        <f>#REF!</f>
        <v>#REF!</v>
      </c>
      <c r="J19" s="50" t="e">
        <f>#REF!</f>
        <v>#REF!</v>
      </c>
      <c r="K19" s="50" t="e">
        <f>#REF!</f>
        <v>#REF!</v>
      </c>
      <c r="L19" s="49" t="e">
        <f>#REF!</f>
        <v>#REF!</v>
      </c>
      <c r="M19" s="49" t="e">
        <f>#REF!</f>
        <v>#REF!</v>
      </c>
      <c r="N19" s="49" t="e">
        <f>#REF!</f>
        <v>#REF!</v>
      </c>
      <c r="O19" s="49" t="e">
        <f>#REF!</f>
        <v>#REF!</v>
      </c>
      <c r="P19" s="49" t="e">
        <f>#REF!</f>
        <v>#REF!</v>
      </c>
      <c r="Q19" s="50" t="e">
        <f>#REF!</f>
        <v>#REF!</v>
      </c>
    </row>
    <row r="20" spans="1:17" ht="38.25" customHeight="1" x14ac:dyDescent="0.2">
      <c r="A20" s="32" t="s">
        <v>77</v>
      </c>
      <c r="B20" s="37" t="s">
        <v>96</v>
      </c>
      <c r="C20" s="53" t="e">
        <f>#REF!</f>
        <v>#REF!</v>
      </c>
      <c r="D20" s="53" t="e">
        <f>#REF!</f>
        <v>#REF!</v>
      </c>
      <c r="E20" s="53" t="e">
        <f>#REF!</f>
        <v>#REF!</v>
      </c>
      <c r="F20" s="52" t="e">
        <f>#REF!</f>
        <v>#REF!</v>
      </c>
      <c r="G20" s="52" t="e">
        <f>#REF!</f>
        <v>#REF!</v>
      </c>
      <c r="H20" s="52" t="e">
        <f>#REF!</f>
        <v>#REF!</v>
      </c>
      <c r="I20" s="52" t="e">
        <f>#REF!</f>
        <v>#REF!</v>
      </c>
      <c r="J20" s="53" t="e">
        <f>#REF!</f>
        <v>#REF!</v>
      </c>
      <c r="K20" s="53" t="e">
        <f>#REF!</f>
        <v>#REF!</v>
      </c>
      <c r="L20" s="52" t="e">
        <f>#REF!</f>
        <v>#REF!</v>
      </c>
      <c r="M20" s="52" t="e">
        <f>#REF!</f>
        <v>#REF!</v>
      </c>
      <c r="N20" s="52" t="e">
        <f>#REF!</f>
        <v>#REF!</v>
      </c>
      <c r="O20" s="52" t="e">
        <f>#REF!</f>
        <v>#REF!</v>
      </c>
      <c r="P20" s="52" t="e">
        <f>#REF!</f>
        <v>#REF!</v>
      </c>
      <c r="Q20" s="53" t="e">
        <f>#REF!</f>
        <v>#REF!</v>
      </c>
    </row>
    <row r="21" spans="1:17" ht="38.25" customHeight="1" x14ac:dyDescent="0.2">
      <c r="A21" s="32" t="s">
        <v>76</v>
      </c>
      <c r="B21" s="37" t="s">
        <v>84</v>
      </c>
      <c r="C21" s="53" t="e">
        <f>#REF!/#REF!-1</f>
        <v>#REF!</v>
      </c>
      <c r="D21" s="53" t="e">
        <f>#REF!/#REF!-1</f>
        <v>#REF!</v>
      </c>
      <c r="E21" s="53" t="e">
        <f>#REF!/#REF!-1</f>
        <v>#REF!</v>
      </c>
      <c r="F21" s="51" t="e">
        <f>#REF!/#REF!-1</f>
        <v>#REF!</v>
      </c>
      <c r="G21" s="52" t="e">
        <f>#REF!/#REF!-1</f>
        <v>#REF!</v>
      </c>
      <c r="H21" s="52" t="e">
        <f>#REF!/#REF!-1</f>
        <v>#REF!</v>
      </c>
      <c r="I21" s="52" t="e">
        <f>#REF!/#REF!-1</f>
        <v>#REF!</v>
      </c>
      <c r="J21" s="53" t="e">
        <f>#REF!/#REF!-1</f>
        <v>#REF!</v>
      </c>
      <c r="K21" s="53" t="e">
        <f>#REF!/#REF!-1</f>
        <v>#REF!</v>
      </c>
      <c r="L21" s="51" t="e">
        <f>#REF!/#REF!-1</f>
        <v>#REF!</v>
      </c>
      <c r="M21" s="52" t="e">
        <f>#REF!/#REF!-1</f>
        <v>#REF!</v>
      </c>
      <c r="N21" s="52" t="e">
        <f>#REF!/#REF!-1</f>
        <v>#REF!</v>
      </c>
      <c r="O21" s="52" t="e">
        <f>#REF!/#REF!-1</f>
        <v>#REF!</v>
      </c>
      <c r="P21" s="52" t="e">
        <f>#REF!/#REF!-1</f>
        <v>#REF!</v>
      </c>
      <c r="Q21" s="53" t="e">
        <f>#REF!/#REF!-1</f>
        <v>#REF!</v>
      </c>
    </row>
    <row r="22" spans="1:17" ht="38.25" customHeight="1" thickBot="1" x14ac:dyDescent="0.25">
      <c r="A22" s="41" t="s">
        <v>85</v>
      </c>
      <c r="B22" s="42" t="s">
        <v>86</v>
      </c>
      <c r="C22" s="56" t="e">
        <f>#REF!/#REF!-1</f>
        <v>#REF!</v>
      </c>
      <c r="D22" s="56" t="e">
        <f>#REF!/#REF!-1</f>
        <v>#REF!</v>
      </c>
      <c r="E22" s="56" t="e">
        <f>#REF!/#REF!-1</f>
        <v>#REF!</v>
      </c>
      <c r="F22" s="54" t="e">
        <f>#REF!/#REF!-1</f>
        <v>#REF!</v>
      </c>
      <c r="G22" s="55" t="e">
        <f>#REF!/#REF!-1</f>
        <v>#REF!</v>
      </c>
      <c r="H22" s="55" t="e">
        <f>#REF!/#REF!-1</f>
        <v>#REF!</v>
      </c>
      <c r="I22" s="55" t="e">
        <f>#REF!/#REF!-1</f>
        <v>#REF!</v>
      </c>
      <c r="J22" s="56" t="e">
        <f>#REF!/#REF!-1</f>
        <v>#REF!</v>
      </c>
      <c r="K22" s="56" t="e">
        <f>#REF!/#REF!-1</f>
        <v>#REF!</v>
      </c>
      <c r="L22" s="54" t="e">
        <f>#REF!/#REF!-1</f>
        <v>#REF!</v>
      </c>
      <c r="M22" s="55" t="e">
        <f>#REF!/#REF!-1</f>
        <v>#REF!</v>
      </c>
      <c r="N22" s="55" t="e">
        <f>#REF!/#REF!-1</f>
        <v>#REF!</v>
      </c>
      <c r="O22" s="55" t="e">
        <f>#REF!/#REF!-1</f>
        <v>#REF!</v>
      </c>
      <c r="P22" s="55" t="e">
        <f>#REF!/#REF!-1</f>
        <v>#REF!</v>
      </c>
      <c r="Q22" s="56" t="e">
        <f>#REF!/#REF!-1</f>
        <v>#REF!</v>
      </c>
    </row>
    <row r="24" spans="1:17" x14ac:dyDescent="0.2">
      <c r="C24" s="63"/>
      <c r="D24" s="63"/>
      <c r="E24" s="63"/>
      <c r="F24" s="63"/>
      <c r="G24" s="63"/>
      <c r="H24" s="63"/>
      <c r="I24" s="63"/>
      <c r="J24" s="63"/>
      <c r="K24" s="63"/>
      <c r="L24" s="63"/>
      <c r="M24" s="63"/>
      <c r="N24" s="63"/>
      <c r="O24" s="63"/>
      <c r="P24" s="63"/>
      <c r="Q24" s="63"/>
    </row>
    <row r="25" spans="1:17" x14ac:dyDescent="0.2">
      <c r="C25" s="64"/>
      <c r="D25" s="64"/>
      <c r="E25" s="64"/>
      <c r="F25" s="64"/>
      <c r="G25" s="64"/>
      <c r="H25" s="64"/>
      <c r="I25" s="64"/>
      <c r="J25" s="64"/>
      <c r="K25" s="64"/>
      <c r="L25" s="64"/>
      <c r="M25" s="64"/>
      <c r="N25" s="64"/>
      <c r="O25" s="64"/>
      <c r="P25" s="64"/>
      <c r="Q25" s="64"/>
    </row>
    <row r="26" spans="1:17" x14ac:dyDescent="0.2">
      <c r="C26" s="64"/>
      <c r="D26" s="64"/>
      <c r="E26" s="64"/>
      <c r="F26" s="64"/>
      <c r="G26" s="64"/>
      <c r="H26" s="64"/>
      <c r="I26" s="64"/>
      <c r="J26" s="64"/>
      <c r="K26" s="64"/>
      <c r="L26" s="64"/>
      <c r="M26" s="64"/>
      <c r="N26" s="64"/>
      <c r="O26" s="64"/>
      <c r="P26" s="64"/>
      <c r="Q26" s="64"/>
    </row>
    <row r="27" spans="1:17" x14ac:dyDescent="0.2">
      <c r="C27" s="65"/>
      <c r="D27" s="65"/>
      <c r="E27" s="65"/>
      <c r="F27" s="65"/>
      <c r="G27" s="65"/>
      <c r="H27" s="65"/>
      <c r="I27" s="65"/>
      <c r="J27" s="65"/>
      <c r="K27" s="65"/>
      <c r="L27" s="65"/>
      <c r="M27" s="65"/>
      <c r="N27" s="65"/>
      <c r="O27" s="65"/>
      <c r="P27" s="65"/>
      <c r="Q27" s="65"/>
    </row>
    <row r="28" spans="1:17" x14ac:dyDescent="0.2">
      <c r="C28" s="64"/>
      <c r="D28" s="64"/>
      <c r="E28" s="64"/>
      <c r="F28" s="64"/>
      <c r="G28" s="64"/>
      <c r="H28" s="64"/>
      <c r="I28" s="64"/>
      <c r="J28" s="64"/>
      <c r="K28" s="64"/>
      <c r="L28" s="64"/>
      <c r="M28" s="64"/>
      <c r="N28" s="64"/>
      <c r="O28" s="64"/>
      <c r="P28" s="64"/>
      <c r="Q28" s="64"/>
    </row>
    <row r="30" spans="1:17" x14ac:dyDescent="0.2">
      <c r="C30" s="1"/>
      <c r="D30" s="1"/>
      <c r="E30" s="1"/>
      <c r="F30" s="1"/>
      <c r="G30" s="1"/>
      <c r="H30" s="1"/>
      <c r="I30" s="1"/>
      <c r="J30" s="1"/>
      <c r="K30" s="1"/>
      <c r="L30" s="1"/>
      <c r="M30" s="1"/>
      <c r="N30" s="1"/>
      <c r="O30" s="1"/>
      <c r="P30" s="1"/>
      <c r="Q30" s="1"/>
    </row>
    <row r="31" spans="1:17" x14ac:dyDescent="0.2">
      <c r="C31" s="1"/>
      <c r="D31" s="1"/>
      <c r="E31" s="1"/>
      <c r="F31" s="1"/>
      <c r="G31" s="1"/>
      <c r="H31" s="1"/>
      <c r="I31" s="1"/>
      <c r="J31" s="1"/>
      <c r="K31" s="1"/>
      <c r="L31" s="1"/>
      <c r="M31" s="1"/>
      <c r="N31" s="1"/>
      <c r="O31" s="1"/>
      <c r="P31" s="1"/>
      <c r="Q31" s="1"/>
    </row>
    <row r="32" spans="1:17" x14ac:dyDescent="0.2">
      <c r="C32" s="1"/>
      <c r="D32" s="1"/>
      <c r="E32" s="1"/>
      <c r="F32" s="1"/>
      <c r="G32" s="1"/>
      <c r="H32" s="1"/>
      <c r="I32" s="1"/>
      <c r="J32" s="1"/>
      <c r="K32" s="1"/>
      <c r="L32" s="1"/>
      <c r="M32" s="1"/>
      <c r="N32" s="1"/>
      <c r="O32" s="1"/>
      <c r="P32" s="1"/>
      <c r="Q32" s="1"/>
    </row>
    <row r="33" spans="3:17" x14ac:dyDescent="0.2">
      <c r="C33" s="1"/>
      <c r="D33" s="1"/>
      <c r="E33" s="1"/>
      <c r="F33" s="1"/>
      <c r="G33" s="1"/>
      <c r="H33" s="1"/>
      <c r="I33" s="1"/>
      <c r="J33" s="1"/>
      <c r="K33" s="1"/>
      <c r="L33" s="1"/>
      <c r="M33" s="1"/>
      <c r="N33" s="1"/>
      <c r="O33" s="1"/>
      <c r="P33" s="1"/>
      <c r="Q33" s="1"/>
    </row>
  </sheetData>
  <pageMargins left="0.25" right="0.25" top="0.75" bottom="0.75" header="0.3" footer="0.3"/>
  <pageSetup paperSize="9" scale="61" fitToWidth="0" orientation="landscape" r:id="rId1"/>
  <headerFooter alignWithMargins="0"/>
  <rowBreaks count="1" manualBreakCount="1">
    <brk id="1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D23"/>
  <sheetViews>
    <sheetView view="pageBreakPreview" zoomScaleNormal="70" zoomScaleSheetLayoutView="100" zoomScalePageLayoutView="85" workbookViewId="0">
      <selection activeCell="C15" sqref="C15"/>
    </sheetView>
  </sheetViews>
  <sheetFormatPr defaultColWidth="9.28515625" defaultRowHeight="15.75" x14ac:dyDescent="0.25"/>
  <cols>
    <col min="1" max="1" width="4" style="138" customWidth="1"/>
    <col min="2" max="2" width="5.28515625" style="138" customWidth="1"/>
    <col min="3" max="3" width="17.42578125" style="138" customWidth="1"/>
    <col min="4" max="16384" width="9.28515625" style="138"/>
  </cols>
  <sheetData>
    <row r="1" spans="2:4" ht="62.25" customHeight="1" x14ac:dyDescent="0.25"/>
    <row r="3" spans="2:4" ht="26.25" x14ac:dyDescent="0.25">
      <c r="B3" s="266"/>
      <c r="C3" s="265"/>
      <c r="D3" s="265"/>
    </row>
    <row r="4" spans="2:4" ht="26.25" x14ac:dyDescent="0.25">
      <c r="B4" s="266" t="s">
        <v>291</v>
      </c>
      <c r="C4" s="265"/>
      <c r="D4" s="265"/>
    </row>
    <row r="5" spans="2:4" ht="26.25" x14ac:dyDescent="0.25">
      <c r="B5" s="266" t="s">
        <v>294</v>
      </c>
      <c r="C5" s="265"/>
      <c r="D5" s="265"/>
    </row>
    <row r="6" spans="2:4" ht="21" x14ac:dyDescent="0.35">
      <c r="B6" s="139" t="s">
        <v>295</v>
      </c>
      <c r="C6" s="140"/>
      <c r="D6" s="140"/>
    </row>
    <row r="8" spans="2:4" x14ac:dyDescent="0.25">
      <c r="B8" s="141" t="s">
        <v>257</v>
      </c>
      <c r="C8" s="141"/>
      <c r="D8" s="141"/>
    </row>
    <row r="9" spans="2:4" x14ac:dyDescent="0.25">
      <c r="C9" s="142" t="s">
        <v>234</v>
      </c>
      <c r="D9" s="138" t="s">
        <v>275</v>
      </c>
    </row>
    <row r="10" spans="2:4" x14ac:dyDescent="0.25">
      <c r="C10" s="142" t="s">
        <v>233</v>
      </c>
      <c r="D10" s="138" t="s">
        <v>246</v>
      </c>
    </row>
    <row r="11" spans="2:4" x14ac:dyDescent="0.25">
      <c r="C11" s="142" t="s">
        <v>235</v>
      </c>
      <c r="D11" s="138" t="s">
        <v>248</v>
      </c>
    </row>
    <row r="12" spans="2:4" x14ac:dyDescent="0.25">
      <c r="C12" s="142" t="s">
        <v>236</v>
      </c>
      <c r="D12" s="138" t="s">
        <v>238</v>
      </c>
    </row>
    <row r="13" spans="2:4" x14ac:dyDescent="0.25">
      <c r="C13" s="142"/>
    </row>
    <row r="14" spans="2:4" x14ac:dyDescent="0.25">
      <c r="B14" s="141" t="s">
        <v>247</v>
      </c>
      <c r="C14" s="142"/>
    </row>
    <row r="15" spans="2:4" x14ac:dyDescent="0.25">
      <c r="C15" s="341" t="s">
        <v>237</v>
      </c>
      <c r="D15" s="138" t="s">
        <v>276</v>
      </c>
    </row>
    <row r="17" spans="2:4" x14ac:dyDescent="0.25">
      <c r="B17" s="141" t="s">
        <v>217</v>
      </c>
    </row>
    <row r="18" spans="2:4" x14ac:dyDescent="0.25">
      <c r="C18" s="341" t="s">
        <v>282</v>
      </c>
      <c r="D18" s="138" t="s">
        <v>283</v>
      </c>
    </row>
    <row r="21" spans="2:4" x14ac:dyDescent="0.25">
      <c r="B21" s="150" t="s">
        <v>220</v>
      </c>
      <c r="C21" s="151"/>
    </row>
    <row r="22" spans="2:4" x14ac:dyDescent="0.25">
      <c r="B22" s="151"/>
      <c r="C22" s="151" t="s">
        <v>221</v>
      </c>
    </row>
    <row r="23" spans="2:4" x14ac:dyDescent="0.25">
      <c r="B23" s="151"/>
      <c r="C23" s="341" t="s">
        <v>222</v>
      </c>
    </row>
  </sheetData>
  <hyperlinks>
    <hyperlink ref="C23" r:id="rId1" xr:uid="{00000000-0004-0000-0300-000000000000}"/>
    <hyperlink ref="C18" location="'Table R1.1'!A1" display="Table R1.1" xr:uid="{00000000-0004-0000-0300-000001000000}"/>
    <hyperlink ref="C12" location="'Table 1.4'!A1" display="Table 1.4" xr:uid="{00000000-0004-0000-0300-000002000000}"/>
    <hyperlink ref="C11" location="'Table 1.3'!A1" display="Table 1.3" xr:uid="{00000000-0004-0000-0300-000003000000}"/>
    <hyperlink ref="C10" location="'Table 1.2'!A1" display="Table 1.2" xr:uid="{00000000-0004-0000-0300-000004000000}"/>
    <hyperlink ref="C9" location="'Table 1.1'!A1" display="Table 1.1" xr:uid="{00000000-0004-0000-0300-000005000000}"/>
    <hyperlink ref="C15" location="'Table 1.5'!A1" display="Table 1.5" xr:uid="{00000000-0004-0000-0300-000006000000}"/>
  </hyperlinks>
  <pageMargins left="0.23622047244094491" right="0.23622047244094491" top="0.35433070866141736" bottom="0.35433070866141736" header="0" footer="0"/>
  <pageSetup paperSize="9" scale="64" fitToHeight="0"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3">
    <pageSetUpPr fitToPage="1"/>
  </sheetPr>
  <dimension ref="A1:R308"/>
  <sheetViews>
    <sheetView view="pageBreakPreview" zoomScaleNormal="85" zoomScaleSheetLayoutView="100" workbookViewId="0">
      <pane ySplit="10" topLeftCell="A37" activePane="bottomLeft" state="frozen"/>
      <selection activeCell="E32" sqref="E32"/>
      <selection pane="bottomLeft" activeCell="C138" sqref="A39:C138"/>
    </sheetView>
  </sheetViews>
  <sheetFormatPr defaultColWidth="9.28515625" defaultRowHeight="12.75" x14ac:dyDescent="0.2"/>
  <cols>
    <col min="1" max="1" width="18.28515625" style="82" customWidth="1"/>
    <col min="2" max="2" width="4.5703125" style="82" bestFit="1" customWidth="1"/>
    <col min="3" max="3" width="12.7109375" style="82" customWidth="1"/>
    <col min="4" max="4" width="13.7109375" style="96" customWidth="1"/>
    <col min="5" max="6" width="13" style="82" customWidth="1"/>
    <col min="7" max="7" width="14.42578125" style="82" customWidth="1"/>
    <col min="8" max="12" width="13" style="82" customWidth="1"/>
    <col min="13" max="13" width="15.5703125" style="82" customWidth="1"/>
    <col min="14" max="15" width="13" style="82" customWidth="1"/>
    <col min="16" max="18" width="19.42578125" style="82" customWidth="1"/>
    <col min="19" max="16384" width="9.28515625" style="82"/>
  </cols>
  <sheetData>
    <row r="1" spans="1:16" s="173" customFormat="1" ht="57.75" customHeight="1" x14ac:dyDescent="0.2">
      <c r="A1" s="363" t="s">
        <v>249</v>
      </c>
      <c r="B1" s="364"/>
      <c r="C1" s="364"/>
      <c r="D1" s="364"/>
      <c r="E1" s="364"/>
      <c r="F1" s="364"/>
      <c r="G1" s="364"/>
      <c r="H1" s="364"/>
      <c r="I1" s="364"/>
      <c r="J1" s="364"/>
      <c r="K1" s="364"/>
      <c r="L1" s="364"/>
      <c r="M1" s="364"/>
      <c r="N1" s="364"/>
      <c r="O1" s="364"/>
      <c r="P1" s="182"/>
    </row>
    <row r="2" spans="1:16" s="173" customFormat="1" ht="12.75" customHeight="1" x14ac:dyDescent="0.3">
      <c r="A2" s="103"/>
      <c r="B2" s="187"/>
      <c r="C2" s="187"/>
      <c r="D2" s="187"/>
      <c r="E2" s="187"/>
      <c r="F2" s="187"/>
      <c r="G2" s="187"/>
      <c r="H2" s="187"/>
      <c r="I2" s="187"/>
      <c r="J2" s="187"/>
      <c r="K2" s="187"/>
      <c r="L2" s="187"/>
      <c r="M2" s="187"/>
      <c r="N2" s="187"/>
      <c r="O2" s="187"/>
      <c r="P2" s="187"/>
    </row>
    <row r="3" spans="1:16" s="173" customFormat="1" ht="18" customHeight="1" x14ac:dyDescent="0.25">
      <c r="A3" s="257" t="s">
        <v>293</v>
      </c>
      <c r="B3" s="257"/>
      <c r="C3" s="257"/>
      <c r="D3" s="188"/>
    </row>
    <row r="4" spans="1:16" s="173" customFormat="1" ht="18.75" thickBot="1" x14ac:dyDescent="0.3">
      <c r="C4" s="188"/>
      <c r="D4" s="189"/>
      <c r="E4" s="189"/>
      <c r="F4" s="190"/>
      <c r="G4" s="189"/>
      <c r="H4" s="189"/>
      <c r="I4" s="189"/>
      <c r="J4" s="189"/>
      <c r="K4" s="189"/>
      <c r="L4" s="189"/>
      <c r="M4" s="189"/>
      <c r="N4" s="189"/>
      <c r="O4" s="101"/>
      <c r="P4" s="95" t="s">
        <v>289</v>
      </c>
    </row>
    <row r="5" spans="1:16" s="194" customFormat="1" ht="52.5" x14ac:dyDescent="0.2">
      <c r="A5" s="100"/>
      <c r="B5" s="100"/>
      <c r="C5" s="248" t="s">
        <v>241</v>
      </c>
      <c r="D5" s="248" t="s">
        <v>242</v>
      </c>
      <c r="E5" s="191" t="s">
        <v>5</v>
      </c>
      <c r="F5" s="192"/>
      <c r="G5" s="192"/>
      <c r="H5" s="191"/>
      <c r="I5" s="191"/>
      <c r="J5" s="193" t="s">
        <v>0</v>
      </c>
      <c r="K5" s="191" t="s">
        <v>6</v>
      </c>
      <c r="L5" s="191"/>
      <c r="M5" s="191"/>
      <c r="N5" s="191"/>
      <c r="O5" s="191"/>
      <c r="P5" s="249" t="s">
        <v>274</v>
      </c>
    </row>
    <row r="6" spans="1:16" s="194" customFormat="1" ht="61.5" customHeight="1" x14ac:dyDescent="0.2">
      <c r="A6" s="195"/>
      <c r="B6" s="195"/>
      <c r="C6" s="245"/>
      <c r="D6" s="245" t="s">
        <v>10</v>
      </c>
      <c r="E6" s="245" t="s">
        <v>10</v>
      </c>
      <c r="F6" s="211" t="s">
        <v>19</v>
      </c>
      <c r="G6" s="211" t="s">
        <v>243</v>
      </c>
      <c r="H6" s="211" t="s">
        <v>35</v>
      </c>
      <c r="I6" s="211" t="s">
        <v>36</v>
      </c>
      <c r="J6" s="211" t="s">
        <v>10</v>
      </c>
      <c r="K6" s="211" t="s">
        <v>10</v>
      </c>
      <c r="L6" s="211" t="s">
        <v>22</v>
      </c>
      <c r="M6" s="211" t="s">
        <v>23</v>
      </c>
      <c r="N6" s="211" t="s">
        <v>24</v>
      </c>
      <c r="O6" s="211" t="s">
        <v>25</v>
      </c>
      <c r="P6" s="196"/>
    </row>
    <row r="7" spans="1:16" s="194" customFormat="1" x14ac:dyDescent="0.2">
      <c r="A7" s="195"/>
      <c r="B7" s="195"/>
      <c r="C7" s="245"/>
      <c r="D7" s="245"/>
      <c r="E7" s="245"/>
      <c r="F7" s="211"/>
      <c r="G7" s="211"/>
      <c r="H7" s="211"/>
      <c r="I7" s="211"/>
      <c r="J7" s="211"/>
      <c r="K7" s="211"/>
      <c r="L7" s="211"/>
      <c r="M7" s="211"/>
      <c r="N7" s="211"/>
      <c r="O7" s="211"/>
      <c r="P7" s="196"/>
    </row>
    <row r="8" spans="1:16" s="194" customFormat="1" ht="13.5" thickBot="1" x14ac:dyDescent="0.25">
      <c r="A8" s="93" t="s">
        <v>44</v>
      </c>
      <c r="B8" s="197"/>
      <c r="C8" s="246" t="s">
        <v>239</v>
      </c>
      <c r="D8" s="246" t="s">
        <v>45</v>
      </c>
      <c r="E8" s="246" t="s">
        <v>46</v>
      </c>
      <c r="F8" s="215" t="s">
        <v>39</v>
      </c>
      <c r="G8" s="215" t="s">
        <v>12</v>
      </c>
      <c r="H8" s="215" t="s">
        <v>14</v>
      </c>
      <c r="I8" s="215" t="s">
        <v>13</v>
      </c>
      <c r="J8" s="215" t="s">
        <v>30</v>
      </c>
      <c r="K8" s="215" t="s">
        <v>178</v>
      </c>
      <c r="L8" s="215" t="s">
        <v>47</v>
      </c>
      <c r="M8" s="215" t="s">
        <v>48</v>
      </c>
      <c r="N8" s="215" t="s">
        <v>49</v>
      </c>
      <c r="O8" s="215" t="s">
        <v>240</v>
      </c>
      <c r="P8" s="198"/>
    </row>
    <row r="9" spans="1:16" ht="14.25" customHeight="1" x14ac:dyDescent="0.2">
      <c r="A9" s="188"/>
      <c r="B9" s="188"/>
      <c r="C9" s="247"/>
      <c r="D9" s="214"/>
      <c r="E9" s="214"/>
      <c r="F9" s="214"/>
      <c r="G9" s="214"/>
      <c r="H9" s="214"/>
      <c r="I9" s="214"/>
      <c r="J9" s="214"/>
      <c r="K9" s="214"/>
      <c r="L9" s="214"/>
      <c r="M9" s="214"/>
      <c r="N9" s="214"/>
      <c r="O9" s="214"/>
      <c r="P9" s="199"/>
    </row>
    <row r="10" spans="1:16" ht="10.5" customHeight="1" x14ac:dyDescent="0.2">
      <c r="A10" s="127" t="s">
        <v>302</v>
      </c>
      <c r="B10" s="194"/>
      <c r="C10" s="155">
        <v>1000.0000000000002</v>
      </c>
      <c r="D10" s="155">
        <v>15.326978113539351</v>
      </c>
      <c r="E10" s="155">
        <v>157.75552497158847</v>
      </c>
      <c r="F10" s="303">
        <v>9.8061156906297526</v>
      </c>
      <c r="G10" s="303">
        <v>103.76348034239044</v>
      </c>
      <c r="H10" s="303">
        <v>28.437735505811776</v>
      </c>
      <c r="I10" s="303">
        <v>15.748193432756501</v>
      </c>
      <c r="J10" s="155">
        <v>60.347910603829249</v>
      </c>
      <c r="K10" s="155">
        <v>766.56958631104317</v>
      </c>
      <c r="L10" s="303">
        <v>128.99743694935242</v>
      </c>
      <c r="M10" s="303">
        <v>78.019068405104903</v>
      </c>
      <c r="N10" s="303">
        <v>296.13126082225568</v>
      </c>
      <c r="O10" s="303">
        <v>263.42182013433001</v>
      </c>
      <c r="P10" s="200" t="s">
        <v>303</v>
      </c>
    </row>
    <row r="11" spans="1:16" ht="10.5" customHeight="1" x14ac:dyDescent="0.2">
      <c r="A11" s="127"/>
      <c r="B11" s="194"/>
      <c r="C11" s="175"/>
      <c r="D11" s="175"/>
      <c r="E11" s="175"/>
      <c r="F11" s="175"/>
      <c r="G11" s="175"/>
      <c r="H11" s="175"/>
      <c r="I11" s="175"/>
      <c r="J11" s="175"/>
      <c r="K11" s="175"/>
      <c r="L11" s="175"/>
      <c r="M11" s="175"/>
      <c r="N11" s="175"/>
      <c r="O11" s="201"/>
      <c r="P11" s="175"/>
    </row>
    <row r="12" spans="1:16" x14ac:dyDescent="0.2">
      <c r="A12" s="173">
        <v>1998</v>
      </c>
      <c r="B12" s="173"/>
      <c r="C12" s="152">
        <v>72.908951181692572</v>
      </c>
      <c r="D12" s="152">
        <v>68.481839220040911</v>
      </c>
      <c r="E12" s="152">
        <v>81.860178296102575</v>
      </c>
      <c r="F12" s="152">
        <v>77.746368887170632</v>
      </c>
      <c r="G12" s="152">
        <v>84.751861628495632</v>
      </c>
      <c r="H12" s="152">
        <v>83.477621196699843</v>
      </c>
      <c r="I12" s="152">
        <v>94.759192547234335</v>
      </c>
      <c r="J12" s="152">
        <v>110.47233266432248</v>
      </c>
      <c r="K12" s="152">
        <v>68.465428140574772</v>
      </c>
      <c r="L12" s="152">
        <v>87.85911714500017</v>
      </c>
      <c r="M12" s="152">
        <v>33.273268794923084</v>
      </c>
      <c r="N12" s="152">
        <v>60.743111126254959</v>
      </c>
      <c r="O12" s="172">
        <v>86.8137962931673</v>
      </c>
      <c r="P12" s="152">
        <v>78.455383319698356</v>
      </c>
    </row>
    <row r="13" spans="1:16" x14ac:dyDescent="0.2">
      <c r="A13" s="173">
        <v>1999</v>
      </c>
      <c r="B13" s="173"/>
      <c r="C13" s="152">
        <v>73.433643816576449</v>
      </c>
      <c r="D13" s="152">
        <v>73.39223695309218</v>
      </c>
      <c r="E13" s="152">
        <v>81.05098583200386</v>
      </c>
      <c r="F13" s="152">
        <v>75.535527247229766</v>
      </c>
      <c r="G13" s="152">
        <v>83.745695619682678</v>
      </c>
      <c r="H13" s="152">
        <v>81.487667890516789</v>
      </c>
      <c r="I13" s="152">
        <v>100.59769776947766</v>
      </c>
      <c r="J13" s="152">
        <v>113.52238486535042</v>
      </c>
      <c r="K13" s="152">
        <v>69.139582149123086</v>
      </c>
      <c r="L13" s="152">
        <v>85.397407699170913</v>
      </c>
      <c r="M13" s="152">
        <v>34.540962508809898</v>
      </c>
      <c r="N13" s="152">
        <v>62.108586936725395</v>
      </c>
      <c r="O13" s="172">
        <v>87.761661207764107</v>
      </c>
      <c r="P13" s="152">
        <v>79.099759710387914</v>
      </c>
    </row>
    <row r="14" spans="1:16" x14ac:dyDescent="0.2">
      <c r="A14" s="173">
        <v>2000</v>
      </c>
      <c r="B14" s="173"/>
      <c r="C14" s="152">
        <v>75.027507310023324</v>
      </c>
      <c r="D14" s="152">
        <v>78.239397453425994</v>
      </c>
      <c r="E14" s="152">
        <v>82.261110665856677</v>
      </c>
      <c r="F14" s="152">
        <v>68.181436447018925</v>
      </c>
      <c r="G14" s="152">
        <v>85.474980988920734</v>
      </c>
      <c r="H14" s="152">
        <v>83.4263978435132</v>
      </c>
      <c r="I14" s="152">
        <v>106.36086748878699</v>
      </c>
      <c r="J14" s="152">
        <v>108.72680390695415</v>
      </c>
      <c r="K14" s="152">
        <v>71.125953017746667</v>
      </c>
      <c r="L14" s="152">
        <v>86.163883245365952</v>
      </c>
      <c r="M14" s="152">
        <v>40.803698527721942</v>
      </c>
      <c r="N14" s="152">
        <v>62.896506325178088</v>
      </c>
      <c r="O14" s="172">
        <v>88.249059363937263</v>
      </c>
      <c r="P14" s="152">
        <v>80.960426291216237</v>
      </c>
    </row>
    <row r="15" spans="1:16" x14ac:dyDescent="0.2">
      <c r="A15" s="173">
        <v>2001</v>
      </c>
      <c r="B15" s="173"/>
      <c r="C15" s="152">
        <v>75.726051849872306</v>
      </c>
      <c r="D15" s="152">
        <v>66.261981782924366</v>
      </c>
      <c r="E15" s="152">
        <v>81.566176744638355</v>
      </c>
      <c r="F15" s="152">
        <v>62.874266604808675</v>
      </c>
      <c r="G15" s="152">
        <v>85.302294448072857</v>
      </c>
      <c r="H15" s="152">
        <v>83.45003816929642</v>
      </c>
      <c r="I15" s="152">
        <v>104.42731812209055</v>
      </c>
      <c r="J15" s="152">
        <v>104.44520707799441</v>
      </c>
      <c r="K15" s="152">
        <v>72.718880084104597</v>
      </c>
      <c r="L15" s="152">
        <v>86.082895168573941</v>
      </c>
      <c r="M15" s="152">
        <v>43.602062564170801</v>
      </c>
      <c r="N15" s="152">
        <v>64.662015513285112</v>
      </c>
      <c r="O15" s="172">
        <v>89.395543196571367</v>
      </c>
      <c r="P15" s="152">
        <v>81.693878415427363</v>
      </c>
    </row>
    <row r="16" spans="1:16" x14ac:dyDescent="0.2">
      <c r="A16" s="173">
        <v>2002</v>
      </c>
      <c r="B16" s="173"/>
      <c r="C16" s="152">
        <v>77.293205324832016</v>
      </c>
      <c r="D16" s="152">
        <v>74.658908875883199</v>
      </c>
      <c r="E16" s="152">
        <v>86.095959042811998</v>
      </c>
      <c r="F16" s="152">
        <v>71.558974292991877</v>
      </c>
      <c r="G16" s="152">
        <v>88.380075412582585</v>
      </c>
      <c r="H16" s="152">
        <v>99.15936572448021</v>
      </c>
      <c r="I16" s="152">
        <v>107.39237783061616</v>
      </c>
      <c r="J16" s="152">
        <v>102.43968308462588</v>
      </c>
      <c r="K16" s="152">
        <v>73.681610936135257</v>
      </c>
      <c r="L16" s="152">
        <v>85.434275435902293</v>
      </c>
      <c r="M16" s="152">
        <v>45.402774463002274</v>
      </c>
      <c r="N16" s="152">
        <v>66.128086993690005</v>
      </c>
      <c r="O16" s="172">
        <v>89.852207236356989</v>
      </c>
      <c r="P16" s="152">
        <v>83.35490893232425</v>
      </c>
    </row>
    <row r="17" spans="1:16" x14ac:dyDescent="0.2">
      <c r="A17" s="173">
        <v>2003</v>
      </c>
      <c r="B17" s="173"/>
      <c r="C17" s="152">
        <v>79.487020750382285</v>
      </c>
      <c r="D17" s="152">
        <v>80.388366964689084</v>
      </c>
      <c r="E17" s="152">
        <v>86.125434754865992</v>
      </c>
      <c r="F17" s="152">
        <v>64.107441480259666</v>
      </c>
      <c r="G17" s="152">
        <v>86.672663319251839</v>
      </c>
      <c r="H17" s="152">
        <v>122.97886970039501</v>
      </c>
      <c r="I17" s="152">
        <v>108.70194383013346</v>
      </c>
      <c r="J17" s="152">
        <v>102.5760301728084</v>
      </c>
      <c r="K17" s="152">
        <v>76.407940154817794</v>
      </c>
      <c r="L17" s="152">
        <v>84.066979728960519</v>
      </c>
      <c r="M17" s="152">
        <v>49.301865157588168</v>
      </c>
      <c r="N17" s="152">
        <v>70.816405009696936</v>
      </c>
      <c r="O17" s="172">
        <v>91.066313600493658</v>
      </c>
      <c r="P17" s="152">
        <v>85.678492742539888</v>
      </c>
    </row>
    <row r="18" spans="1:16" x14ac:dyDescent="0.2">
      <c r="A18" s="173">
        <v>2004</v>
      </c>
      <c r="B18" s="173"/>
      <c r="C18" s="152">
        <v>81.606659026055127</v>
      </c>
      <c r="D18" s="152">
        <v>87.284140424777789</v>
      </c>
      <c r="E18" s="152">
        <v>90.292530615374702</v>
      </c>
      <c r="F18" s="152">
        <v>65.46233395527517</v>
      </c>
      <c r="G18" s="152">
        <v>92.033998280451243</v>
      </c>
      <c r="H18" s="152">
        <v>124.5468106931458</v>
      </c>
      <c r="I18" s="152">
        <v>108.79606545477245</v>
      </c>
      <c r="J18" s="152">
        <v>103.14352887026045</v>
      </c>
      <c r="K18" s="152">
        <v>78.105565505223694</v>
      </c>
      <c r="L18" s="152">
        <v>86.48745944485907</v>
      </c>
      <c r="M18" s="152">
        <v>51.662608996415742</v>
      </c>
      <c r="N18" s="152">
        <v>72.720086228330757</v>
      </c>
      <c r="O18" s="172">
        <v>91.442552983201267</v>
      </c>
      <c r="P18" s="152">
        <v>87.689880663424034</v>
      </c>
    </row>
    <row r="19" spans="1:16" x14ac:dyDescent="0.2">
      <c r="A19" s="173">
        <v>2005</v>
      </c>
      <c r="B19" s="173"/>
      <c r="C19" s="152">
        <v>82.984492303791185</v>
      </c>
      <c r="D19" s="152">
        <v>93.291247874693624</v>
      </c>
      <c r="E19" s="152">
        <v>88.805670899806657</v>
      </c>
      <c r="F19" s="152">
        <v>69.803158764496146</v>
      </c>
      <c r="G19" s="152">
        <v>92.241565196068606</v>
      </c>
      <c r="H19" s="152">
        <v>100.98871881504613</v>
      </c>
      <c r="I19" s="152">
        <v>107.06170130026527</v>
      </c>
      <c r="J19" s="152">
        <v>102.43293519295459</v>
      </c>
      <c r="K19" s="152">
        <v>80.126901776619405</v>
      </c>
      <c r="L19" s="152">
        <v>90.565561879384958</v>
      </c>
      <c r="M19" s="152">
        <v>52.531433854629107</v>
      </c>
      <c r="N19" s="152">
        <v>73.76335015706519</v>
      </c>
      <c r="O19" s="172">
        <v>94.198304349967373</v>
      </c>
      <c r="P19" s="152">
        <v>88.718480060135064</v>
      </c>
    </row>
    <row r="20" spans="1:16" x14ac:dyDescent="0.2">
      <c r="A20" s="173">
        <v>2006</v>
      </c>
      <c r="B20" s="173"/>
      <c r="C20" s="152">
        <v>85.63149228426505</v>
      </c>
      <c r="D20" s="152">
        <v>97.007153062879709</v>
      </c>
      <c r="E20" s="152">
        <v>92.331533206306162</v>
      </c>
      <c r="F20" s="152">
        <v>93.402057421148996</v>
      </c>
      <c r="G20" s="152">
        <v>98.517108712262186</v>
      </c>
      <c r="H20" s="152">
        <v>78.183545421372401</v>
      </c>
      <c r="I20" s="152">
        <v>100.56955916401756</v>
      </c>
      <c r="J20" s="152">
        <v>105.65698720506103</v>
      </c>
      <c r="K20" s="152">
        <v>82.532309771584465</v>
      </c>
      <c r="L20" s="152">
        <v>95.53412144855325</v>
      </c>
      <c r="M20" s="152">
        <v>52.262291245319169</v>
      </c>
      <c r="N20" s="152">
        <v>77.798315312489194</v>
      </c>
      <c r="O20" s="172">
        <v>94.34409253557682</v>
      </c>
      <c r="P20" s="152">
        <v>91.139960607941617</v>
      </c>
    </row>
    <row r="21" spans="1:16" x14ac:dyDescent="0.2">
      <c r="A21" s="173">
        <v>2007</v>
      </c>
      <c r="B21" s="173"/>
      <c r="C21" s="152">
        <v>86.623818782086474</v>
      </c>
      <c r="D21" s="152">
        <v>88.084071452770786</v>
      </c>
      <c r="E21" s="152">
        <v>90.277720046952638</v>
      </c>
      <c r="F21" s="152">
        <v>100.39126357972111</v>
      </c>
      <c r="G21" s="152">
        <v>91.813993322963171</v>
      </c>
      <c r="H21" s="152">
        <v>90.600634697137991</v>
      </c>
      <c r="I21" s="152">
        <v>96.111260720854119</v>
      </c>
      <c r="J21" s="152">
        <v>105.17578981735022</v>
      </c>
      <c r="K21" s="152">
        <v>84.418257641527703</v>
      </c>
      <c r="L21" s="152">
        <v>94.571379537025052</v>
      </c>
      <c r="M21" s="152">
        <v>55.612787005118442</v>
      </c>
      <c r="N21" s="152">
        <v>81.338405241874824</v>
      </c>
      <c r="O21" s="172">
        <v>94.62808230002841</v>
      </c>
      <c r="P21" s="152">
        <v>91.538086876629194</v>
      </c>
    </row>
    <row r="22" spans="1:16" x14ac:dyDescent="0.2">
      <c r="A22" s="173">
        <v>2008</v>
      </c>
      <c r="B22" s="173"/>
      <c r="C22" s="152">
        <v>87.888101524372601</v>
      </c>
      <c r="D22" s="152">
        <v>68.728433015474707</v>
      </c>
      <c r="E22" s="152">
        <v>94.345364057315933</v>
      </c>
      <c r="F22" s="152">
        <v>114.46075544450008</v>
      </c>
      <c r="G22" s="152">
        <v>97.874527027415638</v>
      </c>
      <c r="H22" s="152">
        <v>84.747664157074226</v>
      </c>
      <c r="I22" s="152">
        <v>92.407602403913074</v>
      </c>
      <c r="J22" s="152">
        <v>104.98920114853891</v>
      </c>
      <c r="K22" s="152">
        <v>85.472747523161914</v>
      </c>
      <c r="L22" s="152">
        <v>96.143887214777308</v>
      </c>
      <c r="M22" s="152">
        <v>55.187585745115463</v>
      </c>
      <c r="N22" s="152">
        <v>83.446346529793658</v>
      </c>
      <c r="O22" s="172">
        <v>94.726758857392369</v>
      </c>
      <c r="P22" s="152">
        <v>92.286814095620656</v>
      </c>
    </row>
    <row r="23" spans="1:16" x14ac:dyDescent="0.2">
      <c r="A23" s="173">
        <v>2009</v>
      </c>
      <c r="B23" s="173"/>
      <c r="C23" s="152">
        <v>85.695557486407722</v>
      </c>
      <c r="D23" s="152">
        <v>68.95716859318469</v>
      </c>
      <c r="E23" s="152">
        <v>88.709237038179538</v>
      </c>
      <c r="F23" s="152">
        <v>106.4990257821092</v>
      </c>
      <c r="G23" s="152">
        <v>88.096060866649267</v>
      </c>
      <c r="H23" s="152">
        <v>94.260158629794205</v>
      </c>
      <c r="I23" s="152">
        <v>88.989504723509413</v>
      </c>
      <c r="J23" s="152">
        <v>89.323798977100495</v>
      </c>
      <c r="K23" s="152">
        <v>85.04242844624855</v>
      </c>
      <c r="L23" s="152">
        <v>90.318355487490891</v>
      </c>
      <c r="M23" s="152">
        <v>58.585112594070665</v>
      </c>
      <c r="N23" s="152">
        <v>82.969681568428513</v>
      </c>
      <c r="O23" s="172">
        <v>95.206044212226828</v>
      </c>
      <c r="P23" s="152">
        <v>89.485758369902172</v>
      </c>
    </row>
    <row r="24" spans="1:16" x14ac:dyDescent="0.2">
      <c r="A24" s="173">
        <v>2010</v>
      </c>
      <c r="B24" s="173"/>
      <c r="C24" s="152">
        <v>87.218102568926611</v>
      </c>
      <c r="D24" s="152">
        <v>84.834942156625488</v>
      </c>
      <c r="E24" s="152">
        <v>88.537512899595612</v>
      </c>
      <c r="F24" s="152">
        <v>114.2464164767463</v>
      </c>
      <c r="G24" s="152">
        <v>89.235444551328939</v>
      </c>
      <c r="H24" s="152">
        <v>85.983033445738528</v>
      </c>
      <c r="I24" s="152">
        <v>87.521245358223098</v>
      </c>
      <c r="J24" s="152">
        <v>94.66993217444076</v>
      </c>
      <c r="K24" s="152">
        <v>86.459615358113652</v>
      </c>
      <c r="L24" s="152">
        <v>95.294801782904216</v>
      </c>
      <c r="M24" s="152">
        <v>61.272829617010501</v>
      </c>
      <c r="N24" s="152">
        <v>83.669911647848011</v>
      </c>
      <c r="O24" s="172">
        <v>94.972111234023146</v>
      </c>
      <c r="P24" s="152">
        <v>90.551225678388619</v>
      </c>
    </row>
    <row r="25" spans="1:16" x14ac:dyDescent="0.2">
      <c r="A25" s="173">
        <v>2011</v>
      </c>
      <c r="B25" s="173"/>
      <c r="C25" s="152">
        <v>88.661351796548217</v>
      </c>
      <c r="D25" s="152">
        <v>74.395328077504672</v>
      </c>
      <c r="E25" s="152">
        <v>89.976366680415722</v>
      </c>
      <c r="F25" s="152">
        <v>90.1433898164791</v>
      </c>
      <c r="G25" s="152">
        <v>96.100925247086906</v>
      </c>
      <c r="H25" s="152">
        <v>80.799038211181383</v>
      </c>
      <c r="I25" s="152">
        <v>84.708112025832634</v>
      </c>
      <c r="J25" s="152">
        <v>95.776414971276381</v>
      </c>
      <c r="K25" s="152">
        <v>88.125249244085495</v>
      </c>
      <c r="L25" s="152">
        <v>96.173747317661849</v>
      </c>
      <c r="M25" s="152">
        <v>65.888566344350039</v>
      </c>
      <c r="N25" s="152">
        <v>84.225451827767188</v>
      </c>
      <c r="O25" s="172">
        <v>97.035886681856681</v>
      </c>
      <c r="P25" s="152">
        <v>91.394849576422516</v>
      </c>
    </row>
    <row r="26" spans="1:16" x14ac:dyDescent="0.2">
      <c r="A26" s="173">
        <v>2012</v>
      </c>
      <c r="B26" s="173"/>
      <c r="C26" s="152">
        <v>90.36872221862609</v>
      </c>
      <c r="D26" s="152">
        <v>75.693665821961602</v>
      </c>
      <c r="E26" s="152">
        <v>92.129285980042184</v>
      </c>
      <c r="F26" s="152">
        <v>111.44244165191347</v>
      </c>
      <c r="G26" s="152">
        <v>94.633032299467246</v>
      </c>
      <c r="H26" s="152">
        <v>93.809110171793691</v>
      </c>
      <c r="I26" s="152">
        <v>76.274808204573986</v>
      </c>
      <c r="J26" s="152">
        <v>94.405030703726055</v>
      </c>
      <c r="K26" s="152">
        <v>89.959728415777789</v>
      </c>
      <c r="L26" s="152">
        <v>98.370411552948696</v>
      </c>
      <c r="M26" s="152">
        <v>64.872125571461225</v>
      </c>
      <c r="N26" s="152">
        <v>88.367270861333964</v>
      </c>
      <c r="O26" s="172">
        <v>97.053938735253368</v>
      </c>
      <c r="P26" s="152">
        <v>92.914679331718574</v>
      </c>
    </row>
    <row r="27" spans="1:16" x14ac:dyDescent="0.2">
      <c r="A27" s="173">
        <v>2013</v>
      </c>
      <c r="B27" s="173"/>
      <c r="C27" s="152">
        <v>92.055406142993064</v>
      </c>
      <c r="D27" s="152">
        <v>82.865183196368008</v>
      </c>
      <c r="E27" s="152">
        <v>92.894540843762428</v>
      </c>
      <c r="F27" s="152">
        <v>103.73129643224487</v>
      </c>
      <c r="G27" s="152">
        <v>96.3112342213483</v>
      </c>
      <c r="H27" s="152">
        <v>97.549288743114744</v>
      </c>
      <c r="I27" s="152">
        <v>74.271871573764614</v>
      </c>
      <c r="J27" s="152">
        <v>98.602011475717291</v>
      </c>
      <c r="K27" s="152">
        <v>91.565400321699443</v>
      </c>
      <c r="L27" s="152">
        <v>100.14689732795927</v>
      </c>
      <c r="M27" s="152">
        <v>68.969606525738115</v>
      </c>
      <c r="N27" s="152">
        <v>90.452342088099272</v>
      </c>
      <c r="O27" s="172">
        <v>96.911538371308481</v>
      </c>
      <c r="P27" s="152">
        <v>94.398389620476735</v>
      </c>
    </row>
    <row r="28" spans="1:16" x14ac:dyDescent="0.2">
      <c r="A28" s="173">
        <v>2014</v>
      </c>
      <c r="B28" s="173"/>
      <c r="C28" s="152">
        <v>94.911000115901103</v>
      </c>
      <c r="D28" s="152">
        <v>93.909432547265794</v>
      </c>
      <c r="E28" s="152">
        <v>95.549811503152199</v>
      </c>
      <c r="F28" s="152">
        <v>106.2840844623198</v>
      </c>
      <c r="G28" s="152">
        <v>101.17343092372552</v>
      </c>
      <c r="H28" s="152">
        <v>92.895088723175661</v>
      </c>
      <c r="I28" s="152">
        <v>76.885803029628349</v>
      </c>
      <c r="J28" s="152">
        <v>100.12505984147703</v>
      </c>
      <c r="K28" s="152">
        <v>94.408379249900719</v>
      </c>
      <c r="L28" s="152">
        <v>105.78395731307117</v>
      </c>
      <c r="M28" s="152">
        <v>74.512246908808706</v>
      </c>
      <c r="N28" s="152">
        <v>93.217848884778164</v>
      </c>
      <c r="O28" s="172">
        <v>97.270482791535201</v>
      </c>
      <c r="P28" s="152">
        <v>96.964482559129777</v>
      </c>
    </row>
    <row r="29" spans="1:16" x14ac:dyDescent="0.2">
      <c r="A29" s="173">
        <v>2015</v>
      </c>
      <c r="B29" s="173"/>
      <c r="C29" s="152">
        <v>96.031015186099324</v>
      </c>
      <c r="D29" s="152">
        <v>95.837695134870444</v>
      </c>
      <c r="E29" s="152">
        <v>98.993805513423212</v>
      </c>
      <c r="F29" s="152">
        <v>171.41800442895592</v>
      </c>
      <c r="G29" s="152">
        <v>97.214975418808166</v>
      </c>
      <c r="H29" s="152">
        <v>95.006217642808664</v>
      </c>
      <c r="I29" s="152">
        <v>81.415914639407362</v>
      </c>
      <c r="J29" s="152">
        <v>103.7767308407732</v>
      </c>
      <c r="K29" s="152">
        <v>94.790411885983787</v>
      </c>
      <c r="L29" s="152">
        <v>102.9371107873406</v>
      </c>
      <c r="M29" s="152">
        <v>77.779144891174269</v>
      </c>
      <c r="N29" s="152">
        <v>94.203540103547269</v>
      </c>
      <c r="O29" s="172">
        <v>97.408047340050658</v>
      </c>
      <c r="P29" s="152">
        <v>97.644936770187286</v>
      </c>
    </row>
    <row r="30" spans="1:16" x14ac:dyDescent="0.2">
      <c r="A30" s="173">
        <v>2016</v>
      </c>
      <c r="B30" s="173"/>
      <c r="C30" s="152">
        <v>96.417405852447345</v>
      </c>
      <c r="D30" s="152">
        <v>98.761242164101219</v>
      </c>
      <c r="E30" s="152">
        <v>96.857419643234223</v>
      </c>
      <c r="F30" s="152">
        <v>130.01869408866773</v>
      </c>
      <c r="G30" s="152">
        <v>94.045438755089847</v>
      </c>
      <c r="H30" s="152">
        <v>100.33944798017404</v>
      </c>
      <c r="I30" s="152">
        <v>92.510002292075441</v>
      </c>
      <c r="J30" s="152">
        <v>102.59887946128222</v>
      </c>
      <c r="K30" s="152">
        <v>95.807065848692503</v>
      </c>
      <c r="L30" s="152">
        <v>101.06800678906434</v>
      </c>
      <c r="M30" s="152">
        <v>83.469106332369122</v>
      </c>
      <c r="N30" s="152">
        <v>95.692772488222545</v>
      </c>
      <c r="O30" s="172">
        <v>97.524682854150029</v>
      </c>
      <c r="P30" s="152">
        <v>97.463524697885802</v>
      </c>
    </row>
    <row r="31" spans="1:16" x14ac:dyDescent="0.2">
      <c r="A31" s="173">
        <v>2017</v>
      </c>
      <c r="B31" s="173"/>
      <c r="C31" s="152">
        <v>98.428878949631709</v>
      </c>
      <c r="D31" s="152">
        <v>99.074061767202821</v>
      </c>
      <c r="E31" s="152">
        <v>97.396696797164537</v>
      </c>
      <c r="F31" s="152">
        <v>113.41199863181868</v>
      </c>
      <c r="G31" s="152">
        <v>94.83708977701562</v>
      </c>
      <c r="H31" s="152">
        <v>101.78607900047852</v>
      </c>
      <c r="I31" s="152">
        <v>98.422463839405566</v>
      </c>
      <c r="J31" s="152">
        <v>107.35875649373655</v>
      </c>
      <c r="K31" s="152">
        <v>97.945509588048651</v>
      </c>
      <c r="L31" s="152">
        <v>101.82966297219726</v>
      </c>
      <c r="M31" s="152">
        <v>87.494700880692932</v>
      </c>
      <c r="N31" s="152">
        <v>98.627765406093701</v>
      </c>
      <c r="O31" s="172">
        <v>98.724043916452104</v>
      </c>
      <c r="P31" s="152">
        <v>99.127925604541019</v>
      </c>
    </row>
    <row r="32" spans="1:16" x14ac:dyDescent="0.2">
      <c r="A32" s="173">
        <v>2018</v>
      </c>
      <c r="B32" s="173"/>
      <c r="C32" s="152">
        <v>99.12722179793677</v>
      </c>
      <c r="D32" s="152">
        <v>96.160323881775184</v>
      </c>
      <c r="E32" s="152">
        <v>98.38028765318461</v>
      </c>
      <c r="F32" s="152">
        <v>95.04237510536386</v>
      </c>
      <c r="G32" s="152">
        <v>98.645628079369232</v>
      </c>
      <c r="H32" s="152">
        <v>97.916549834871887</v>
      </c>
      <c r="I32" s="152">
        <v>99.599542441969447</v>
      </c>
      <c r="J32" s="152">
        <v>103.01894463915096</v>
      </c>
      <c r="K32" s="152">
        <v>99.038299546670714</v>
      </c>
      <c r="L32" s="152">
        <v>99.050422696160922</v>
      </c>
      <c r="M32" s="152">
        <v>95.018016735917712</v>
      </c>
      <c r="N32" s="152">
        <v>99.99728886683917</v>
      </c>
      <c r="O32" s="172">
        <v>99.187828563684164</v>
      </c>
      <c r="P32" s="152">
        <v>99.587545096367833</v>
      </c>
    </row>
    <row r="33" spans="1:16" x14ac:dyDescent="0.2">
      <c r="A33" s="173">
        <v>2019</v>
      </c>
      <c r="B33" s="173"/>
      <c r="C33" s="152">
        <v>100.00000000000003</v>
      </c>
      <c r="D33" s="152">
        <v>100</v>
      </c>
      <c r="E33" s="152">
        <v>100</v>
      </c>
      <c r="F33" s="152">
        <v>99.999999999999986</v>
      </c>
      <c r="G33" s="152">
        <v>100</v>
      </c>
      <c r="H33" s="152">
        <v>100</v>
      </c>
      <c r="I33" s="152">
        <v>100.00000000000001</v>
      </c>
      <c r="J33" s="152">
        <v>100</v>
      </c>
      <c r="K33" s="152">
        <v>100</v>
      </c>
      <c r="L33" s="152">
        <v>99.999999999999986</v>
      </c>
      <c r="M33" s="152">
        <v>100</v>
      </c>
      <c r="N33" s="152">
        <v>100</v>
      </c>
      <c r="O33" s="172">
        <v>100</v>
      </c>
      <c r="P33" s="152">
        <v>100</v>
      </c>
    </row>
    <row r="34" spans="1:16" ht="15" customHeight="1" x14ac:dyDescent="0.2">
      <c r="A34" s="82">
        <v>2020</v>
      </c>
      <c r="C34" s="152">
        <v>87.844873970279309</v>
      </c>
      <c r="D34" s="152">
        <v>97.343962790067593</v>
      </c>
      <c r="E34" s="152">
        <v>90.997234484044881</v>
      </c>
      <c r="F34" s="152">
        <v>96.829629273320023</v>
      </c>
      <c r="G34" s="152">
        <v>86.281286275813486</v>
      </c>
      <c r="H34" s="253">
        <v>104.72072345108371</v>
      </c>
      <c r="I34" s="253">
        <v>93.656887468891256</v>
      </c>
      <c r="J34" s="253">
        <v>80.810931388315367</v>
      </c>
      <c r="K34" s="253">
        <v>87.559954287745398</v>
      </c>
      <c r="L34" s="253">
        <v>79.730764557788277</v>
      </c>
      <c r="M34" s="253">
        <v>87.415815971054101</v>
      </c>
      <c r="N34" s="253">
        <v>95.660658171788114</v>
      </c>
      <c r="O34" s="172">
        <v>82.330008282127181</v>
      </c>
      <c r="P34" s="253">
        <v>87.801481881051387</v>
      </c>
    </row>
    <row r="35" spans="1:16" ht="15" customHeight="1" x14ac:dyDescent="0.2">
      <c r="A35" s="82">
        <v>2021</v>
      </c>
      <c r="C35" s="152">
        <v>95.230699406398031</v>
      </c>
      <c r="D35" s="152">
        <v>98.728232874236241</v>
      </c>
      <c r="E35" s="152">
        <v>96.250221135941516</v>
      </c>
      <c r="F35" s="152">
        <v>104.09208096892745</v>
      </c>
      <c r="G35" s="152">
        <v>94.368278316856149</v>
      </c>
      <c r="H35" s="253">
        <v>96.146245599307221</v>
      </c>
      <c r="I35" s="253">
        <v>103.95493247990078</v>
      </c>
      <c r="J35" s="253">
        <v>99.382740844026031</v>
      </c>
      <c r="K35" s="253">
        <v>94.624089647393816</v>
      </c>
      <c r="L35" s="253">
        <v>88.527137128407105</v>
      </c>
      <c r="M35" s="253">
        <v>91.411358682643652</v>
      </c>
      <c r="N35" s="253">
        <v>100.01198899812057</v>
      </c>
      <c r="O35" s="172">
        <v>92.504368655411383</v>
      </c>
      <c r="P35" s="253">
        <v>94.942221585608166</v>
      </c>
    </row>
    <row r="36" spans="1:16" ht="15" customHeight="1" x14ac:dyDescent="0.2">
      <c r="A36" s="82">
        <v>2022</v>
      </c>
      <c r="C36" s="152">
        <v>100.03670768034809</v>
      </c>
      <c r="D36" s="152">
        <v>99.689791676920692</v>
      </c>
      <c r="E36" s="152">
        <v>97.150317642522609</v>
      </c>
      <c r="F36" s="152">
        <v>109.00269309194486</v>
      </c>
      <c r="G36" s="152">
        <v>94.149944989644979</v>
      </c>
      <c r="H36" s="253">
        <v>97.693590779162861</v>
      </c>
      <c r="I36" s="253">
        <v>108.57576959153398</v>
      </c>
      <c r="J36" s="253">
        <v>104.30360931350461</v>
      </c>
      <c r="K36" s="253">
        <v>100.30172767144668</v>
      </c>
      <c r="L36" s="253">
        <v>98.523296645740913</v>
      </c>
      <c r="M36" s="253">
        <v>101.39351794747705</v>
      </c>
      <c r="N36" s="253">
        <v>102.75354482480134</v>
      </c>
      <c r="O36" s="172">
        <v>98.092633209472197</v>
      </c>
      <c r="P36" s="253">
        <v>99.899127639647261</v>
      </c>
    </row>
    <row r="37" spans="1:16" ht="15" customHeight="1" x14ac:dyDescent="0.2">
      <c r="C37" s="87"/>
      <c r="D37" s="87"/>
      <c r="E37" s="87"/>
      <c r="F37" s="87"/>
      <c r="G37" s="87"/>
      <c r="O37" s="185"/>
    </row>
    <row r="38" spans="1:16" ht="12.75" customHeight="1" x14ac:dyDescent="0.2">
      <c r="A38" s="91" t="s">
        <v>17</v>
      </c>
      <c r="B38" s="91"/>
      <c r="C38" s="87"/>
      <c r="D38" s="87"/>
      <c r="E38" s="87"/>
      <c r="F38" s="87"/>
      <c r="G38" s="87"/>
      <c r="O38" s="185"/>
    </row>
    <row r="39" spans="1:16" ht="26.25" customHeight="1" x14ac:dyDescent="0.2">
      <c r="A39" s="173">
        <v>1998</v>
      </c>
      <c r="B39" s="173" t="s">
        <v>3</v>
      </c>
      <c r="C39" s="152">
        <v>72.687035158605724</v>
      </c>
      <c r="D39" s="152">
        <v>66.725798033654684</v>
      </c>
      <c r="E39" s="152">
        <v>83.264718437495517</v>
      </c>
      <c r="F39" s="152">
        <v>79.572639742833303</v>
      </c>
      <c r="G39" s="152">
        <v>86.607432407808346</v>
      </c>
      <c r="H39" s="152">
        <v>83.375467596420691</v>
      </c>
      <c r="I39" s="152">
        <v>93.713964765040814</v>
      </c>
      <c r="J39" s="152">
        <v>110.43608479351171</v>
      </c>
      <c r="K39" s="152">
        <v>67.799604835090932</v>
      </c>
      <c r="L39" s="152">
        <v>85.664122735224709</v>
      </c>
      <c r="M39" s="152">
        <v>32.918811860591489</v>
      </c>
      <c r="N39" s="152">
        <v>60.277917673596036</v>
      </c>
      <c r="O39" s="172">
        <v>86.707504238207477</v>
      </c>
      <c r="P39" s="152">
        <v>78.177228922764243</v>
      </c>
    </row>
    <row r="40" spans="1:16" ht="12.75" customHeight="1" x14ac:dyDescent="0.2">
      <c r="A40" s="173"/>
      <c r="B40" s="173" t="s">
        <v>4</v>
      </c>
      <c r="C40" s="152">
        <v>72.973424892386646</v>
      </c>
      <c r="D40" s="152">
        <v>68.63391990308466</v>
      </c>
      <c r="E40" s="152">
        <v>82.572109341752281</v>
      </c>
      <c r="F40" s="152">
        <v>78.527331597299025</v>
      </c>
      <c r="G40" s="152">
        <v>85.954318491573261</v>
      </c>
      <c r="H40" s="152">
        <v>83.518206837051423</v>
      </c>
      <c r="I40" s="152">
        <v>90.845576288197222</v>
      </c>
      <c r="J40" s="152">
        <v>108.10046245829662</v>
      </c>
      <c r="K40" s="152">
        <v>68.472195131222165</v>
      </c>
      <c r="L40" s="152">
        <v>89.230994214593935</v>
      </c>
      <c r="M40" s="152">
        <v>33.476100298292863</v>
      </c>
      <c r="N40" s="152">
        <v>60.690700294578647</v>
      </c>
      <c r="O40" s="172">
        <v>85.795780359170962</v>
      </c>
      <c r="P40" s="152">
        <v>78.509481852378656</v>
      </c>
    </row>
    <row r="41" spans="1:16" ht="12.75" customHeight="1" x14ac:dyDescent="0.2">
      <c r="A41" s="173"/>
      <c r="B41" s="173" t="s">
        <v>1</v>
      </c>
      <c r="C41" s="152">
        <v>72.878243192809109</v>
      </c>
      <c r="D41" s="152">
        <v>68.865868967382383</v>
      </c>
      <c r="E41" s="152">
        <v>80.721044727289183</v>
      </c>
      <c r="F41" s="152">
        <v>73.476830793884247</v>
      </c>
      <c r="G41" s="152">
        <v>83.778344531098838</v>
      </c>
      <c r="H41" s="152">
        <v>82.939653599304322</v>
      </c>
      <c r="I41" s="152">
        <v>94.110899580902498</v>
      </c>
      <c r="J41" s="152">
        <v>110.33232172189554</v>
      </c>
      <c r="K41" s="152">
        <v>68.751021124986778</v>
      </c>
      <c r="L41" s="152">
        <v>88.725562231122339</v>
      </c>
      <c r="M41" s="152">
        <v>33.101035678413666</v>
      </c>
      <c r="N41" s="152">
        <v>61.068584390784331</v>
      </c>
      <c r="O41" s="172">
        <v>87.009852544577129</v>
      </c>
      <c r="P41" s="152">
        <v>78.426851787701054</v>
      </c>
    </row>
    <row r="42" spans="1:16" ht="12.75" customHeight="1" x14ac:dyDescent="0.2">
      <c r="A42" s="173"/>
      <c r="B42" s="173" t="s">
        <v>2</v>
      </c>
      <c r="C42" s="152">
        <v>73.09710148296881</v>
      </c>
      <c r="D42" s="152">
        <v>69.701769976041902</v>
      </c>
      <c r="E42" s="152">
        <v>80.882840677873304</v>
      </c>
      <c r="F42" s="152">
        <v>79.408673414665941</v>
      </c>
      <c r="G42" s="152">
        <v>82.667351083502083</v>
      </c>
      <c r="H42" s="152">
        <v>84.077156754022965</v>
      </c>
      <c r="I42" s="152">
        <v>100.36632955479685</v>
      </c>
      <c r="J42" s="152">
        <v>113.02046168358608</v>
      </c>
      <c r="K42" s="152">
        <v>68.838891470999187</v>
      </c>
      <c r="L42" s="152">
        <v>87.815789399059696</v>
      </c>
      <c r="M42" s="152">
        <v>33.597127342394309</v>
      </c>
      <c r="N42" s="152">
        <v>60.935242146060816</v>
      </c>
      <c r="O42" s="172">
        <v>87.742048030713633</v>
      </c>
      <c r="P42" s="152">
        <v>78.682214808220039</v>
      </c>
    </row>
    <row r="43" spans="1:16" ht="26.25" customHeight="1" x14ac:dyDescent="0.2">
      <c r="A43" s="173">
        <v>1999</v>
      </c>
      <c r="B43" s="173" t="s">
        <v>3</v>
      </c>
      <c r="C43" s="152">
        <v>73.123299831493298</v>
      </c>
      <c r="D43" s="152">
        <v>71.461823899882006</v>
      </c>
      <c r="E43" s="152">
        <v>81.113305585673061</v>
      </c>
      <c r="F43" s="152">
        <v>77.331260495709245</v>
      </c>
      <c r="G43" s="152">
        <v>84.018369773172779</v>
      </c>
      <c r="H43" s="152">
        <v>82.021453384366993</v>
      </c>
      <c r="I43" s="152">
        <v>94.426118240355379</v>
      </c>
      <c r="J43" s="152">
        <v>115.60685974641837</v>
      </c>
      <c r="K43" s="152">
        <v>68.628320012151363</v>
      </c>
      <c r="L43" s="152">
        <v>86.058504677960485</v>
      </c>
      <c r="M43" s="152">
        <v>34.14906170756953</v>
      </c>
      <c r="N43" s="152">
        <v>61.025438922467984</v>
      </c>
      <c r="O43" s="172">
        <v>87.402732924867095</v>
      </c>
      <c r="P43" s="152">
        <v>78.730273899034643</v>
      </c>
    </row>
    <row r="44" spans="1:16" ht="12.75" customHeight="1" x14ac:dyDescent="0.2">
      <c r="A44" s="173"/>
      <c r="B44" s="173" t="s">
        <v>4</v>
      </c>
      <c r="C44" s="152">
        <v>73.089488781660961</v>
      </c>
      <c r="D44" s="152">
        <v>72.208868737061778</v>
      </c>
      <c r="E44" s="152">
        <v>80.373903661726061</v>
      </c>
      <c r="F44" s="152">
        <v>74.549370142339441</v>
      </c>
      <c r="G44" s="152">
        <v>83.402823005270363</v>
      </c>
      <c r="H44" s="152">
        <v>79.70543328366783</v>
      </c>
      <c r="I44" s="152">
        <v>97.982624401518351</v>
      </c>
      <c r="J44" s="152">
        <v>113.05630034068083</v>
      </c>
      <c r="K44" s="152">
        <v>68.915510527462203</v>
      </c>
      <c r="L44" s="152">
        <v>84.679911820148888</v>
      </c>
      <c r="M44" s="152">
        <v>34.094761465856614</v>
      </c>
      <c r="N44" s="152">
        <v>62.042203726254805</v>
      </c>
      <c r="O44" s="172">
        <v>87.871299153628172</v>
      </c>
      <c r="P44" s="152">
        <v>78.713730121231151</v>
      </c>
    </row>
    <row r="45" spans="1:16" ht="12.75" customHeight="1" x14ac:dyDescent="0.2">
      <c r="A45" s="173"/>
      <c r="B45" s="173" t="s">
        <v>1</v>
      </c>
      <c r="C45" s="152">
        <v>73.321606176264581</v>
      </c>
      <c r="D45" s="152">
        <v>73.980698826788057</v>
      </c>
      <c r="E45" s="152">
        <v>80.778983949783566</v>
      </c>
      <c r="F45" s="152">
        <v>74.333798163992157</v>
      </c>
      <c r="G45" s="152">
        <v>83.600768145384464</v>
      </c>
      <c r="H45" s="152">
        <v>80.567815026890599</v>
      </c>
      <c r="I45" s="152">
        <v>101.25916296520887</v>
      </c>
      <c r="J45" s="152">
        <v>113.31873032942865</v>
      </c>
      <c r="K45" s="152">
        <v>69.062632765139028</v>
      </c>
      <c r="L45" s="152">
        <v>85.119919243502054</v>
      </c>
      <c r="M45" s="152">
        <v>34.268582244827115</v>
      </c>
      <c r="N45" s="152">
        <v>61.888062420622276</v>
      </c>
      <c r="O45" s="172">
        <v>88.266150661459633</v>
      </c>
      <c r="P45" s="152">
        <v>78.998793061924289</v>
      </c>
    </row>
    <row r="46" spans="1:16" ht="12.75" customHeight="1" x14ac:dyDescent="0.2">
      <c r="A46" s="173"/>
      <c r="B46" s="173" t="s">
        <v>2</v>
      </c>
      <c r="C46" s="152">
        <v>74.200180476886928</v>
      </c>
      <c r="D46" s="152">
        <v>75.917556348636893</v>
      </c>
      <c r="E46" s="152">
        <v>81.937750130832782</v>
      </c>
      <c r="F46" s="152">
        <v>75.927680186878234</v>
      </c>
      <c r="G46" s="152">
        <v>83.960821554903148</v>
      </c>
      <c r="H46" s="152">
        <v>83.655969867141764</v>
      </c>
      <c r="I46" s="152">
        <v>108.72288547082802</v>
      </c>
      <c r="J46" s="152">
        <v>112.10764904487381</v>
      </c>
      <c r="K46" s="152">
        <v>69.951865291739736</v>
      </c>
      <c r="L46" s="152">
        <v>85.731295055072252</v>
      </c>
      <c r="M46" s="152">
        <v>35.651444616986339</v>
      </c>
      <c r="N46" s="152">
        <v>63.478642677556515</v>
      </c>
      <c r="O46" s="172">
        <v>87.506462091101511</v>
      </c>
      <c r="P46" s="152">
        <v>79.980930165730541</v>
      </c>
    </row>
    <row r="47" spans="1:16" ht="26.25" customHeight="1" x14ac:dyDescent="0.2">
      <c r="A47" s="173">
        <v>2000</v>
      </c>
      <c r="B47" s="173" t="s">
        <v>3</v>
      </c>
      <c r="C47" s="152">
        <v>74.978948710218916</v>
      </c>
      <c r="D47" s="152">
        <v>78.60675108240649</v>
      </c>
      <c r="E47" s="152">
        <v>82.771646561719947</v>
      </c>
      <c r="F47" s="152">
        <v>72.849698539808969</v>
      </c>
      <c r="G47" s="152">
        <v>85.476069291711326</v>
      </c>
      <c r="H47" s="152">
        <v>83.299171265333158</v>
      </c>
      <c r="I47" s="152">
        <v>108.98221096567951</v>
      </c>
      <c r="J47" s="152">
        <v>113.83857441416367</v>
      </c>
      <c r="K47" s="152">
        <v>70.626868119255107</v>
      </c>
      <c r="L47" s="152">
        <v>86.775914124989583</v>
      </c>
      <c r="M47" s="152">
        <v>38.444843098214001</v>
      </c>
      <c r="N47" s="152">
        <v>62.645848159226709</v>
      </c>
      <c r="O47" s="172">
        <v>88.342342193892549</v>
      </c>
      <c r="P47" s="152">
        <v>80.856311236646988</v>
      </c>
    </row>
    <row r="48" spans="1:16" ht="12.75" customHeight="1" x14ac:dyDescent="0.2">
      <c r="A48" s="173"/>
      <c r="B48" s="173" t="s">
        <v>4</v>
      </c>
      <c r="C48" s="152">
        <v>75.073115779520478</v>
      </c>
      <c r="D48" s="152">
        <v>80.808866022632756</v>
      </c>
      <c r="E48" s="152">
        <v>82.416115035171131</v>
      </c>
      <c r="F48" s="152">
        <v>69.95033317876532</v>
      </c>
      <c r="G48" s="152">
        <v>85.030602693374249</v>
      </c>
      <c r="H48" s="152">
        <v>84.910399014291897</v>
      </c>
      <c r="I48" s="152">
        <v>109.58409293538503</v>
      </c>
      <c r="J48" s="152">
        <v>108.16951840576067</v>
      </c>
      <c r="K48" s="152">
        <v>71.123957846883101</v>
      </c>
      <c r="L48" s="152">
        <v>86.968229834517842</v>
      </c>
      <c r="M48" s="152">
        <v>40.713939572402154</v>
      </c>
      <c r="N48" s="152">
        <v>62.509286040122056</v>
      </c>
      <c r="O48" s="172">
        <v>88.390631223909224</v>
      </c>
      <c r="P48" s="152">
        <v>80.993877884262076</v>
      </c>
    </row>
    <row r="49" spans="1:16" ht="12.75" customHeight="1" x14ac:dyDescent="0.2">
      <c r="A49" s="173"/>
      <c r="B49" s="173" t="s">
        <v>1</v>
      </c>
      <c r="C49" s="152">
        <v>75.098204507324624</v>
      </c>
      <c r="D49" s="152">
        <v>78.771130672254856</v>
      </c>
      <c r="E49" s="152">
        <v>82.016826821371069</v>
      </c>
      <c r="F49" s="152">
        <v>66.424398026815126</v>
      </c>
      <c r="G49" s="152">
        <v>85.433249412157664</v>
      </c>
      <c r="H49" s="152">
        <v>84.69734800674874</v>
      </c>
      <c r="I49" s="152">
        <v>102.75927214138537</v>
      </c>
      <c r="J49" s="152">
        <v>105.49041781130018</v>
      </c>
      <c r="K49" s="152">
        <v>71.458195356787186</v>
      </c>
      <c r="L49" s="152">
        <v>86.076921870236177</v>
      </c>
      <c r="M49" s="152">
        <v>40.933343471010765</v>
      </c>
      <c r="N49" s="152">
        <v>63.768454097434862</v>
      </c>
      <c r="O49" s="172">
        <v>88.122371446229323</v>
      </c>
      <c r="P49" s="152">
        <v>81.015904723429486</v>
      </c>
    </row>
    <row r="50" spans="1:16" ht="12.75" customHeight="1" x14ac:dyDescent="0.2">
      <c r="A50" s="173"/>
      <c r="B50" s="173" t="s">
        <v>2</v>
      </c>
      <c r="C50" s="152">
        <v>74.95976024302928</v>
      </c>
      <c r="D50" s="152">
        <v>74.770842036409846</v>
      </c>
      <c r="E50" s="152">
        <v>81.83985424516456</v>
      </c>
      <c r="F50" s="152">
        <v>63.501316042686277</v>
      </c>
      <c r="G50" s="152">
        <v>85.960002558439683</v>
      </c>
      <c r="H50" s="152">
        <v>80.79867308767902</v>
      </c>
      <c r="I50" s="152">
        <v>104.11789391269805</v>
      </c>
      <c r="J50" s="152">
        <v>107.40870499659208</v>
      </c>
      <c r="K50" s="152">
        <v>71.294790748061217</v>
      </c>
      <c r="L50" s="152">
        <v>84.834467151720233</v>
      </c>
      <c r="M50" s="152">
        <v>43.122667969260853</v>
      </c>
      <c r="N50" s="152">
        <v>62.662437003928709</v>
      </c>
      <c r="O50" s="172">
        <v>88.140892591718014</v>
      </c>
      <c r="P50" s="152">
        <v>80.861520488462844</v>
      </c>
    </row>
    <row r="51" spans="1:16" ht="26.25" customHeight="1" x14ac:dyDescent="0.2">
      <c r="A51" s="173">
        <v>2001</v>
      </c>
      <c r="B51" s="173" t="s">
        <v>3</v>
      </c>
      <c r="C51" s="152">
        <v>75.15351229113692</v>
      </c>
      <c r="D51" s="152">
        <v>68.820983246128549</v>
      </c>
      <c r="E51" s="152">
        <v>81.102115240861352</v>
      </c>
      <c r="F51" s="152">
        <v>60.007995461019938</v>
      </c>
      <c r="G51" s="152">
        <v>85.555503576617511</v>
      </c>
      <c r="H51" s="152">
        <v>82.195926588864864</v>
      </c>
      <c r="I51" s="152">
        <v>99.658912603390405</v>
      </c>
      <c r="J51" s="152">
        <v>106.32631628549596</v>
      </c>
      <c r="K51" s="152">
        <v>71.915776163818819</v>
      </c>
      <c r="L51" s="152">
        <v>85.541277812582507</v>
      </c>
      <c r="M51" s="152">
        <v>42.742452785900596</v>
      </c>
      <c r="N51" s="152">
        <v>63.864506230993705</v>
      </c>
      <c r="O51" s="172">
        <v>88.548164944670106</v>
      </c>
      <c r="P51" s="152">
        <v>81.065484087548938</v>
      </c>
    </row>
    <row r="52" spans="1:16" ht="12.75" customHeight="1" x14ac:dyDescent="0.2">
      <c r="A52" s="173"/>
      <c r="B52" s="173" t="s">
        <v>4</v>
      </c>
      <c r="C52" s="152">
        <v>75.046247528259542</v>
      </c>
      <c r="D52" s="152">
        <v>65.318330830340443</v>
      </c>
      <c r="E52" s="152">
        <v>81.193342831963406</v>
      </c>
      <c r="F52" s="152">
        <v>60.358301487740285</v>
      </c>
      <c r="G52" s="152">
        <v>85.114009752327306</v>
      </c>
      <c r="H52" s="152">
        <v>82.849731010797569</v>
      </c>
      <c r="I52" s="152">
        <v>105.05859673116537</v>
      </c>
      <c r="J52" s="152">
        <v>106.15621005129388</v>
      </c>
      <c r="K52" s="152">
        <v>71.825380563150802</v>
      </c>
      <c r="L52" s="152">
        <v>84.895110966333974</v>
      </c>
      <c r="M52" s="152">
        <v>42.144905759607944</v>
      </c>
      <c r="N52" s="152">
        <v>64.166110070092017</v>
      </c>
      <c r="O52" s="172">
        <v>88.662721290536055</v>
      </c>
      <c r="P52" s="152">
        <v>80.944746128026665</v>
      </c>
    </row>
    <row r="53" spans="1:16" ht="12.75" customHeight="1" x14ac:dyDescent="0.2">
      <c r="A53" s="173"/>
      <c r="B53" s="173" t="s">
        <v>1</v>
      </c>
      <c r="C53" s="152">
        <v>75.759267356253943</v>
      </c>
      <c r="D53" s="152">
        <v>64.434139435893655</v>
      </c>
      <c r="E53" s="152">
        <v>81.519750088107443</v>
      </c>
      <c r="F53" s="152">
        <v>63.808222704742612</v>
      </c>
      <c r="G53" s="152">
        <v>84.83559369025771</v>
      </c>
      <c r="H53" s="152">
        <v>84.26851020645914</v>
      </c>
      <c r="I53" s="152">
        <v>106.80785083003475</v>
      </c>
      <c r="J53" s="152">
        <v>102.56646206417534</v>
      </c>
      <c r="K53" s="152">
        <v>72.92185025450506</v>
      </c>
      <c r="L53" s="152">
        <v>85.655620341403562</v>
      </c>
      <c r="M53" s="152">
        <v>43.962488533615506</v>
      </c>
      <c r="N53" s="152">
        <v>64.672465433172704</v>
      </c>
      <c r="O53" s="172">
        <v>90.162545704020033</v>
      </c>
      <c r="P53" s="152">
        <v>81.706547651836701</v>
      </c>
    </row>
    <row r="54" spans="1:16" ht="12.75" customHeight="1" x14ac:dyDescent="0.2">
      <c r="A54" s="173"/>
      <c r="B54" s="173" t="s">
        <v>2</v>
      </c>
      <c r="C54" s="152">
        <v>76.945180223838804</v>
      </c>
      <c r="D54" s="152">
        <v>66.47447361933483</v>
      </c>
      <c r="E54" s="152">
        <v>82.449498817621176</v>
      </c>
      <c r="F54" s="152">
        <v>67.322546765731857</v>
      </c>
      <c r="G54" s="152">
        <v>85.704070773088901</v>
      </c>
      <c r="H54" s="152">
        <v>84.485984871064076</v>
      </c>
      <c r="I54" s="152">
        <v>106.18391232377171</v>
      </c>
      <c r="J54" s="152">
        <v>102.73183991101247</v>
      </c>
      <c r="K54" s="152">
        <v>74.212513354943724</v>
      </c>
      <c r="L54" s="152">
        <v>88.239571553975736</v>
      </c>
      <c r="M54" s="152">
        <v>45.558403177559171</v>
      </c>
      <c r="N54" s="152">
        <v>65.944980318882031</v>
      </c>
      <c r="O54" s="172">
        <v>90.208740847059318</v>
      </c>
      <c r="P54" s="152">
        <v>82.978184755362193</v>
      </c>
    </row>
    <row r="55" spans="1:16" ht="26.25" customHeight="1" x14ac:dyDescent="0.2">
      <c r="A55" s="173">
        <v>2002</v>
      </c>
      <c r="B55" s="173" t="s">
        <v>3</v>
      </c>
      <c r="C55" s="152">
        <v>76.733831159311379</v>
      </c>
      <c r="D55" s="152">
        <v>70.409704912351614</v>
      </c>
      <c r="E55" s="152">
        <v>84.099311018842641</v>
      </c>
      <c r="F55" s="152">
        <v>71.847000251139079</v>
      </c>
      <c r="G55" s="152">
        <v>86.440538113041868</v>
      </c>
      <c r="H55" s="152">
        <v>90.894533932750235</v>
      </c>
      <c r="I55" s="152">
        <v>108.71633343637184</v>
      </c>
      <c r="J55" s="152">
        <v>102.62078592339006</v>
      </c>
      <c r="K55" s="152">
        <v>73.484516023915404</v>
      </c>
      <c r="L55" s="152">
        <v>85.472788067272134</v>
      </c>
      <c r="M55" s="152">
        <v>46.324820122109898</v>
      </c>
      <c r="N55" s="152">
        <v>65.225971765525003</v>
      </c>
      <c r="O55" s="172">
        <v>89.720156302559474</v>
      </c>
      <c r="P55" s="152">
        <v>82.742913393974433</v>
      </c>
    </row>
    <row r="56" spans="1:16" ht="12.75" customHeight="1" x14ac:dyDescent="0.2">
      <c r="A56" s="173"/>
      <c r="B56" s="173" t="s">
        <v>4</v>
      </c>
      <c r="C56" s="152">
        <v>76.904771120672095</v>
      </c>
      <c r="D56" s="152">
        <v>73.50682905836922</v>
      </c>
      <c r="E56" s="152">
        <v>86.43394518910209</v>
      </c>
      <c r="F56" s="152">
        <v>73.65745926461949</v>
      </c>
      <c r="G56" s="152">
        <v>89.042430998773668</v>
      </c>
      <c r="H56" s="152">
        <v>97.097298595333086</v>
      </c>
      <c r="I56" s="152">
        <v>104.64206443044351</v>
      </c>
      <c r="J56" s="152">
        <v>101.74744559910559</v>
      </c>
      <c r="K56" s="152">
        <v>73.1620937069451</v>
      </c>
      <c r="L56" s="152">
        <v>84.780581364536999</v>
      </c>
      <c r="M56" s="152">
        <v>44.590150338122612</v>
      </c>
      <c r="N56" s="152">
        <v>65.619056090517262</v>
      </c>
      <c r="O56" s="172">
        <v>89.695660419340385</v>
      </c>
      <c r="P56" s="152">
        <v>82.919873570764864</v>
      </c>
    </row>
    <row r="57" spans="1:16" ht="12.75" customHeight="1" x14ac:dyDescent="0.2">
      <c r="A57" s="173"/>
      <c r="B57" s="173" t="s">
        <v>224</v>
      </c>
      <c r="C57" s="152">
        <v>77.667514059825692</v>
      </c>
      <c r="D57" s="152">
        <v>76.286123606643983</v>
      </c>
      <c r="E57" s="152">
        <v>87.982109372160153</v>
      </c>
      <c r="F57" s="152">
        <v>72.213616072271137</v>
      </c>
      <c r="G57" s="152">
        <v>90.540546799129885</v>
      </c>
      <c r="H57" s="152">
        <v>102.23447186287963</v>
      </c>
      <c r="I57" s="152">
        <v>107.20168709723163</v>
      </c>
      <c r="J57" s="152">
        <v>102.23760449109005</v>
      </c>
      <c r="K57" s="152">
        <v>73.718056682932001</v>
      </c>
      <c r="L57" s="152">
        <v>86.084939499429069</v>
      </c>
      <c r="M57" s="152">
        <v>45.019337300161986</v>
      </c>
      <c r="N57" s="152">
        <v>66.212172297995707</v>
      </c>
      <c r="O57" s="172">
        <v>89.748146982389315</v>
      </c>
      <c r="P57" s="152">
        <v>83.731944271770786</v>
      </c>
    </row>
    <row r="58" spans="1:16" ht="12.75" customHeight="1" x14ac:dyDescent="0.2">
      <c r="A58" s="173"/>
      <c r="B58" s="173" t="s">
        <v>2</v>
      </c>
      <c r="C58" s="152">
        <v>77.866704959518913</v>
      </c>
      <c r="D58" s="152">
        <v>78.432977926167993</v>
      </c>
      <c r="E58" s="152">
        <v>85.86847059114308</v>
      </c>
      <c r="F58" s="152">
        <v>68.517821583937803</v>
      </c>
      <c r="G58" s="152">
        <v>87.49678573938489</v>
      </c>
      <c r="H58" s="152">
        <v>106.41115850695789</v>
      </c>
      <c r="I58" s="152">
        <v>109.00942635841767</v>
      </c>
      <c r="J58" s="152">
        <v>103.15289632491782</v>
      </c>
      <c r="K58" s="152">
        <v>74.361777330748538</v>
      </c>
      <c r="L58" s="152">
        <v>85.398792812370985</v>
      </c>
      <c r="M58" s="152">
        <v>45.676790091614592</v>
      </c>
      <c r="N58" s="152">
        <v>67.455147820722061</v>
      </c>
      <c r="O58" s="172">
        <v>90.244865241138768</v>
      </c>
      <c r="P58" s="152">
        <v>83.936334309686956</v>
      </c>
    </row>
    <row r="59" spans="1:16" ht="26.25" customHeight="1" x14ac:dyDescent="0.2">
      <c r="A59" s="173">
        <v>2003</v>
      </c>
      <c r="B59" s="173" t="s">
        <v>3</v>
      </c>
      <c r="C59" s="152">
        <v>78.353828711289864</v>
      </c>
      <c r="D59" s="152">
        <v>78.277278820615265</v>
      </c>
      <c r="E59" s="152">
        <v>85.513717886177432</v>
      </c>
      <c r="F59" s="152">
        <v>67.463128463589669</v>
      </c>
      <c r="G59" s="152">
        <v>85.931757224762848</v>
      </c>
      <c r="H59" s="152">
        <v>119.45378684430004</v>
      </c>
      <c r="I59" s="152">
        <v>106.93086887289901</v>
      </c>
      <c r="J59" s="152">
        <v>100.14028503335496</v>
      </c>
      <c r="K59" s="152">
        <v>75.264009878984325</v>
      </c>
      <c r="L59" s="152">
        <v>83.786227687577551</v>
      </c>
      <c r="M59" s="152">
        <v>48.155317167586588</v>
      </c>
      <c r="N59" s="152">
        <v>68.754718936760511</v>
      </c>
      <c r="O59" s="172">
        <v>90.870578837104091</v>
      </c>
      <c r="P59" s="152">
        <v>84.451012577915407</v>
      </c>
    </row>
    <row r="60" spans="1:16" ht="12.75" customHeight="1" x14ac:dyDescent="0.2">
      <c r="A60" s="173"/>
      <c r="B60" s="173" t="s">
        <v>4</v>
      </c>
      <c r="C60" s="152">
        <v>79.155387709944165</v>
      </c>
      <c r="D60" s="152">
        <v>79.11211354140697</v>
      </c>
      <c r="E60" s="152">
        <v>84.770370520761091</v>
      </c>
      <c r="F60" s="152">
        <v>65.207111879594265</v>
      </c>
      <c r="G60" s="152">
        <v>84.97864138843137</v>
      </c>
      <c r="H60" s="152">
        <v>123.37870089776769</v>
      </c>
      <c r="I60" s="152">
        <v>104.8543725678617</v>
      </c>
      <c r="J60" s="152">
        <v>103.02590670686457</v>
      </c>
      <c r="K60" s="152">
        <v>76.265588742388402</v>
      </c>
      <c r="L60" s="152">
        <v>84.330344430409923</v>
      </c>
      <c r="M60" s="152">
        <v>49.689998364747787</v>
      </c>
      <c r="N60" s="152">
        <v>70.227493806247324</v>
      </c>
      <c r="O60" s="172">
        <v>90.959105761223526</v>
      </c>
      <c r="P60" s="152">
        <v>85.304425474547614</v>
      </c>
    </row>
    <row r="61" spans="1:16" ht="12.75" customHeight="1" x14ac:dyDescent="0.2">
      <c r="A61" s="173"/>
      <c r="B61" s="173" t="s">
        <v>1</v>
      </c>
      <c r="C61" s="152">
        <v>80.207700375224761</v>
      </c>
      <c r="D61" s="152">
        <v>81.067788609809725</v>
      </c>
      <c r="E61" s="152">
        <v>86.507708899333608</v>
      </c>
      <c r="F61" s="152">
        <v>61.178080337847511</v>
      </c>
      <c r="G61" s="152">
        <v>87.226726953260169</v>
      </c>
      <c r="H61" s="152">
        <v>123.38969172360777</v>
      </c>
      <c r="I61" s="152">
        <v>112.07325835668948</v>
      </c>
      <c r="J61" s="152">
        <v>103.21382025698161</v>
      </c>
      <c r="K61" s="152">
        <v>77.206532432032233</v>
      </c>
      <c r="L61" s="152">
        <v>83.621042420778664</v>
      </c>
      <c r="M61" s="152">
        <v>50.363236250833154</v>
      </c>
      <c r="N61" s="152">
        <v>72.266548129075289</v>
      </c>
      <c r="O61" s="172">
        <v>91.395978997774407</v>
      </c>
      <c r="P61" s="152">
        <v>86.371174008773565</v>
      </c>
    </row>
    <row r="62" spans="1:16" ht="12.75" customHeight="1" x14ac:dyDescent="0.2">
      <c r="A62" s="173"/>
      <c r="B62" s="173" t="s">
        <v>2</v>
      </c>
      <c r="C62" s="152">
        <v>80.231166205070323</v>
      </c>
      <c r="D62" s="152">
        <v>83.096286886924332</v>
      </c>
      <c r="E62" s="152">
        <v>87.709941713191895</v>
      </c>
      <c r="F62" s="152">
        <v>62.581445240007241</v>
      </c>
      <c r="G62" s="152">
        <v>88.553527710552942</v>
      </c>
      <c r="H62" s="152">
        <v>125.69329933590457</v>
      </c>
      <c r="I62" s="152">
        <v>110.9492755230836</v>
      </c>
      <c r="J62" s="152">
        <v>103.92410869403247</v>
      </c>
      <c r="K62" s="152">
        <v>76.89562956586623</v>
      </c>
      <c r="L62" s="152">
        <v>84.530304377075936</v>
      </c>
      <c r="M62" s="152">
        <v>48.998908847185142</v>
      </c>
      <c r="N62" s="152">
        <v>72.016859166704606</v>
      </c>
      <c r="O62" s="172">
        <v>91.039590805872592</v>
      </c>
      <c r="P62" s="152">
        <v>86.32921706775511</v>
      </c>
    </row>
    <row r="63" spans="1:16" ht="26.25" customHeight="1" x14ac:dyDescent="0.2">
      <c r="A63" s="173">
        <v>2004</v>
      </c>
      <c r="B63" s="173" t="s">
        <v>3</v>
      </c>
      <c r="C63" s="152">
        <v>81.11695956293363</v>
      </c>
      <c r="D63" s="152">
        <v>84.947985399416964</v>
      </c>
      <c r="E63" s="152">
        <v>89.181783968228089</v>
      </c>
      <c r="F63" s="152">
        <v>63.169199958123215</v>
      </c>
      <c r="G63" s="152">
        <v>89.787609195013047</v>
      </c>
      <c r="H63" s="152">
        <v>125.70022359544458</v>
      </c>
      <c r="I63" s="152">
        <v>118.35925232787633</v>
      </c>
      <c r="J63" s="152">
        <v>105.72271168583461</v>
      </c>
      <c r="K63" s="152">
        <v>77.578339624916126</v>
      </c>
      <c r="L63" s="152">
        <v>85.799058898444258</v>
      </c>
      <c r="M63" s="152">
        <v>50.134932210043559</v>
      </c>
      <c r="N63" s="152">
        <v>72.518286094489014</v>
      </c>
      <c r="O63" s="172">
        <v>91.2543958485373</v>
      </c>
      <c r="P63" s="152">
        <v>87.214473549717553</v>
      </c>
    </row>
    <row r="64" spans="1:16" ht="12.75" customHeight="1" x14ac:dyDescent="0.2">
      <c r="A64" s="173"/>
      <c r="B64" s="173" t="s">
        <v>4</v>
      </c>
      <c r="C64" s="152">
        <v>81.414163625944525</v>
      </c>
      <c r="D64" s="152">
        <v>86.678798971304957</v>
      </c>
      <c r="E64" s="152">
        <v>90.117362821232547</v>
      </c>
      <c r="F64" s="152">
        <v>62.971524815482859</v>
      </c>
      <c r="G64" s="152">
        <v>91.908444080902768</v>
      </c>
      <c r="H64" s="152">
        <v>124.55928212538815</v>
      </c>
      <c r="I64" s="152">
        <v>110.92088033910116</v>
      </c>
      <c r="J64" s="152">
        <v>103.37615168441044</v>
      </c>
      <c r="K64" s="152">
        <v>77.888748961173377</v>
      </c>
      <c r="L64" s="152">
        <v>86.628526713679904</v>
      </c>
      <c r="M64" s="152">
        <v>51.045522090390456</v>
      </c>
      <c r="N64" s="152">
        <v>72.252066667761852</v>
      </c>
      <c r="O64" s="172">
        <v>91.633674772929268</v>
      </c>
      <c r="P64" s="152">
        <v>87.466012961789232</v>
      </c>
    </row>
    <row r="65" spans="1:16" ht="12.75" customHeight="1" x14ac:dyDescent="0.2">
      <c r="A65" s="173"/>
      <c r="B65" s="173" t="s">
        <v>1</v>
      </c>
      <c r="C65" s="152">
        <v>81.439910154342741</v>
      </c>
      <c r="D65" s="152">
        <v>87.995311069023714</v>
      </c>
      <c r="E65" s="152">
        <v>90.856032892171214</v>
      </c>
      <c r="F65" s="152">
        <v>68.750957040490619</v>
      </c>
      <c r="G65" s="152">
        <v>92.505172882874618</v>
      </c>
      <c r="H65" s="152">
        <v>126.61639487801344</v>
      </c>
      <c r="I65" s="152">
        <v>105.29131207820353</v>
      </c>
      <c r="J65" s="152">
        <v>102.29474322633284</v>
      </c>
      <c r="K65" s="152">
        <v>77.813011757466128</v>
      </c>
      <c r="L65" s="152">
        <v>85.782308027959914</v>
      </c>
      <c r="M65" s="152">
        <v>51.804222422468591</v>
      </c>
      <c r="N65" s="152">
        <v>72.58369135514755</v>
      </c>
      <c r="O65" s="172">
        <v>90.920322590626185</v>
      </c>
      <c r="P65" s="152">
        <v>87.382389388529774</v>
      </c>
    </row>
    <row r="66" spans="1:16" ht="12.75" customHeight="1" x14ac:dyDescent="0.2">
      <c r="A66" s="173"/>
      <c r="B66" s="173" t="s">
        <v>2</v>
      </c>
      <c r="C66" s="152">
        <v>82.455602760999625</v>
      </c>
      <c r="D66" s="152">
        <v>89.514466259365506</v>
      </c>
      <c r="E66" s="152">
        <v>91.014942779866999</v>
      </c>
      <c r="F66" s="152">
        <v>66.957654007003995</v>
      </c>
      <c r="G66" s="152">
        <v>93.934766963014567</v>
      </c>
      <c r="H66" s="152">
        <v>121.31134217373699</v>
      </c>
      <c r="I66" s="152">
        <v>100.61281707390881</v>
      </c>
      <c r="J66" s="152">
        <v>101.18050888446392</v>
      </c>
      <c r="K66" s="152">
        <v>79.142161677339146</v>
      </c>
      <c r="L66" s="152">
        <v>87.739944139352204</v>
      </c>
      <c r="M66" s="152">
        <v>53.665759262760361</v>
      </c>
      <c r="N66" s="152">
        <v>73.526300795924584</v>
      </c>
      <c r="O66" s="172">
        <v>91.961818720712273</v>
      </c>
      <c r="P66" s="152">
        <v>88.359809110113218</v>
      </c>
    </row>
    <row r="67" spans="1:16" ht="26.25" customHeight="1" x14ac:dyDescent="0.2">
      <c r="A67" s="173">
        <v>2005</v>
      </c>
      <c r="B67" s="173" t="s">
        <v>3</v>
      </c>
      <c r="C67" s="152">
        <v>82.190972801075787</v>
      </c>
      <c r="D67" s="152">
        <v>91.037128348981625</v>
      </c>
      <c r="E67" s="152">
        <v>88.522511659078788</v>
      </c>
      <c r="F67" s="152">
        <v>66.959712002988212</v>
      </c>
      <c r="G67" s="152">
        <v>91.697628550389013</v>
      </c>
      <c r="H67" s="152">
        <v>113.06662573783377</v>
      </c>
      <c r="I67" s="152">
        <v>97.810474749712057</v>
      </c>
      <c r="J67" s="152">
        <v>101.81686524652631</v>
      </c>
      <c r="K67" s="152">
        <v>79.242233722756112</v>
      </c>
      <c r="L67" s="152">
        <v>88.631224027421268</v>
      </c>
      <c r="M67" s="152">
        <v>52.846450610138035</v>
      </c>
      <c r="N67" s="152">
        <v>73.107131541667016</v>
      </c>
      <c r="O67" s="172">
        <v>92.913075220298978</v>
      </c>
      <c r="P67" s="152">
        <v>87.964489750419204</v>
      </c>
    </row>
    <row r="68" spans="1:16" ht="12.75" customHeight="1" x14ac:dyDescent="0.2">
      <c r="A68" s="173"/>
      <c r="B68" s="173" t="s">
        <v>4</v>
      </c>
      <c r="C68" s="152">
        <v>82.402178733287457</v>
      </c>
      <c r="D68" s="152">
        <v>92.095089002635277</v>
      </c>
      <c r="E68" s="152">
        <v>88.118999247885611</v>
      </c>
      <c r="F68" s="152">
        <v>67.159500081131114</v>
      </c>
      <c r="G68" s="152">
        <v>90.987522866285971</v>
      </c>
      <c r="H68" s="152">
        <v>105.01277907491829</v>
      </c>
      <c r="I68" s="152">
        <v>107.99755271695879</v>
      </c>
      <c r="J68" s="152">
        <v>102.69935039056668</v>
      </c>
      <c r="K68" s="152">
        <v>79.519684956092831</v>
      </c>
      <c r="L68" s="152">
        <v>90.171494140526519</v>
      </c>
      <c r="M68" s="152">
        <v>52.878727075841155</v>
      </c>
      <c r="N68" s="152">
        <v>72.421228278887455</v>
      </c>
      <c r="O68" s="172">
        <v>93.940566734938301</v>
      </c>
      <c r="P68" s="152">
        <v>88.078787971190508</v>
      </c>
    </row>
    <row r="69" spans="1:16" ht="12.75" customHeight="1" x14ac:dyDescent="0.2">
      <c r="A69" s="173"/>
      <c r="B69" s="173" t="s">
        <v>1</v>
      </c>
      <c r="C69" s="152">
        <v>83.075969165422705</v>
      </c>
      <c r="D69" s="152">
        <v>94.085520274751062</v>
      </c>
      <c r="E69" s="152">
        <v>88.585734361065221</v>
      </c>
      <c r="F69" s="152">
        <v>69.195607016738649</v>
      </c>
      <c r="G69" s="152">
        <v>92.32135074810077</v>
      </c>
      <c r="H69" s="152">
        <v>95.593714787281513</v>
      </c>
      <c r="I69" s="152">
        <v>110.15711857316508</v>
      </c>
      <c r="J69" s="152">
        <v>101.70501788182202</v>
      </c>
      <c r="K69" s="152">
        <v>80.325187832183516</v>
      </c>
      <c r="L69" s="152">
        <v>91.310981334513414</v>
      </c>
      <c r="M69" s="152">
        <v>52.382590789318179</v>
      </c>
      <c r="N69" s="152">
        <v>73.858897580940635</v>
      </c>
      <c r="O69" s="172">
        <v>94.433907248151328</v>
      </c>
      <c r="P69" s="152">
        <v>88.699624263375654</v>
      </c>
    </row>
    <row r="70" spans="1:16" ht="12.75" customHeight="1" x14ac:dyDescent="0.2">
      <c r="A70" s="173"/>
      <c r="B70" s="173" t="s">
        <v>2</v>
      </c>
      <c r="C70" s="152">
        <v>84.268848515378792</v>
      </c>
      <c r="D70" s="152">
        <v>95.947253872406492</v>
      </c>
      <c r="E70" s="152">
        <v>89.995438331197008</v>
      </c>
      <c r="F70" s="152">
        <v>75.897815957126582</v>
      </c>
      <c r="G70" s="152">
        <v>93.959758619498714</v>
      </c>
      <c r="H70" s="152">
        <v>90.281755660150978</v>
      </c>
      <c r="I70" s="152">
        <v>112.28165916122515</v>
      </c>
      <c r="J70" s="152">
        <v>103.51050725290331</v>
      </c>
      <c r="K70" s="152">
        <v>81.420500595445176</v>
      </c>
      <c r="L70" s="152">
        <v>92.148548015078632</v>
      </c>
      <c r="M70" s="152">
        <v>52.017966943219051</v>
      </c>
      <c r="N70" s="152">
        <v>75.666143226765627</v>
      </c>
      <c r="O70" s="172">
        <v>95.505668196480912</v>
      </c>
      <c r="P70" s="152">
        <v>89.872680654920572</v>
      </c>
    </row>
    <row r="71" spans="1:16" ht="26.25" customHeight="1" x14ac:dyDescent="0.2">
      <c r="A71" s="173">
        <v>2006</v>
      </c>
      <c r="B71" s="173" t="s">
        <v>3</v>
      </c>
      <c r="C71" s="152">
        <v>84.827497230736725</v>
      </c>
      <c r="D71" s="152">
        <v>97.4335666660252</v>
      </c>
      <c r="E71" s="152">
        <v>92.394649902277621</v>
      </c>
      <c r="F71" s="152">
        <v>83.40743187793899</v>
      </c>
      <c r="G71" s="152">
        <v>98.769762907616808</v>
      </c>
      <c r="H71" s="152">
        <v>80.653760800338063</v>
      </c>
      <c r="I71" s="152">
        <v>106.26916153761303</v>
      </c>
      <c r="J71" s="152">
        <v>104.36883664210238</v>
      </c>
      <c r="K71" s="152">
        <v>81.564149399624498</v>
      </c>
      <c r="L71" s="152">
        <v>94.778330397184718</v>
      </c>
      <c r="M71" s="152">
        <v>52.041915443301718</v>
      </c>
      <c r="N71" s="152">
        <v>75.909600467358445</v>
      </c>
      <c r="O71" s="172">
        <v>94.203617917209456</v>
      </c>
      <c r="P71" s="152">
        <v>90.367466103032498</v>
      </c>
    </row>
    <row r="72" spans="1:16" ht="12.75" customHeight="1" x14ac:dyDescent="0.2">
      <c r="A72" s="173"/>
      <c r="B72" s="173" t="s">
        <v>4</v>
      </c>
      <c r="C72" s="152">
        <v>85.558145522531845</v>
      </c>
      <c r="D72" s="152">
        <v>97.849217785047202</v>
      </c>
      <c r="E72" s="152">
        <v>93.088032743372011</v>
      </c>
      <c r="F72" s="152">
        <v>89.367262679298904</v>
      </c>
      <c r="G72" s="152">
        <v>100.01584622919896</v>
      </c>
      <c r="H72" s="152">
        <v>76.506385453897124</v>
      </c>
      <c r="I72" s="152">
        <v>104.16324876911773</v>
      </c>
      <c r="J72" s="152">
        <v>104.91069455762576</v>
      </c>
      <c r="K72" s="152">
        <v>82.320491720164398</v>
      </c>
      <c r="L72" s="152">
        <v>95.58952430564554</v>
      </c>
      <c r="M72" s="152">
        <v>52.152890876168009</v>
      </c>
      <c r="N72" s="152">
        <v>77.674925005071188</v>
      </c>
      <c r="O72" s="172">
        <v>93.823311330581816</v>
      </c>
      <c r="P72" s="152">
        <v>91.044176146778582</v>
      </c>
    </row>
    <row r="73" spans="1:16" ht="12.75" customHeight="1" x14ac:dyDescent="0.2">
      <c r="A73" s="173"/>
      <c r="B73" s="173" t="s">
        <v>1</v>
      </c>
      <c r="C73" s="152">
        <v>85.58991812602612</v>
      </c>
      <c r="D73" s="152">
        <v>98.020502115431071</v>
      </c>
      <c r="E73" s="152">
        <v>92.207568063111395</v>
      </c>
      <c r="F73" s="152">
        <v>97.998198427709838</v>
      </c>
      <c r="G73" s="152">
        <v>98.673279971593786</v>
      </c>
      <c r="H73" s="152">
        <v>75.375966856512321</v>
      </c>
      <c r="I73" s="152">
        <v>96.739631386054612</v>
      </c>
      <c r="J73" s="152">
        <v>105.84714410530107</v>
      </c>
      <c r="K73" s="152">
        <v>82.480990637392139</v>
      </c>
      <c r="L73" s="152">
        <v>95.219319107629303</v>
      </c>
      <c r="M73" s="152">
        <v>52.146490932276819</v>
      </c>
      <c r="N73" s="152">
        <v>77.770253134885948</v>
      </c>
      <c r="O73" s="172">
        <v>94.427139311607831</v>
      </c>
      <c r="P73" s="152">
        <v>90.9145979817728</v>
      </c>
    </row>
    <row r="74" spans="1:16" ht="12.75" customHeight="1" x14ac:dyDescent="0.2">
      <c r="A74" s="173"/>
      <c r="B74" s="173" t="s">
        <v>2</v>
      </c>
      <c r="C74" s="152">
        <v>86.550408257765511</v>
      </c>
      <c r="D74" s="152">
        <v>94.725325685015335</v>
      </c>
      <c r="E74" s="152">
        <v>91.635882116463605</v>
      </c>
      <c r="F74" s="152">
        <v>102.83533669964828</v>
      </c>
      <c r="G74" s="152">
        <v>96.609545740639192</v>
      </c>
      <c r="H74" s="152">
        <v>80.198068574742067</v>
      </c>
      <c r="I74" s="152">
        <v>95.106194963284878</v>
      </c>
      <c r="J74" s="152">
        <v>107.50127351521492</v>
      </c>
      <c r="K74" s="152">
        <v>83.763607329156812</v>
      </c>
      <c r="L74" s="152">
        <v>96.549311983753469</v>
      </c>
      <c r="M74" s="152">
        <v>52.707867729530129</v>
      </c>
      <c r="N74" s="152">
        <v>79.838482642641239</v>
      </c>
      <c r="O74" s="172">
        <v>94.922301582908176</v>
      </c>
      <c r="P74" s="152">
        <v>91.770211823166662</v>
      </c>
    </row>
    <row r="75" spans="1:16" ht="26.25" customHeight="1" x14ac:dyDescent="0.2">
      <c r="A75" s="173">
        <v>2007</v>
      </c>
      <c r="B75" s="173" t="s">
        <v>3</v>
      </c>
      <c r="C75" s="152">
        <v>86.837363585383912</v>
      </c>
      <c r="D75" s="152">
        <v>93.995952398893081</v>
      </c>
      <c r="E75" s="152">
        <v>91.101730784550298</v>
      </c>
      <c r="F75" s="152">
        <v>100.30987049935352</v>
      </c>
      <c r="G75" s="152">
        <v>94.241153437343385</v>
      </c>
      <c r="H75" s="152">
        <v>84.631771960429006</v>
      </c>
      <c r="I75" s="152">
        <v>100.08243286742888</v>
      </c>
      <c r="J75" s="152">
        <v>107.48421704705025</v>
      </c>
      <c r="K75" s="152">
        <v>84.269859209329994</v>
      </c>
      <c r="L75" s="152">
        <v>94.356638641999552</v>
      </c>
      <c r="M75" s="152">
        <v>53.934785119895842</v>
      </c>
      <c r="N75" s="152">
        <v>81.720563917726253</v>
      </c>
      <c r="O75" s="172">
        <v>94.589753485531403</v>
      </c>
      <c r="P75" s="152">
        <v>91.909888088550943</v>
      </c>
    </row>
    <row r="76" spans="1:16" ht="12.75" customHeight="1" x14ac:dyDescent="0.2">
      <c r="A76" s="173"/>
      <c r="B76" s="173" t="s">
        <v>4</v>
      </c>
      <c r="C76" s="152">
        <v>86.137092294114524</v>
      </c>
      <c r="D76" s="152">
        <v>90.616624306067266</v>
      </c>
      <c r="E76" s="152">
        <v>89.733535338837726</v>
      </c>
      <c r="F76" s="152">
        <v>97.830323167636678</v>
      </c>
      <c r="G76" s="152">
        <v>90.056671329870042</v>
      </c>
      <c r="H76" s="152">
        <v>96.475581390815066</v>
      </c>
      <c r="I76" s="152">
        <v>94.234454476726881</v>
      </c>
      <c r="J76" s="152">
        <v>105.01629764643275</v>
      </c>
      <c r="K76" s="152">
        <v>83.882970810545658</v>
      </c>
      <c r="L76" s="152">
        <v>94.412631071816477</v>
      </c>
      <c r="M76" s="152">
        <v>54.720274505122916</v>
      </c>
      <c r="N76" s="152">
        <v>80.752257696230629</v>
      </c>
      <c r="O76" s="172">
        <v>94.170095358166293</v>
      </c>
      <c r="P76" s="152">
        <v>91.006035784282432</v>
      </c>
    </row>
    <row r="77" spans="1:16" ht="12.75" customHeight="1" x14ac:dyDescent="0.2">
      <c r="A77" s="173"/>
      <c r="B77" s="173" t="s">
        <v>1</v>
      </c>
      <c r="C77" s="152">
        <v>86.305336685640057</v>
      </c>
      <c r="D77" s="152">
        <v>85.94777283865281</v>
      </c>
      <c r="E77" s="152">
        <v>89.508266446732151</v>
      </c>
      <c r="F77" s="152">
        <v>97.801183789859508</v>
      </c>
      <c r="G77" s="152">
        <v>91.074247005365422</v>
      </c>
      <c r="H77" s="152">
        <v>92.929676135801799</v>
      </c>
      <c r="I77" s="152">
        <v>90.136720419193921</v>
      </c>
      <c r="J77" s="152">
        <v>102.60434864393442</v>
      </c>
      <c r="K77" s="152">
        <v>84.388939468316948</v>
      </c>
      <c r="L77" s="152">
        <v>94.739089412512698</v>
      </c>
      <c r="M77" s="152">
        <v>55.622883828772999</v>
      </c>
      <c r="N77" s="152">
        <v>81.133932580192962</v>
      </c>
      <c r="O77" s="172">
        <v>94.721551641044954</v>
      </c>
      <c r="P77" s="152">
        <v>91.038955574610171</v>
      </c>
    </row>
    <row r="78" spans="1:16" ht="12.75" customHeight="1" x14ac:dyDescent="0.2">
      <c r="A78" s="173"/>
      <c r="B78" s="173" t="s">
        <v>2</v>
      </c>
      <c r="C78" s="152">
        <v>87.215482563207374</v>
      </c>
      <c r="D78" s="152">
        <v>81.775936267470001</v>
      </c>
      <c r="E78" s="152">
        <v>90.767347617690419</v>
      </c>
      <c r="F78" s="152">
        <v>105.62367686203477</v>
      </c>
      <c r="G78" s="152">
        <v>91.883901519273849</v>
      </c>
      <c r="H78" s="152">
        <v>88.365509301506137</v>
      </c>
      <c r="I78" s="152">
        <v>99.991435120066782</v>
      </c>
      <c r="J78" s="152">
        <v>105.59829593198346</v>
      </c>
      <c r="K78" s="152">
        <v>85.131261077918197</v>
      </c>
      <c r="L78" s="152">
        <v>94.777159021771467</v>
      </c>
      <c r="M78" s="152">
        <v>58.17320456668201</v>
      </c>
      <c r="N78" s="152">
        <v>81.746866773349424</v>
      </c>
      <c r="O78" s="172">
        <v>95.030928715371061</v>
      </c>
      <c r="P78" s="152">
        <v>91.85312268274329</v>
      </c>
    </row>
    <row r="79" spans="1:16" ht="26.25" customHeight="1" x14ac:dyDescent="0.2">
      <c r="A79" s="173">
        <v>2008</v>
      </c>
      <c r="B79" s="173" t="s">
        <v>3</v>
      </c>
      <c r="C79" s="152">
        <v>88.377891423210954</v>
      </c>
      <c r="D79" s="152">
        <v>73.287088429257437</v>
      </c>
      <c r="E79" s="152">
        <v>94.223878444251667</v>
      </c>
      <c r="F79" s="152">
        <v>114.6235591031334</v>
      </c>
      <c r="G79" s="152">
        <v>97.508513531131499</v>
      </c>
      <c r="H79" s="152">
        <v>83.293375839675278</v>
      </c>
      <c r="I79" s="152">
        <v>96.311110548666377</v>
      </c>
      <c r="J79" s="152">
        <v>107.53848357873487</v>
      </c>
      <c r="K79" s="152">
        <v>85.872317809948257</v>
      </c>
      <c r="L79" s="152">
        <v>97.099239286328384</v>
      </c>
      <c r="M79" s="152">
        <v>55.815315297030175</v>
      </c>
      <c r="N79" s="152">
        <v>83.338958685543176</v>
      </c>
      <c r="O79" s="172">
        <v>95.369794788842484</v>
      </c>
      <c r="P79" s="152">
        <v>92.929967845849532</v>
      </c>
    </row>
    <row r="80" spans="1:16" ht="12.75" customHeight="1" x14ac:dyDescent="0.2">
      <c r="A80" s="173"/>
      <c r="B80" s="173" t="s">
        <v>4</v>
      </c>
      <c r="C80" s="152">
        <v>88.854202364396215</v>
      </c>
      <c r="D80" s="152">
        <v>71.068609637455921</v>
      </c>
      <c r="E80" s="152">
        <v>95.721942004238514</v>
      </c>
      <c r="F80" s="152">
        <v>117.3359034796721</v>
      </c>
      <c r="G80" s="152">
        <v>100.26261014057494</v>
      </c>
      <c r="H80" s="152">
        <v>80.974679441764295</v>
      </c>
      <c r="I80" s="152">
        <v>93.541393655726338</v>
      </c>
      <c r="J80" s="152">
        <v>107.5295296803439</v>
      </c>
      <c r="K80" s="152">
        <v>86.2066032410101</v>
      </c>
      <c r="L80" s="152">
        <v>98.182085435696621</v>
      </c>
      <c r="M80" s="152">
        <v>54.469234074116891</v>
      </c>
      <c r="N80" s="152">
        <v>84.402624204851534</v>
      </c>
      <c r="O80" s="172">
        <v>95.194217786674756</v>
      </c>
      <c r="P80" s="152">
        <v>93.283112095961613</v>
      </c>
    </row>
    <row r="81" spans="1:16" ht="12.75" customHeight="1" x14ac:dyDescent="0.2">
      <c r="A81" s="173"/>
      <c r="B81" s="173" t="s">
        <v>1</v>
      </c>
      <c r="C81" s="152">
        <v>87.772627483982433</v>
      </c>
      <c r="D81" s="152">
        <v>66.611487508057294</v>
      </c>
      <c r="E81" s="152">
        <v>95.255062699778222</v>
      </c>
      <c r="F81" s="152">
        <v>117.05550396893786</v>
      </c>
      <c r="G81" s="152">
        <v>99.032484761437289</v>
      </c>
      <c r="H81" s="152">
        <v>85.782176433959208</v>
      </c>
      <c r="I81" s="152">
        <v>89.839839851907584</v>
      </c>
      <c r="J81" s="152">
        <v>105.03176823211506</v>
      </c>
      <c r="K81" s="152">
        <v>85.152651297957647</v>
      </c>
      <c r="L81" s="152">
        <v>95.919472061485749</v>
      </c>
      <c r="M81" s="152">
        <v>54.478276777660682</v>
      </c>
      <c r="N81" s="152">
        <v>83.319965676534736</v>
      </c>
      <c r="O81" s="172">
        <v>94.313050075752614</v>
      </c>
      <c r="P81" s="152">
        <v>92.019401685056664</v>
      </c>
    </row>
    <row r="82" spans="1:16" ht="12.75" customHeight="1" x14ac:dyDescent="0.2">
      <c r="A82" s="173"/>
      <c r="B82" s="173" t="s">
        <v>2</v>
      </c>
      <c r="C82" s="152">
        <v>86.547684825900816</v>
      </c>
      <c r="D82" s="152">
        <v>63.946546487128131</v>
      </c>
      <c r="E82" s="152">
        <v>92.180573080995302</v>
      </c>
      <c r="F82" s="152">
        <v>108.82805522625702</v>
      </c>
      <c r="G82" s="152">
        <v>94.694499676518816</v>
      </c>
      <c r="H82" s="152">
        <v>88.940424912898166</v>
      </c>
      <c r="I82" s="152">
        <v>89.93806555935204</v>
      </c>
      <c r="J82" s="152">
        <v>99.85702310296179</v>
      </c>
      <c r="K82" s="152">
        <v>84.659417743731694</v>
      </c>
      <c r="L82" s="152">
        <v>93.374752075598465</v>
      </c>
      <c r="M82" s="152">
        <v>55.987516831654112</v>
      </c>
      <c r="N82" s="152">
        <v>82.723837552245158</v>
      </c>
      <c r="O82" s="172">
        <v>94.029972778299609</v>
      </c>
      <c r="P82" s="152">
        <v>90.609107733272523</v>
      </c>
    </row>
    <row r="83" spans="1:16" ht="26.25" customHeight="1" x14ac:dyDescent="0.2">
      <c r="A83" s="173">
        <v>2009</v>
      </c>
      <c r="B83" s="173" t="s">
        <v>3</v>
      </c>
      <c r="C83" s="152">
        <v>85.837851090638381</v>
      </c>
      <c r="D83" s="152">
        <v>65.004374920230532</v>
      </c>
      <c r="E83" s="152">
        <v>89.319494431150929</v>
      </c>
      <c r="F83" s="152">
        <v>104.0713827573601</v>
      </c>
      <c r="G83" s="152">
        <v>88.346683877110422</v>
      </c>
      <c r="H83" s="152">
        <v>98.668576500401002</v>
      </c>
      <c r="I83" s="152">
        <v>89.123403286423851</v>
      </c>
      <c r="J83" s="152">
        <v>92.051950438679611</v>
      </c>
      <c r="K83" s="152">
        <v>84.946631434607369</v>
      </c>
      <c r="L83" s="152">
        <v>91.096157041156317</v>
      </c>
      <c r="M83" s="152">
        <v>57.459905139737721</v>
      </c>
      <c r="N83" s="152">
        <v>83.051738132352938</v>
      </c>
      <c r="O83" s="172">
        <v>94.967417974179099</v>
      </c>
      <c r="P83" s="152">
        <v>89.741260880169762</v>
      </c>
    </row>
    <row r="84" spans="1:16" ht="12.75" customHeight="1" x14ac:dyDescent="0.2">
      <c r="A84" s="173"/>
      <c r="B84" s="173" t="s">
        <v>4</v>
      </c>
      <c r="C84" s="152">
        <v>85.211298080003118</v>
      </c>
      <c r="D84" s="152">
        <v>66.599632762493613</v>
      </c>
      <c r="E84" s="152">
        <v>86.566494686056174</v>
      </c>
      <c r="F84" s="152">
        <v>104.54102543977903</v>
      </c>
      <c r="G84" s="152">
        <v>85.783554429259866</v>
      </c>
      <c r="H84" s="152">
        <v>91.615892579089092</v>
      </c>
      <c r="I84" s="152">
        <v>88.106656952055474</v>
      </c>
      <c r="J84" s="152">
        <v>89.494371239695766</v>
      </c>
      <c r="K84" s="152">
        <v>84.904716695762943</v>
      </c>
      <c r="L84" s="152">
        <v>89.624074119171311</v>
      </c>
      <c r="M84" s="152">
        <v>58.455513709185077</v>
      </c>
      <c r="N84" s="152">
        <v>83.09073400478718</v>
      </c>
      <c r="O84" s="172">
        <v>95.030656888904531</v>
      </c>
      <c r="P84" s="152">
        <v>88.96276642819673</v>
      </c>
    </row>
    <row r="85" spans="1:16" ht="12.75" customHeight="1" x14ac:dyDescent="0.2">
      <c r="A85" s="173"/>
      <c r="B85" s="173" t="s">
        <v>1</v>
      </c>
      <c r="C85" s="152">
        <v>85.768118557833859</v>
      </c>
      <c r="D85" s="152">
        <v>68.959873878036689</v>
      </c>
      <c r="E85" s="152">
        <v>89.547695067298648</v>
      </c>
      <c r="F85" s="152">
        <v>108.18469952332197</v>
      </c>
      <c r="G85" s="152">
        <v>88.817762092983244</v>
      </c>
      <c r="H85" s="152">
        <v>94.119958536303685</v>
      </c>
      <c r="I85" s="152">
        <v>91.41462650949677</v>
      </c>
      <c r="J85" s="152">
        <v>88.95204449579893</v>
      </c>
      <c r="K85" s="152">
        <v>84.983453956490095</v>
      </c>
      <c r="L85" s="152">
        <v>89.103700237060593</v>
      </c>
      <c r="M85" s="152">
        <v>59.191537849220829</v>
      </c>
      <c r="N85" s="152">
        <v>82.829521882530173</v>
      </c>
      <c r="O85" s="172">
        <v>95.503889480271098</v>
      </c>
      <c r="P85" s="152">
        <v>89.414642314915184</v>
      </c>
    </row>
    <row r="86" spans="1:16" ht="12.75" customHeight="1" x14ac:dyDescent="0.2">
      <c r="A86" s="173"/>
      <c r="B86" s="173" t="s">
        <v>2</v>
      </c>
      <c r="C86" s="152">
        <v>85.964962217155488</v>
      </c>
      <c r="D86" s="152">
        <v>75.264792811977884</v>
      </c>
      <c r="E86" s="152">
        <v>89.403263968212414</v>
      </c>
      <c r="F86" s="152">
        <v>109.19899540797569</v>
      </c>
      <c r="G86" s="152">
        <v>89.436243067243552</v>
      </c>
      <c r="H86" s="152">
        <v>92.636206903383041</v>
      </c>
      <c r="I86" s="152">
        <v>87.313332146061526</v>
      </c>
      <c r="J86" s="152">
        <v>86.796829734227671</v>
      </c>
      <c r="K86" s="152">
        <v>85.334911698133808</v>
      </c>
      <c r="L86" s="152">
        <v>91.449490552575327</v>
      </c>
      <c r="M86" s="152">
        <v>59.233493678139055</v>
      </c>
      <c r="N86" s="152">
        <v>82.906732254043746</v>
      </c>
      <c r="O86" s="172">
        <v>95.322212505552585</v>
      </c>
      <c r="P86" s="152">
        <v>89.490473646094898</v>
      </c>
    </row>
    <row r="87" spans="1:16" ht="26.25" customHeight="1" x14ac:dyDescent="0.2">
      <c r="A87" s="173">
        <v>2010</v>
      </c>
      <c r="B87" s="173" t="s">
        <v>3</v>
      </c>
      <c r="C87" s="152">
        <v>86.388521906819719</v>
      </c>
      <c r="D87" s="152">
        <v>81.788492621992617</v>
      </c>
      <c r="E87" s="152">
        <v>89.690910817268531</v>
      </c>
      <c r="F87" s="152">
        <v>119.07452546542797</v>
      </c>
      <c r="G87" s="152">
        <v>88.147694238080078</v>
      </c>
      <c r="H87" s="152">
        <v>90.087099620191495</v>
      </c>
      <c r="I87" s="152">
        <v>95.767754454878528</v>
      </c>
      <c r="J87" s="152">
        <v>88.380346767689304</v>
      </c>
      <c r="K87" s="152">
        <v>85.61134403802744</v>
      </c>
      <c r="L87" s="152">
        <v>93.321249603872658</v>
      </c>
      <c r="M87" s="152">
        <v>59.408673534311291</v>
      </c>
      <c r="N87" s="152">
        <v>83.550614434997001</v>
      </c>
      <c r="O87" s="172">
        <v>94.307651095164417</v>
      </c>
      <c r="P87" s="152">
        <v>89.801759995428839</v>
      </c>
    </row>
    <row r="88" spans="1:16" ht="12.75" customHeight="1" x14ac:dyDescent="0.2">
      <c r="A88" s="173"/>
      <c r="B88" s="173" t="s">
        <v>4</v>
      </c>
      <c r="C88" s="152">
        <v>87.299499697495492</v>
      </c>
      <c r="D88" s="152">
        <v>84.753063635076771</v>
      </c>
      <c r="E88" s="152">
        <v>89.342279334399507</v>
      </c>
      <c r="F88" s="152">
        <v>118.53143845974355</v>
      </c>
      <c r="G88" s="152">
        <v>89.256645622255959</v>
      </c>
      <c r="H88" s="152">
        <v>87.481196402210657</v>
      </c>
      <c r="I88" s="152">
        <v>89.58671330689107</v>
      </c>
      <c r="J88" s="152">
        <v>94.922796923698613</v>
      </c>
      <c r="K88" s="152">
        <v>86.363940365344362</v>
      </c>
      <c r="L88" s="152">
        <v>95.667185476091191</v>
      </c>
      <c r="M88" s="152">
        <v>61.040600218369534</v>
      </c>
      <c r="N88" s="152">
        <v>83.527921804381805</v>
      </c>
      <c r="O88" s="172">
        <v>94.744020130727719</v>
      </c>
      <c r="P88" s="152">
        <v>90.618096923348944</v>
      </c>
    </row>
    <row r="89" spans="1:16" ht="12.75" customHeight="1" x14ac:dyDescent="0.2">
      <c r="A89" s="173"/>
      <c r="B89" s="173" t="s">
        <v>1</v>
      </c>
      <c r="C89" s="152">
        <v>87.821440195352011</v>
      </c>
      <c r="D89" s="152">
        <v>87.737716948120735</v>
      </c>
      <c r="E89" s="152">
        <v>89.258309023079093</v>
      </c>
      <c r="F89" s="152">
        <v>115.54693762148003</v>
      </c>
      <c r="G89" s="152">
        <v>91.091439678471403</v>
      </c>
      <c r="H89" s="152">
        <v>84.565532695992587</v>
      </c>
      <c r="I89" s="152">
        <v>83.952598453607635</v>
      </c>
      <c r="J89" s="152">
        <v>98.511871828754053</v>
      </c>
      <c r="K89" s="152">
        <v>86.762749455059591</v>
      </c>
      <c r="L89" s="152">
        <v>95.951280164042004</v>
      </c>
      <c r="M89" s="152">
        <v>61.79270928004896</v>
      </c>
      <c r="N89" s="152">
        <v>83.718387131369639</v>
      </c>
      <c r="O89" s="172">
        <v>95.295895330435769</v>
      </c>
      <c r="P89" s="152">
        <v>90.996896077244926</v>
      </c>
    </row>
    <row r="90" spans="1:16" ht="12.75" customHeight="1" x14ac:dyDescent="0.2">
      <c r="A90" s="173"/>
      <c r="B90" s="173" t="s">
        <v>2</v>
      </c>
      <c r="C90" s="152">
        <v>87.362948476039207</v>
      </c>
      <c r="D90" s="152">
        <v>85.060495421311856</v>
      </c>
      <c r="E90" s="152">
        <v>85.858552423635317</v>
      </c>
      <c r="F90" s="152">
        <v>103.83276436033364</v>
      </c>
      <c r="G90" s="152">
        <v>88.445998666508274</v>
      </c>
      <c r="H90" s="152">
        <v>81.798305064559372</v>
      </c>
      <c r="I90" s="152">
        <v>80.77791521751513</v>
      </c>
      <c r="J90" s="152">
        <v>96.86471317762107</v>
      </c>
      <c r="K90" s="152">
        <v>87.100427574023243</v>
      </c>
      <c r="L90" s="152">
        <v>96.239491887611067</v>
      </c>
      <c r="M90" s="152">
        <v>62.84933543531222</v>
      </c>
      <c r="N90" s="152">
        <v>83.882723220643555</v>
      </c>
      <c r="O90" s="172">
        <v>95.540878379764621</v>
      </c>
      <c r="P90" s="152">
        <v>90.360273409685092</v>
      </c>
    </row>
    <row r="91" spans="1:16" ht="26.25" customHeight="1" x14ac:dyDescent="0.2">
      <c r="A91" s="173">
        <v>2011</v>
      </c>
      <c r="B91" s="173" t="s">
        <v>3</v>
      </c>
      <c r="C91" s="152">
        <v>88.070090885538491</v>
      </c>
      <c r="D91" s="152">
        <v>78.940052286807656</v>
      </c>
      <c r="E91" s="152">
        <v>87.82969198398122</v>
      </c>
      <c r="F91" s="152">
        <v>90.321548054893583</v>
      </c>
      <c r="G91" s="152">
        <v>94.01493859519546</v>
      </c>
      <c r="H91" s="152">
        <v>74.215481376670667</v>
      </c>
      <c r="I91" s="152">
        <v>86.905993522958838</v>
      </c>
      <c r="J91" s="152">
        <v>97.65379721877963</v>
      </c>
      <c r="K91" s="152">
        <v>87.624786372962518</v>
      </c>
      <c r="L91" s="152">
        <v>96.038972000097246</v>
      </c>
      <c r="M91" s="152">
        <v>64.044314881311308</v>
      </c>
      <c r="N91" s="152">
        <v>83.705090597211253</v>
      </c>
      <c r="O91" s="172">
        <v>96.978527962347641</v>
      </c>
      <c r="P91" s="152">
        <v>90.92939693719174</v>
      </c>
    </row>
    <row r="92" spans="1:16" ht="12.75" customHeight="1" x14ac:dyDescent="0.2">
      <c r="A92" s="173"/>
      <c r="B92" s="173" t="s">
        <v>4</v>
      </c>
      <c r="C92" s="152">
        <v>88.492975044738614</v>
      </c>
      <c r="D92" s="152">
        <v>74.678685098000756</v>
      </c>
      <c r="E92" s="152">
        <v>91.060411078354136</v>
      </c>
      <c r="F92" s="152">
        <v>88.4766687010966</v>
      </c>
      <c r="G92" s="152">
        <v>97.715946082760496</v>
      </c>
      <c r="H92" s="152">
        <v>81.029112811723991</v>
      </c>
      <c r="I92" s="152">
        <v>86.249075868298107</v>
      </c>
      <c r="J92" s="152">
        <v>97.353732410089336</v>
      </c>
      <c r="K92" s="152">
        <v>87.532527208425208</v>
      </c>
      <c r="L92" s="152">
        <v>95.709345440564391</v>
      </c>
      <c r="M92" s="152">
        <v>65.313410491585856</v>
      </c>
      <c r="N92" s="152">
        <v>83.122553843648902</v>
      </c>
      <c r="O92" s="172">
        <v>96.995515997994175</v>
      </c>
      <c r="P92" s="152">
        <v>91.203531146831324</v>
      </c>
    </row>
    <row r="93" spans="1:16" ht="12.75" customHeight="1" x14ac:dyDescent="0.2">
      <c r="A93" s="173"/>
      <c r="B93" s="173" t="s">
        <v>1</v>
      </c>
      <c r="C93" s="152">
        <v>88.817580617995191</v>
      </c>
      <c r="D93" s="152">
        <v>72.515819392308032</v>
      </c>
      <c r="E93" s="152">
        <v>89.774453286452811</v>
      </c>
      <c r="F93" s="152">
        <v>87.784739189686988</v>
      </c>
      <c r="G93" s="152">
        <v>95.929707500633484</v>
      </c>
      <c r="H93" s="152">
        <v>82.155516046094718</v>
      </c>
      <c r="I93" s="152">
        <v>83.536111980033667</v>
      </c>
      <c r="J93" s="152">
        <v>93.854800873832801</v>
      </c>
      <c r="K93" s="152">
        <v>88.549492957211072</v>
      </c>
      <c r="L93" s="152">
        <v>96.775459038164797</v>
      </c>
      <c r="M93" s="152">
        <v>67.215096408042612</v>
      </c>
      <c r="N93" s="152">
        <v>84.447191704335879</v>
      </c>
      <c r="O93" s="172">
        <v>97.204544088619514</v>
      </c>
      <c r="P93" s="152">
        <v>91.478962211275388</v>
      </c>
    </row>
    <row r="94" spans="1:16" ht="12.75" customHeight="1" x14ac:dyDescent="0.2">
      <c r="A94" s="173"/>
      <c r="B94" s="173" t="s">
        <v>2</v>
      </c>
      <c r="C94" s="152">
        <v>89.26476063792056</v>
      </c>
      <c r="D94" s="152">
        <v>71.446755532902245</v>
      </c>
      <c r="E94" s="152">
        <v>91.240910372874723</v>
      </c>
      <c r="F94" s="152">
        <v>93.990603320239217</v>
      </c>
      <c r="G94" s="152">
        <v>96.743108809758183</v>
      </c>
      <c r="H94" s="152">
        <v>85.796042610236157</v>
      </c>
      <c r="I94" s="152">
        <v>82.141266732039938</v>
      </c>
      <c r="J94" s="152">
        <v>94.243329382403758</v>
      </c>
      <c r="K94" s="152">
        <v>88.79419043774314</v>
      </c>
      <c r="L94" s="152">
        <v>96.171212791820921</v>
      </c>
      <c r="M94" s="152">
        <v>66.981443596460366</v>
      </c>
      <c r="N94" s="152">
        <v>85.626971165872718</v>
      </c>
      <c r="O94" s="172">
        <v>96.964958678465422</v>
      </c>
      <c r="P94" s="152">
        <v>91.88020360487522</v>
      </c>
    </row>
    <row r="95" spans="1:16" ht="26.25" customHeight="1" x14ac:dyDescent="0.2">
      <c r="A95" s="173">
        <v>2012</v>
      </c>
      <c r="B95" s="173" t="s">
        <v>3</v>
      </c>
      <c r="C95" s="152">
        <v>90.17343423356057</v>
      </c>
      <c r="D95" s="152">
        <v>74.681963332676375</v>
      </c>
      <c r="E95" s="152">
        <v>92.545363357547913</v>
      </c>
      <c r="F95" s="152">
        <v>101.98247282457359</v>
      </c>
      <c r="G95" s="152">
        <v>96.204695293305235</v>
      </c>
      <c r="H95" s="152">
        <v>94.912095997120986</v>
      </c>
      <c r="I95" s="152">
        <v>77.541182861821923</v>
      </c>
      <c r="J95" s="152">
        <v>93.857064910001597</v>
      </c>
      <c r="K95" s="152">
        <v>89.667500338386759</v>
      </c>
      <c r="L95" s="152">
        <v>98.631186657400136</v>
      </c>
      <c r="M95" s="152">
        <v>66.300846757472684</v>
      </c>
      <c r="N95" s="152">
        <v>87.061372920853657</v>
      </c>
      <c r="O95" s="172">
        <v>97.000986297054666</v>
      </c>
      <c r="P95" s="152">
        <v>92.755636289776092</v>
      </c>
    </row>
    <row r="96" spans="1:16" ht="12.75" customHeight="1" x14ac:dyDescent="0.2">
      <c r="A96" s="173"/>
      <c r="B96" s="173" t="s">
        <v>4</v>
      </c>
      <c r="C96" s="152">
        <v>90.03262345504038</v>
      </c>
      <c r="D96" s="152">
        <v>74.458549026718543</v>
      </c>
      <c r="E96" s="152">
        <v>90.43564042925631</v>
      </c>
      <c r="F96" s="152">
        <v>108.90832471165614</v>
      </c>
      <c r="G96" s="152">
        <v>94.015793380651516</v>
      </c>
      <c r="H96" s="152">
        <v>86.647345676606534</v>
      </c>
      <c r="I96" s="152">
        <v>76.395896199815027</v>
      </c>
      <c r="J96" s="152">
        <v>94.770711266210412</v>
      </c>
      <c r="K96" s="152">
        <v>89.891619999110318</v>
      </c>
      <c r="L96" s="152">
        <v>97.890996188461258</v>
      </c>
      <c r="M96" s="152">
        <v>64.159331123600523</v>
      </c>
      <c r="N96" s="152">
        <v>88.666918948476862</v>
      </c>
      <c r="O96" s="172">
        <v>97.016548261323166</v>
      </c>
      <c r="P96" s="152">
        <v>92.551098897743231</v>
      </c>
    </row>
    <row r="97" spans="1:16" ht="12.75" customHeight="1" x14ac:dyDescent="0.2">
      <c r="A97" s="173"/>
      <c r="B97" s="173" t="s">
        <v>1</v>
      </c>
      <c r="C97" s="152">
        <v>90.277977368332799</v>
      </c>
      <c r="D97" s="152">
        <v>75.493527471868504</v>
      </c>
      <c r="E97" s="152">
        <v>92.117718361350441</v>
      </c>
      <c r="F97" s="152">
        <v>117.62556596176582</v>
      </c>
      <c r="G97" s="152">
        <v>93.543648043128655</v>
      </c>
      <c r="H97" s="152">
        <v>94.888349898438875</v>
      </c>
      <c r="I97" s="152">
        <v>75.73895118106141</v>
      </c>
      <c r="J97" s="152">
        <v>93.976140513510018</v>
      </c>
      <c r="K97" s="152">
        <v>89.879724117140753</v>
      </c>
      <c r="L97" s="152">
        <v>98.371811621755199</v>
      </c>
      <c r="M97" s="152">
        <v>63.335959708510323</v>
      </c>
      <c r="N97" s="152">
        <v>88.840030474868385</v>
      </c>
      <c r="O97" s="172">
        <v>96.877610609251022</v>
      </c>
      <c r="P97" s="152">
        <v>92.741791909103299</v>
      </c>
    </row>
    <row r="98" spans="1:16" ht="12.75" customHeight="1" x14ac:dyDescent="0.2">
      <c r="A98" s="173"/>
      <c r="B98" s="173" t="s">
        <v>2</v>
      </c>
      <c r="C98" s="152">
        <v>90.990853817570596</v>
      </c>
      <c r="D98" s="152">
        <v>78.140623456582986</v>
      </c>
      <c r="E98" s="152">
        <v>93.418421772014071</v>
      </c>
      <c r="F98" s="152">
        <v>117.25340310965832</v>
      </c>
      <c r="G98" s="152">
        <v>94.767992480783548</v>
      </c>
      <c r="H98" s="152">
        <v>98.788649115008369</v>
      </c>
      <c r="I98" s="152">
        <v>75.423202575597628</v>
      </c>
      <c r="J98" s="152">
        <v>95.016206125182165</v>
      </c>
      <c r="K98" s="152">
        <v>90.400069208473354</v>
      </c>
      <c r="L98" s="152">
        <v>98.587651744178189</v>
      </c>
      <c r="M98" s="152">
        <v>65.69236469626135</v>
      </c>
      <c r="N98" s="152">
        <v>88.900761101136922</v>
      </c>
      <c r="O98" s="172">
        <v>97.320609773384589</v>
      </c>
      <c r="P98" s="152">
        <v>93.412195945848026</v>
      </c>
    </row>
    <row r="99" spans="1:16" ht="26.25" customHeight="1" x14ac:dyDescent="0.2">
      <c r="A99" s="173">
        <v>2013</v>
      </c>
      <c r="B99" s="173" t="s">
        <v>3</v>
      </c>
      <c r="C99" s="152">
        <v>90.96275241005398</v>
      </c>
      <c r="D99" s="152">
        <v>78.665774765112076</v>
      </c>
      <c r="E99" s="152">
        <v>92.102834708914287</v>
      </c>
      <c r="F99" s="152">
        <v>116.53511974418726</v>
      </c>
      <c r="G99" s="152">
        <v>94.054639617307856</v>
      </c>
      <c r="H99" s="152">
        <v>94.161105693982208</v>
      </c>
      <c r="I99" s="152">
        <v>74.837726332255372</v>
      </c>
      <c r="J99" s="152">
        <v>95.104195880349863</v>
      </c>
      <c r="K99" s="152">
        <v>90.644263462701147</v>
      </c>
      <c r="L99" s="152">
        <v>97.965579875238959</v>
      </c>
      <c r="M99" s="152">
        <v>66.74552014222941</v>
      </c>
      <c r="N99" s="152">
        <v>89.661195219100776</v>
      </c>
      <c r="O99" s="172">
        <v>97.03420093200134</v>
      </c>
      <c r="P99" s="152">
        <v>93.321520012746632</v>
      </c>
    </row>
    <row r="100" spans="1:16" ht="12.75" customHeight="1" x14ac:dyDescent="0.2">
      <c r="A100" s="173"/>
      <c r="B100" s="173" t="s">
        <v>4</v>
      </c>
      <c r="C100" s="152">
        <v>91.804321449141298</v>
      </c>
      <c r="D100" s="152">
        <v>81.351042722548343</v>
      </c>
      <c r="E100" s="152">
        <v>93.435162461679226</v>
      </c>
      <c r="F100" s="152">
        <v>103.22688497641944</v>
      </c>
      <c r="G100" s="152">
        <v>96.623929185173679</v>
      </c>
      <c r="H100" s="152">
        <v>100.03948199874651</v>
      </c>
      <c r="I100" s="152">
        <v>74.190540824277747</v>
      </c>
      <c r="J100" s="152">
        <v>97.998083533296168</v>
      </c>
      <c r="K100" s="152">
        <v>91.184500297538989</v>
      </c>
      <c r="L100" s="152">
        <v>99.335743682727937</v>
      </c>
      <c r="M100" s="152">
        <v>68.042153244217744</v>
      </c>
      <c r="N100" s="152">
        <v>90.053519559489644</v>
      </c>
      <c r="O100" s="172">
        <v>97.008500973286857</v>
      </c>
      <c r="P100" s="152">
        <v>94.1225957323053</v>
      </c>
    </row>
    <row r="101" spans="1:16" ht="12.75" customHeight="1" x14ac:dyDescent="0.2">
      <c r="A101" s="173"/>
      <c r="B101" s="173" t="s">
        <v>1</v>
      </c>
      <c r="C101" s="152">
        <v>92.479983850235598</v>
      </c>
      <c r="D101" s="152">
        <v>84.802882596444604</v>
      </c>
      <c r="E101" s="152">
        <v>92.901420460050048</v>
      </c>
      <c r="F101" s="152">
        <v>97.039871149804739</v>
      </c>
      <c r="G101" s="152">
        <v>97.222918690678696</v>
      </c>
      <c r="H101" s="152">
        <v>97.676042041196283</v>
      </c>
      <c r="I101" s="152">
        <v>74.329244736362895</v>
      </c>
      <c r="J101" s="152">
        <v>100.91551741415378</v>
      </c>
      <c r="K101" s="152">
        <v>91.915577685205591</v>
      </c>
      <c r="L101" s="152">
        <v>100.69498467084166</v>
      </c>
      <c r="M101" s="152">
        <v>70.05351107178187</v>
      </c>
      <c r="N101" s="152">
        <v>90.853383529782292</v>
      </c>
      <c r="O101" s="172">
        <v>96.784750595227365</v>
      </c>
      <c r="P101" s="152">
        <v>94.726864357978172</v>
      </c>
    </row>
    <row r="102" spans="1:16" ht="12.75" customHeight="1" x14ac:dyDescent="0.2">
      <c r="A102" s="173"/>
      <c r="B102" s="173" t="s">
        <v>2</v>
      </c>
      <c r="C102" s="152">
        <v>92.974566862541423</v>
      </c>
      <c r="D102" s="152">
        <v>86.641032701367038</v>
      </c>
      <c r="E102" s="152">
        <v>93.138745744406179</v>
      </c>
      <c r="F102" s="152">
        <v>98.123309858568049</v>
      </c>
      <c r="G102" s="152">
        <v>97.343449392232955</v>
      </c>
      <c r="H102" s="152">
        <v>98.320525238533975</v>
      </c>
      <c r="I102" s="152">
        <v>73.729974402162455</v>
      </c>
      <c r="J102" s="152">
        <v>100.39024907506933</v>
      </c>
      <c r="K102" s="152">
        <v>92.5172598413521</v>
      </c>
      <c r="L102" s="152">
        <v>102.59128108302852</v>
      </c>
      <c r="M102" s="152">
        <v>71.037241644723451</v>
      </c>
      <c r="N102" s="152">
        <v>91.241270044024446</v>
      </c>
      <c r="O102" s="172">
        <v>96.818700984718362</v>
      </c>
      <c r="P102" s="152">
        <v>95.144700565970297</v>
      </c>
    </row>
    <row r="103" spans="1:16" ht="26.25" customHeight="1" x14ac:dyDescent="0.2">
      <c r="A103" s="90">
        <v>2014</v>
      </c>
      <c r="B103" s="90" t="s">
        <v>3</v>
      </c>
      <c r="C103" s="152">
        <v>93.783686837089917</v>
      </c>
      <c r="D103" s="152">
        <v>90.829382545537882</v>
      </c>
      <c r="E103" s="152">
        <v>95.172123457902785</v>
      </c>
      <c r="F103" s="152">
        <v>99.366795457199416</v>
      </c>
      <c r="G103" s="152">
        <v>100.51759456844187</v>
      </c>
      <c r="H103" s="152">
        <v>97.667716634868825</v>
      </c>
      <c r="I103" s="152">
        <v>74.472293229190882</v>
      </c>
      <c r="J103" s="152">
        <v>99.307913380798851</v>
      </c>
      <c r="K103" s="152">
        <v>93.121825795181039</v>
      </c>
      <c r="L103" s="152">
        <v>104.35098353469833</v>
      </c>
      <c r="M103" s="152">
        <v>72.436756014778638</v>
      </c>
      <c r="N103" s="152">
        <v>91.297499884811614</v>
      </c>
      <c r="O103" s="172">
        <v>97.171125897498413</v>
      </c>
      <c r="P103" s="152">
        <v>95.883337491778178</v>
      </c>
    </row>
    <row r="104" spans="1:16" x14ac:dyDescent="0.2">
      <c r="A104" s="90"/>
      <c r="B104" s="90" t="s">
        <v>4</v>
      </c>
      <c r="C104" s="152">
        <v>94.675163482136639</v>
      </c>
      <c r="D104" s="152">
        <v>92.422924709479133</v>
      </c>
      <c r="E104" s="152">
        <v>94.838089905847269</v>
      </c>
      <c r="F104" s="152">
        <v>102.56721788050804</v>
      </c>
      <c r="G104" s="152">
        <v>100.86574175900408</v>
      </c>
      <c r="H104" s="152">
        <v>91.944451647419044</v>
      </c>
      <c r="I104" s="152">
        <v>76.310215234637852</v>
      </c>
      <c r="J104" s="152">
        <v>100.08619035916455</v>
      </c>
      <c r="K104" s="152">
        <v>94.291390271375363</v>
      </c>
      <c r="L104" s="152">
        <v>105.6164723429218</v>
      </c>
      <c r="M104" s="152">
        <v>74.669797664522974</v>
      </c>
      <c r="N104" s="152">
        <v>93.19424652710623</v>
      </c>
      <c r="O104" s="172">
        <v>96.94526541962118</v>
      </c>
      <c r="P104" s="152">
        <v>96.704722231206631</v>
      </c>
    </row>
    <row r="105" spans="1:16" ht="12.75" customHeight="1" x14ac:dyDescent="0.2">
      <c r="A105" s="90"/>
      <c r="B105" s="90" t="s">
        <v>1</v>
      </c>
      <c r="C105" s="152">
        <v>95.49484324302567</v>
      </c>
      <c r="D105" s="152">
        <v>94.376394094264924</v>
      </c>
      <c r="E105" s="152">
        <v>95.775138027487017</v>
      </c>
      <c r="F105" s="152">
        <v>104.1688907992409</v>
      </c>
      <c r="G105" s="152">
        <v>102.30854860309928</v>
      </c>
      <c r="H105" s="152">
        <v>90.978047057974123</v>
      </c>
      <c r="I105" s="152">
        <v>77.380770387722094</v>
      </c>
      <c r="J105" s="152">
        <v>100.51942655910348</v>
      </c>
      <c r="K105" s="152">
        <v>95.091881386615768</v>
      </c>
      <c r="L105" s="152">
        <v>106.67824350632705</v>
      </c>
      <c r="M105" s="152">
        <v>74.884755110616766</v>
      </c>
      <c r="N105" s="152">
        <v>93.832489998500719</v>
      </c>
      <c r="O105" s="172">
        <v>98.054032332211435</v>
      </c>
      <c r="P105" s="152">
        <v>97.426284826976485</v>
      </c>
    </row>
    <row r="106" spans="1:16" ht="12.75" customHeight="1" x14ac:dyDescent="0.2">
      <c r="A106" s="90"/>
      <c r="B106" s="90" t="s">
        <v>2</v>
      </c>
      <c r="C106" s="152">
        <v>95.690306901352201</v>
      </c>
      <c r="D106" s="152">
        <v>98.009028839781223</v>
      </c>
      <c r="E106" s="152">
        <v>96.413894621371753</v>
      </c>
      <c r="F106" s="152">
        <v>119.03343371233082</v>
      </c>
      <c r="G106" s="152">
        <v>101.00183876435689</v>
      </c>
      <c r="H106" s="152">
        <v>90.99013955244061</v>
      </c>
      <c r="I106" s="152">
        <v>79.379933266962567</v>
      </c>
      <c r="J106" s="152">
        <v>100.58670906684128</v>
      </c>
      <c r="K106" s="152">
        <v>95.128419546430706</v>
      </c>
      <c r="L106" s="152">
        <v>106.49012986833748</v>
      </c>
      <c r="M106" s="152">
        <v>76.057678845316431</v>
      </c>
      <c r="N106" s="152">
        <v>94.547159128694062</v>
      </c>
      <c r="O106" s="172">
        <v>96.911507516809749</v>
      </c>
      <c r="P106" s="152">
        <v>97.510051015581013</v>
      </c>
    </row>
    <row r="107" spans="1:16" ht="24.75" customHeight="1" x14ac:dyDescent="0.2">
      <c r="A107" s="90">
        <v>2015</v>
      </c>
      <c r="B107" s="90" t="s">
        <v>3</v>
      </c>
      <c r="C107" s="152">
        <v>96.282695689295352</v>
      </c>
      <c r="D107" s="152">
        <v>94.694476262040297</v>
      </c>
      <c r="E107" s="152">
        <v>98.585525169693881</v>
      </c>
      <c r="F107" s="152">
        <v>160.96820893795987</v>
      </c>
      <c r="G107" s="152">
        <v>97.83978052788666</v>
      </c>
      <c r="H107" s="152">
        <v>95.073233677341918</v>
      </c>
      <c r="I107" s="152">
        <v>81.128616976580375</v>
      </c>
      <c r="J107" s="152">
        <v>104.16514836587783</v>
      </c>
      <c r="K107" s="152">
        <v>95.202998287189772</v>
      </c>
      <c r="L107" s="152">
        <v>104.42268616853514</v>
      </c>
      <c r="M107" s="152">
        <v>77.057316167635406</v>
      </c>
      <c r="N107" s="152">
        <v>94.787871738985544</v>
      </c>
      <c r="O107" s="172">
        <v>97.502691855698444</v>
      </c>
      <c r="P107" s="152">
        <v>97.997613848949229</v>
      </c>
    </row>
    <row r="108" spans="1:16" ht="15.75" customHeight="1" x14ac:dyDescent="0.2">
      <c r="A108" s="90"/>
      <c r="B108" s="90" t="s">
        <v>4</v>
      </c>
      <c r="C108" s="152">
        <v>96.061524002204735</v>
      </c>
      <c r="D108" s="152">
        <v>95.670658395534929</v>
      </c>
      <c r="E108" s="152">
        <v>98.725886080839359</v>
      </c>
      <c r="F108" s="152">
        <v>176.7426380827508</v>
      </c>
      <c r="G108" s="152">
        <v>95.779659283062472</v>
      </c>
      <c r="H108" s="152">
        <v>96.18619375719193</v>
      </c>
      <c r="I108" s="152">
        <v>81.348737102042392</v>
      </c>
      <c r="J108" s="152">
        <v>105.01484133496412</v>
      </c>
      <c r="K108" s="152">
        <v>94.798397327521016</v>
      </c>
      <c r="L108" s="152">
        <v>103.09330474113248</v>
      </c>
      <c r="M108" s="152">
        <v>77.067270380494449</v>
      </c>
      <c r="N108" s="152">
        <v>94.344043582536713</v>
      </c>
      <c r="O108" s="172">
        <v>97.458412040004859</v>
      </c>
      <c r="P108" s="152">
        <v>97.656951834987922</v>
      </c>
    </row>
    <row r="109" spans="1:16" ht="15" customHeight="1" x14ac:dyDescent="0.2">
      <c r="A109" s="90"/>
      <c r="B109" s="90" t="s">
        <v>1</v>
      </c>
      <c r="C109" s="152">
        <v>95.788936534688716</v>
      </c>
      <c r="D109" s="152">
        <v>95.467336476720988</v>
      </c>
      <c r="E109" s="152">
        <v>98.913996764304187</v>
      </c>
      <c r="F109" s="152">
        <v>177.2408427997442</v>
      </c>
      <c r="G109" s="152">
        <v>96.856340793815448</v>
      </c>
      <c r="H109" s="152">
        <v>93.557603596623593</v>
      </c>
      <c r="I109" s="152">
        <v>81.214427092862095</v>
      </c>
      <c r="J109" s="152">
        <v>103.70672974385711</v>
      </c>
      <c r="K109" s="152">
        <v>94.501486686663313</v>
      </c>
      <c r="L109" s="152">
        <v>102.94313303472049</v>
      </c>
      <c r="M109" s="152">
        <v>77.562479518165503</v>
      </c>
      <c r="N109" s="152">
        <v>93.607506557761212</v>
      </c>
      <c r="O109" s="172">
        <v>97.325322448421815</v>
      </c>
      <c r="P109" s="152">
        <v>97.236597285522592</v>
      </c>
    </row>
    <row r="110" spans="1:16" ht="15" customHeight="1" x14ac:dyDescent="0.2">
      <c r="A110" s="90"/>
      <c r="B110" s="90" t="s">
        <v>2</v>
      </c>
      <c r="C110" s="152">
        <v>95.990904518208467</v>
      </c>
      <c r="D110" s="152">
        <v>97.518309405185548</v>
      </c>
      <c r="E110" s="152">
        <v>99.749814038855462</v>
      </c>
      <c r="F110" s="152">
        <v>170.72032789536874</v>
      </c>
      <c r="G110" s="152">
        <v>98.384121070468126</v>
      </c>
      <c r="H110" s="152">
        <v>95.207839540077202</v>
      </c>
      <c r="I110" s="152">
        <v>81.971877386144598</v>
      </c>
      <c r="J110" s="152">
        <v>102.22020391839374</v>
      </c>
      <c r="K110" s="152">
        <v>94.658765242561074</v>
      </c>
      <c r="L110" s="152">
        <v>101.28931920497425</v>
      </c>
      <c r="M110" s="152">
        <v>79.429513498401747</v>
      </c>
      <c r="N110" s="152">
        <v>94.074738534905649</v>
      </c>
      <c r="O110" s="172">
        <v>97.345763016077498</v>
      </c>
      <c r="P110" s="152">
        <v>97.298497421001002</v>
      </c>
    </row>
    <row r="111" spans="1:16" ht="24.75" customHeight="1" x14ac:dyDescent="0.2">
      <c r="A111" s="90">
        <v>2016</v>
      </c>
      <c r="B111" s="90" t="s">
        <v>3</v>
      </c>
      <c r="C111" s="152">
        <v>96.16422813530572</v>
      </c>
      <c r="D111" s="152">
        <v>98.511469719756619</v>
      </c>
      <c r="E111" s="152">
        <v>98.379534760002883</v>
      </c>
      <c r="F111" s="152">
        <v>141.52632913562593</v>
      </c>
      <c r="G111" s="152">
        <v>96.179307453860559</v>
      </c>
      <c r="H111" s="152">
        <v>101.72778059906766</v>
      </c>
      <c r="I111" s="152">
        <v>85.430949498416524</v>
      </c>
      <c r="J111" s="152">
        <v>101.06939420623357</v>
      </c>
      <c r="K111" s="152">
        <v>95.262240364789136</v>
      </c>
      <c r="L111" s="152">
        <v>102.41754455404934</v>
      </c>
      <c r="M111" s="152">
        <v>81.613679797771937</v>
      </c>
      <c r="N111" s="152">
        <v>94.562556649970205</v>
      </c>
      <c r="O111" s="172">
        <v>97.230840625786243</v>
      </c>
      <c r="P111" s="152">
        <v>97.331224009325908</v>
      </c>
    </row>
    <row r="112" spans="1:16" ht="15" customHeight="1" x14ac:dyDescent="0.2">
      <c r="A112" s="90"/>
      <c r="B112" s="90" t="s">
        <v>4</v>
      </c>
      <c r="C112" s="152">
        <v>96.121438300321898</v>
      </c>
      <c r="D112" s="152">
        <v>99.225631883173719</v>
      </c>
      <c r="E112" s="152">
        <v>97.375022623266304</v>
      </c>
      <c r="F112" s="152">
        <v>130.31399276661389</v>
      </c>
      <c r="G112" s="152">
        <v>95.502375642205251</v>
      </c>
      <c r="H112" s="152">
        <v>99.173787518815715</v>
      </c>
      <c r="I112" s="152">
        <v>90.354590618553189</v>
      </c>
      <c r="J112" s="152">
        <v>101.08668352365129</v>
      </c>
      <c r="K112" s="152">
        <v>95.416153015583831</v>
      </c>
      <c r="L112" s="152">
        <v>101.14160997206285</v>
      </c>
      <c r="M112" s="152">
        <v>82.437415604536127</v>
      </c>
      <c r="N112" s="152">
        <v>95.038992913427293</v>
      </c>
      <c r="O112" s="172">
        <v>97.454767384550678</v>
      </c>
      <c r="P112" s="152">
        <v>97.145438991557427</v>
      </c>
    </row>
    <row r="113" spans="1:18" ht="15" customHeight="1" x14ac:dyDescent="0.2">
      <c r="A113" s="90"/>
      <c r="B113" s="90" t="s">
        <v>1</v>
      </c>
      <c r="C113" s="152">
        <v>96.856180119462707</v>
      </c>
      <c r="D113" s="152">
        <v>98.886769725684289</v>
      </c>
      <c r="E113" s="152">
        <v>96.694377216370285</v>
      </c>
      <c r="F113" s="152">
        <v>125.44196335618024</v>
      </c>
      <c r="G113" s="152">
        <v>92.879897475767578</v>
      </c>
      <c r="H113" s="152">
        <v>103.16111442070464</v>
      </c>
      <c r="I113" s="152">
        <v>95.325136529579993</v>
      </c>
      <c r="J113" s="152">
        <v>102.92817100770588</v>
      </c>
      <c r="K113" s="152">
        <v>96.392331235071907</v>
      </c>
      <c r="L113" s="152">
        <v>100.26699903254276</v>
      </c>
      <c r="M113" s="152">
        <v>84.530619259061055</v>
      </c>
      <c r="N113" s="152">
        <v>96.684406116237128</v>
      </c>
      <c r="O113" s="172">
        <v>98.129096438012581</v>
      </c>
      <c r="P113" s="152">
        <v>97.79702225636953</v>
      </c>
      <c r="Q113" s="163"/>
      <c r="R113" s="163"/>
    </row>
    <row r="114" spans="1:18" ht="15" customHeight="1" x14ac:dyDescent="0.2">
      <c r="A114" s="90"/>
      <c r="B114" s="90" t="s">
        <v>2</v>
      </c>
      <c r="C114" s="152">
        <v>96.527776854699098</v>
      </c>
      <c r="D114" s="152">
        <v>98.421097327790235</v>
      </c>
      <c r="E114" s="152">
        <v>94.980743973297436</v>
      </c>
      <c r="F114" s="152">
        <v>122.79249109625087</v>
      </c>
      <c r="G114" s="152">
        <v>91.620174448526015</v>
      </c>
      <c r="H114" s="152">
        <v>97.295109382108208</v>
      </c>
      <c r="I114" s="152">
        <v>98.929332521752073</v>
      </c>
      <c r="J114" s="152">
        <v>105.31126910753811</v>
      </c>
      <c r="K114" s="152">
        <v>96.157538779325122</v>
      </c>
      <c r="L114" s="152">
        <v>100.44587359760244</v>
      </c>
      <c r="M114" s="152">
        <v>85.294710668107385</v>
      </c>
      <c r="N114" s="152">
        <v>96.485134273255525</v>
      </c>
      <c r="O114" s="172">
        <v>97.2840269682506</v>
      </c>
      <c r="P114" s="152">
        <v>97.374919952045616</v>
      </c>
    </row>
    <row r="115" spans="1:18" ht="26.25" customHeight="1" x14ac:dyDescent="0.2">
      <c r="A115" s="90">
        <v>2017</v>
      </c>
      <c r="B115" s="117" t="s">
        <v>3</v>
      </c>
      <c r="C115" s="152">
        <v>97.551628321343273</v>
      </c>
      <c r="D115" s="152">
        <v>99.037501284635283</v>
      </c>
      <c r="E115" s="152">
        <v>96.715457438998058</v>
      </c>
      <c r="F115" s="152">
        <v>121.10859133809208</v>
      </c>
      <c r="G115" s="152">
        <v>94.401661112110801</v>
      </c>
      <c r="H115" s="152">
        <v>96.833729868763896</v>
      </c>
      <c r="I115" s="152">
        <v>99.067343650998723</v>
      </c>
      <c r="J115" s="152">
        <v>104.58190846482903</v>
      </c>
      <c r="K115" s="152">
        <v>97.164522073935515</v>
      </c>
      <c r="L115" s="152">
        <v>101.08254497465896</v>
      </c>
      <c r="M115" s="152">
        <v>86.544994199877664</v>
      </c>
      <c r="N115" s="152">
        <v>97.761443592819944</v>
      </c>
      <c r="O115" s="172">
        <v>98.079174640905009</v>
      </c>
      <c r="P115" s="152">
        <v>98.316457619859946</v>
      </c>
      <c r="Q115" s="164"/>
      <c r="R115" s="164"/>
    </row>
    <row r="116" spans="1:18" x14ac:dyDescent="0.2">
      <c r="A116" s="90"/>
      <c r="B116" s="90" t="s">
        <v>4</v>
      </c>
      <c r="C116" s="152">
        <v>98.154741985743371</v>
      </c>
      <c r="D116" s="152">
        <v>100.18826498585079</v>
      </c>
      <c r="E116" s="152">
        <v>96.915776885971084</v>
      </c>
      <c r="F116" s="152">
        <v>115.58775318282707</v>
      </c>
      <c r="G116" s="152">
        <v>94.665578040068596</v>
      </c>
      <c r="H116" s="152">
        <v>99.809775526969872</v>
      </c>
      <c r="I116" s="152">
        <v>97.029455895706164</v>
      </c>
      <c r="J116" s="152">
        <v>108.02650298265291</v>
      </c>
      <c r="K116" s="152">
        <v>97.61960573990612</v>
      </c>
      <c r="L116" s="152">
        <v>102.43978872542885</v>
      </c>
      <c r="M116" s="152">
        <v>86.778102575261812</v>
      </c>
      <c r="N116" s="152">
        <v>97.944652796259732</v>
      </c>
      <c r="O116" s="172">
        <v>98.505029233276034</v>
      </c>
      <c r="P116" s="152">
        <v>98.832606404643215</v>
      </c>
      <c r="Q116" s="164"/>
      <c r="R116" s="164"/>
    </row>
    <row r="117" spans="1:18" ht="15" customHeight="1" x14ac:dyDescent="0.2">
      <c r="A117" s="90"/>
      <c r="B117" s="124" t="s">
        <v>1</v>
      </c>
      <c r="C117" s="152">
        <v>98.913344014101312</v>
      </c>
      <c r="D117" s="152">
        <v>99.960541492612364</v>
      </c>
      <c r="E117" s="152">
        <v>97.958513084314262</v>
      </c>
      <c r="F117" s="152">
        <v>111.63386956066665</v>
      </c>
      <c r="G117" s="152">
        <v>95.060269882977167</v>
      </c>
      <c r="H117" s="152">
        <v>105.53850873863402</v>
      </c>
      <c r="I117" s="152">
        <v>97.013101690623742</v>
      </c>
      <c r="J117" s="152">
        <v>108.32291108509307</v>
      </c>
      <c r="K117" s="152">
        <v>98.36700342962375</v>
      </c>
      <c r="L117" s="152">
        <v>102.48743900909319</v>
      </c>
      <c r="M117" s="152">
        <v>87.390095148180663</v>
      </c>
      <c r="N117" s="152">
        <v>99.303048185957778</v>
      </c>
      <c r="O117" s="172">
        <v>98.922811368585215</v>
      </c>
      <c r="P117" s="152">
        <v>99.535558445211336</v>
      </c>
    </row>
    <row r="118" spans="1:18" ht="15" customHeight="1" x14ac:dyDescent="0.2">
      <c r="A118" s="90"/>
      <c r="B118" s="134" t="s">
        <v>2</v>
      </c>
      <c r="C118" s="152">
        <v>99.095801477338853</v>
      </c>
      <c r="D118" s="152">
        <v>97.109939305712842</v>
      </c>
      <c r="E118" s="152">
        <v>97.997039779374745</v>
      </c>
      <c r="F118" s="152">
        <v>105.3177804456889</v>
      </c>
      <c r="G118" s="152">
        <v>95.220850072905904</v>
      </c>
      <c r="H118" s="152">
        <v>104.96230186754629</v>
      </c>
      <c r="I118" s="152">
        <v>100.57995412029362</v>
      </c>
      <c r="J118" s="152">
        <v>108.50370344237119</v>
      </c>
      <c r="K118" s="152">
        <v>98.630907108729232</v>
      </c>
      <c r="L118" s="152">
        <v>101.30887917960804</v>
      </c>
      <c r="M118" s="152">
        <v>89.265611599451546</v>
      </c>
      <c r="N118" s="152">
        <v>99.501917049337337</v>
      </c>
      <c r="O118" s="172">
        <v>99.389160423042114</v>
      </c>
      <c r="P118" s="152">
        <v>99.658236928299601</v>
      </c>
    </row>
    <row r="119" spans="1:18" ht="26.25" customHeight="1" x14ac:dyDescent="0.2">
      <c r="A119" s="90">
        <v>2018</v>
      </c>
      <c r="B119" s="134" t="s">
        <v>3</v>
      </c>
      <c r="C119" s="152">
        <v>98.964069632787073</v>
      </c>
      <c r="D119" s="152">
        <v>95.765753252790446</v>
      </c>
      <c r="E119" s="152">
        <v>99.109081618607064</v>
      </c>
      <c r="F119" s="152">
        <v>97.623808766633587</v>
      </c>
      <c r="G119" s="152">
        <v>98.386569869668278</v>
      </c>
      <c r="H119" s="152">
        <v>101.02308173277152</v>
      </c>
      <c r="I119" s="152">
        <v>101.66581695223138</v>
      </c>
      <c r="J119" s="152">
        <v>103.69761375484336</v>
      </c>
      <c r="K119" s="152">
        <v>98.6209862165191</v>
      </c>
      <c r="L119" s="152">
        <v>99.053531469980285</v>
      </c>
      <c r="M119" s="152">
        <v>91.080486019006599</v>
      </c>
      <c r="N119" s="152">
        <v>100.151776884661</v>
      </c>
      <c r="O119" s="172">
        <v>99.082031042294858</v>
      </c>
      <c r="P119" s="152">
        <v>99.464985986137947</v>
      </c>
      <c r="Q119" s="165"/>
      <c r="R119" s="165"/>
    </row>
    <row r="120" spans="1:18" ht="15" customHeight="1" x14ac:dyDescent="0.2">
      <c r="A120" s="90"/>
      <c r="B120" s="90" t="s">
        <v>4</v>
      </c>
      <c r="C120" s="152">
        <v>99.497958482910235</v>
      </c>
      <c r="D120" s="152">
        <v>95.566605738422297</v>
      </c>
      <c r="E120" s="152">
        <v>98.918682159579618</v>
      </c>
      <c r="F120" s="152">
        <v>97.47686005502446</v>
      </c>
      <c r="G120" s="152">
        <v>98.577339699361715</v>
      </c>
      <c r="H120" s="152">
        <v>99.298614519113841</v>
      </c>
      <c r="I120" s="152">
        <v>101.62886951069713</v>
      </c>
      <c r="J120" s="152">
        <v>103.39141153451365</v>
      </c>
      <c r="K120" s="152">
        <v>99.391467147821189</v>
      </c>
      <c r="L120" s="152">
        <v>99.982924520018216</v>
      </c>
      <c r="M120" s="152">
        <v>94.695075476242238</v>
      </c>
      <c r="N120" s="152">
        <v>100.48708673757739</v>
      </c>
      <c r="O120" s="172">
        <v>99.320410569751374</v>
      </c>
      <c r="P120" s="152">
        <v>99.940552458430403</v>
      </c>
      <c r="Q120" s="165"/>
      <c r="R120" s="165"/>
    </row>
    <row r="121" spans="1:18" s="90" customFormat="1" ht="14.25" customHeight="1" x14ac:dyDescent="0.2">
      <c r="B121" s="173" t="s">
        <v>1</v>
      </c>
      <c r="C121" s="152">
        <v>99.146677520958733</v>
      </c>
      <c r="D121" s="152">
        <v>95.835594056718449</v>
      </c>
      <c r="E121" s="152">
        <v>97.821071045367546</v>
      </c>
      <c r="F121" s="152">
        <v>93.498104253854791</v>
      </c>
      <c r="G121" s="267">
        <v>98.464474245879842</v>
      </c>
      <c r="H121" s="269">
        <v>96.711785024161344</v>
      </c>
      <c r="I121" s="270">
        <v>98.226739322192543</v>
      </c>
      <c r="J121" s="270">
        <v>103.95928152486947</v>
      </c>
      <c r="K121" s="270">
        <v>99.118979992395865</v>
      </c>
      <c r="L121" s="270">
        <v>98.716406444049909</v>
      </c>
      <c r="M121" s="270">
        <v>95.622779524697577</v>
      </c>
      <c r="N121" s="270">
        <v>100.15621751595629</v>
      </c>
      <c r="O121" s="288">
        <v>99.204185615046228</v>
      </c>
      <c r="P121" s="270">
        <v>99.472227547419024</v>
      </c>
      <c r="Q121" s="268"/>
      <c r="R121" s="268"/>
    </row>
    <row r="122" spans="1:18" s="90" customFormat="1" ht="14.25" customHeight="1" x14ac:dyDescent="0.2">
      <c r="B122" s="173" t="s">
        <v>2</v>
      </c>
      <c r="C122" s="152">
        <v>98.900181555091009</v>
      </c>
      <c r="D122" s="152">
        <v>97.473342479169546</v>
      </c>
      <c r="E122" s="152">
        <v>97.672315789184225</v>
      </c>
      <c r="F122" s="152">
        <v>91.570727345942601</v>
      </c>
      <c r="G122" s="267">
        <v>99.15412850256709</v>
      </c>
      <c r="H122" s="269">
        <v>94.632718063440819</v>
      </c>
      <c r="I122" s="270">
        <v>96.876743982756722</v>
      </c>
      <c r="J122" s="270">
        <v>101.02747174237737</v>
      </c>
      <c r="K122" s="270">
        <v>99.021764829946704</v>
      </c>
      <c r="L122" s="270">
        <v>98.448828350595278</v>
      </c>
      <c r="M122" s="270">
        <v>98.67372592372439</v>
      </c>
      <c r="N122" s="270">
        <v>99.194074329162021</v>
      </c>
      <c r="O122" s="288">
        <v>99.144687027644181</v>
      </c>
      <c r="P122" s="270">
        <v>99.109994806100318</v>
      </c>
      <c r="Q122" s="268"/>
      <c r="R122" s="268"/>
    </row>
    <row r="123" spans="1:18" ht="26.25" customHeight="1" x14ac:dyDescent="0.2">
      <c r="A123" s="90">
        <v>2019</v>
      </c>
      <c r="B123" s="173" t="s">
        <v>3</v>
      </c>
      <c r="C123" s="152">
        <v>99.422925986833832</v>
      </c>
      <c r="D123" s="152">
        <v>97.952858573693618</v>
      </c>
      <c r="E123" s="152">
        <v>100.03645329648883</v>
      </c>
      <c r="F123" s="152">
        <v>96.455345701608366</v>
      </c>
      <c r="G123" s="267">
        <v>101.58579779347463</v>
      </c>
      <c r="H123" s="269">
        <v>96.486573884021993</v>
      </c>
      <c r="I123" s="270">
        <v>98.071466742505976</v>
      </c>
      <c r="J123" s="270">
        <v>102.2244794332769</v>
      </c>
      <c r="K123" s="270">
        <v>99.109154929029941</v>
      </c>
      <c r="L123" s="270">
        <v>100.62117708494826</v>
      </c>
      <c r="M123" s="270">
        <v>97.25043058638127</v>
      </c>
      <c r="N123" s="270">
        <v>97.90510248060535</v>
      </c>
      <c r="O123" s="172">
        <v>100.30496211665441</v>
      </c>
      <c r="P123" s="270">
        <v>99.51858069020534</v>
      </c>
      <c r="Q123" s="165"/>
      <c r="R123" s="165"/>
    </row>
    <row r="124" spans="1:18" x14ac:dyDescent="0.2">
      <c r="A124" s="90"/>
      <c r="B124" s="173" t="s">
        <v>4</v>
      </c>
      <c r="C124" s="152">
        <v>99.991730368945795</v>
      </c>
      <c r="D124" s="152">
        <v>100.70426388571052</v>
      </c>
      <c r="E124" s="152">
        <v>99.046374473422858</v>
      </c>
      <c r="F124" s="152">
        <v>95.652795802759499</v>
      </c>
      <c r="G124" s="267">
        <v>99.552827382967791</v>
      </c>
      <c r="H124" s="269">
        <v>98.617453328289159</v>
      </c>
      <c r="I124" s="270">
        <v>98.675441723569975</v>
      </c>
      <c r="J124" s="270">
        <v>100.7893468081903</v>
      </c>
      <c r="K124" s="270">
        <v>100.11112026437368</v>
      </c>
      <c r="L124" s="270">
        <v>100.24051543294638</v>
      </c>
      <c r="M124" s="270">
        <v>101.83655621948864</v>
      </c>
      <c r="N124" s="270">
        <v>99.734621077708425</v>
      </c>
      <c r="O124" s="288">
        <v>99.937716864026712</v>
      </c>
      <c r="P124" s="270">
        <v>99.972273259170578</v>
      </c>
      <c r="Q124" s="165"/>
      <c r="R124" s="165"/>
    </row>
    <row r="125" spans="1:18" x14ac:dyDescent="0.2">
      <c r="A125" s="90"/>
      <c r="B125" s="173" t="s">
        <v>1</v>
      </c>
      <c r="C125" s="152">
        <v>100.23476516122666</v>
      </c>
      <c r="D125" s="152">
        <v>100.94784122834311</v>
      </c>
      <c r="E125" s="152">
        <v>100.82498042611286</v>
      </c>
      <c r="F125" s="152">
        <v>99.556274563008898</v>
      </c>
      <c r="G125" s="267">
        <v>100.25865996692761</v>
      </c>
      <c r="H125" s="269">
        <v>103.12755138140616</v>
      </c>
      <c r="I125" s="270">
        <v>101.60501761928786</v>
      </c>
      <c r="J125" s="270">
        <v>100.42519816728364</v>
      </c>
      <c r="K125" s="270">
        <v>100.08262218936349</v>
      </c>
      <c r="L125" s="270">
        <v>99.723307130126983</v>
      </c>
      <c r="M125" s="270">
        <v>102.19155684054117</v>
      </c>
      <c r="N125" s="270">
        <v>100.0970880913178</v>
      </c>
      <c r="O125" s="288">
        <v>99.595471366752662</v>
      </c>
      <c r="P125" s="270">
        <v>100.20288052380855</v>
      </c>
      <c r="Q125" s="165"/>
      <c r="R125" s="165"/>
    </row>
    <row r="126" spans="1:18" x14ac:dyDescent="0.2">
      <c r="A126" s="90"/>
      <c r="B126" s="173" t="s">
        <v>2</v>
      </c>
      <c r="C126" s="152">
        <v>100.35057848299377</v>
      </c>
      <c r="D126" s="152">
        <v>100.39503631225271</v>
      </c>
      <c r="E126" s="152">
        <v>100.09219180397545</v>
      </c>
      <c r="F126" s="152">
        <v>108.33558393262321</v>
      </c>
      <c r="G126" s="267">
        <v>98.602714856629973</v>
      </c>
      <c r="H126" s="269">
        <v>101.76842140628266</v>
      </c>
      <c r="I126" s="270">
        <v>101.64807391463624</v>
      </c>
      <c r="J126" s="270">
        <v>96.560975591249203</v>
      </c>
      <c r="K126" s="270">
        <v>100.69710261723289</v>
      </c>
      <c r="L126" s="270">
        <v>99.415000351978335</v>
      </c>
      <c r="M126" s="270">
        <v>98.721456353588891</v>
      </c>
      <c r="N126" s="270">
        <v>102.26318835036844</v>
      </c>
      <c r="O126" s="288">
        <v>100.1618496525662</v>
      </c>
      <c r="P126" s="270">
        <v>100.30626552681549</v>
      </c>
      <c r="Q126" s="165"/>
      <c r="R126" s="165"/>
    </row>
    <row r="127" spans="1:18" ht="26.25" customHeight="1" x14ac:dyDescent="0.2">
      <c r="A127" s="90">
        <v>2020</v>
      </c>
      <c r="B127" s="173" t="s">
        <v>3</v>
      </c>
      <c r="C127" s="152">
        <v>97.287707467992391</v>
      </c>
      <c r="D127" s="152">
        <v>99.9638407154373</v>
      </c>
      <c r="E127" s="152">
        <v>97.74508747493617</v>
      </c>
      <c r="F127" s="152">
        <v>110.89965427309023</v>
      </c>
      <c r="G127" s="267">
        <v>92.605369553017951</v>
      </c>
      <c r="H127" s="269">
        <v>110.87321140560005</v>
      </c>
      <c r="I127" s="270">
        <v>99.684491874213762</v>
      </c>
      <c r="J127" s="270">
        <v>91.455531973850697</v>
      </c>
      <c r="K127" s="270">
        <v>97.597217353260532</v>
      </c>
      <c r="L127" s="270">
        <v>93.099632744418116</v>
      </c>
      <c r="M127" s="270">
        <v>97.243017954908808</v>
      </c>
      <c r="N127" s="270">
        <v>99.678732805665007</v>
      </c>
      <c r="O127" s="172">
        <v>97.572550191025954</v>
      </c>
      <c r="P127" s="270">
        <v>97.232736716821847</v>
      </c>
      <c r="Q127" s="165"/>
      <c r="R127" s="165"/>
    </row>
    <row r="128" spans="1:18" x14ac:dyDescent="0.2">
      <c r="A128" s="90"/>
      <c r="B128" s="173" t="s">
        <v>4</v>
      </c>
      <c r="C128" s="152">
        <v>75.746688662000977</v>
      </c>
      <c r="D128" s="152">
        <v>94.057911037362004</v>
      </c>
      <c r="E128" s="152">
        <v>78.919856253497201</v>
      </c>
      <c r="F128" s="152">
        <v>78.475198857212376</v>
      </c>
      <c r="G128" s="267">
        <v>73.313075129530347</v>
      </c>
      <c r="H128" s="269">
        <v>96.300539168597297</v>
      </c>
      <c r="I128" s="270">
        <v>84.752510068324085</v>
      </c>
      <c r="J128" s="270">
        <v>58.244505221473467</v>
      </c>
      <c r="K128" s="270">
        <v>76.105409313652572</v>
      </c>
      <c r="L128" s="270">
        <v>54.96834317081926</v>
      </c>
      <c r="M128" s="270">
        <v>79.334030027835695</v>
      </c>
      <c r="N128" s="270">
        <v>91.331962582043118</v>
      </c>
      <c r="O128" s="288">
        <v>68.383835023116831</v>
      </c>
      <c r="P128" s="270">
        <v>75.694540570220255</v>
      </c>
      <c r="Q128" s="165"/>
      <c r="R128" s="165"/>
    </row>
    <row r="129" spans="1:18" x14ac:dyDescent="0.2">
      <c r="A129" s="90"/>
      <c r="B129" s="173" t="s">
        <v>1</v>
      </c>
      <c r="C129" s="152">
        <v>88.440093062653773</v>
      </c>
      <c r="D129" s="152">
        <v>97.628021245515441</v>
      </c>
      <c r="E129" s="152">
        <v>93.400113177157721</v>
      </c>
      <c r="F129" s="152">
        <v>97.335636086343129</v>
      </c>
      <c r="G129" s="267">
        <v>88.493825581530615</v>
      </c>
      <c r="H129" s="269">
        <v>110.09983640297963</v>
      </c>
      <c r="I129" s="270">
        <v>93.132881021089133</v>
      </c>
      <c r="J129" s="270">
        <v>83.336943714432167</v>
      </c>
      <c r="K129" s="270">
        <v>87.638303332679783</v>
      </c>
      <c r="L129" s="270">
        <v>89.173857552297477</v>
      </c>
      <c r="M129" s="270">
        <v>85.326247695639353</v>
      </c>
      <c r="N129" s="270">
        <v>94.619657768799598</v>
      </c>
      <c r="O129" s="288">
        <v>79.718683665050349</v>
      </c>
      <c r="P129" s="270">
        <v>88.323054920367667</v>
      </c>
      <c r="Q129" s="165"/>
      <c r="R129" s="165"/>
    </row>
    <row r="130" spans="1:18" s="91" customFormat="1" ht="12.75" customHeight="1" x14ac:dyDescent="0.2">
      <c r="B130" s="252" t="s">
        <v>2</v>
      </c>
      <c r="C130" s="152">
        <v>89.905006688470081</v>
      </c>
      <c r="D130" s="152">
        <v>97.726078161955641</v>
      </c>
      <c r="E130" s="152">
        <v>93.923881030588461</v>
      </c>
      <c r="F130" s="152">
        <v>100.60802787663438</v>
      </c>
      <c r="G130" s="152">
        <v>90.712874839175029</v>
      </c>
      <c r="H130" s="253">
        <v>101.60930682715788</v>
      </c>
      <c r="I130" s="253">
        <v>97.057666911938071</v>
      </c>
      <c r="J130" s="253">
        <v>90.206744643505161</v>
      </c>
      <c r="K130" s="253">
        <v>88.89888715138872</v>
      </c>
      <c r="L130" s="253">
        <v>81.681224763618232</v>
      </c>
      <c r="M130" s="253">
        <v>87.75996820583255</v>
      </c>
      <c r="N130" s="253">
        <v>97.012279530644719</v>
      </c>
      <c r="O130" s="172">
        <v>83.644964249315592</v>
      </c>
      <c r="P130" s="253">
        <v>89.729021111123345</v>
      </c>
    </row>
    <row r="131" spans="1:18" ht="26.25" customHeight="1" x14ac:dyDescent="0.2">
      <c r="A131" s="90">
        <v>2021</v>
      </c>
      <c r="B131" s="173" t="s">
        <v>3</v>
      </c>
      <c r="C131" s="152">
        <v>88.991908648148396</v>
      </c>
      <c r="D131" s="152">
        <v>98.383692982511704</v>
      </c>
      <c r="E131" s="152">
        <v>94.14808172268981</v>
      </c>
      <c r="F131" s="152">
        <v>99.991879148181368</v>
      </c>
      <c r="G131" s="267">
        <v>92.181186935962188</v>
      </c>
      <c r="H131" s="269">
        <v>96.074289998652418</v>
      </c>
      <c r="I131" s="270">
        <v>100.00297511703432</v>
      </c>
      <c r="J131" s="270">
        <v>94.0045062671431</v>
      </c>
      <c r="K131" s="270">
        <v>87.349034432427814</v>
      </c>
      <c r="L131" s="270">
        <v>73.137348436708606</v>
      </c>
      <c r="M131" s="270">
        <v>87.511633261692253</v>
      </c>
      <c r="N131" s="270">
        <v>99.024948524217336</v>
      </c>
      <c r="O131" s="172">
        <v>81.131569881725355</v>
      </c>
      <c r="P131" s="270">
        <v>88.761352208818295</v>
      </c>
      <c r="Q131" s="165"/>
      <c r="R131" s="165"/>
    </row>
    <row r="132" spans="1:18" s="91" customFormat="1" ht="12.75" customHeight="1" x14ac:dyDescent="0.2">
      <c r="A132" s="90"/>
      <c r="B132" s="252" t="s">
        <v>4</v>
      </c>
      <c r="C132" s="152">
        <v>95.289225206746636</v>
      </c>
      <c r="D132" s="152">
        <v>98.54860026665429</v>
      </c>
      <c r="E132" s="152">
        <v>98.194495561104034</v>
      </c>
      <c r="F132" s="152">
        <v>105.03599215040504</v>
      </c>
      <c r="G132" s="152">
        <v>97.526732994469455</v>
      </c>
      <c r="H132" s="253">
        <v>94.732594848154761</v>
      </c>
      <c r="I132" s="253">
        <v>104.58723890602823</v>
      </c>
      <c r="J132" s="253">
        <v>100.8172632845223</v>
      </c>
      <c r="K132" s="253">
        <v>94.191124204352349</v>
      </c>
      <c r="L132" s="253">
        <v>87.661131924554169</v>
      </c>
      <c r="M132" s="253">
        <v>89.663068115783972</v>
      </c>
      <c r="N132" s="253">
        <v>99.798167273018834</v>
      </c>
      <c r="O132" s="172">
        <v>92.426222436603737</v>
      </c>
      <c r="P132" s="253">
        <v>94.982084202612057</v>
      </c>
    </row>
    <row r="133" spans="1:18" s="91" customFormat="1" ht="12.75" customHeight="1" x14ac:dyDescent="0.2">
      <c r="A133" s="90"/>
      <c r="B133" s="252" t="s">
        <v>1</v>
      </c>
      <c r="C133" s="152">
        <v>97.238547900295785</v>
      </c>
      <c r="D133" s="152">
        <v>98.558621046227699</v>
      </c>
      <c r="E133" s="152">
        <v>96.07004470123151</v>
      </c>
      <c r="F133" s="152">
        <v>105.79476622107401</v>
      </c>
      <c r="G133" s="152">
        <v>93.654663981170799</v>
      </c>
      <c r="H133" s="253">
        <v>96.651392939634022</v>
      </c>
      <c r="I133" s="253">
        <v>104.87344754279012</v>
      </c>
      <c r="J133" s="253">
        <v>99.761999824731376</v>
      </c>
      <c r="K133" s="253">
        <v>97.253643726987349</v>
      </c>
      <c r="L133" s="253">
        <v>95.972338519977214</v>
      </c>
      <c r="M133" s="253">
        <v>92.339518110436899</v>
      </c>
      <c r="N133" s="253">
        <v>100.19693359544594</v>
      </c>
      <c r="O133" s="172">
        <v>96.029376383988037</v>
      </c>
      <c r="P133" s="253">
        <v>96.965273051730463</v>
      </c>
    </row>
    <row r="134" spans="1:18" s="91" customFormat="1" x14ac:dyDescent="0.2">
      <c r="A134" s="112"/>
      <c r="B134" s="252" t="s">
        <v>2</v>
      </c>
      <c r="C134" s="152">
        <v>99.403115870401351</v>
      </c>
      <c r="D134" s="152">
        <v>99.422017201551299</v>
      </c>
      <c r="E134" s="152">
        <v>96.588262558740709</v>
      </c>
      <c r="F134" s="152">
        <v>105.54568635604939</v>
      </c>
      <c r="G134" s="152">
        <v>94.110529355822152</v>
      </c>
      <c r="H134" s="253">
        <v>97.126704610787684</v>
      </c>
      <c r="I134" s="253">
        <v>106.35606835375037</v>
      </c>
      <c r="J134" s="253">
        <v>102.94719399970735</v>
      </c>
      <c r="K134" s="253">
        <v>99.702556225807683</v>
      </c>
      <c r="L134" s="253">
        <v>97.337729632388431</v>
      </c>
      <c r="M134" s="253">
        <v>96.131215242661511</v>
      </c>
      <c r="N134" s="253">
        <v>101.0279065998002</v>
      </c>
      <c r="O134" s="172">
        <v>100.43030591932845</v>
      </c>
      <c r="P134" s="253">
        <v>99.164834883255509</v>
      </c>
    </row>
    <row r="135" spans="1:18" s="91" customFormat="1" ht="23.65" customHeight="1" x14ac:dyDescent="0.2">
      <c r="A135" s="214">
        <v>2022</v>
      </c>
      <c r="B135" s="252" t="s">
        <v>3</v>
      </c>
      <c r="C135" s="152">
        <v>100.07152911991435</v>
      </c>
      <c r="D135" s="152">
        <v>99.111227534216312</v>
      </c>
      <c r="E135" s="152">
        <v>99.02943977336578</v>
      </c>
      <c r="F135" s="152">
        <v>109.89196486014876</v>
      </c>
      <c r="G135" s="152">
        <v>97.554617598533028</v>
      </c>
      <c r="H135" s="253">
        <v>98.758383557198229</v>
      </c>
      <c r="I135" s="253">
        <v>102.46756669437781</v>
      </c>
      <c r="J135" s="253">
        <v>103.33618289032435</v>
      </c>
      <c r="K135" s="253">
        <v>100.0479218631199</v>
      </c>
      <c r="L135" s="253">
        <v>98.73730327330685</v>
      </c>
      <c r="M135" s="253">
        <v>99.496650032527256</v>
      </c>
      <c r="N135" s="253">
        <v>101.57606111307391</v>
      </c>
      <c r="O135" s="172">
        <v>99.136238488905974</v>
      </c>
      <c r="P135" s="253">
        <v>99.873033434638003</v>
      </c>
    </row>
    <row r="136" spans="1:18" s="91" customFormat="1" ht="13.5" customHeight="1" x14ac:dyDescent="0.2">
      <c r="A136" s="214"/>
      <c r="B136" s="252" t="s">
        <v>4</v>
      </c>
      <c r="C136" s="152">
        <v>100.07371730092719</v>
      </c>
      <c r="D136" s="152">
        <v>99.394499312842555</v>
      </c>
      <c r="E136" s="152">
        <v>97.105583011080043</v>
      </c>
      <c r="F136" s="152">
        <v>108.79069207555132</v>
      </c>
      <c r="G136" s="152">
        <v>93.553007373743299</v>
      </c>
      <c r="H136" s="253">
        <v>100.0962884398058</v>
      </c>
      <c r="I136" s="253">
        <v>107.8355458772711</v>
      </c>
      <c r="J136" s="253">
        <v>105.10409897481641</v>
      </c>
      <c r="K136" s="253">
        <v>100.30211344450341</v>
      </c>
      <c r="L136" s="253">
        <v>98.857500896415232</v>
      </c>
      <c r="M136" s="253">
        <v>101.48855627261494</v>
      </c>
      <c r="N136" s="253">
        <v>102.65161746992334</v>
      </c>
      <c r="O136" s="172">
        <v>98.01706942431926</v>
      </c>
      <c r="P136" s="253">
        <v>99.916640078895128</v>
      </c>
    </row>
    <row r="137" spans="1:18" s="91" customFormat="1" ht="13.5" customHeight="1" x14ac:dyDescent="0.2">
      <c r="A137" s="214"/>
      <c r="B137" s="252" t="s">
        <v>1</v>
      </c>
      <c r="C137" s="152">
        <v>99.961101706331476</v>
      </c>
      <c r="D137" s="152">
        <v>100.28870609964697</v>
      </c>
      <c r="E137" s="152">
        <v>96.141842243939507</v>
      </c>
      <c r="F137" s="152">
        <v>109.55624656213226</v>
      </c>
      <c r="G137" s="152">
        <v>92.781674452617139</v>
      </c>
      <c r="H137" s="253">
        <v>95.687478781460769</v>
      </c>
      <c r="I137" s="253">
        <v>110.75148165102924</v>
      </c>
      <c r="J137" s="253">
        <v>104.07132000928483</v>
      </c>
      <c r="K137" s="253">
        <v>100.41719839739787</v>
      </c>
      <c r="L137" s="253">
        <v>98.450379436848536</v>
      </c>
      <c r="M137" s="253">
        <v>102.02763653962825</v>
      </c>
      <c r="N137" s="253">
        <v>103.45154524982021</v>
      </c>
      <c r="O137" s="172">
        <v>97.491685433653402</v>
      </c>
      <c r="P137" s="253">
        <v>99.790001098459811</v>
      </c>
    </row>
    <row r="138" spans="1:18" s="91" customFormat="1" ht="13.5" customHeight="1" x14ac:dyDescent="0.2">
      <c r="A138" s="214"/>
      <c r="B138" s="252" t="s">
        <v>2</v>
      </c>
      <c r="C138" s="152">
        <v>100.04048259421933</v>
      </c>
      <c r="D138" s="152">
        <v>99.964733760976898</v>
      </c>
      <c r="E138" s="152">
        <v>96.324405541705104</v>
      </c>
      <c r="F138" s="152">
        <v>107.77186886994711</v>
      </c>
      <c r="G138" s="152">
        <v>92.71048053368645</v>
      </c>
      <c r="H138" s="253">
        <v>96.232212338186613</v>
      </c>
      <c r="I138" s="253">
        <v>113.24848414345779</v>
      </c>
      <c r="J138" s="253">
        <v>104.70283537959283</v>
      </c>
      <c r="K138" s="253">
        <v>100.43967698076557</v>
      </c>
      <c r="L138" s="253">
        <v>98.048002976393036</v>
      </c>
      <c r="M138" s="253">
        <v>102.56122894513774</v>
      </c>
      <c r="N138" s="253">
        <v>103.33495546638791</v>
      </c>
      <c r="O138" s="172">
        <v>97.72553949101011</v>
      </c>
      <c r="P138" s="253">
        <v>99.855038730170364</v>
      </c>
    </row>
    <row r="139" spans="1:18" s="91" customFormat="1" ht="21.75" customHeight="1" x14ac:dyDescent="0.2">
      <c r="A139" s="112" t="s">
        <v>210</v>
      </c>
      <c r="B139" s="186"/>
      <c r="C139" s="345"/>
      <c r="D139" s="152"/>
      <c r="E139" s="152"/>
      <c r="F139" s="152"/>
      <c r="G139" s="152"/>
      <c r="O139" s="250"/>
    </row>
    <row r="140" spans="1:18" s="91" customFormat="1" x14ac:dyDescent="0.2">
      <c r="A140" s="186">
        <v>2018</v>
      </c>
      <c r="B140" s="186"/>
      <c r="C140" s="152">
        <v>0.70948979177383187</v>
      </c>
      <c r="D140" s="152">
        <v>-2.9409694459424984</v>
      </c>
      <c r="E140" s="152">
        <v>1.0098811236570748</v>
      </c>
      <c r="F140" s="152">
        <v>-16.197248746219582</v>
      </c>
      <c r="G140" s="152">
        <v>4.0158742864299102</v>
      </c>
      <c r="H140" s="152">
        <v>-3.8016290671619712</v>
      </c>
      <c r="I140" s="152">
        <v>1.1959450684799977</v>
      </c>
      <c r="J140" s="152">
        <v>-4.042345493111954</v>
      </c>
      <c r="K140" s="152">
        <v>1.1157121579317364</v>
      </c>
      <c r="L140" s="152">
        <v>-2.7293032255200078</v>
      </c>
      <c r="M140" s="152">
        <v>8.5985960058124089</v>
      </c>
      <c r="N140" s="152">
        <v>1.3885780085420629</v>
      </c>
      <c r="O140" s="172">
        <v>0.46977881864782578</v>
      </c>
      <c r="P140" s="152">
        <v>0.4636629779386503</v>
      </c>
    </row>
    <row r="141" spans="1:18" s="91" customFormat="1" x14ac:dyDescent="0.2">
      <c r="A141" s="186">
        <v>2019</v>
      </c>
      <c r="B141" s="186"/>
      <c r="C141" s="152">
        <v>0.88046268848567255</v>
      </c>
      <c r="D141" s="152">
        <v>3.9929941614438969</v>
      </c>
      <c r="E141" s="152">
        <v>1.6463789499429948</v>
      </c>
      <c r="F141" s="152">
        <v>5.2162258036376974</v>
      </c>
      <c r="G141" s="152">
        <v>1.3729670001604743</v>
      </c>
      <c r="H141" s="152">
        <v>2.127781430862985</v>
      </c>
      <c r="I141" s="152">
        <v>0.40206766839705477</v>
      </c>
      <c r="J141" s="152">
        <v>-2.930475214753514</v>
      </c>
      <c r="K141" s="152">
        <v>0.97103893920966744</v>
      </c>
      <c r="L141" s="152">
        <v>0.95868071835685242</v>
      </c>
      <c r="M141" s="152">
        <v>5.24319853773485</v>
      </c>
      <c r="N141" s="152">
        <v>2.7112066652623668E-3</v>
      </c>
      <c r="O141" s="172">
        <v>0.81882167205058476</v>
      </c>
      <c r="P141" s="152">
        <v>0.41416313981135211</v>
      </c>
    </row>
    <row r="142" spans="1:18" s="91" customFormat="1" x14ac:dyDescent="0.2">
      <c r="A142" s="186">
        <v>2020</v>
      </c>
      <c r="B142" s="186"/>
      <c r="C142" s="152">
        <v>-12.155126029720719</v>
      </c>
      <c r="D142" s="152">
        <v>-2.6560372099324048</v>
      </c>
      <c r="E142" s="152">
        <v>-9.0027655159551134</v>
      </c>
      <c r="F142" s="152">
        <v>-3.1703707266799608</v>
      </c>
      <c r="G142" s="152">
        <v>-13.718713724186514</v>
      </c>
      <c r="H142" s="152">
        <v>4.7207234510837193</v>
      </c>
      <c r="I142" s="152">
        <v>-6.3431125311087522</v>
      </c>
      <c r="J142" s="152">
        <v>-19.189068611684633</v>
      </c>
      <c r="K142" s="152">
        <v>-12.4400457122546</v>
      </c>
      <c r="L142" s="152">
        <v>-20.269235442211709</v>
      </c>
      <c r="M142" s="152">
        <v>-12.584184028945899</v>
      </c>
      <c r="N142" s="152">
        <v>-4.3393418282118841</v>
      </c>
      <c r="O142" s="172">
        <v>-17.669991717872826</v>
      </c>
      <c r="P142" s="152">
        <v>-12.198518118948609</v>
      </c>
    </row>
    <row r="143" spans="1:18" s="91" customFormat="1" x14ac:dyDescent="0.2">
      <c r="A143" s="186">
        <v>2021</v>
      </c>
      <c r="B143" s="186"/>
      <c r="C143" s="152">
        <v>8.4078046928698136</v>
      </c>
      <c r="D143" s="152">
        <v>1.4220399955916951</v>
      </c>
      <c r="E143" s="152">
        <v>5.7726882379240507</v>
      </c>
      <c r="F143" s="152">
        <v>7.5002370143417263</v>
      </c>
      <c r="G143" s="152">
        <v>9.3728227638970818</v>
      </c>
      <c r="H143" s="152">
        <v>-8.187947494252878</v>
      </c>
      <c r="I143" s="152">
        <v>10.995502081392662</v>
      </c>
      <c r="J143" s="152">
        <v>22.981803496941254</v>
      </c>
      <c r="K143" s="152">
        <v>8.0677695838371264</v>
      </c>
      <c r="L143" s="152">
        <v>11.032595284149416</v>
      </c>
      <c r="M143" s="152">
        <v>4.5707320434011489</v>
      </c>
      <c r="N143" s="152">
        <v>4.5487151243704727</v>
      </c>
      <c r="O143" s="172">
        <v>12.3580218022314</v>
      </c>
      <c r="P143" s="152">
        <v>8.1328236740134674</v>
      </c>
    </row>
    <row r="144" spans="1:18" s="91" customFormat="1" x14ac:dyDescent="0.2">
      <c r="A144" s="186">
        <v>2022</v>
      </c>
      <c r="B144" s="186"/>
      <c r="C144" s="152">
        <v>5.0467005954039745</v>
      </c>
      <c r="D144" s="152">
        <v>0.97394511649906423</v>
      </c>
      <c r="E144" s="152">
        <v>0.93516305309035985</v>
      </c>
      <c r="F144" s="152">
        <v>4.7175655220912383</v>
      </c>
      <c r="G144" s="152">
        <v>-0.23136305028060855</v>
      </c>
      <c r="H144" s="152">
        <v>1.6093662006358977</v>
      </c>
      <c r="I144" s="152">
        <v>4.4450388273078012</v>
      </c>
      <c r="J144" s="152">
        <v>4.951431634594905</v>
      </c>
      <c r="K144" s="152">
        <v>6.0002035900265538</v>
      </c>
      <c r="L144" s="152">
        <v>11.291633098712484</v>
      </c>
      <c r="M144" s="152">
        <v>10.920042551264174</v>
      </c>
      <c r="N144" s="152">
        <v>2.7412271810055566</v>
      </c>
      <c r="O144" s="172">
        <v>6.0410817729892319</v>
      </c>
      <c r="P144" s="152">
        <v>5.2209712088625571</v>
      </c>
    </row>
    <row r="145" spans="1:16" s="91" customFormat="1" x14ac:dyDescent="0.2">
      <c r="A145" s="112"/>
      <c r="B145" s="186"/>
      <c r="C145" s="152"/>
      <c r="D145" s="152"/>
      <c r="E145" s="152"/>
      <c r="F145" s="152"/>
      <c r="G145" s="152"/>
      <c r="O145" s="250"/>
    </row>
    <row r="146" spans="1:16" s="91" customFormat="1" x14ac:dyDescent="0.2">
      <c r="A146" s="112" t="s">
        <v>209</v>
      </c>
      <c r="B146" s="186"/>
      <c r="C146" s="152"/>
      <c r="D146" s="152"/>
      <c r="E146" s="152"/>
      <c r="F146" s="152"/>
      <c r="G146" s="152"/>
      <c r="O146" s="250"/>
    </row>
    <row r="147" spans="1:16" s="91" customFormat="1" ht="21.75" customHeight="1" x14ac:dyDescent="0.2">
      <c r="A147" s="186">
        <v>2018</v>
      </c>
      <c r="B147" s="251" t="s">
        <v>3</v>
      </c>
      <c r="C147" s="152">
        <v>-0.13293383028130101</v>
      </c>
      <c r="D147" s="152">
        <v>-1.3841899835718707</v>
      </c>
      <c r="E147" s="152">
        <v>1.1347708479112262</v>
      </c>
      <c r="F147" s="152">
        <v>-7.305482176414646</v>
      </c>
      <c r="G147" s="152">
        <v>3.3246077874105717</v>
      </c>
      <c r="H147" s="152">
        <v>-3.7529856574084475</v>
      </c>
      <c r="I147" s="152">
        <v>1.0796016377568218</v>
      </c>
      <c r="J147" s="152">
        <v>-4.4294245588404779</v>
      </c>
      <c r="K147" s="152">
        <v>-1.0058603840268354E-2</v>
      </c>
      <c r="L147" s="152">
        <v>-2.226209319352257</v>
      </c>
      <c r="M147" s="152">
        <v>2.0331171063933118</v>
      </c>
      <c r="N147" s="152">
        <v>0.65311287922367178</v>
      </c>
      <c r="O147" s="172">
        <v>-0.30901697875299616</v>
      </c>
      <c r="P147" s="152">
        <v>-0.19391366746802641</v>
      </c>
    </row>
    <row r="148" spans="1:16" s="91" customFormat="1" x14ac:dyDescent="0.2">
      <c r="A148" s="186"/>
      <c r="B148" s="252" t="s">
        <v>4</v>
      </c>
      <c r="C148" s="152">
        <v>0.53947746096556504</v>
      </c>
      <c r="D148" s="152">
        <v>-0.20795274678461206</v>
      </c>
      <c r="E148" s="152">
        <v>-0.19211101134015696</v>
      </c>
      <c r="F148" s="152">
        <v>-0.15052548498738494</v>
      </c>
      <c r="G148" s="152">
        <v>0.19389824235782616</v>
      </c>
      <c r="H148" s="152">
        <v>-1.7070031759863324</v>
      </c>
      <c r="I148" s="152">
        <v>-3.6342049512683161E-2</v>
      </c>
      <c r="J148" s="152">
        <v>-0.29528376714011983</v>
      </c>
      <c r="K148" s="152">
        <v>0.78125453908006737</v>
      </c>
      <c r="L148" s="152">
        <v>0.93827351356936539</v>
      </c>
      <c r="M148" s="152">
        <v>3.9685662815648115</v>
      </c>
      <c r="N148" s="152">
        <v>0.33480170132431653</v>
      </c>
      <c r="O148" s="172">
        <v>0.2405880510813807</v>
      </c>
      <c r="P148" s="152">
        <v>0.47812450540003493</v>
      </c>
    </row>
    <row r="149" spans="1:16" s="91" customFormat="1" x14ac:dyDescent="0.2">
      <c r="A149" s="186"/>
      <c r="B149" s="252" t="s">
        <v>1</v>
      </c>
      <c r="C149" s="152">
        <v>-0.35305343678165846</v>
      </c>
      <c r="D149" s="152">
        <v>0.28146685363337198</v>
      </c>
      <c r="E149" s="152">
        <v>-1.1096095199098599</v>
      </c>
      <c r="F149" s="152">
        <v>-4.0817439122718069</v>
      </c>
      <c r="G149" s="152">
        <v>-0.11449431870050875</v>
      </c>
      <c r="H149" s="152">
        <v>-2.6051012972135301</v>
      </c>
      <c r="I149" s="152">
        <v>-3.347602118260784</v>
      </c>
      <c r="J149" s="152">
        <v>0.54924290318472124</v>
      </c>
      <c r="K149" s="152">
        <v>-0.27415548159689385</v>
      </c>
      <c r="L149" s="152">
        <v>-1.2667343769432682</v>
      </c>
      <c r="M149" s="152">
        <v>0.97967507158076561</v>
      </c>
      <c r="N149" s="152">
        <v>-0.32926541346069982</v>
      </c>
      <c r="O149" s="172">
        <v>-0.1170202116950847</v>
      </c>
      <c r="P149" s="152">
        <v>-0.46860348426248644</v>
      </c>
    </row>
    <row r="150" spans="1:16" s="91" customFormat="1" x14ac:dyDescent="0.2">
      <c r="A150" s="186"/>
      <c r="B150" s="252" t="s">
        <v>2</v>
      </c>
      <c r="C150" s="152">
        <v>-0.2486174746658687</v>
      </c>
      <c r="D150" s="152">
        <v>1.7089145620382107</v>
      </c>
      <c r="E150" s="152">
        <v>-0.15206872567805618</v>
      </c>
      <c r="F150" s="152">
        <v>-2.0614074726897247</v>
      </c>
      <c r="G150" s="152">
        <v>0.70040922065464084</v>
      </c>
      <c r="H150" s="152">
        <v>-2.1497555444779715</v>
      </c>
      <c r="I150" s="152">
        <v>-1.3743664390688082</v>
      </c>
      <c r="J150" s="152">
        <v>-2.820152024416156</v>
      </c>
      <c r="K150" s="152">
        <v>-9.807926035620973E-2</v>
      </c>
      <c r="L150" s="152">
        <v>-0.27105736836793293</v>
      </c>
      <c r="M150" s="152">
        <v>3.1906062699618598</v>
      </c>
      <c r="N150" s="152">
        <v>-0.96064249495143583</v>
      </c>
      <c r="O150" s="172">
        <v>-5.9975884115337497E-2</v>
      </c>
      <c r="P150" s="152">
        <v>-0.36415464924219876</v>
      </c>
    </row>
    <row r="151" spans="1:16" s="91" customFormat="1" ht="21.75" customHeight="1" x14ac:dyDescent="0.2">
      <c r="A151" s="86">
        <v>2019</v>
      </c>
      <c r="B151" s="160" t="s">
        <v>3</v>
      </c>
      <c r="C151" s="253">
        <v>0.52855760578318645</v>
      </c>
      <c r="D151" s="253">
        <v>0.49194588215393242</v>
      </c>
      <c r="E151" s="253">
        <v>2.4204786056341243</v>
      </c>
      <c r="F151" s="152">
        <v>5.334257461134162</v>
      </c>
      <c r="G151" s="152">
        <v>2.4524135581954987</v>
      </c>
      <c r="H151" s="253">
        <v>1.9590009232730354</v>
      </c>
      <c r="I151" s="253">
        <v>1.2332400023290502</v>
      </c>
      <c r="J151" s="253">
        <v>1.1848338578163364</v>
      </c>
      <c r="K151" s="253">
        <v>8.8253425126594287E-2</v>
      </c>
      <c r="L151" s="253">
        <v>2.2065765238127755</v>
      </c>
      <c r="M151" s="253">
        <v>-1.4424258575614579</v>
      </c>
      <c r="N151" s="253">
        <v>-1.2994444045915432</v>
      </c>
      <c r="O151" s="172">
        <v>1.1702846857408522</v>
      </c>
      <c r="P151" s="253">
        <v>0.41225497479278062</v>
      </c>
    </row>
    <row r="152" spans="1:16" s="91" customFormat="1" x14ac:dyDescent="0.2">
      <c r="A152" s="86"/>
      <c r="B152" s="160" t="s">
        <v>4</v>
      </c>
      <c r="C152" s="253">
        <v>0.57210585633669098</v>
      </c>
      <c r="D152" s="253">
        <v>2.8089076236064159</v>
      </c>
      <c r="E152" s="253">
        <v>-0.98971803821509274</v>
      </c>
      <c r="F152" s="152">
        <v>-0.8320429448582467</v>
      </c>
      <c r="G152" s="152">
        <v>-2.0012348720634066</v>
      </c>
      <c r="H152" s="253">
        <v>2.2084724936222822</v>
      </c>
      <c r="I152" s="253">
        <v>0.615851889571295</v>
      </c>
      <c r="J152" s="253">
        <v>-1.4039030895954041</v>
      </c>
      <c r="K152" s="253">
        <v>1.0109715253461937</v>
      </c>
      <c r="L152" s="253">
        <v>-0.37831166661915772</v>
      </c>
      <c r="M152" s="253">
        <v>4.7157895399073002</v>
      </c>
      <c r="N152" s="253">
        <v>1.8686652184093155</v>
      </c>
      <c r="O152" s="172">
        <v>-0.36612869879816268</v>
      </c>
      <c r="P152" s="253">
        <v>0.45588729845087439</v>
      </c>
    </row>
    <row r="153" spans="1:16" s="91" customFormat="1" x14ac:dyDescent="0.2">
      <c r="A153" s="86"/>
      <c r="B153" s="160" t="s">
        <v>1</v>
      </c>
      <c r="C153" s="253">
        <v>0.24305489202369746</v>
      </c>
      <c r="D153" s="253">
        <v>0.24187391202126207</v>
      </c>
      <c r="E153" s="253">
        <v>1.7957304970988686</v>
      </c>
      <c r="F153" s="152">
        <v>4.0808830808234386</v>
      </c>
      <c r="G153" s="152">
        <v>0.70900305145986664</v>
      </c>
      <c r="H153" s="253">
        <v>4.5733264253978057</v>
      </c>
      <c r="I153" s="253">
        <v>2.9689007158689273</v>
      </c>
      <c r="J153" s="253">
        <v>-0.36129675649120285</v>
      </c>
      <c r="K153" s="253">
        <v>-2.8466443023444921E-2</v>
      </c>
      <c r="L153" s="253">
        <v>-0.51596732178155191</v>
      </c>
      <c r="M153" s="253">
        <v>0.34859841517753676</v>
      </c>
      <c r="N153" s="253">
        <v>0.36343148416531079</v>
      </c>
      <c r="O153" s="172">
        <v>-0.34245879134872093</v>
      </c>
      <c r="P153" s="253">
        <v>0.23067122224993408</v>
      </c>
    </row>
    <row r="154" spans="1:16" s="91" customFormat="1" x14ac:dyDescent="0.2">
      <c r="A154" s="86"/>
      <c r="B154" s="160" t="s">
        <v>2</v>
      </c>
      <c r="C154" s="253">
        <v>0.11554206924195842</v>
      </c>
      <c r="D154" s="253">
        <v>-0.54761440102513159</v>
      </c>
      <c r="E154" s="253">
        <v>-0.7267927244225092</v>
      </c>
      <c r="F154" s="152">
        <v>8.8184390267214141</v>
      </c>
      <c r="G154" s="152">
        <v>-1.651672893736944</v>
      </c>
      <c r="H154" s="253">
        <v>-1.3179116122876922</v>
      </c>
      <c r="I154" s="253">
        <v>4.2376150663847589E-2</v>
      </c>
      <c r="J154" s="253">
        <v>-3.8478615392897653</v>
      </c>
      <c r="K154" s="253">
        <v>0.61397314981090911</v>
      </c>
      <c r="L154" s="253">
        <v>-0.30916220793434368</v>
      </c>
      <c r="M154" s="253">
        <v>-3.3956821818136973</v>
      </c>
      <c r="N154" s="253">
        <v>2.1639992734598934</v>
      </c>
      <c r="O154" s="172">
        <v>0.56867875420549829</v>
      </c>
      <c r="P154" s="253">
        <v>0.10317567964763796</v>
      </c>
    </row>
    <row r="155" spans="1:16" s="91" customFormat="1" ht="21.75" customHeight="1" x14ac:dyDescent="0.2">
      <c r="A155" s="86">
        <v>2020</v>
      </c>
      <c r="B155" s="160" t="s">
        <v>3</v>
      </c>
      <c r="C155" s="253">
        <v>-3.0521707610489113</v>
      </c>
      <c r="D155" s="253">
        <v>-0.42949892012020818</v>
      </c>
      <c r="E155" s="253">
        <v>-2.3449424842608591</v>
      </c>
      <c r="F155" s="152">
        <v>2.3667849910345984</v>
      </c>
      <c r="G155" s="152">
        <v>-6.0823328367096803</v>
      </c>
      <c r="H155" s="253">
        <v>8.9465768197081417</v>
      </c>
      <c r="I155" s="253">
        <v>-1.9317454476033613</v>
      </c>
      <c r="J155" s="253">
        <v>-5.2872742701050139</v>
      </c>
      <c r="K155" s="253">
        <v>-3.0784254793859933</v>
      </c>
      <c r="L155" s="253">
        <v>-6.352529885028102</v>
      </c>
      <c r="M155" s="253">
        <v>-1.4975856853091662</v>
      </c>
      <c r="N155" s="253">
        <v>-2.527258915347641</v>
      </c>
      <c r="O155" s="172">
        <v>-2.5851154611479465</v>
      </c>
      <c r="P155" s="253">
        <v>-3.0641443920290112</v>
      </c>
    </row>
    <row r="156" spans="1:16" s="91" customFormat="1" x14ac:dyDescent="0.2">
      <c r="A156" s="86"/>
      <c r="B156" s="160" t="s">
        <v>4</v>
      </c>
      <c r="C156" s="253">
        <v>-22.141562759178392</v>
      </c>
      <c r="D156" s="253">
        <v>-5.9080659924696688</v>
      </c>
      <c r="E156" s="253">
        <v>-19.259516470601291</v>
      </c>
      <c r="F156" s="152">
        <v>-29.237652388016187</v>
      </c>
      <c r="G156" s="152">
        <v>-20.83280323441987</v>
      </c>
      <c r="H156" s="253">
        <v>-13.143546626148062</v>
      </c>
      <c r="I156" s="253">
        <v>-14.979242533263349</v>
      </c>
      <c r="J156" s="253">
        <v>-36.313852246655841</v>
      </c>
      <c r="K156" s="253">
        <v>-22.020922955023124</v>
      </c>
      <c r="L156" s="253">
        <v>-40.957508047619072</v>
      </c>
      <c r="M156" s="253">
        <v>-18.416733976086007</v>
      </c>
      <c r="N156" s="253">
        <v>-8.3736720849921564</v>
      </c>
      <c r="O156" s="172">
        <v>-29.91488396148705</v>
      </c>
      <c r="P156" s="253">
        <v>-22.151177549726796</v>
      </c>
    </row>
    <row r="157" spans="1:16" s="91" customFormat="1" x14ac:dyDescent="0.2">
      <c r="A157" s="86"/>
      <c r="B157" s="160" t="s">
        <v>1</v>
      </c>
      <c r="C157" s="253">
        <v>16.757702052552649</v>
      </c>
      <c r="D157" s="253">
        <v>3.7956511778528768</v>
      </c>
      <c r="E157" s="253">
        <v>18.348052836219964</v>
      </c>
      <c r="F157" s="152">
        <v>24.033627826095483</v>
      </c>
      <c r="G157" s="152">
        <v>20.706743544966223</v>
      </c>
      <c r="H157" s="253">
        <v>14.329408073430772</v>
      </c>
      <c r="I157" s="253">
        <v>9.8880504494900823</v>
      </c>
      <c r="J157" s="253">
        <v>43.081211519516295</v>
      </c>
      <c r="K157" s="253">
        <v>15.153842707154741</v>
      </c>
      <c r="L157" s="253">
        <v>62.227661247095241</v>
      </c>
      <c r="M157" s="253">
        <v>7.5531492169264469</v>
      </c>
      <c r="N157" s="253">
        <v>3.5997202882869894</v>
      </c>
      <c r="O157" s="172">
        <v>16.575333392901737</v>
      </c>
      <c r="P157" s="253">
        <v>16.683520707061049</v>
      </c>
    </row>
    <row r="158" spans="1:16" s="91" customFormat="1" x14ac:dyDescent="0.2">
      <c r="A158" s="86"/>
      <c r="B158" s="160" t="s">
        <v>2</v>
      </c>
      <c r="C158" s="253">
        <v>1.656390868764146</v>
      </c>
      <c r="D158" s="253">
        <v>0.10043931566900977</v>
      </c>
      <c r="E158" s="253">
        <v>0.5607786068067</v>
      </c>
      <c r="F158" s="152">
        <v>3.3619668210607134</v>
      </c>
      <c r="G158" s="152">
        <v>2.5075752382294425</v>
      </c>
      <c r="H158" s="253">
        <v>-7.7116641161439343</v>
      </c>
      <c r="I158" s="253">
        <v>4.2141785455560132</v>
      </c>
      <c r="J158" s="253">
        <v>8.2434039729288635</v>
      </c>
      <c r="K158" s="253">
        <v>1.4383936826386279</v>
      </c>
      <c r="L158" s="253">
        <v>-8.4022750549790572</v>
      </c>
      <c r="M158" s="253">
        <v>2.8522530591926776</v>
      </c>
      <c r="N158" s="253">
        <v>2.5286730244696409</v>
      </c>
      <c r="O158" s="172">
        <v>4.9251698645226938</v>
      </c>
      <c r="P158" s="253">
        <v>1.5918450647153248</v>
      </c>
    </row>
    <row r="159" spans="1:16" s="91" customFormat="1" ht="21.75" customHeight="1" x14ac:dyDescent="0.2">
      <c r="A159" s="86">
        <v>2021</v>
      </c>
      <c r="B159" s="160" t="s">
        <v>3</v>
      </c>
      <c r="C159" s="253">
        <v>-1.0156253516399372</v>
      </c>
      <c r="D159" s="253">
        <v>0.67291641384219503</v>
      </c>
      <c r="E159" s="253">
        <v>0.23870467195485912</v>
      </c>
      <c r="F159" s="152">
        <v>-0.61242501364655588</v>
      </c>
      <c r="G159" s="152">
        <v>1.6186369348235585</v>
      </c>
      <c r="H159" s="253">
        <v>-5.4473522173719591</v>
      </c>
      <c r="I159" s="253">
        <v>3.0345961311522007</v>
      </c>
      <c r="J159" s="253">
        <v>4.2100639355145741</v>
      </c>
      <c r="K159" s="253">
        <v>-1.7433882117349975</v>
      </c>
      <c r="L159" s="253">
        <v>-10.460024750651353</v>
      </c>
      <c r="M159" s="253">
        <v>-0.28297064050644138</v>
      </c>
      <c r="N159" s="253">
        <v>2.0746538513578994</v>
      </c>
      <c r="O159" s="172">
        <v>-3.0048364419150375</v>
      </c>
      <c r="P159" s="253">
        <v>-1.0784347029782704</v>
      </c>
    </row>
    <row r="160" spans="1:16" s="91" customFormat="1" x14ac:dyDescent="0.2">
      <c r="A160" s="86"/>
      <c r="B160" s="160" t="s">
        <v>4</v>
      </c>
      <c r="C160" s="253">
        <v>7.0762799160722034</v>
      </c>
      <c r="D160" s="253">
        <v>0.16761648108889471</v>
      </c>
      <c r="E160" s="253">
        <v>4.2979248906343193</v>
      </c>
      <c r="F160" s="152">
        <v>5.04452266043387</v>
      </c>
      <c r="G160" s="152">
        <v>5.7989555528513481</v>
      </c>
      <c r="H160" s="253">
        <v>-1.3965184135281916</v>
      </c>
      <c r="I160" s="253">
        <v>4.5841274058385784</v>
      </c>
      <c r="J160" s="253">
        <v>7.2472664214826343</v>
      </c>
      <c r="K160" s="253">
        <v>7.8330456843429541</v>
      </c>
      <c r="L160" s="253">
        <v>19.85823084687588</v>
      </c>
      <c r="M160" s="253">
        <v>2.4584558348466956</v>
      </c>
      <c r="N160" s="253">
        <v>0.78083226532796868</v>
      </c>
      <c r="O160" s="172">
        <v>13.921402693604801</v>
      </c>
      <c r="P160" s="253">
        <v>7.0083790287004399</v>
      </c>
    </row>
    <row r="161" spans="1:16" s="91" customFormat="1" x14ac:dyDescent="0.2">
      <c r="A161" s="86"/>
      <c r="B161" s="160" t="s">
        <v>1</v>
      </c>
      <c r="C161" s="253">
        <v>2.0456905692325167</v>
      </c>
      <c r="D161" s="253">
        <v>1.0168363169338335E-2</v>
      </c>
      <c r="E161" s="253">
        <v>-2.1635131864907176</v>
      </c>
      <c r="F161" s="152">
        <v>0.72239434800831503</v>
      </c>
      <c r="G161" s="152">
        <v>-3.9702642490015871</v>
      </c>
      <c r="H161" s="253">
        <v>2.0254887924846532</v>
      </c>
      <c r="I161" s="253">
        <v>0.27365540935548882</v>
      </c>
      <c r="J161" s="253">
        <v>-1.0467090906968957</v>
      </c>
      <c r="K161" s="253">
        <v>3.2513886510057155</v>
      </c>
      <c r="L161" s="253">
        <v>9.481062373887795</v>
      </c>
      <c r="M161" s="253">
        <v>2.9850082658299915</v>
      </c>
      <c r="N161" s="253">
        <v>0.39957279108764343</v>
      </c>
      <c r="O161" s="172">
        <v>3.8984109188880289</v>
      </c>
      <c r="P161" s="253">
        <v>2.0879609726061066</v>
      </c>
    </row>
    <row r="162" spans="1:16" s="91" customFormat="1" x14ac:dyDescent="0.2">
      <c r="A162" s="86"/>
      <c r="B162" s="160" t="s">
        <v>2</v>
      </c>
      <c r="C162" s="253">
        <v>2.2260389699823691</v>
      </c>
      <c r="D162" s="253">
        <v>0.87602296598552343</v>
      </c>
      <c r="E162" s="253">
        <v>0.53941669239438994</v>
      </c>
      <c r="F162" s="152">
        <v>-0.23543684997057168</v>
      </c>
      <c r="G162" s="152">
        <v>0.48675138564695519</v>
      </c>
      <c r="H162" s="253">
        <v>0.49177943193279283</v>
      </c>
      <c r="I162" s="253">
        <v>1.4137237267377145</v>
      </c>
      <c r="J162" s="253">
        <v>3.1927930279785244</v>
      </c>
      <c r="K162" s="253">
        <v>2.518067606489871</v>
      </c>
      <c r="L162" s="253">
        <v>1.4226923439267791</v>
      </c>
      <c r="M162" s="253">
        <v>4.1062561401823627</v>
      </c>
      <c r="N162" s="253">
        <v>0.82933975575478769</v>
      </c>
      <c r="O162" s="172">
        <v>4.5828992138224667</v>
      </c>
      <c r="P162" s="253">
        <v>2.2684016269944429</v>
      </c>
    </row>
    <row r="163" spans="1:16" s="91" customFormat="1" ht="24" customHeight="1" x14ac:dyDescent="0.2">
      <c r="A163" s="86">
        <v>2022</v>
      </c>
      <c r="B163" s="160" t="s">
        <v>3</v>
      </c>
      <c r="C163" s="253">
        <v>0.67242685871582442</v>
      </c>
      <c r="D163" s="253">
        <v>-0.31259642087622108</v>
      </c>
      <c r="E163" s="253">
        <v>2.527405659813442</v>
      </c>
      <c r="F163" s="152">
        <v>4.1179120191019214</v>
      </c>
      <c r="G163" s="152">
        <v>3.6596205188572872</v>
      </c>
      <c r="H163" s="253">
        <v>1.6799488389409589</v>
      </c>
      <c r="I163" s="253">
        <v>-3.6561164017825831</v>
      </c>
      <c r="J163" s="253">
        <v>0.37785283454943031</v>
      </c>
      <c r="K163" s="253">
        <v>0.34639597056069782</v>
      </c>
      <c r="L163" s="253">
        <v>1.4378531800609329</v>
      </c>
      <c r="M163" s="253">
        <v>3.5008761528401156</v>
      </c>
      <c r="N163" s="253">
        <v>0.54257732513958157</v>
      </c>
      <c r="O163" s="172">
        <v>-1.2885228403684668</v>
      </c>
      <c r="P163" s="253">
        <v>0.71416299156474849</v>
      </c>
    </row>
    <row r="164" spans="1:16" s="91" customFormat="1" x14ac:dyDescent="0.2">
      <c r="A164" s="86"/>
      <c r="B164" s="160" t="s">
        <v>4</v>
      </c>
      <c r="C164" s="253">
        <v>2.1866169449769046E-3</v>
      </c>
      <c r="D164" s="253">
        <v>0.28581199695911774</v>
      </c>
      <c r="E164" s="253">
        <v>-1.9427119518080516</v>
      </c>
      <c r="F164" s="152">
        <v>-1.0021413176103944</v>
      </c>
      <c r="G164" s="152">
        <v>-4.1019178008134594</v>
      </c>
      <c r="H164" s="253">
        <v>1.3547253756261535</v>
      </c>
      <c r="I164" s="253">
        <v>5.2387105072026818</v>
      </c>
      <c r="J164" s="253">
        <v>1.7108393546609202</v>
      </c>
      <c r="K164" s="253">
        <v>0.2540698263890695</v>
      </c>
      <c r="L164" s="253">
        <v>0.12173476398851246</v>
      </c>
      <c r="M164" s="253">
        <v>2.0019832219843492</v>
      </c>
      <c r="N164" s="253">
        <v>1.0588679508374721</v>
      </c>
      <c r="O164" s="172">
        <v>-1.1289202431378875</v>
      </c>
      <c r="P164" s="253">
        <v>4.3662080501083445E-2</v>
      </c>
    </row>
    <row r="165" spans="1:16" s="91" customFormat="1" x14ac:dyDescent="0.2">
      <c r="A165" s="86"/>
      <c r="B165" s="160" t="s">
        <v>1</v>
      </c>
      <c r="C165" s="253">
        <v>-0.11253263857189388</v>
      </c>
      <c r="D165" s="253">
        <v>0.89965419916238076</v>
      </c>
      <c r="E165" s="253">
        <v>-0.99246689763509144</v>
      </c>
      <c r="F165" s="152">
        <v>0.70369484004135785</v>
      </c>
      <c r="G165" s="152">
        <v>-0.82448757424193886</v>
      </c>
      <c r="H165" s="253">
        <v>-4.4045685679907409</v>
      </c>
      <c r="I165" s="253">
        <v>2.7040580636340517</v>
      </c>
      <c r="J165" s="253">
        <v>-0.98262482206239454</v>
      </c>
      <c r="K165" s="253">
        <v>0.11473831302482029</v>
      </c>
      <c r="L165" s="253">
        <v>-0.41182657448854965</v>
      </c>
      <c r="M165" s="253">
        <v>0.53117345128572691</v>
      </c>
      <c r="N165" s="253">
        <v>0.77926466198279254</v>
      </c>
      <c r="O165" s="172">
        <v>-0.5360127514029811</v>
      </c>
      <c r="P165" s="253">
        <v>-0.12674463466277874</v>
      </c>
    </row>
    <row r="166" spans="1:16" s="91" customFormat="1" x14ac:dyDescent="0.2">
      <c r="A166" s="86"/>
      <c r="B166" s="160" t="s">
        <v>2</v>
      </c>
      <c r="C166" s="253">
        <v>7.941177771435548E-2</v>
      </c>
      <c r="D166" s="253">
        <v>-0.32303970334224275</v>
      </c>
      <c r="E166" s="253">
        <v>0.18988953561174249</v>
      </c>
      <c r="F166" s="152">
        <v>-1.6287320423789553</v>
      </c>
      <c r="G166" s="152">
        <v>-7.6732737742346568E-2</v>
      </c>
      <c r="H166" s="253">
        <v>0.56928405227392176</v>
      </c>
      <c r="I166" s="253">
        <v>2.2545996272053781</v>
      </c>
      <c r="J166" s="253">
        <v>0.60681018579533674</v>
      </c>
      <c r="K166" s="253">
        <v>2.2385192702500945E-2</v>
      </c>
      <c r="L166" s="253">
        <v>-0.40870991331588558</v>
      </c>
      <c r="M166" s="253">
        <v>0.52298810754303204</v>
      </c>
      <c r="N166" s="253">
        <v>-0.11269989554120174</v>
      </c>
      <c r="O166" s="172">
        <v>0.23987077084215436</v>
      </c>
      <c r="P166" s="253">
        <v>6.5174497439279833E-2</v>
      </c>
    </row>
    <row r="167" spans="1:16" s="91" customFormat="1" x14ac:dyDescent="0.2">
      <c r="A167" s="85" t="s">
        <v>208</v>
      </c>
      <c r="B167" s="84"/>
      <c r="C167" s="153"/>
      <c r="D167" s="253"/>
      <c r="E167" s="253"/>
      <c r="F167" s="152"/>
      <c r="G167" s="152"/>
      <c r="O167" s="250"/>
    </row>
    <row r="168" spans="1:16" s="91" customFormat="1" ht="21.75" customHeight="1" x14ac:dyDescent="0.2">
      <c r="A168" s="186">
        <v>2018</v>
      </c>
      <c r="B168" s="251" t="s">
        <v>3</v>
      </c>
      <c r="C168" s="152">
        <v>1.4478910662476085</v>
      </c>
      <c r="D168" s="152">
        <v>-3.3035446062414153</v>
      </c>
      <c r="E168" s="152">
        <v>2.4749137759274342</v>
      </c>
      <c r="F168" s="152">
        <v>-19.391508324869655</v>
      </c>
      <c r="G168" s="152">
        <v>4.2212273710152459</v>
      </c>
      <c r="H168" s="152">
        <v>4.326335327251507</v>
      </c>
      <c r="I168" s="152">
        <v>2.6229362830063829</v>
      </c>
      <c r="J168" s="152">
        <v>-0.84555227855978021</v>
      </c>
      <c r="K168" s="152">
        <v>1.4989670216000395</v>
      </c>
      <c r="L168" s="152">
        <v>-2.0072837552589706</v>
      </c>
      <c r="M168" s="152">
        <v>5.2406171622752851</v>
      </c>
      <c r="N168" s="152">
        <v>2.4450675071829853</v>
      </c>
      <c r="O168" s="172">
        <v>1.0224967788132311</v>
      </c>
      <c r="P168" s="152">
        <v>1.1681954314493259</v>
      </c>
    </row>
    <row r="169" spans="1:16" s="91" customFormat="1" x14ac:dyDescent="0.2">
      <c r="A169" s="186"/>
      <c r="B169" s="252" t="s">
        <v>4</v>
      </c>
      <c r="C169" s="152">
        <v>1.36846826754633</v>
      </c>
      <c r="D169" s="152">
        <v>-4.6129746313914088</v>
      </c>
      <c r="E169" s="152">
        <v>2.0666452232695809</v>
      </c>
      <c r="F169" s="152">
        <v>-15.668522511339333</v>
      </c>
      <c r="G169" s="152">
        <v>4.1321901162821861</v>
      </c>
      <c r="H169" s="152">
        <v>-0.51213521436876963</v>
      </c>
      <c r="I169" s="152">
        <v>4.7402240613765079</v>
      </c>
      <c r="J169" s="152">
        <v>-4.2906984121142688</v>
      </c>
      <c r="K169" s="152">
        <v>1.8150671624672876</v>
      </c>
      <c r="L169" s="152">
        <v>-2.3983495436483371</v>
      </c>
      <c r="M169" s="152">
        <v>9.1232380819966874</v>
      </c>
      <c r="N169" s="152">
        <v>2.5957863637602774</v>
      </c>
      <c r="O169" s="172">
        <v>0.82775604740381592</v>
      </c>
      <c r="P169" s="152">
        <v>1.1210329203006353</v>
      </c>
    </row>
    <row r="170" spans="1:16" s="91" customFormat="1" x14ac:dyDescent="0.2">
      <c r="A170" s="186"/>
      <c r="B170" s="252" t="s">
        <v>1</v>
      </c>
      <c r="C170" s="152">
        <v>0.23589689458296537</v>
      </c>
      <c r="D170" s="152">
        <v>-4.1265757210796732</v>
      </c>
      <c r="E170" s="152">
        <v>-0.1403063752390965</v>
      </c>
      <c r="F170" s="152">
        <v>-16.245755323348444</v>
      </c>
      <c r="G170" s="152">
        <v>3.581101092068617</v>
      </c>
      <c r="H170" s="152">
        <v>-8.3635099831967921</v>
      </c>
      <c r="I170" s="152">
        <v>1.2510038442427263</v>
      </c>
      <c r="J170" s="152">
        <v>-4.0283532971115861</v>
      </c>
      <c r="K170" s="152">
        <v>0.76446017114886189</v>
      </c>
      <c r="L170" s="152">
        <v>-3.6795070708213307</v>
      </c>
      <c r="M170" s="152">
        <v>9.4206149593468069</v>
      </c>
      <c r="N170" s="152">
        <v>0.85915724198197818</v>
      </c>
      <c r="O170" s="172">
        <v>0.28443818222332329</v>
      </c>
      <c r="P170" s="152">
        <v>-6.3626405258165875E-2</v>
      </c>
    </row>
    <row r="171" spans="1:16" s="91" customFormat="1" x14ac:dyDescent="0.2">
      <c r="A171" s="186"/>
      <c r="B171" s="252" t="s">
        <v>2</v>
      </c>
      <c r="C171" s="152">
        <v>-0.1974048540215656</v>
      </c>
      <c r="D171" s="152">
        <v>0.3742183097372509</v>
      </c>
      <c r="E171" s="152">
        <v>-0.33136101959976294</v>
      </c>
      <c r="F171" s="152">
        <v>-13.052927095093391</v>
      </c>
      <c r="G171" s="152">
        <v>4.1306903127305228</v>
      </c>
      <c r="H171" s="152">
        <v>-9.8412321569896104</v>
      </c>
      <c r="I171" s="152">
        <v>-3.6818570558382446</v>
      </c>
      <c r="J171" s="152">
        <v>-6.8903009416306338</v>
      </c>
      <c r="K171" s="152">
        <v>0.39628320642595138</v>
      </c>
      <c r="L171" s="152">
        <v>-2.8230998626904702</v>
      </c>
      <c r="M171" s="152">
        <v>10.539461003738481</v>
      </c>
      <c r="N171" s="152">
        <v>-0.30938370767537027</v>
      </c>
      <c r="O171" s="172">
        <v>-0.24597591362816029</v>
      </c>
      <c r="P171" s="152">
        <v>-0.55012223685405592</v>
      </c>
    </row>
    <row r="172" spans="1:16" s="91" customFormat="1" ht="21.75" customHeight="1" x14ac:dyDescent="0.2">
      <c r="A172" s="294">
        <v>2019</v>
      </c>
      <c r="B172" s="293" t="s">
        <v>3</v>
      </c>
      <c r="C172" s="253">
        <v>0.46365954406419885</v>
      </c>
      <c r="D172" s="253">
        <v>2.2838073597457376</v>
      </c>
      <c r="E172" s="253">
        <v>0.93570807310119353</v>
      </c>
      <c r="F172" s="152">
        <v>-1.1969037879052569</v>
      </c>
      <c r="G172" s="152">
        <v>3.2516916973976517</v>
      </c>
      <c r="H172" s="253">
        <v>-4.4905656914620673</v>
      </c>
      <c r="I172" s="253">
        <v>-3.5354559845953371</v>
      </c>
      <c r="J172" s="253">
        <v>-1.4206058058859217</v>
      </c>
      <c r="K172" s="253">
        <v>0.49499475845746765</v>
      </c>
      <c r="L172" s="253">
        <v>1.5826246593167337</v>
      </c>
      <c r="M172" s="253">
        <v>6.7741673733352048</v>
      </c>
      <c r="N172" s="253">
        <v>-2.2432696392826079</v>
      </c>
      <c r="O172" s="172">
        <v>1.2342612091162275</v>
      </c>
      <c r="P172" s="253">
        <v>5.3882985591391375E-2</v>
      </c>
    </row>
    <row r="173" spans="1:16" s="91" customFormat="1" x14ac:dyDescent="0.2">
      <c r="A173" s="294"/>
      <c r="B173" s="293" t="s">
        <v>4</v>
      </c>
      <c r="C173" s="253">
        <v>0.4962633340063638</v>
      </c>
      <c r="D173" s="253">
        <v>5.3759973032322828</v>
      </c>
      <c r="E173" s="253">
        <v>0.1290881672253219</v>
      </c>
      <c r="F173" s="152">
        <v>-1.8712792464132488</v>
      </c>
      <c r="G173" s="152">
        <v>0.98956584401759251</v>
      </c>
      <c r="H173" s="253">
        <v>-0.68597250235910012</v>
      </c>
      <c r="I173" s="253">
        <v>-2.9060913511551822</v>
      </c>
      <c r="J173" s="253">
        <v>-2.5167126434430531</v>
      </c>
      <c r="K173" s="253">
        <v>0.72405925498832957</v>
      </c>
      <c r="L173" s="253">
        <v>0.2576349053248439</v>
      </c>
      <c r="M173" s="253">
        <v>7.5415545183636468</v>
      </c>
      <c r="N173" s="253">
        <v>-0.74881826540958984</v>
      </c>
      <c r="O173" s="172">
        <v>0.6215301474633117</v>
      </c>
      <c r="P173" s="253">
        <v>3.1739669193209252E-2</v>
      </c>
    </row>
    <row r="174" spans="1:16" s="91" customFormat="1" x14ac:dyDescent="0.2">
      <c r="A174" s="294"/>
      <c r="B174" s="293" t="s">
        <v>1</v>
      </c>
      <c r="C174" s="253">
        <v>1.0974524487095572</v>
      </c>
      <c r="D174" s="253">
        <v>5.3343929486147745</v>
      </c>
      <c r="E174" s="253">
        <v>3.0708203750418495</v>
      </c>
      <c r="F174" s="152">
        <v>6.4794579071953073</v>
      </c>
      <c r="G174" s="152">
        <v>1.8221655422314242</v>
      </c>
      <c r="H174" s="253">
        <v>6.6339033610453679</v>
      </c>
      <c r="I174" s="253">
        <v>3.4392654387256583</v>
      </c>
      <c r="J174" s="253">
        <v>-3.3994880550808682</v>
      </c>
      <c r="K174" s="253">
        <v>0.97220753990967523</v>
      </c>
      <c r="L174" s="253">
        <v>1.0199932537533707</v>
      </c>
      <c r="M174" s="253">
        <v>6.8694691249243656</v>
      </c>
      <c r="N174" s="253">
        <v>-5.9037198193978568E-2</v>
      </c>
      <c r="O174" s="172">
        <v>0.39442463972718667</v>
      </c>
      <c r="P174" s="253">
        <v>0.73452962138724764</v>
      </c>
    </row>
    <row r="175" spans="1:16" s="91" customFormat="1" x14ac:dyDescent="0.2">
      <c r="A175" s="294"/>
      <c r="B175" s="293" t="s">
        <v>2</v>
      </c>
      <c r="C175" s="253">
        <v>1.4665260519211909</v>
      </c>
      <c r="D175" s="253">
        <v>2.9974285879316609</v>
      </c>
      <c r="E175" s="253">
        <v>2.4775454490239435</v>
      </c>
      <c r="F175" s="152">
        <v>18.308095908581244</v>
      </c>
      <c r="G175" s="152">
        <v>-0.55611768694314723</v>
      </c>
      <c r="H175" s="253">
        <v>7.5404188835177743</v>
      </c>
      <c r="I175" s="253">
        <v>4.925155136023962</v>
      </c>
      <c r="J175" s="253">
        <v>-4.4210708969515178</v>
      </c>
      <c r="K175" s="253">
        <v>1.69188843499537</v>
      </c>
      <c r="L175" s="253">
        <v>0.98139512432016129</v>
      </c>
      <c r="M175" s="253">
        <v>4.8371974826810771E-2</v>
      </c>
      <c r="N175" s="253">
        <v>3.0940497625109975</v>
      </c>
      <c r="O175" s="172">
        <v>1.0259376023229683</v>
      </c>
      <c r="P175" s="253">
        <v>1.2070132008941803</v>
      </c>
    </row>
    <row r="176" spans="1:16" s="91" customFormat="1" ht="21.75" customHeight="1" x14ac:dyDescent="0.2">
      <c r="A176" s="294">
        <v>2020</v>
      </c>
      <c r="B176" s="293" t="s">
        <v>3</v>
      </c>
      <c r="C176" s="253">
        <v>-2.1476118286080204</v>
      </c>
      <c r="D176" s="253">
        <v>2.0530101632825204</v>
      </c>
      <c r="E176" s="253">
        <v>-2.2905308475516306</v>
      </c>
      <c r="F176" s="152">
        <v>14.975124982876942</v>
      </c>
      <c r="G176" s="152">
        <v>-8.8402399110100163</v>
      </c>
      <c r="H176" s="253">
        <v>14.910507174677967</v>
      </c>
      <c r="I176" s="253">
        <v>1.6447445778932979</v>
      </c>
      <c r="J176" s="253">
        <v>-10.534607286951481</v>
      </c>
      <c r="K176" s="253">
        <v>-1.5255276637683779</v>
      </c>
      <c r="L176" s="253">
        <v>-7.4751106659984412</v>
      </c>
      <c r="M176" s="253">
        <v>-7.6222094110733885E-3</v>
      </c>
      <c r="N176" s="253">
        <v>1.8115810924267173</v>
      </c>
      <c r="O176" s="172">
        <v>-2.7241044390711844</v>
      </c>
      <c r="P176" s="253">
        <v>-2.2969017017024917</v>
      </c>
    </row>
    <row r="177" spans="1:16" s="91" customFormat="1" x14ac:dyDescent="0.2">
      <c r="A177" s="294"/>
      <c r="B177" s="293" t="s">
        <v>4</v>
      </c>
      <c r="C177" s="253">
        <v>-24.247046848260712</v>
      </c>
      <c r="D177" s="253">
        <v>-6.5998723310181528</v>
      </c>
      <c r="E177" s="253">
        <v>-20.320297766503515</v>
      </c>
      <c r="F177" s="152">
        <v>-17.958280049616249</v>
      </c>
      <c r="G177" s="152">
        <v>-26.357616296015639</v>
      </c>
      <c r="H177" s="253">
        <v>-2.3493956510710623</v>
      </c>
      <c r="I177" s="253">
        <v>-14.109824503496704</v>
      </c>
      <c r="J177" s="253">
        <v>-42.21164531176381</v>
      </c>
      <c r="K177" s="253">
        <v>-23.979065349909956</v>
      </c>
      <c r="L177" s="253">
        <v>-45.163546961618437</v>
      </c>
      <c r="M177" s="253">
        <v>-22.096707731507713</v>
      </c>
      <c r="N177" s="253">
        <v>-8.4250167142243981</v>
      </c>
      <c r="O177" s="172">
        <v>-31.573546836017353</v>
      </c>
      <c r="P177" s="253">
        <v>-24.284465979894389</v>
      </c>
    </row>
    <row r="178" spans="1:16" s="91" customFormat="1" x14ac:dyDescent="0.2">
      <c r="A178" s="294"/>
      <c r="B178" s="293" t="s">
        <v>1</v>
      </c>
      <c r="C178" s="253">
        <v>-11.767047171309542</v>
      </c>
      <c r="D178" s="253">
        <v>-3.288648813517725</v>
      </c>
      <c r="E178" s="253">
        <v>-7.364114743762606</v>
      </c>
      <c r="F178" s="152">
        <v>-2.2305359319771734</v>
      </c>
      <c r="G178" s="152">
        <v>-11.734481978193079</v>
      </c>
      <c r="H178" s="253">
        <v>6.760836389673619</v>
      </c>
      <c r="I178" s="253">
        <v>-8.338305328525875</v>
      </c>
      <c r="J178" s="253">
        <v>-17.01590314453415</v>
      </c>
      <c r="K178" s="253">
        <v>-12.434045576002362</v>
      </c>
      <c r="L178" s="253">
        <v>-10.578720142186759</v>
      </c>
      <c r="M178" s="253">
        <v>-16.503622868979573</v>
      </c>
      <c r="N178" s="253">
        <v>-5.4721175480361488</v>
      </c>
      <c r="O178" s="172">
        <v>-19.95752159102453</v>
      </c>
      <c r="P178" s="253">
        <v>-11.855772549989908</v>
      </c>
    </row>
    <row r="179" spans="1:16" s="91" customFormat="1" x14ac:dyDescent="0.2">
      <c r="A179" s="294"/>
      <c r="B179" s="293" t="s">
        <v>2</v>
      </c>
      <c r="C179" s="253">
        <v>-10.409079800465603</v>
      </c>
      <c r="D179" s="253">
        <v>-2.658456282635302</v>
      </c>
      <c r="E179" s="253">
        <v>-6.1626293342314398</v>
      </c>
      <c r="F179" s="152">
        <v>-7.1329804810899455</v>
      </c>
      <c r="G179" s="152">
        <v>-8.001645825803994</v>
      </c>
      <c r="H179" s="253">
        <v>-0.15634965829877112</v>
      </c>
      <c r="I179" s="253">
        <v>-4.5159803092316153</v>
      </c>
      <c r="J179" s="253">
        <v>-6.5805372292861204</v>
      </c>
      <c r="K179" s="253">
        <v>-11.716539164678075</v>
      </c>
      <c r="L179" s="253">
        <v>-17.838128577753608</v>
      </c>
      <c r="M179" s="253">
        <v>-11.103450610063703</v>
      </c>
      <c r="N179" s="253">
        <v>-5.1347008678561341</v>
      </c>
      <c r="O179" s="172">
        <v>-16.490196078190579</v>
      </c>
      <c r="P179" s="253">
        <v>-10.544948872475434</v>
      </c>
    </row>
    <row r="180" spans="1:16" s="91" customFormat="1" ht="21.75" customHeight="1" x14ac:dyDescent="0.2">
      <c r="A180" s="294">
        <v>2021</v>
      </c>
      <c r="B180" s="293" t="s">
        <v>3</v>
      </c>
      <c r="C180" s="253">
        <v>-8.52707812297181</v>
      </c>
      <c r="D180" s="253">
        <v>-1.5807193097189365</v>
      </c>
      <c r="E180" s="253">
        <v>-3.6799862224980884</v>
      </c>
      <c r="F180" s="152">
        <v>-9.8357160772101988</v>
      </c>
      <c r="G180" s="152">
        <v>-0.45805401900902432</v>
      </c>
      <c r="H180" s="253">
        <v>-13.347607793923933</v>
      </c>
      <c r="I180" s="253">
        <v>0.31949126371877412</v>
      </c>
      <c r="J180" s="253">
        <v>2.7871187650203799</v>
      </c>
      <c r="K180" s="253">
        <v>-10.500486795375163</v>
      </c>
      <c r="L180" s="253">
        <v>-21.441850756287085</v>
      </c>
      <c r="M180" s="253">
        <v>-10.007283708254466</v>
      </c>
      <c r="N180" s="253">
        <v>-0.65589144549248468</v>
      </c>
      <c r="O180" s="172">
        <v>-16.850005741484374</v>
      </c>
      <c r="P180" s="253">
        <v>-8.7124818184182047</v>
      </c>
    </row>
    <row r="181" spans="1:16" s="91" customFormat="1" x14ac:dyDescent="0.2">
      <c r="A181" s="294"/>
      <c r="B181" s="293" t="s">
        <v>4</v>
      </c>
      <c r="C181" s="253">
        <v>25.799855927628634</v>
      </c>
      <c r="D181" s="253">
        <v>4.774387587141371</v>
      </c>
      <c r="E181" s="253">
        <v>24.423054251005063</v>
      </c>
      <c r="F181" s="152">
        <v>33.846098741999619</v>
      </c>
      <c r="G181" s="152">
        <v>33.027748218388254</v>
      </c>
      <c r="H181" s="253">
        <v>-1.6281781327282863</v>
      </c>
      <c r="I181" s="253">
        <v>23.40311670027728</v>
      </c>
      <c r="J181" s="253">
        <v>73.093174886054641</v>
      </c>
      <c r="K181" s="253">
        <v>23.764033402886355</v>
      </c>
      <c r="L181" s="253">
        <v>59.475667025544169</v>
      </c>
      <c r="M181" s="253">
        <v>13.019681572112439</v>
      </c>
      <c r="N181" s="253">
        <v>9.2697063017457495</v>
      </c>
      <c r="O181" s="172">
        <v>35.157998093203588</v>
      </c>
      <c r="P181" s="253">
        <v>25.480759229259299</v>
      </c>
    </row>
    <row r="182" spans="1:16" s="91" customFormat="1" x14ac:dyDescent="0.2">
      <c r="A182" s="294"/>
      <c r="B182" s="293" t="s">
        <v>1</v>
      </c>
      <c r="C182" s="253">
        <v>9.9484911570693502</v>
      </c>
      <c r="D182" s="253">
        <v>0.95320973306627366</v>
      </c>
      <c r="E182" s="253">
        <v>2.8585955982832312</v>
      </c>
      <c r="F182" s="152">
        <v>8.6906815169185201</v>
      </c>
      <c r="G182" s="152">
        <v>5.8318626929349193</v>
      </c>
      <c r="H182" s="253">
        <v>-12.214771522568457</v>
      </c>
      <c r="I182" s="253">
        <v>12.60625290765185</v>
      </c>
      <c r="J182" s="253">
        <v>19.709213439098971</v>
      </c>
      <c r="K182" s="253">
        <v>10.971618605859135</v>
      </c>
      <c r="L182" s="253">
        <v>7.6238498078796901</v>
      </c>
      <c r="M182" s="253">
        <v>8.2193587602891416</v>
      </c>
      <c r="N182" s="253">
        <v>5.8944155560932687</v>
      </c>
      <c r="O182" s="172">
        <v>20.460313654286423</v>
      </c>
      <c r="P182" s="253">
        <v>9.7847817188328143</v>
      </c>
    </row>
    <row r="183" spans="1:16" s="91" customFormat="1" x14ac:dyDescent="0.2">
      <c r="A183" s="294"/>
      <c r="B183" s="293" t="s">
        <v>2</v>
      </c>
      <c r="C183" s="253">
        <v>10.564605389378556</v>
      </c>
      <c r="D183" s="253">
        <v>1.7354006949763079</v>
      </c>
      <c r="E183" s="253">
        <v>2.8367455634467742</v>
      </c>
      <c r="F183" s="152">
        <v>4.9078175803918711</v>
      </c>
      <c r="G183" s="152">
        <v>3.7455041775170672</v>
      </c>
      <c r="H183" s="253">
        <v>-4.4116059407779513</v>
      </c>
      <c r="I183" s="253">
        <v>9.5802853475232208</v>
      </c>
      <c r="J183" s="253">
        <v>14.123610608665826</v>
      </c>
      <c r="K183" s="253">
        <v>12.152760760684277</v>
      </c>
      <c r="L183" s="253">
        <v>19.167813550885683</v>
      </c>
      <c r="M183" s="253">
        <v>9.5387990765846808</v>
      </c>
      <c r="N183" s="253">
        <v>4.139297714251744</v>
      </c>
      <c r="O183" s="172">
        <v>20.06736666176554</v>
      </c>
      <c r="P183" s="253">
        <v>10.515899600026346</v>
      </c>
    </row>
    <row r="184" spans="1:16" s="91" customFormat="1" ht="22.5" customHeight="1" x14ac:dyDescent="0.2">
      <c r="A184" s="294">
        <v>2022</v>
      </c>
      <c r="B184" s="293" t="s">
        <v>3</v>
      </c>
      <c r="C184" s="253">
        <v>12.450143659208358</v>
      </c>
      <c r="D184" s="253">
        <v>0.73948693086152151</v>
      </c>
      <c r="E184" s="253">
        <v>5.1847663397474708</v>
      </c>
      <c r="F184" s="152">
        <v>9.9008897485525882</v>
      </c>
      <c r="G184" s="152">
        <v>5.8292053304799918</v>
      </c>
      <c r="H184" s="253">
        <v>2.7937688205486255</v>
      </c>
      <c r="I184" s="253">
        <v>2.4645182550410594</v>
      </c>
      <c r="J184" s="253">
        <v>9.9268396736879705</v>
      </c>
      <c r="K184" s="253">
        <v>14.538097087399171</v>
      </c>
      <c r="L184" s="253">
        <v>35.002574449020194</v>
      </c>
      <c r="M184" s="253">
        <v>13.695341206803157</v>
      </c>
      <c r="N184" s="253">
        <v>2.5762321787349052</v>
      </c>
      <c r="O184" s="172">
        <v>22.191939134701897</v>
      </c>
      <c r="P184" s="253">
        <v>12.518602915916134</v>
      </c>
    </row>
    <row r="185" spans="1:16" s="91" customFormat="1" x14ac:dyDescent="0.2">
      <c r="A185" s="294"/>
      <c r="B185" s="293" t="s">
        <v>4</v>
      </c>
      <c r="C185" s="253">
        <v>5.021021090054778</v>
      </c>
      <c r="D185" s="253">
        <v>0.85835724089375898</v>
      </c>
      <c r="E185" s="253">
        <v>-1.1089344100213672</v>
      </c>
      <c r="F185" s="152">
        <v>3.5746793535017751</v>
      </c>
      <c r="G185" s="152">
        <v>-4.074498856586839</v>
      </c>
      <c r="H185" s="253">
        <v>5.6619304055255837</v>
      </c>
      <c r="I185" s="253">
        <v>3.1058349041621414</v>
      </c>
      <c r="J185" s="253">
        <v>4.2520849610805156</v>
      </c>
      <c r="K185" s="253">
        <v>6.4878610291272842</v>
      </c>
      <c r="L185" s="253">
        <v>12.772329909562718</v>
      </c>
      <c r="M185" s="253">
        <v>13.188806055086634</v>
      </c>
      <c r="N185" s="253">
        <v>2.8592210407013763</v>
      </c>
      <c r="O185" s="172">
        <v>6.04898354636354</v>
      </c>
      <c r="P185" s="253">
        <v>5.1952491016693747</v>
      </c>
    </row>
    <row r="186" spans="1:16" s="91" customFormat="1" x14ac:dyDescent="0.2">
      <c r="A186" s="294"/>
      <c r="B186" s="293" t="s">
        <v>1</v>
      </c>
      <c r="C186" s="253">
        <v>2.7998708997868604</v>
      </c>
      <c r="D186" s="253">
        <v>1.7553868297404351</v>
      </c>
      <c r="E186" s="253">
        <v>7.4734578224955328E-2</v>
      </c>
      <c r="F186" s="152">
        <v>3.5554503076249189</v>
      </c>
      <c r="G186" s="152">
        <v>-0.93213673664899188</v>
      </c>
      <c r="H186" s="253">
        <v>-0.99731015648713006</v>
      </c>
      <c r="I186" s="253">
        <v>5.6048830718955722</v>
      </c>
      <c r="J186" s="253">
        <v>4.3196008421286347</v>
      </c>
      <c r="K186" s="253">
        <v>3.2528906364591492</v>
      </c>
      <c r="L186" s="253">
        <v>2.582036610846461</v>
      </c>
      <c r="M186" s="253">
        <v>10.491844258494476</v>
      </c>
      <c r="N186" s="253">
        <v>3.2482148281254286</v>
      </c>
      <c r="O186" s="172">
        <v>1.5227726188891344</v>
      </c>
      <c r="P186" s="253">
        <v>2.9131337001674362</v>
      </c>
    </row>
    <row r="187" spans="1:16" s="91" customFormat="1" x14ac:dyDescent="0.2">
      <c r="A187" s="294"/>
      <c r="B187" s="293" t="s">
        <v>2</v>
      </c>
      <c r="C187" s="253">
        <v>0.64119390849775026</v>
      </c>
      <c r="D187" s="253">
        <v>0.54587160339483187</v>
      </c>
      <c r="E187" s="253">
        <v>-0.27317710252333649</v>
      </c>
      <c r="F187" s="152">
        <v>2.1092122196144425</v>
      </c>
      <c r="G187" s="152">
        <v>-1.4876643790221022</v>
      </c>
      <c r="H187" s="253">
        <v>-0.92095400146183781</v>
      </c>
      <c r="I187" s="253">
        <v>6.4805101358039963</v>
      </c>
      <c r="J187" s="253">
        <v>1.7053805078849127</v>
      </c>
      <c r="K187" s="253">
        <v>0.73931981572112893</v>
      </c>
      <c r="L187" s="253">
        <v>0.72969992898650471</v>
      </c>
      <c r="M187" s="253">
        <v>6.6887885337193698</v>
      </c>
      <c r="N187" s="253">
        <v>2.2835758398187744</v>
      </c>
      <c r="O187" s="172">
        <v>-2.6931775260059077</v>
      </c>
      <c r="P187" s="253">
        <v>0.69601673589978486</v>
      </c>
    </row>
    <row r="188" spans="1:16" s="91" customFormat="1" x14ac:dyDescent="0.2">
      <c r="A188" s="294"/>
      <c r="B188" s="293"/>
      <c r="C188" s="301"/>
      <c r="D188" s="253"/>
      <c r="E188" s="253"/>
      <c r="F188" s="152"/>
      <c r="G188" s="152"/>
      <c r="H188" s="253"/>
      <c r="I188" s="253"/>
      <c r="J188" s="253"/>
      <c r="K188" s="253"/>
      <c r="L188" s="253"/>
      <c r="M188" s="253"/>
      <c r="N188" s="253"/>
      <c r="O188" s="172"/>
      <c r="P188" s="253"/>
    </row>
    <row r="189" spans="1:16" s="91" customFormat="1" ht="14.25" x14ac:dyDescent="0.2">
      <c r="A189" s="85" t="s">
        <v>223</v>
      </c>
      <c r="B189" s="84"/>
      <c r="F189" s="186"/>
      <c r="G189" s="186"/>
      <c r="O189" s="250"/>
    </row>
    <row r="190" spans="1:16" s="91" customFormat="1" ht="21.75" customHeight="1" x14ac:dyDescent="0.2">
      <c r="A190" s="254">
        <v>2018</v>
      </c>
      <c r="B190" s="252" t="s">
        <v>3</v>
      </c>
      <c r="C190" s="152">
        <v>2.0852052855580006</v>
      </c>
      <c r="D190" s="152">
        <v>-0.64375325362391322</v>
      </c>
      <c r="E190" s="152">
        <v>1.6110327349473375</v>
      </c>
      <c r="F190" s="152">
        <v>-13.908305345202109</v>
      </c>
      <c r="G190" s="152">
        <v>2.3848988245679603</v>
      </c>
      <c r="H190" s="152">
        <v>3.7506397510354672</v>
      </c>
      <c r="I190" s="152">
        <v>3.2871256164854756</v>
      </c>
      <c r="J190" s="152">
        <v>3.5376697298705073</v>
      </c>
      <c r="K190" s="152">
        <v>2.1052491146019481</v>
      </c>
      <c r="L190" s="152">
        <v>0.58386562818295573</v>
      </c>
      <c r="M190" s="152">
        <v>4.6358314077363794</v>
      </c>
      <c r="N190" s="152">
        <v>2.8321938686512782</v>
      </c>
      <c r="O190" s="152">
        <v>1.2666591140698014</v>
      </c>
      <c r="P190" s="255">
        <v>1.7554928075809606</v>
      </c>
    </row>
    <row r="191" spans="1:16" s="91" customFormat="1" ht="14.25" customHeight="1" x14ac:dyDescent="0.2">
      <c r="A191" s="254"/>
      <c r="B191" s="252" t="s">
        <v>4</v>
      </c>
      <c r="C191" s="152">
        <v>1.8969493221438816</v>
      </c>
      <c r="D191" s="152">
        <v>-2.0504675646970782</v>
      </c>
      <c r="E191" s="152">
        <v>2.2519641846159955</v>
      </c>
      <c r="F191" s="152">
        <v>-15.028635075278384</v>
      </c>
      <c r="G191" s="152">
        <v>3.661379902065387</v>
      </c>
      <c r="H191" s="152">
        <v>3.4557509488146287</v>
      </c>
      <c r="I191" s="152">
        <v>2.6992287520035685</v>
      </c>
      <c r="J191" s="152">
        <v>0.72895423909227208</v>
      </c>
      <c r="K191" s="152">
        <v>1.98184670529713</v>
      </c>
      <c r="L191" s="152">
        <v>-0.34693468791721083</v>
      </c>
      <c r="M191" s="152">
        <v>5.6193880082398229</v>
      </c>
      <c r="N191" s="152">
        <v>2.7176277142244132</v>
      </c>
      <c r="O191" s="152">
        <v>1.203346501353697</v>
      </c>
      <c r="P191" s="255">
        <v>1.6003037016665944</v>
      </c>
    </row>
    <row r="192" spans="1:16" s="91" customFormat="1" x14ac:dyDescent="0.2">
      <c r="A192" s="254"/>
      <c r="B192" s="252" t="s">
        <v>1</v>
      </c>
      <c r="C192" s="152">
        <v>1.4206957895606331</v>
      </c>
      <c r="D192" s="152">
        <v>-3.3524307059114355</v>
      </c>
      <c r="E192" s="152">
        <v>1.8820327424184713</v>
      </c>
      <c r="F192" s="152">
        <v>-16.387694927055485</v>
      </c>
      <c r="G192" s="152">
        <v>3.9658395937337332</v>
      </c>
      <c r="H192" s="152">
        <v>0.63048907655736119</v>
      </c>
      <c r="I192" s="152">
        <v>2.5666171341711896</v>
      </c>
      <c r="J192" s="152">
        <v>-1.5696651425121888</v>
      </c>
      <c r="K192" s="152">
        <v>1.6577258457400879</v>
      </c>
      <c r="L192" s="152">
        <v>-1.8191172297176705</v>
      </c>
      <c r="M192" s="152">
        <v>7.1258632659280119</v>
      </c>
      <c r="N192" s="152">
        <v>2.2484924594901035</v>
      </c>
      <c r="O192" s="152">
        <v>1.0704789537585135</v>
      </c>
      <c r="P192" s="255">
        <v>1.135985813467677</v>
      </c>
    </row>
    <row r="193" spans="1:16" s="91" customFormat="1" ht="12.75" customHeight="1" x14ac:dyDescent="0.2">
      <c r="A193" s="254"/>
      <c r="B193" s="252" t="s">
        <v>2</v>
      </c>
      <c r="C193" s="152">
        <v>0.70948979177380966</v>
      </c>
      <c r="D193" s="152">
        <v>-2.9409694459424873</v>
      </c>
      <c r="E193" s="152">
        <v>1.0098811236570748</v>
      </c>
      <c r="F193" s="152">
        <v>-16.197248746219582</v>
      </c>
      <c r="G193" s="152">
        <v>4.0158742864299102</v>
      </c>
      <c r="H193" s="152">
        <v>-3.8016290671619712</v>
      </c>
      <c r="I193" s="152">
        <v>1.1959450684799977</v>
      </c>
      <c r="J193" s="152">
        <v>-4.042345493111954</v>
      </c>
      <c r="K193" s="152">
        <v>1.1157121579317364</v>
      </c>
      <c r="L193" s="152">
        <v>-2.7293032255200189</v>
      </c>
      <c r="M193" s="152">
        <v>8.5985960058123858</v>
      </c>
      <c r="N193" s="152">
        <v>1.3885780085420629</v>
      </c>
      <c r="O193" s="152">
        <v>0.46977881864780358</v>
      </c>
      <c r="P193" s="255">
        <v>0.41501981455447368</v>
      </c>
    </row>
    <row r="194" spans="1:16" s="91" customFormat="1" ht="21.75" customHeight="1" x14ac:dyDescent="0.2">
      <c r="A194" s="254">
        <v>2019</v>
      </c>
      <c r="B194" s="252" t="s">
        <v>3</v>
      </c>
      <c r="C194" s="152">
        <v>0.46561788471757293</v>
      </c>
      <c r="D194" s="152">
        <v>-1.5765170375243498</v>
      </c>
      <c r="E194" s="152">
        <v>0.62965159757288891</v>
      </c>
      <c r="F194" s="152">
        <v>-11.893665747651394</v>
      </c>
      <c r="G194" s="152">
        <v>3.769167350413305</v>
      </c>
      <c r="H194" s="152">
        <v>-5.8842682391544994</v>
      </c>
      <c r="I194" s="152">
        <v>-0.3746032858768622</v>
      </c>
      <c r="J194" s="152">
        <v>-4.1880892320368845</v>
      </c>
      <c r="K194" s="152">
        <v>0.86534364840344935</v>
      </c>
      <c r="L194" s="152">
        <v>-1.8555376876848384</v>
      </c>
      <c r="M194" s="152">
        <v>8.9496295596616307</v>
      </c>
      <c r="N194" s="152">
        <v>0.21191312448340938</v>
      </c>
      <c r="O194" s="152">
        <v>0.52417740226902154</v>
      </c>
      <c r="P194" s="255">
        <v>0.13835966131399147</v>
      </c>
    </row>
    <row r="195" spans="1:16" s="91" customFormat="1" x14ac:dyDescent="0.2">
      <c r="A195" s="254"/>
      <c r="B195" s="252" t="s">
        <v>4</v>
      </c>
      <c r="C195" s="152">
        <v>0.2497891122024587</v>
      </c>
      <c r="D195" s="152">
        <v>0.91740297462423737</v>
      </c>
      <c r="E195" s="152">
        <v>0.15048808859252638</v>
      </c>
      <c r="F195" s="152">
        <v>-8.463814940550062</v>
      </c>
      <c r="G195" s="152">
        <v>2.9728460076297925</v>
      </c>
      <c r="H195" s="152">
        <v>-5.9329701151386143</v>
      </c>
      <c r="I195" s="152">
        <v>-2.2543344557158451</v>
      </c>
      <c r="J195" s="152">
        <v>-3.7542989248955827</v>
      </c>
      <c r="K195" s="152">
        <v>0.59508719969483259</v>
      </c>
      <c r="L195" s="152">
        <v>-1.1930128763624426</v>
      </c>
      <c r="M195" s="152">
        <v>8.5401638113266731</v>
      </c>
      <c r="N195" s="152">
        <v>-0.61430751380477933</v>
      </c>
      <c r="O195" s="172">
        <v>0.4731711670349581</v>
      </c>
      <c r="P195" s="255">
        <v>-0.13202669210287121</v>
      </c>
    </row>
    <row r="196" spans="1:16" s="91" customFormat="1" x14ac:dyDescent="0.2">
      <c r="A196" s="254"/>
      <c r="B196" s="252" t="s">
        <v>1</v>
      </c>
      <c r="C196" s="152">
        <v>0.46510587225878641</v>
      </c>
      <c r="D196" s="152">
        <v>3.3310305036993393</v>
      </c>
      <c r="E196" s="152">
        <v>0.94814992947296339</v>
      </c>
      <c r="F196" s="152">
        <v>-2.711592090355619</v>
      </c>
      <c r="G196" s="152">
        <v>2.5348007622011837</v>
      </c>
      <c r="H196" s="152">
        <v>-2.2715378790859386</v>
      </c>
      <c r="I196" s="152">
        <v>-1.7091982720653265</v>
      </c>
      <c r="J196" s="152">
        <v>-3.5956243175293556</v>
      </c>
      <c r="K196" s="152">
        <v>0.64743950731516176</v>
      </c>
      <c r="L196" s="152">
        <v>-6.9948111103501631E-3</v>
      </c>
      <c r="M196" s="152">
        <v>7.9015822131512037</v>
      </c>
      <c r="N196" s="152">
        <v>-0.84090368500875368</v>
      </c>
      <c r="O196" s="172">
        <v>0.50052161427329711</v>
      </c>
      <c r="P196" s="255">
        <v>6.7177458758060915E-2</v>
      </c>
    </row>
    <row r="197" spans="1:16" s="91" customFormat="1" x14ac:dyDescent="0.2">
      <c r="A197" s="254"/>
      <c r="B197" s="252" t="s">
        <v>2</v>
      </c>
      <c r="C197" s="152">
        <v>0.88046268848567255</v>
      </c>
      <c r="D197" s="152">
        <v>3.9929941614438746</v>
      </c>
      <c r="E197" s="152">
        <v>1.6463789499429948</v>
      </c>
      <c r="F197" s="152">
        <v>5.2162258036377196</v>
      </c>
      <c r="G197" s="152">
        <v>1.3729670001604743</v>
      </c>
      <c r="H197" s="152">
        <v>2.127781430862985</v>
      </c>
      <c r="I197" s="152">
        <v>0.40206766839707697</v>
      </c>
      <c r="J197" s="152">
        <v>-2.9304752147534918</v>
      </c>
      <c r="K197" s="152">
        <v>0.97103893920966744</v>
      </c>
      <c r="L197" s="152">
        <v>0.95868071835687463</v>
      </c>
      <c r="M197" s="152">
        <v>5.2431985377348722</v>
      </c>
      <c r="N197" s="152">
        <v>2.7112066652623668E-3</v>
      </c>
      <c r="O197" s="152">
        <v>0.81882167205058476</v>
      </c>
      <c r="P197" s="255">
        <v>0.50560328736670712</v>
      </c>
    </row>
    <row r="198" spans="1:16" s="91" customFormat="1" ht="21.75" customHeight="1" x14ac:dyDescent="0.2">
      <c r="A198" s="254">
        <v>2020</v>
      </c>
      <c r="B198" s="252" t="s">
        <v>3</v>
      </c>
      <c r="C198" s="152">
        <v>0.22597250027225346</v>
      </c>
      <c r="D198" s="152">
        <v>3.9248879504339751</v>
      </c>
      <c r="E198" s="152">
        <v>0.82649869465734049</v>
      </c>
      <c r="F198" s="152">
        <v>9.3517610036827126</v>
      </c>
      <c r="G198" s="152">
        <v>-1.6999695555754202</v>
      </c>
      <c r="H198" s="152">
        <v>7.0407790024786143</v>
      </c>
      <c r="I198" s="152">
        <v>1.7247061036987921</v>
      </c>
      <c r="J198" s="152">
        <v>-5.2049327968355712</v>
      </c>
      <c r="K198" s="152">
        <v>0.46558318903389129</v>
      </c>
      <c r="L198" s="152">
        <v>-1.3301379105870703</v>
      </c>
      <c r="M198" s="152">
        <v>3.5600932699390908</v>
      </c>
      <c r="N198" s="152">
        <v>1.0135073455020516</v>
      </c>
      <c r="O198" s="152">
        <v>-0.17756356423024311</v>
      </c>
      <c r="P198" s="255">
        <v>-8.2202381992668716E-2</v>
      </c>
    </row>
    <row r="199" spans="1:16" s="91" customFormat="1" x14ac:dyDescent="0.2">
      <c r="A199" s="254"/>
      <c r="B199" s="252" t="s">
        <v>4</v>
      </c>
      <c r="C199" s="152">
        <v>-5.9985117381018194</v>
      </c>
      <c r="D199" s="152">
        <v>0.8670572923620945</v>
      </c>
      <c r="E199" s="152">
        <v>-4.3069242435145867</v>
      </c>
      <c r="F199" s="152">
        <v>5.3263427924645113</v>
      </c>
      <c r="G199" s="152">
        <v>-8.5208257153356222</v>
      </c>
      <c r="H199" s="152">
        <v>6.6299108556807873</v>
      </c>
      <c r="I199" s="152">
        <v>-1.0617057892325032</v>
      </c>
      <c r="J199" s="152">
        <v>-15.028010163291327</v>
      </c>
      <c r="K199" s="152">
        <v>-5.7576529628724398</v>
      </c>
      <c r="L199" s="152">
        <v>-12.76814216021409</v>
      </c>
      <c r="M199" s="152">
        <v>-4.040187600740353</v>
      </c>
      <c r="N199" s="152">
        <v>-0.91162080496155484</v>
      </c>
      <c r="O199" s="172">
        <v>-8.2485053323398496</v>
      </c>
      <c r="P199" s="255">
        <v>-6.188977459626777</v>
      </c>
    </row>
    <row r="200" spans="1:16" s="91" customFormat="1" x14ac:dyDescent="0.2">
      <c r="A200" s="254"/>
      <c r="B200" s="252" t="s">
        <v>1</v>
      </c>
      <c r="C200" s="152">
        <v>-9.2145457211289745</v>
      </c>
      <c r="D200" s="152">
        <v>-1.2676333051127364</v>
      </c>
      <c r="E200" s="152">
        <v>-6.8974462306527489</v>
      </c>
      <c r="F200" s="152">
        <v>3.0819015267635308</v>
      </c>
      <c r="G200" s="152">
        <v>-11.867747037150023</v>
      </c>
      <c r="H200" s="152">
        <v>6.6632961938880575</v>
      </c>
      <c r="I200" s="152">
        <v>-4.0509999406413861</v>
      </c>
      <c r="J200" s="152">
        <v>-18.510442858077468</v>
      </c>
      <c r="K200" s="152">
        <v>-9.1098124314758717</v>
      </c>
      <c r="L200" s="152">
        <v>-15.632006562441092</v>
      </c>
      <c r="M200" s="152">
        <v>-9.8330527241241921</v>
      </c>
      <c r="N200" s="152">
        <v>-2.2768055576305679</v>
      </c>
      <c r="O200" s="152">
        <v>-13.320352121652013</v>
      </c>
      <c r="P200" s="255">
        <v>-9.3397149551164631</v>
      </c>
    </row>
    <row r="201" spans="1:16" s="91" customFormat="1" x14ac:dyDescent="0.2">
      <c r="A201" s="254"/>
      <c r="B201" s="252" t="s">
        <v>2</v>
      </c>
      <c r="C201" s="152">
        <v>-12.155126029720709</v>
      </c>
      <c r="D201" s="152">
        <v>-2.6560372099323937</v>
      </c>
      <c r="E201" s="152">
        <v>-9.0027655159551134</v>
      </c>
      <c r="F201" s="152">
        <v>-3.1703707266799719</v>
      </c>
      <c r="G201" s="152">
        <v>-13.718713724186514</v>
      </c>
      <c r="H201" s="152">
        <v>4.7207234510837193</v>
      </c>
      <c r="I201" s="152">
        <v>-6.3431125311087744</v>
      </c>
      <c r="J201" s="152">
        <v>-19.189068611684647</v>
      </c>
      <c r="K201" s="152">
        <v>-12.4400457122546</v>
      </c>
      <c r="L201" s="152">
        <v>-20.269235442211741</v>
      </c>
      <c r="M201" s="152">
        <v>-12.584184028945899</v>
      </c>
      <c r="N201" s="152">
        <v>-4.3393418282118956</v>
      </c>
      <c r="O201" s="152">
        <v>-17.669991717872801</v>
      </c>
      <c r="P201" s="255">
        <v>-12.255161670366698</v>
      </c>
    </row>
    <row r="202" spans="1:16" s="91" customFormat="1" ht="21.75" customHeight="1" x14ac:dyDescent="0.2">
      <c r="A202" s="254">
        <v>2021</v>
      </c>
      <c r="B202" s="252" t="s">
        <v>3</v>
      </c>
      <c r="C202" s="152">
        <v>-13.768769433662387</v>
      </c>
      <c r="D202" s="152">
        <v>-3.5360423833861176</v>
      </c>
      <c r="E202" s="152">
        <v>-9.3829247815048973</v>
      </c>
      <c r="F202" s="152">
        <v>-9.177002993286532</v>
      </c>
      <c r="G202" s="152">
        <v>-11.845598690857507</v>
      </c>
      <c r="H202" s="152">
        <v>-2.486244533803128</v>
      </c>
      <c r="I202" s="152">
        <v>-6.6399718994614059</v>
      </c>
      <c r="J202" s="152">
        <v>-16.298379145226882</v>
      </c>
      <c r="K202" s="152">
        <v>-14.679593621503862</v>
      </c>
      <c r="L202" s="152">
        <v>-23.827468842561373</v>
      </c>
      <c r="M202" s="152">
        <v>-15.015455304473335</v>
      </c>
      <c r="N202" s="152">
        <v>-4.924360492087998</v>
      </c>
      <c r="O202" s="172">
        <v>-21.242240189845329</v>
      </c>
      <c r="P202" s="255">
        <v>-13.88087056483659</v>
      </c>
    </row>
    <row r="203" spans="1:16" s="91" customFormat="1" x14ac:dyDescent="0.2">
      <c r="A203" s="254"/>
      <c r="B203" s="252" t="s">
        <v>4</v>
      </c>
      <c r="C203" s="152">
        <v>-2.9424318358656554</v>
      </c>
      <c r="D203" s="152">
        <v>-0.77858169615717676</v>
      </c>
      <c r="E203" s="152">
        <v>0.552053565282562</v>
      </c>
      <c r="F203" s="152">
        <v>1.4360185408640147</v>
      </c>
      <c r="G203" s="152">
        <v>1.1335059188936736</v>
      </c>
      <c r="H203" s="152">
        <v>-2.3184657215282289</v>
      </c>
      <c r="I203" s="152">
        <v>1.8289527122153038</v>
      </c>
      <c r="J203" s="152">
        <v>6.2532763838799355</v>
      </c>
      <c r="K203" s="152">
        <v>-4.3807144150079473</v>
      </c>
      <c r="L203" s="152">
        <v>-4.4793891884628456</v>
      </c>
      <c r="M203" s="152">
        <v>-7.2132081605105203</v>
      </c>
      <c r="N203" s="152">
        <v>-0.74126433863517249</v>
      </c>
      <c r="O203" s="152">
        <v>-7.8728977093318058</v>
      </c>
      <c r="P203" s="255">
        <v>-3.1172403566587459</v>
      </c>
    </row>
    <row r="204" spans="1:16" s="91" customFormat="1" x14ac:dyDescent="0.2">
      <c r="A204" s="254"/>
      <c r="B204" s="252" t="s">
        <v>1</v>
      </c>
      <c r="C204" s="152">
        <v>2.6531110267422386</v>
      </c>
      <c r="D204" s="152">
        <v>0.29899213532329494</v>
      </c>
      <c r="E204" s="152">
        <v>3.2902919903652794</v>
      </c>
      <c r="F204" s="152">
        <v>4.1475142674902488</v>
      </c>
      <c r="G204" s="152">
        <v>5.9658865820857887</v>
      </c>
      <c r="H204" s="152">
        <v>-7.1530832637742066</v>
      </c>
      <c r="I204" s="152">
        <v>7.1999152741315298</v>
      </c>
      <c r="J204" s="152">
        <v>16.745418601746721</v>
      </c>
      <c r="K204" s="152">
        <v>1.5618958200215305</v>
      </c>
      <c r="L204" s="152">
        <v>0.53324621543475725</v>
      </c>
      <c r="M204" s="152">
        <v>-0.92909993541709923</v>
      </c>
      <c r="N204" s="152">
        <v>2.0982013221548579</v>
      </c>
      <c r="O204" s="172">
        <v>2.1383530859774957</v>
      </c>
      <c r="P204" s="255">
        <v>2.4563603307793169</v>
      </c>
    </row>
    <row r="205" spans="1:16" s="91" customFormat="1" x14ac:dyDescent="0.2">
      <c r="A205" s="254"/>
      <c r="B205" s="252" t="s">
        <v>2</v>
      </c>
      <c r="C205" s="152">
        <v>8.4078046928698349</v>
      </c>
      <c r="D205" s="152">
        <v>1.4220399955916951</v>
      </c>
      <c r="E205" s="152">
        <v>5.7726882379240507</v>
      </c>
      <c r="F205" s="152">
        <v>7.5002370143417485</v>
      </c>
      <c r="G205" s="152">
        <v>9.3728227638970818</v>
      </c>
      <c r="H205" s="152">
        <v>-8.187947494252878</v>
      </c>
      <c r="I205" s="152">
        <v>10.995502081392639</v>
      </c>
      <c r="J205" s="152">
        <v>22.981803496941254</v>
      </c>
      <c r="K205" s="152">
        <v>8.0677695838371033</v>
      </c>
      <c r="L205" s="152">
        <v>11.032595284149437</v>
      </c>
      <c r="M205" s="152">
        <v>4.5707320434011489</v>
      </c>
      <c r="N205" s="152">
        <v>4.5487151243704727</v>
      </c>
      <c r="O205" s="172">
        <v>12.3580218022314</v>
      </c>
      <c r="P205" s="255">
        <v>8.232447508574726</v>
      </c>
    </row>
    <row r="206" spans="1:16" s="91" customFormat="1" ht="24.6" customHeight="1" x14ac:dyDescent="0.2">
      <c r="A206" s="254">
        <v>2022</v>
      </c>
      <c r="B206" s="252" t="s">
        <v>3</v>
      </c>
      <c r="C206" s="152">
        <v>14.258538500985175</v>
      </c>
      <c r="D206" s="152">
        <v>2.0229111751297379</v>
      </c>
      <c r="E206" s="152">
        <v>8.1828442251193003</v>
      </c>
      <c r="F206" s="152">
        <v>13.245548561814235</v>
      </c>
      <c r="G206" s="152">
        <v>11.066282254818049</v>
      </c>
      <c r="H206" s="152">
        <v>-4.1612381559831713</v>
      </c>
      <c r="I206" s="152">
        <v>11.558540309953692</v>
      </c>
      <c r="J206" s="152">
        <v>24.883903227701197</v>
      </c>
      <c r="K206" s="152">
        <v>15.060256381325377</v>
      </c>
      <c r="L206" s="152">
        <v>27.009472971012769</v>
      </c>
      <c r="M206" s="152">
        <v>11.090037333399927</v>
      </c>
      <c r="N206" s="152">
        <v>5.3955031047776325</v>
      </c>
      <c r="O206" s="172">
        <v>24.016657469568024</v>
      </c>
      <c r="P206" s="255">
        <v>14.153614273577219</v>
      </c>
    </row>
    <row r="207" spans="1:16" s="91" customFormat="1" x14ac:dyDescent="0.2">
      <c r="A207" s="254"/>
      <c r="B207" s="252" t="s">
        <v>4</v>
      </c>
      <c r="C207" s="152">
        <v>9.4203544641048076</v>
      </c>
      <c r="D207" s="152">
        <v>1.0706393382033497</v>
      </c>
      <c r="E207" s="152">
        <v>2.4038878421724252</v>
      </c>
      <c r="F207" s="152">
        <v>6.7130235969894647</v>
      </c>
      <c r="G207" s="152">
        <v>2.6993232061808037</v>
      </c>
      <c r="H207" s="152">
        <v>-2.4553701815893003</v>
      </c>
      <c r="I207" s="152">
        <v>6.7763855511974169</v>
      </c>
      <c r="J207" s="152">
        <v>11.614557462246111</v>
      </c>
      <c r="K207" s="152">
        <v>10.955422406886228</v>
      </c>
      <c r="L207" s="152">
        <v>17.865422330042225</v>
      </c>
      <c r="M207" s="152">
        <v>11.190235748762545</v>
      </c>
      <c r="N207" s="152">
        <v>3.8410223052868231</v>
      </c>
      <c r="O207" s="172">
        <v>16.826340865898203</v>
      </c>
      <c r="P207" s="152">
        <v>9.4319215777949559</v>
      </c>
    </row>
    <row r="208" spans="1:16" s="91" customFormat="1" x14ac:dyDescent="0.2">
      <c r="A208" s="254"/>
      <c r="B208" s="252" t="s">
        <v>1</v>
      </c>
      <c r="C208" s="152">
        <v>7.5613647739986911</v>
      </c>
      <c r="D208" s="152">
        <v>1.2714246298626275</v>
      </c>
      <c r="E208" s="152">
        <v>1.7075598380010382</v>
      </c>
      <c r="F208" s="152">
        <v>5.4332178754967986</v>
      </c>
      <c r="G208" s="152">
        <v>1.0490851345992036</v>
      </c>
      <c r="H208" s="152">
        <v>0.66859097969749204</v>
      </c>
      <c r="I208" s="152">
        <v>5.1385579637007739</v>
      </c>
      <c r="J208" s="152">
        <v>7.9701241940295819</v>
      </c>
      <c r="K208" s="152">
        <v>8.9142649147832884</v>
      </c>
      <c r="L208" s="152">
        <v>16.230030406239916</v>
      </c>
      <c r="M208" s="152">
        <v>11.7192542411088</v>
      </c>
      <c r="N208" s="152">
        <v>3.2004461715913868</v>
      </c>
      <c r="O208" s="172">
        <v>11.845798388988559</v>
      </c>
      <c r="P208" s="152">
        <v>7.6414405403792962</v>
      </c>
    </row>
    <row r="209" spans="1:16" s="91" customFormat="1" ht="13.5" thickBot="1" x14ac:dyDescent="0.25">
      <c r="A209" s="338"/>
      <c r="B209" s="339" t="s">
        <v>2</v>
      </c>
      <c r="C209" s="340">
        <v>5.0467005954039523</v>
      </c>
      <c r="D209" s="340">
        <v>0.97394511649904203</v>
      </c>
      <c r="E209" s="340">
        <v>0.93516305309035985</v>
      </c>
      <c r="F209" s="340">
        <v>4.717565522091216</v>
      </c>
      <c r="G209" s="340">
        <v>-0.23136305028058635</v>
      </c>
      <c r="H209" s="340">
        <v>1.6093662006358977</v>
      </c>
      <c r="I209" s="340">
        <v>4.4450388273078234</v>
      </c>
      <c r="J209" s="340">
        <v>4.951431634594905</v>
      </c>
      <c r="K209" s="340">
        <v>6.000203590026576</v>
      </c>
      <c r="L209" s="340">
        <v>11.291633098712484</v>
      </c>
      <c r="M209" s="340">
        <v>10.920042551264174</v>
      </c>
      <c r="N209" s="340">
        <v>2.7412271810055566</v>
      </c>
      <c r="O209" s="342">
        <v>6.0410817729892097</v>
      </c>
      <c r="P209" s="340">
        <v>5.1493896552871288</v>
      </c>
    </row>
    <row r="210" spans="1:16" x14ac:dyDescent="0.2">
      <c r="A210" s="334" t="s">
        <v>269</v>
      </c>
      <c r="B210" s="334"/>
      <c r="C210" s="334"/>
      <c r="D210" s="334"/>
      <c r="E210" s="334"/>
      <c r="F210" s="334"/>
      <c r="G210" s="334"/>
      <c r="H210" s="90"/>
      <c r="I210" s="90"/>
      <c r="J210" s="90"/>
      <c r="K210" s="90"/>
      <c r="L210" s="336"/>
      <c r="M210" s="337"/>
      <c r="N210" s="90"/>
      <c r="O210" s="90"/>
      <c r="P210" s="90"/>
    </row>
    <row r="211" spans="1:16" x14ac:dyDescent="0.2">
      <c r="A211" s="178" t="s">
        <v>211</v>
      </c>
      <c r="B211" s="178"/>
      <c r="C211" s="178"/>
      <c r="D211" s="178"/>
      <c r="E211" s="178"/>
      <c r="F211" s="178"/>
      <c r="G211" s="178"/>
      <c r="L211" s="166"/>
      <c r="M211" s="167"/>
    </row>
    <row r="212" spans="1:16" x14ac:dyDescent="0.2">
      <c r="A212" s="362" t="s">
        <v>270</v>
      </c>
      <c r="B212" s="362"/>
      <c r="C212" s="362"/>
      <c r="D212" s="362"/>
      <c r="E212" s="362"/>
      <c r="F212" s="362"/>
      <c r="G212" s="362"/>
      <c r="L212" s="166"/>
      <c r="M212" s="167"/>
    </row>
    <row r="213" spans="1:16" x14ac:dyDescent="0.2">
      <c r="A213" s="297" t="s">
        <v>271</v>
      </c>
      <c r="B213" s="297"/>
      <c r="C213" s="297"/>
      <c r="D213" s="297"/>
      <c r="E213" s="297"/>
      <c r="F213" s="297"/>
      <c r="G213" s="297"/>
      <c r="L213" s="166"/>
      <c r="M213" s="167"/>
    </row>
    <row r="214" spans="1:16" x14ac:dyDescent="0.2">
      <c r="A214" s="178" t="s">
        <v>244</v>
      </c>
      <c r="D214" s="154"/>
      <c r="L214" s="166"/>
      <c r="M214" s="167"/>
    </row>
    <row r="215" spans="1:16" x14ac:dyDescent="0.2">
      <c r="A215" s="365"/>
      <c r="B215" s="365"/>
      <c r="C215" s="365"/>
      <c r="D215" s="365"/>
      <c r="E215" s="365"/>
      <c r="F215" s="365"/>
      <c r="G215" s="365"/>
      <c r="H215" s="365"/>
      <c r="I215" s="365"/>
      <c r="J215" s="365"/>
      <c r="K215" s="365"/>
      <c r="L215" s="365"/>
      <c r="M215" s="365"/>
      <c r="N215" s="365"/>
      <c r="O215" s="365"/>
    </row>
    <row r="216" spans="1:16" x14ac:dyDescent="0.2">
      <c r="D216" s="154"/>
      <c r="E216" s="168"/>
    </row>
    <row r="217" spans="1:16" x14ac:dyDescent="0.2">
      <c r="D217" s="154"/>
      <c r="E217" s="168"/>
      <c r="N217" s="169"/>
    </row>
    <row r="221" spans="1:16" x14ac:dyDescent="0.2">
      <c r="C221" s="170"/>
      <c r="D221" s="171"/>
      <c r="E221" s="170"/>
      <c r="F221" s="170"/>
      <c r="G221" s="170"/>
    </row>
    <row r="222" spans="1:16" x14ac:dyDescent="0.2">
      <c r="C222" s="170"/>
      <c r="D222" s="171"/>
      <c r="E222" s="170"/>
      <c r="F222" s="170"/>
      <c r="G222" s="170"/>
    </row>
    <row r="241" spans="1:7" x14ac:dyDescent="0.2">
      <c r="A241" s="90"/>
      <c r="B241" s="90"/>
      <c r="C241" s="90"/>
      <c r="D241" s="92"/>
      <c r="E241" s="90"/>
      <c r="F241" s="90"/>
      <c r="G241" s="90"/>
    </row>
    <row r="242" spans="1:7" x14ac:dyDescent="0.2">
      <c r="A242" s="90"/>
      <c r="B242" s="90"/>
      <c r="C242" s="90"/>
      <c r="D242" s="92"/>
      <c r="E242" s="90"/>
      <c r="F242" s="90"/>
      <c r="G242" s="90"/>
    </row>
    <row r="243" spans="1:7" x14ac:dyDescent="0.2">
      <c r="A243" s="90"/>
      <c r="B243" s="90"/>
      <c r="C243" s="90"/>
      <c r="D243" s="92"/>
      <c r="E243" s="90"/>
      <c r="F243" s="90"/>
      <c r="G243" s="90"/>
    </row>
    <row r="244" spans="1:7" x14ac:dyDescent="0.2">
      <c r="A244" s="90"/>
      <c r="B244" s="90"/>
      <c r="C244" s="90"/>
      <c r="D244" s="92"/>
      <c r="E244" s="90"/>
      <c r="F244" s="90"/>
      <c r="G244" s="90"/>
    </row>
    <row r="245" spans="1:7" x14ac:dyDescent="0.2">
      <c r="A245" s="90"/>
      <c r="B245" s="90"/>
      <c r="C245" s="90"/>
      <c r="D245" s="92"/>
      <c r="E245" s="90"/>
      <c r="F245" s="90"/>
      <c r="G245" s="90"/>
    </row>
    <row r="246" spans="1:7" x14ac:dyDescent="0.2">
      <c r="A246" s="90"/>
      <c r="B246" s="90"/>
      <c r="C246" s="90"/>
      <c r="D246" s="92"/>
      <c r="E246" s="90"/>
      <c r="F246" s="90"/>
      <c r="G246" s="90"/>
    </row>
    <row r="247" spans="1:7" x14ac:dyDescent="0.2">
      <c r="A247" s="90"/>
      <c r="B247" s="90"/>
      <c r="C247" s="90"/>
      <c r="D247" s="92"/>
      <c r="E247" s="90"/>
      <c r="F247" s="90"/>
      <c r="G247" s="90"/>
    </row>
    <row r="248" spans="1:7" x14ac:dyDescent="0.2">
      <c r="A248" s="90"/>
      <c r="B248" s="90"/>
      <c r="C248" s="90"/>
      <c r="D248" s="92"/>
      <c r="E248" s="90"/>
      <c r="F248" s="90"/>
      <c r="G248" s="90"/>
    </row>
    <row r="249" spans="1:7" x14ac:dyDescent="0.2">
      <c r="A249" s="90"/>
      <c r="B249" s="90"/>
      <c r="C249" s="90"/>
      <c r="D249" s="92"/>
      <c r="E249" s="90"/>
      <c r="F249" s="90"/>
      <c r="G249" s="90"/>
    </row>
    <row r="250" spans="1:7" x14ac:dyDescent="0.2">
      <c r="A250" s="90"/>
      <c r="B250" s="90"/>
      <c r="C250" s="90"/>
      <c r="D250" s="92"/>
      <c r="E250" s="90"/>
      <c r="F250" s="90"/>
      <c r="G250" s="90"/>
    </row>
    <row r="251" spans="1:7" x14ac:dyDescent="0.2">
      <c r="A251" s="90"/>
      <c r="B251" s="90"/>
      <c r="C251" s="90"/>
      <c r="D251" s="92"/>
      <c r="E251" s="90"/>
      <c r="F251" s="90"/>
      <c r="G251" s="90"/>
    </row>
    <row r="252" spans="1:7" x14ac:dyDescent="0.2">
      <c r="A252" s="90"/>
      <c r="B252" s="90"/>
      <c r="C252" s="90"/>
      <c r="D252" s="92"/>
      <c r="E252" s="90"/>
      <c r="F252" s="90"/>
      <c r="G252" s="90"/>
    </row>
    <row r="253" spans="1:7" x14ac:dyDescent="0.2">
      <c r="A253" s="90"/>
      <c r="B253" s="90"/>
      <c r="C253" s="90"/>
      <c r="D253" s="92"/>
      <c r="E253" s="90"/>
      <c r="F253" s="90"/>
      <c r="G253" s="90"/>
    </row>
    <row r="254" spans="1:7" x14ac:dyDescent="0.2">
      <c r="A254" s="90"/>
      <c r="B254" s="90"/>
      <c r="C254" s="90"/>
      <c r="D254" s="92"/>
      <c r="E254" s="90"/>
      <c r="F254" s="90"/>
      <c r="G254" s="90"/>
    </row>
    <row r="255" spans="1:7" x14ac:dyDescent="0.2">
      <c r="A255" s="90"/>
      <c r="B255" s="90"/>
      <c r="C255" s="90"/>
      <c r="D255" s="92"/>
      <c r="E255" s="90"/>
      <c r="F255" s="90"/>
      <c r="G255" s="90"/>
    </row>
    <row r="308" spans="3:7" x14ac:dyDescent="0.2">
      <c r="C308" s="108"/>
      <c r="D308" s="108"/>
      <c r="E308" s="108"/>
      <c r="F308" s="108"/>
      <c r="G308" s="108"/>
    </row>
  </sheetData>
  <mergeCells count="3">
    <mergeCell ref="A212:G212"/>
    <mergeCell ref="A1:O1"/>
    <mergeCell ref="A215:O215"/>
  </mergeCells>
  <pageMargins left="0.55118110236220474" right="0.55118110236220474" top="0.78740157480314965" bottom="0.78740157480314965" header="0.51181102362204722" footer="0.51181102362204722"/>
  <pageSetup paperSize="9" scale="43" fitToHeight="0" orientation="portrait" r:id="rId1"/>
  <headerFooter alignWithMargins="0"/>
  <rowBreaks count="2" manualBreakCount="2">
    <brk id="90" max="15" man="1"/>
    <brk id="183" max="1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4">
    <pageSetUpPr fitToPage="1"/>
  </sheetPr>
  <dimension ref="A1:Q211"/>
  <sheetViews>
    <sheetView view="pageBreakPreview" zoomScaleNormal="40" zoomScaleSheetLayoutView="100" workbookViewId="0">
      <pane ySplit="9" topLeftCell="A130" activePane="bottomLeft" state="frozen"/>
      <selection activeCell="E32" sqref="E32"/>
      <selection pane="bottomLeft" activeCell="C137" sqref="C137"/>
    </sheetView>
  </sheetViews>
  <sheetFormatPr defaultColWidth="9.28515625" defaultRowHeight="12.75" customHeight="1" x14ac:dyDescent="0.2"/>
  <cols>
    <col min="1" max="1" width="7.28515625" style="90" customWidth="1"/>
    <col min="2" max="2" width="15" style="90" bestFit="1" customWidth="1"/>
    <col min="3" max="3" width="12.28515625" style="90" customWidth="1"/>
    <col min="4" max="4" width="15.5703125" style="90" bestFit="1" customWidth="1"/>
    <col min="5" max="5" width="15.42578125" style="90" customWidth="1"/>
    <col min="6" max="6" width="17.28515625" style="90" bestFit="1" customWidth="1"/>
    <col min="7" max="7" width="15.42578125" style="90" customWidth="1"/>
    <col min="8" max="9" width="12.28515625" style="90" customWidth="1"/>
    <col min="10" max="10" width="13" style="90" customWidth="1"/>
    <col min="11" max="11" width="17.42578125" style="90" bestFit="1" customWidth="1"/>
    <col min="12" max="12" width="11.7109375" style="90" customWidth="1"/>
    <col min="13" max="13" width="12.42578125" style="90" customWidth="1"/>
    <col min="14" max="14" width="16.42578125" style="90" bestFit="1" customWidth="1"/>
    <col min="15" max="15" width="12.42578125" style="90" bestFit="1" customWidth="1"/>
    <col min="16" max="16" width="9.28515625" style="90"/>
    <col min="17" max="17" width="11.5703125" style="90" customWidth="1"/>
    <col min="18" max="16384" width="9.28515625" style="90"/>
  </cols>
  <sheetData>
    <row r="1" spans="1:17" s="202" customFormat="1" ht="51" customHeight="1" x14ac:dyDescent="0.35">
      <c r="A1" s="367" t="s">
        <v>277</v>
      </c>
      <c r="B1" s="368"/>
      <c r="C1" s="368"/>
      <c r="D1" s="368"/>
      <c r="E1" s="368"/>
      <c r="F1" s="368"/>
      <c r="G1" s="368"/>
      <c r="H1" s="368"/>
      <c r="I1" s="368"/>
      <c r="J1" s="368"/>
      <c r="K1" s="368"/>
      <c r="L1" s="368"/>
      <c r="M1" s="368"/>
      <c r="N1" s="368"/>
      <c r="O1" s="368"/>
    </row>
    <row r="2" spans="1:17" s="202" customFormat="1" x14ac:dyDescent="0.2">
      <c r="A2" s="109"/>
      <c r="B2" s="109"/>
      <c r="C2" s="109"/>
      <c r="D2" s="109"/>
      <c r="E2" s="109"/>
      <c r="F2" s="109"/>
      <c r="G2" s="109"/>
      <c r="H2" s="109"/>
      <c r="I2" s="109"/>
      <c r="J2" s="203"/>
      <c r="K2" s="109"/>
      <c r="L2" s="109"/>
      <c r="M2" s="109"/>
      <c r="N2" s="109"/>
      <c r="O2" s="109"/>
    </row>
    <row r="3" spans="1:17" s="202" customFormat="1" ht="15.75" x14ac:dyDescent="0.25">
      <c r="A3" s="369" t="s">
        <v>293</v>
      </c>
      <c r="B3" s="369"/>
      <c r="C3" s="369"/>
      <c r="D3" s="369"/>
      <c r="E3" s="180"/>
      <c r="F3" s="160"/>
      <c r="G3" s="204"/>
      <c r="H3" s="204"/>
      <c r="I3" s="204"/>
      <c r="J3" s="205"/>
      <c r="K3" s="204"/>
      <c r="L3" s="204"/>
      <c r="M3" s="204"/>
      <c r="N3" s="204"/>
      <c r="O3" s="204"/>
    </row>
    <row r="4" spans="1:17" s="173" customFormat="1" ht="16.5" thickBot="1" x14ac:dyDescent="0.3">
      <c r="O4" s="95"/>
      <c r="P4" s="95"/>
      <c r="Q4" s="95" t="s">
        <v>289</v>
      </c>
    </row>
    <row r="5" spans="1:17" s="173" customFormat="1" ht="59.25" customHeight="1" x14ac:dyDescent="0.2">
      <c r="A5" s="206"/>
      <c r="B5" s="206"/>
      <c r="C5" s="213" t="s">
        <v>216</v>
      </c>
      <c r="D5" s="213" t="s">
        <v>7</v>
      </c>
      <c r="E5" s="213" t="s">
        <v>225</v>
      </c>
      <c r="F5" s="213" t="s">
        <v>62</v>
      </c>
      <c r="G5" s="213" t="s">
        <v>226</v>
      </c>
      <c r="H5" s="213" t="s">
        <v>63</v>
      </c>
      <c r="I5" s="213" t="s">
        <v>70</v>
      </c>
      <c r="J5" s="213" t="s">
        <v>227</v>
      </c>
      <c r="K5" s="213" t="s">
        <v>228</v>
      </c>
      <c r="L5" s="213" t="s">
        <v>28</v>
      </c>
      <c r="M5" s="213" t="s">
        <v>9</v>
      </c>
      <c r="N5" s="213" t="s">
        <v>29</v>
      </c>
      <c r="O5" s="213" t="s">
        <v>287</v>
      </c>
      <c r="P5" s="213" t="s">
        <v>8</v>
      </c>
      <c r="Q5" s="213" t="s">
        <v>288</v>
      </c>
    </row>
    <row r="6" spans="1:17" s="173" customFormat="1" x14ac:dyDescent="0.2">
      <c r="C6" s="214"/>
      <c r="D6" s="211"/>
      <c r="E6" s="211"/>
      <c r="F6" s="211"/>
      <c r="G6" s="211"/>
      <c r="H6" s="211"/>
      <c r="I6" s="211"/>
      <c r="J6" s="211"/>
      <c r="K6" s="211"/>
      <c r="L6" s="211"/>
      <c r="M6" s="211"/>
      <c r="N6" s="211"/>
      <c r="O6" s="211"/>
    </row>
    <row r="7" spans="1:17" s="173" customFormat="1" ht="13.5" thickBot="1" x14ac:dyDescent="0.25">
      <c r="A7" s="93" t="s">
        <v>44</v>
      </c>
      <c r="B7" s="207"/>
      <c r="C7" s="215" t="s">
        <v>178</v>
      </c>
      <c r="D7" s="215" t="s">
        <v>32</v>
      </c>
      <c r="E7" s="215" t="s">
        <v>229</v>
      </c>
      <c r="F7" s="215" t="s">
        <v>31</v>
      </c>
      <c r="G7" s="215" t="s">
        <v>230</v>
      </c>
      <c r="H7" s="215" t="s">
        <v>33</v>
      </c>
      <c r="I7" s="215" t="s">
        <v>34</v>
      </c>
      <c r="J7" s="215" t="s">
        <v>231</v>
      </c>
      <c r="K7" s="215" t="s">
        <v>232</v>
      </c>
      <c r="L7" s="215" t="s">
        <v>64</v>
      </c>
      <c r="M7" s="215" t="s">
        <v>65</v>
      </c>
      <c r="N7" s="215" t="s">
        <v>66</v>
      </c>
      <c r="O7" s="215" t="s">
        <v>284</v>
      </c>
      <c r="P7" s="215" t="s">
        <v>285</v>
      </c>
      <c r="Q7" s="215" t="s">
        <v>286</v>
      </c>
    </row>
    <row r="8" spans="1:17" s="202" customFormat="1" x14ac:dyDescent="0.2">
      <c r="A8" s="188"/>
      <c r="B8" s="188"/>
      <c r="C8" s="214"/>
      <c r="D8" s="211"/>
      <c r="E8" s="216"/>
      <c r="F8" s="213"/>
      <c r="G8" s="216"/>
      <c r="H8" s="211"/>
      <c r="I8" s="214"/>
      <c r="J8" s="214"/>
      <c r="K8" s="214"/>
      <c r="L8" s="214"/>
      <c r="M8" s="214"/>
      <c r="N8" s="214"/>
      <c r="O8" s="211"/>
    </row>
    <row r="9" spans="1:17" s="202" customFormat="1" ht="14.25" x14ac:dyDescent="0.2">
      <c r="A9" s="127" t="s">
        <v>302</v>
      </c>
      <c r="C9" s="217">
        <v>766.56958631104317</v>
      </c>
      <c r="D9" s="217">
        <v>95.079023087811436</v>
      </c>
      <c r="E9" s="304">
        <v>39.372226151720724</v>
      </c>
      <c r="F9" s="155">
        <v>33.918413861540998</v>
      </c>
      <c r="G9" s="304">
        <v>38.646842253384165</v>
      </c>
      <c r="H9" s="217">
        <v>78.146682229374093</v>
      </c>
      <c r="I9" s="217">
        <v>113.28750229789617</v>
      </c>
      <c r="J9" s="217">
        <v>62.228535533398336</v>
      </c>
      <c r="K9" s="217">
        <v>42.468540761587114</v>
      </c>
      <c r="L9" s="217">
        <v>69.018934820038652</v>
      </c>
      <c r="M9" s="217">
        <v>62.006890446768132</v>
      </c>
      <c r="N9" s="217">
        <v>99.666404616794154</v>
      </c>
      <c r="O9" s="330">
        <v>14.373347656983748</v>
      </c>
      <c r="P9" s="217">
        <v>17.039805144861752</v>
      </c>
      <c r="Q9" s="217">
        <v>1.3164374488835711</v>
      </c>
    </row>
    <row r="10" spans="1:17" ht="12.75" customHeight="1" x14ac:dyDescent="0.2">
      <c r="C10" s="156"/>
      <c r="D10" s="156"/>
      <c r="E10" s="156"/>
      <c r="F10" s="156"/>
      <c r="G10" s="156"/>
      <c r="H10" s="156"/>
      <c r="I10" s="156"/>
      <c r="J10" s="156"/>
      <c r="K10" s="156"/>
      <c r="L10" s="156"/>
      <c r="M10" s="156"/>
      <c r="N10" s="156"/>
      <c r="O10" s="156"/>
    </row>
    <row r="11" spans="1:17" s="202" customFormat="1" x14ac:dyDescent="0.2">
      <c r="A11" s="160">
        <v>1998</v>
      </c>
      <c r="C11" s="212">
        <v>68.465428140574772</v>
      </c>
      <c r="D11" s="212">
        <v>88.659922279443975</v>
      </c>
      <c r="E11" s="212">
        <v>100.33670206153117</v>
      </c>
      <c r="F11" s="212">
        <v>86.554632494985711</v>
      </c>
      <c r="G11" s="212">
        <v>10.229332658677757</v>
      </c>
      <c r="H11" s="212">
        <v>73.780616252879014</v>
      </c>
      <c r="I11" s="212">
        <v>60.468096290196613</v>
      </c>
      <c r="J11" s="212">
        <v>50.991452945331652</v>
      </c>
      <c r="K11" s="212">
        <v>50.660147921056023</v>
      </c>
      <c r="L11" s="212">
        <v>84.80897868613151</v>
      </c>
      <c r="M11" s="212">
        <v>108.39224590179074</v>
      </c>
      <c r="N11" s="212">
        <v>76.961426724953611</v>
      </c>
      <c r="O11" s="212">
        <v>69.529588528183297</v>
      </c>
      <c r="P11" s="322">
        <v>89.54231456539344</v>
      </c>
      <c r="Q11" s="322">
        <v>78.502945752279359</v>
      </c>
    </row>
    <row r="12" spans="1:17" s="202" customFormat="1" x14ac:dyDescent="0.2">
      <c r="A12" s="160">
        <v>1999</v>
      </c>
      <c r="C12" s="212">
        <v>69.139582149123086</v>
      </c>
      <c r="D12" s="212">
        <v>86.173890429230923</v>
      </c>
      <c r="E12" s="212">
        <v>99.906350993881802</v>
      </c>
      <c r="F12" s="212">
        <v>84.136337929119676</v>
      </c>
      <c r="G12" s="212">
        <v>11.13446586703316</v>
      </c>
      <c r="H12" s="212">
        <v>74.962158514729055</v>
      </c>
      <c r="I12" s="212">
        <v>62.240502203553014</v>
      </c>
      <c r="J12" s="212">
        <v>50.617467731196264</v>
      </c>
      <c r="K12" s="212">
        <v>53.110358773308889</v>
      </c>
      <c r="L12" s="212">
        <v>86.488121611680072</v>
      </c>
      <c r="M12" s="212">
        <v>108.40275532160803</v>
      </c>
      <c r="N12" s="212">
        <v>79.09608203663737</v>
      </c>
      <c r="O12" s="212">
        <v>70.085706405575564</v>
      </c>
      <c r="P12" s="322">
        <v>83.312491667559854</v>
      </c>
      <c r="Q12" s="322">
        <v>86.749201374467361</v>
      </c>
    </row>
    <row r="13" spans="1:17" s="202" customFormat="1" x14ac:dyDescent="0.2">
      <c r="A13" s="160">
        <v>2000</v>
      </c>
      <c r="C13" s="212">
        <v>71.125953017746667</v>
      </c>
      <c r="D13" s="212">
        <v>86.980904432493219</v>
      </c>
      <c r="E13" s="212">
        <v>101.82049201615993</v>
      </c>
      <c r="F13" s="212">
        <v>84.767922706377178</v>
      </c>
      <c r="G13" s="212">
        <v>15.52188342420947</v>
      </c>
      <c r="H13" s="212">
        <v>78.803913463344756</v>
      </c>
      <c r="I13" s="212">
        <v>61.724768080662159</v>
      </c>
      <c r="J13" s="212">
        <v>52.777401454380048</v>
      </c>
      <c r="K13" s="212">
        <v>52.823833911862479</v>
      </c>
      <c r="L13" s="212">
        <v>87.179002861647049</v>
      </c>
      <c r="M13" s="212">
        <v>108.18545646861097</v>
      </c>
      <c r="N13" s="212">
        <v>80.356032064955969</v>
      </c>
      <c r="O13" s="212">
        <v>68.815668499220124</v>
      </c>
      <c r="P13" s="322">
        <v>81.846318920561515</v>
      </c>
      <c r="Q13" s="322">
        <v>98.146425574549255</v>
      </c>
    </row>
    <row r="14" spans="1:17" s="202" customFormat="1" x14ac:dyDescent="0.2">
      <c r="A14" s="160">
        <v>2001</v>
      </c>
      <c r="C14" s="212">
        <v>72.718880084104597</v>
      </c>
      <c r="D14" s="212">
        <v>87.516140337660374</v>
      </c>
      <c r="E14" s="212">
        <v>100.06646382382549</v>
      </c>
      <c r="F14" s="212">
        <v>82.600331562317777</v>
      </c>
      <c r="G14" s="212">
        <v>18.221209164403199</v>
      </c>
      <c r="H14" s="212">
        <v>78.418274843644767</v>
      </c>
      <c r="I14" s="212">
        <v>61.730231119645246</v>
      </c>
      <c r="J14" s="212">
        <v>57.689368482742964</v>
      </c>
      <c r="K14" s="212">
        <v>58.157467833613971</v>
      </c>
      <c r="L14" s="212">
        <v>87.993059373144575</v>
      </c>
      <c r="M14" s="212">
        <v>104.01330181476213</v>
      </c>
      <c r="N14" s="212">
        <v>84.140358123576789</v>
      </c>
      <c r="O14" s="212">
        <v>73.92427511863545</v>
      </c>
      <c r="P14" s="322">
        <v>84.144813558240287</v>
      </c>
      <c r="Q14" s="322">
        <v>101.68268324968419</v>
      </c>
    </row>
    <row r="15" spans="1:17" s="202" customFormat="1" x14ac:dyDescent="0.2">
      <c r="A15" s="160">
        <v>2002</v>
      </c>
      <c r="C15" s="212">
        <v>73.681610936135257</v>
      </c>
      <c r="D15" s="212">
        <v>86.306184335874207</v>
      </c>
      <c r="E15" s="212">
        <v>95.383600351917707</v>
      </c>
      <c r="F15" s="212">
        <v>83.899348623621407</v>
      </c>
      <c r="G15" s="212">
        <v>20.95453742013207</v>
      </c>
      <c r="H15" s="212">
        <v>84.069174868573157</v>
      </c>
      <c r="I15" s="212">
        <v>62.807911584881865</v>
      </c>
      <c r="J15" s="212">
        <v>58.188264681377227</v>
      </c>
      <c r="K15" s="212">
        <v>57.263592719564215</v>
      </c>
      <c r="L15" s="212">
        <v>84.060417766524864</v>
      </c>
      <c r="M15" s="212">
        <v>103.42749506662007</v>
      </c>
      <c r="N15" s="212">
        <v>86.25704113076705</v>
      </c>
      <c r="O15" s="212">
        <v>84.18954536856026</v>
      </c>
      <c r="P15" s="322">
        <v>91.185920887807669</v>
      </c>
      <c r="Q15" s="322">
        <v>88.506959130705667</v>
      </c>
    </row>
    <row r="16" spans="1:17" s="202" customFormat="1" x14ac:dyDescent="0.2">
      <c r="A16" s="160">
        <v>2003</v>
      </c>
      <c r="C16" s="212">
        <v>76.407940154817794</v>
      </c>
      <c r="D16" s="212">
        <v>84.188019432226895</v>
      </c>
      <c r="E16" s="212">
        <v>95.58695740309399</v>
      </c>
      <c r="F16" s="212">
        <v>85.101126049289931</v>
      </c>
      <c r="G16" s="212">
        <v>24.727499745343295</v>
      </c>
      <c r="H16" s="212">
        <v>93.701709857989144</v>
      </c>
      <c r="I16" s="212">
        <v>65.025355963984964</v>
      </c>
      <c r="J16" s="212">
        <v>64.710808682643233</v>
      </c>
      <c r="K16" s="212">
        <v>61.139566525735198</v>
      </c>
      <c r="L16" s="212">
        <v>86.342878391107888</v>
      </c>
      <c r="M16" s="212">
        <v>98.70995858959148</v>
      </c>
      <c r="N16" s="212">
        <v>89.288191066106663</v>
      </c>
      <c r="O16" s="212">
        <v>99.994018432349719</v>
      </c>
      <c r="P16" s="322">
        <v>88.990546419939051</v>
      </c>
      <c r="Q16" s="322">
        <v>64.461417363785515</v>
      </c>
    </row>
    <row r="17" spans="1:17" s="202" customFormat="1" x14ac:dyDescent="0.2">
      <c r="A17" s="160">
        <v>2004</v>
      </c>
      <c r="C17" s="212">
        <v>78.105565505223694</v>
      </c>
      <c r="D17" s="212">
        <v>86.887915061303588</v>
      </c>
      <c r="E17" s="212">
        <v>95.568174778350311</v>
      </c>
      <c r="F17" s="212">
        <v>86.597529318077179</v>
      </c>
      <c r="G17" s="212">
        <v>27.183454546113463</v>
      </c>
      <c r="H17" s="212">
        <v>92.528952161235395</v>
      </c>
      <c r="I17" s="212">
        <v>65.49925269736876</v>
      </c>
      <c r="J17" s="212">
        <v>71.445628408479152</v>
      </c>
      <c r="K17" s="212">
        <v>64.080173649073203</v>
      </c>
      <c r="L17" s="212">
        <v>85.621752605612556</v>
      </c>
      <c r="M17" s="212">
        <v>94.549749949994251</v>
      </c>
      <c r="N17" s="212">
        <v>90.715627397215087</v>
      </c>
      <c r="O17" s="212">
        <v>119.5810171105346</v>
      </c>
      <c r="P17" s="322">
        <v>89.924871106071024</v>
      </c>
      <c r="Q17" s="322">
        <v>72.813299010729409</v>
      </c>
    </row>
    <row r="18" spans="1:17" s="202" customFormat="1" x14ac:dyDescent="0.2">
      <c r="A18" s="160">
        <v>2005</v>
      </c>
      <c r="C18" s="212">
        <v>80.126901776619405</v>
      </c>
      <c r="D18" s="212">
        <v>90.846259936965197</v>
      </c>
      <c r="E18" s="212">
        <v>94.841989821502679</v>
      </c>
      <c r="F18" s="212">
        <v>91.143187024964433</v>
      </c>
      <c r="G18" s="212">
        <v>28.336687217750068</v>
      </c>
      <c r="H18" s="212">
        <v>90.036473784304206</v>
      </c>
      <c r="I18" s="212">
        <v>66.405836055866558</v>
      </c>
      <c r="J18" s="212">
        <v>73.933752869425575</v>
      </c>
      <c r="K18" s="212">
        <v>68.139914718935373</v>
      </c>
      <c r="L18" s="212">
        <v>94.393801889447303</v>
      </c>
      <c r="M18" s="212">
        <v>94.301824185948902</v>
      </c>
      <c r="N18" s="212">
        <v>92.707297699593823</v>
      </c>
      <c r="O18" s="212">
        <v>117.20650943443229</v>
      </c>
      <c r="P18" s="322">
        <v>85.342794530633853</v>
      </c>
      <c r="Q18" s="322">
        <v>79.400767693209474</v>
      </c>
    </row>
    <row r="19" spans="1:17" s="202" customFormat="1" x14ac:dyDescent="0.2">
      <c r="A19" s="160">
        <v>2006</v>
      </c>
      <c r="C19" s="212">
        <v>82.532309771584465</v>
      </c>
      <c r="D19" s="212">
        <v>97.668680728472253</v>
      </c>
      <c r="E19" s="212">
        <v>96.994815621470067</v>
      </c>
      <c r="F19" s="212">
        <v>90.384450819733033</v>
      </c>
      <c r="G19" s="212">
        <v>27.362128312384645</v>
      </c>
      <c r="H19" s="212">
        <v>87.735904959022037</v>
      </c>
      <c r="I19" s="212">
        <v>71.914792657291869</v>
      </c>
      <c r="J19" s="212">
        <v>81.60646660355161</v>
      </c>
      <c r="K19" s="212">
        <v>72.509077833499092</v>
      </c>
      <c r="L19" s="212">
        <v>93.617976374945982</v>
      </c>
      <c r="M19" s="212">
        <v>92.177505136971561</v>
      </c>
      <c r="N19" s="212">
        <v>94.022026718938974</v>
      </c>
      <c r="O19" s="212">
        <v>126.55494715232231</v>
      </c>
      <c r="P19" s="322">
        <v>84.610628171082595</v>
      </c>
      <c r="Q19" s="322">
        <v>82.989939937876073</v>
      </c>
    </row>
    <row r="20" spans="1:17" s="202" customFormat="1" x14ac:dyDescent="0.2">
      <c r="A20" s="160">
        <v>2007</v>
      </c>
      <c r="C20" s="212">
        <v>84.418257641527703</v>
      </c>
      <c r="D20" s="212">
        <v>97.185925701408692</v>
      </c>
      <c r="E20" s="212">
        <v>100.05232069718251</v>
      </c>
      <c r="F20" s="212">
        <v>87.952560166711265</v>
      </c>
      <c r="G20" s="212">
        <v>30.145310714487422</v>
      </c>
      <c r="H20" s="212">
        <v>103.40853788079468</v>
      </c>
      <c r="I20" s="212">
        <v>70.270412821178667</v>
      </c>
      <c r="J20" s="212">
        <v>84.468582236143448</v>
      </c>
      <c r="K20" s="212">
        <v>74.252602755622434</v>
      </c>
      <c r="L20" s="212">
        <v>96.027361207050163</v>
      </c>
      <c r="M20" s="212">
        <v>90.821932794388985</v>
      </c>
      <c r="N20" s="212">
        <v>95.166995715685317</v>
      </c>
      <c r="O20" s="212">
        <v>122.59663233847169</v>
      </c>
      <c r="P20" s="322">
        <v>82.110509098046833</v>
      </c>
      <c r="Q20" s="322">
        <v>65.936994986320371</v>
      </c>
    </row>
    <row r="21" spans="1:17" s="202" customFormat="1" x14ac:dyDescent="0.2">
      <c r="A21" s="160">
        <v>2008</v>
      </c>
      <c r="C21" s="212">
        <v>85.472747523161914</v>
      </c>
      <c r="D21" s="212">
        <v>99.039998425861882</v>
      </c>
      <c r="E21" s="212">
        <v>99.569718402462058</v>
      </c>
      <c r="F21" s="212">
        <v>88.703481675764351</v>
      </c>
      <c r="G21" s="212">
        <v>29.820473600369215</v>
      </c>
      <c r="H21" s="212">
        <v>110.86380780546702</v>
      </c>
      <c r="I21" s="212">
        <v>68.890693958125254</v>
      </c>
      <c r="J21" s="212">
        <v>87.930578261530457</v>
      </c>
      <c r="K21" s="212">
        <v>77.182394920882444</v>
      </c>
      <c r="L21" s="212">
        <v>92.189187005422198</v>
      </c>
      <c r="M21" s="212">
        <v>91.843573747248897</v>
      </c>
      <c r="N21" s="212">
        <v>96.340907114635613</v>
      </c>
      <c r="O21" s="212">
        <v>139.07770925857935</v>
      </c>
      <c r="P21" s="322">
        <v>77.768237619704877</v>
      </c>
      <c r="Q21" s="322">
        <v>55.340475661434112</v>
      </c>
    </row>
    <row r="22" spans="1:17" s="202" customFormat="1" x14ac:dyDescent="0.2">
      <c r="A22" s="160">
        <v>2009</v>
      </c>
      <c r="C22" s="212">
        <v>85.04242844624855</v>
      </c>
      <c r="D22" s="212">
        <v>93.346760599891169</v>
      </c>
      <c r="E22" s="212">
        <v>96.312616989979901</v>
      </c>
      <c r="F22" s="212">
        <v>82.369595508129436</v>
      </c>
      <c r="G22" s="212">
        <v>34.992101192300325</v>
      </c>
      <c r="H22" s="212">
        <v>103.0125493138147</v>
      </c>
      <c r="I22" s="212">
        <v>72.83738278720736</v>
      </c>
      <c r="J22" s="212">
        <v>84.587031338687979</v>
      </c>
      <c r="K22" s="212">
        <v>76.286859302180659</v>
      </c>
      <c r="L22" s="212">
        <v>91.952338280185572</v>
      </c>
      <c r="M22" s="212">
        <v>93.951374793649379</v>
      </c>
      <c r="N22" s="212">
        <v>97.089582509454857</v>
      </c>
      <c r="O22" s="212">
        <v>127.9099401165991</v>
      </c>
      <c r="P22" s="322">
        <v>81.22181455784299</v>
      </c>
      <c r="Q22" s="322">
        <v>47.694922606467209</v>
      </c>
    </row>
    <row r="23" spans="1:17" s="202" customFormat="1" x14ac:dyDescent="0.2">
      <c r="A23" s="160">
        <v>2010</v>
      </c>
      <c r="C23" s="212">
        <v>86.459615358113652</v>
      </c>
      <c r="D23" s="212">
        <v>99.258921780994584</v>
      </c>
      <c r="E23" s="212">
        <v>98.075164965811496</v>
      </c>
      <c r="F23" s="212">
        <v>84.244062015674217</v>
      </c>
      <c r="G23" s="212">
        <v>37.641497273328788</v>
      </c>
      <c r="H23" s="212">
        <v>95.707445986851766</v>
      </c>
      <c r="I23" s="212">
        <v>76.74586283551676</v>
      </c>
      <c r="J23" s="212">
        <v>88.533311882748166</v>
      </c>
      <c r="K23" s="212">
        <v>75.803982486661852</v>
      </c>
      <c r="L23" s="212">
        <v>94.164912217238822</v>
      </c>
      <c r="M23" s="212">
        <v>93.215104643810122</v>
      </c>
      <c r="N23" s="212">
        <v>96.519064067172991</v>
      </c>
      <c r="O23" s="212">
        <v>120.51278383119687</v>
      </c>
      <c r="P23" s="322">
        <v>78.373874051040332</v>
      </c>
      <c r="Q23" s="322">
        <v>68.839871113659882</v>
      </c>
    </row>
    <row r="24" spans="1:17" s="202" customFormat="1" x14ac:dyDescent="0.2">
      <c r="A24" s="160">
        <v>2011</v>
      </c>
      <c r="C24" s="212">
        <v>88.125249244085495</v>
      </c>
      <c r="D24" s="212">
        <v>100.24555381651643</v>
      </c>
      <c r="E24" s="212">
        <v>102.04938260025011</v>
      </c>
      <c r="F24" s="212">
        <v>84.794613643464288</v>
      </c>
      <c r="G24" s="212">
        <v>41.957474129680307</v>
      </c>
      <c r="H24" s="212">
        <v>86.522479813156053</v>
      </c>
      <c r="I24" s="212">
        <v>82.668066015463481</v>
      </c>
      <c r="J24" s="212">
        <v>88.287852187696544</v>
      </c>
      <c r="K24" s="212">
        <v>78.715769185370931</v>
      </c>
      <c r="L24" s="212">
        <v>96.839210800644764</v>
      </c>
      <c r="M24" s="212">
        <v>95.595443497281423</v>
      </c>
      <c r="N24" s="212">
        <v>97.749101778047191</v>
      </c>
      <c r="O24" s="212">
        <v>131.87586653247547</v>
      </c>
      <c r="P24" s="322">
        <v>75.867117174253835</v>
      </c>
      <c r="Q24" s="322">
        <v>55.199767109525311</v>
      </c>
    </row>
    <row r="25" spans="1:17" s="202" customFormat="1" x14ac:dyDescent="0.2">
      <c r="A25" s="160">
        <v>2012</v>
      </c>
      <c r="C25" s="212">
        <v>89.959728415777789</v>
      </c>
      <c r="D25" s="212">
        <v>101.45353554840216</v>
      </c>
      <c r="E25" s="212">
        <v>94.945281198201798</v>
      </c>
      <c r="F25" s="212">
        <v>89.994722381098086</v>
      </c>
      <c r="G25" s="212">
        <v>44.018557334466507</v>
      </c>
      <c r="H25" s="212">
        <v>94.721327140350922</v>
      </c>
      <c r="I25" s="212">
        <v>86.518783978781585</v>
      </c>
      <c r="J25" s="212">
        <v>88.500829366710022</v>
      </c>
      <c r="K25" s="212">
        <v>82.620556359476893</v>
      </c>
      <c r="L25" s="212">
        <v>95.574495289150363</v>
      </c>
      <c r="M25" s="212">
        <v>95.728501324980698</v>
      </c>
      <c r="N25" s="212">
        <v>99.140828976011335</v>
      </c>
      <c r="O25" s="212">
        <v>123.02999755385304</v>
      </c>
      <c r="P25" s="322">
        <v>79.950186304915405</v>
      </c>
      <c r="Q25" s="322">
        <v>47.074686596796276</v>
      </c>
    </row>
    <row r="26" spans="1:17" s="202" customFormat="1" x14ac:dyDescent="0.2">
      <c r="A26" s="160">
        <v>2013</v>
      </c>
      <c r="C26" s="212">
        <v>91.565400321699443</v>
      </c>
      <c r="D26" s="212">
        <v>102.5252825335749</v>
      </c>
      <c r="E26" s="212">
        <v>97.677563997375216</v>
      </c>
      <c r="F26" s="212">
        <v>93.905496100235396</v>
      </c>
      <c r="G26" s="212">
        <v>48.575373270591562</v>
      </c>
      <c r="H26" s="212">
        <v>90.646758484985298</v>
      </c>
      <c r="I26" s="212">
        <v>89.005616438880892</v>
      </c>
      <c r="J26" s="212">
        <v>93.189925539302095</v>
      </c>
      <c r="K26" s="212">
        <v>89.858703437298203</v>
      </c>
      <c r="L26" s="212">
        <v>92.415106724158733</v>
      </c>
      <c r="M26" s="212">
        <v>96.53131275270124</v>
      </c>
      <c r="N26" s="212">
        <v>99.499254205233683</v>
      </c>
      <c r="O26" s="212">
        <v>125.52402543588013</v>
      </c>
      <c r="P26" s="322">
        <v>83.578805555294892</v>
      </c>
      <c r="Q26" s="322">
        <v>44.365696062707343</v>
      </c>
    </row>
    <row r="27" spans="1:17" s="202" customFormat="1" x14ac:dyDescent="0.2">
      <c r="A27" s="160">
        <v>2014</v>
      </c>
      <c r="C27" s="212">
        <v>94.408379249900719</v>
      </c>
      <c r="D27" s="212">
        <v>110.17361251946429</v>
      </c>
      <c r="E27" s="212">
        <v>100.75417543295856</v>
      </c>
      <c r="F27" s="212">
        <v>93.50355512334761</v>
      </c>
      <c r="G27" s="212">
        <v>55.221596893604008</v>
      </c>
      <c r="H27" s="212">
        <v>92.141854565264083</v>
      </c>
      <c r="I27" s="212">
        <v>91.821366424640331</v>
      </c>
      <c r="J27" s="212">
        <v>96.787584235457189</v>
      </c>
      <c r="K27" s="212">
        <v>93.628341815932444</v>
      </c>
      <c r="L27" s="212">
        <v>93.144356145898755</v>
      </c>
      <c r="M27" s="212">
        <v>97.142865210814691</v>
      </c>
      <c r="N27" s="212">
        <v>100.0113089425023</v>
      </c>
      <c r="O27" s="212">
        <v>120.11032011081269</v>
      </c>
      <c r="P27" s="322">
        <v>84.710959685829692</v>
      </c>
      <c r="Q27" s="322">
        <v>50.861415343053544</v>
      </c>
    </row>
    <row r="28" spans="1:17" s="202" customFormat="1" x14ac:dyDescent="0.2">
      <c r="A28" s="160">
        <v>2015</v>
      </c>
      <c r="C28" s="212">
        <v>94.790411885983787</v>
      </c>
      <c r="D28" s="212">
        <v>106.17313571107461</v>
      </c>
      <c r="E28" s="212">
        <v>93.555686872064371</v>
      </c>
      <c r="F28" s="212">
        <v>93.96687843633363</v>
      </c>
      <c r="G28" s="212">
        <v>64.972154582657282</v>
      </c>
      <c r="H28" s="212">
        <v>90.701400560517953</v>
      </c>
      <c r="I28" s="212">
        <v>93.704606481503546</v>
      </c>
      <c r="J28" s="212">
        <v>98.950831006911542</v>
      </c>
      <c r="K28" s="212">
        <v>94.960835208797363</v>
      </c>
      <c r="L28" s="212">
        <v>92.317325046899242</v>
      </c>
      <c r="M28" s="212">
        <v>97.331539603658712</v>
      </c>
      <c r="N28" s="212">
        <v>101.23216289473251</v>
      </c>
      <c r="O28" s="212">
        <v>113.67455930298712</v>
      </c>
      <c r="P28" s="322">
        <v>87.156464353588461</v>
      </c>
      <c r="Q28" s="322">
        <v>56.757671332967277</v>
      </c>
    </row>
    <row r="29" spans="1:17" s="202" customFormat="1" x14ac:dyDescent="0.2">
      <c r="A29" s="160">
        <v>2016</v>
      </c>
      <c r="C29" s="212">
        <v>95.807065848692503</v>
      </c>
      <c r="D29" s="212">
        <v>103.01313400151884</v>
      </c>
      <c r="E29" s="212">
        <v>97.352841759238189</v>
      </c>
      <c r="F29" s="212">
        <v>95.742209938492721</v>
      </c>
      <c r="G29" s="212">
        <v>72.006840395663033</v>
      </c>
      <c r="H29" s="212">
        <v>95.191384687113626</v>
      </c>
      <c r="I29" s="212">
        <v>95.616113349909241</v>
      </c>
      <c r="J29" s="212">
        <v>98.229341046115024</v>
      </c>
      <c r="K29" s="212">
        <v>93.130055282644619</v>
      </c>
      <c r="L29" s="212">
        <v>95.626685503213935</v>
      </c>
      <c r="M29" s="212">
        <v>95.847893201828043</v>
      </c>
      <c r="N29" s="212">
        <v>100.93488213661763</v>
      </c>
      <c r="O29" s="212">
        <v>98.784903129589978</v>
      </c>
      <c r="P29" s="322">
        <v>92.519359946565615</v>
      </c>
      <c r="Q29" s="322">
        <v>77.462355708395194</v>
      </c>
    </row>
    <row r="30" spans="1:17" s="202" customFormat="1" x14ac:dyDescent="0.2">
      <c r="A30" s="160">
        <v>2017</v>
      </c>
      <c r="C30" s="212">
        <v>97.945509588048651</v>
      </c>
      <c r="D30" s="212">
        <v>103.6286353322253</v>
      </c>
      <c r="E30" s="212">
        <v>98.00320274142446</v>
      </c>
      <c r="F30" s="212">
        <v>96.902979804905414</v>
      </c>
      <c r="G30" s="212">
        <v>78.641802942330486</v>
      </c>
      <c r="H30" s="212">
        <v>99.987686776808104</v>
      </c>
      <c r="I30" s="212">
        <v>96.710163095806422</v>
      </c>
      <c r="J30" s="212">
        <v>102.33371007763907</v>
      </c>
      <c r="K30" s="212">
        <v>95.943933578390002</v>
      </c>
      <c r="L30" s="212">
        <v>97.589379180339961</v>
      </c>
      <c r="M30" s="212">
        <v>96.334416011105304</v>
      </c>
      <c r="N30" s="212">
        <v>101.06564176826936</v>
      </c>
      <c r="O30" s="212">
        <v>103.36450189600008</v>
      </c>
      <c r="P30" s="322">
        <v>96.073928020713282</v>
      </c>
      <c r="Q30" s="322">
        <v>79.346851895985239</v>
      </c>
    </row>
    <row r="31" spans="1:17" s="202" customFormat="1" x14ac:dyDescent="0.2">
      <c r="A31" s="160">
        <v>2018</v>
      </c>
      <c r="C31" s="212">
        <v>99.038299546670714</v>
      </c>
      <c r="D31" s="212">
        <v>99.521087509204989</v>
      </c>
      <c r="E31" s="212">
        <v>97.263619940782263</v>
      </c>
      <c r="F31" s="212">
        <v>97.746583197598326</v>
      </c>
      <c r="G31" s="212">
        <v>92.919096409902764</v>
      </c>
      <c r="H31" s="212">
        <v>99.835197171759944</v>
      </c>
      <c r="I31" s="212">
        <v>98.018092715170184</v>
      </c>
      <c r="J31" s="212">
        <v>104.07334457873822</v>
      </c>
      <c r="K31" s="212">
        <v>99.79375382108995</v>
      </c>
      <c r="L31" s="212">
        <v>97.699999991563175</v>
      </c>
      <c r="M31" s="212">
        <v>97.093213464114925</v>
      </c>
      <c r="N31" s="212">
        <v>100.97212261351881</v>
      </c>
      <c r="O31" s="212">
        <v>98.601014448043841</v>
      </c>
      <c r="P31" s="322">
        <v>103.39345441218076</v>
      </c>
      <c r="Q31" s="322">
        <v>93.027497080188098</v>
      </c>
    </row>
    <row r="32" spans="1:17" s="202" customFormat="1" x14ac:dyDescent="0.2">
      <c r="A32" s="160">
        <v>2019</v>
      </c>
      <c r="C32" s="212">
        <v>100</v>
      </c>
      <c r="D32" s="212">
        <v>100</v>
      </c>
      <c r="E32" s="212">
        <v>100.00000000000001</v>
      </c>
      <c r="F32" s="212">
        <v>100</v>
      </c>
      <c r="G32" s="212">
        <v>100</v>
      </c>
      <c r="H32" s="212">
        <v>100</v>
      </c>
      <c r="I32" s="212">
        <v>99.999999999999986</v>
      </c>
      <c r="J32" s="212">
        <v>99.999999999999986</v>
      </c>
      <c r="K32" s="212">
        <v>100</v>
      </c>
      <c r="L32" s="212">
        <v>100</v>
      </c>
      <c r="M32" s="212">
        <v>99.999999999999986</v>
      </c>
      <c r="N32" s="212">
        <v>100.00000000000001</v>
      </c>
      <c r="O32" s="212">
        <v>100</v>
      </c>
      <c r="P32" s="322">
        <v>100</v>
      </c>
      <c r="Q32" s="322">
        <v>100</v>
      </c>
    </row>
    <row r="33" spans="1:17" ht="12.75" customHeight="1" x14ac:dyDescent="0.2">
      <c r="A33" s="123">
        <v>2020</v>
      </c>
      <c r="C33" s="269">
        <v>87.559954287745398</v>
      </c>
      <c r="D33" s="157">
        <v>88.279544304386093</v>
      </c>
      <c r="E33" s="157">
        <v>77.527339648374394</v>
      </c>
      <c r="F33" s="157">
        <v>55.767096617402842</v>
      </c>
      <c r="G33" s="157">
        <v>97.489885822458106</v>
      </c>
      <c r="H33" s="157">
        <v>97.485027332025822</v>
      </c>
      <c r="I33" s="157">
        <v>100.90334429633913</v>
      </c>
      <c r="J33" s="157">
        <v>89.379460042633198</v>
      </c>
      <c r="K33" s="157">
        <v>87.522174261581455</v>
      </c>
      <c r="L33" s="157">
        <v>101.24626828688818</v>
      </c>
      <c r="M33" s="157">
        <v>88.32580093432874</v>
      </c>
      <c r="N33" s="157">
        <v>70.490205450644694</v>
      </c>
      <c r="O33" s="157">
        <v>60.280277801184461</v>
      </c>
      <c r="P33" s="269">
        <v>72.081929838915357</v>
      </c>
      <c r="Q33" s="269">
        <v>77.942302782741933</v>
      </c>
    </row>
    <row r="34" spans="1:17" ht="12.75" customHeight="1" x14ac:dyDescent="0.2">
      <c r="A34" s="123">
        <v>2021</v>
      </c>
      <c r="C34" s="269">
        <v>94.624089647393816</v>
      </c>
      <c r="D34" s="157">
        <v>95.536517292092114</v>
      </c>
      <c r="E34" s="157">
        <v>83.202057024617218</v>
      </c>
      <c r="F34" s="157">
        <v>68.878666090173127</v>
      </c>
      <c r="G34" s="157">
        <v>99.774729950034256</v>
      </c>
      <c r="H34" s="157">
        <v>100.93826083081174</v>
      </c>
      <c r="I34" s="157">
        <v>102.15031053511099</v>
      </c>
      <c r="J34" s="157">
        <v>100.53485168000556</v>
      </c>
      <c r="K34" s="157">
        <v>91.837301205682351</v>
      </c>
      <c r="L34" s="157">
        <v>104.35051241500538</v>
      </c>
      <c r="M34" s="157">
        <v>97.237281042401264</v>
      </c>
      <c r="N34" s="157">
        <v>85.520729960632423</v>
      </c>
      <c r="O34" s="157">
        <v>78.54070978346806</v>
      </c>
      <c r="P34" s="269">
        <v>81.366028654153411</v>
      </c>
      <c r="Q34" s="269">
        <v>73.85754403880523</v>
      </c>
    </row>
    <row r="35" spans="1:17" ht="12.75" customHeight="1" x14ac:dyDescent="0.2">
      <c r="A35" s="123">
        <v>2022</v>
      </c>
      <c r="C35" s="269">
        <v>100.30172767144668</v>
      </c>
      <c r="D35" s="157">
        <v>97.065125961335156</v>
      </c>
      <c r="E35" s="157">
        <v>91.21317928223651</v>
      </c>
      <c r="F35" s="157">
        <v>102.61097518350904</v>
      </c>
      <c r="G35" s="157">
        <v>111.76450228471973</v>
      </c>
      <c r="H35" s="157">
        <v>101.17905122933473</v>
      </c>
      <c r="I35" s="157">
        <v>101.91355941825495</v>
      </c>
      <c r="J35" s="157">
        <v>105.89090865321839</v>
      </c>
      <c r="K35" s="157">
        <v>103.29422147090457</v>
      </c>
      <c r="L35" s="157">
        <v>105.93300775167279</v>
      </c>
      <c r="M35" s="157">
        <v>102.58460916016655</v>
      </c>
      <c r="N35" s="157">
        <v>92.569348024991513</v>
      </c>
      <c r="O35" s="157">
        <v>85.258954096468969</v>
      </c>
      <c r="P35" s="269">
        <v>95.407399692305731</v>
      </c>
      <c r="Q35" s="269">
        <v>68.612774684026675</v>
      </c>
    </row>
    <row r="36" spans="1:17" ht="12.75" customHeight="1" x14ac:dyDescent="0.2">
      <c r="A36" s="123"/>
      <c r="D36" s="157"/>
      <c r="E36" s="157"/>
      <c r="F36" s="157"/>
      <c r="G36" s="157"/>
      <c r="H36" s="157"/>
      <c r="I36" s="157"/>
      <c r="J36" s="157"/>
      <c r="K36" s="157"/>
      <c r="L36" s="157"/>
      <c r="M36" s="157"/>
      <c r="N36" s="157"/>
      <c r="O36" s="157"/>
    </row>
    <row r="37" spans="1:17" ht="12.75" customHeight="1" x14ac:dyDescent="0.2">
      <c r="A37" s="123" t="s">
        <v>17</v>
      </c>
      <c r="C37" s="157"/>
      <c r="D37" s="157"/>
      <c r="E37" s="157"/>
      <c r="F37" s="157"/>
      <c r="G37" s="157"/>
      <c r="H37" s="157"/>
      <c r="I37" s="157"/>
      <c r="J37" s="157"/>
      <c r="K37" s="157"/>
      <c r="L37" s="157"/>
      <c r="M37" s="157"/>
      <c r="N37" s="157"/>
      <c r="O37" s="157"/>
    </row>
    <row r="38" spans="1:17" ht="26.25" customHeight="1" x14ac:dyDescent="0.2">
      <c r="A38" s="123">
        <v>1998</v>
      </c>
      <c r="B38" s="90" t="s">
        <v>3</v>
      </c>
      <c r="C38" s="157">
        <v>67.799604835090932</v>
      </c>
      <c r="D38" s="157">
        <v>86.237155527453623</v>
      </c>
      <c r="E38" s="157">
        <v>102.26656923950755</v>
      </c>
      <c r="F38" s="157">
        <v>85.14937686907588</v>
      </c>
      <c r="G38" s="157">
        <v>9.7564880505313525</v>
      </c>
      <c r="H38" s="157">
        <v>72.785179857326085</v>
      </c>
      <c r="I38" s="157">
        <v>59.200864303991729</v>
      </c>
      <c r="J38" s="157">
        <v>52.586954104781292</v>
      </c>
      <c r="K38" s="157">
        <v>50.701253408819092</v>
      </c>
      <c r="L38" s="157">
        <v>84.53401300271166</v>
      </c>
      <c r="M38" s="157">
        <v>108.42231481835496</v>
      </c>
      <c r="N38" s="157">
        <v>77.241201637377387</v>
      </c>
      <c r="O38" s="157">
        <v>71.12898899619168</v>
      </c>
      <c r="P38" s="269">
        <v>85.644323671511259</v>
      </c>
      <c r="Q38" s="269">
        <v>83.754524613519052</v>
      </c>
    </row>
    <row r="39" spans="1:17" ht="12.75" customHeight="1" x14ac:dyDescent="0.2">
      <c r="A39" s="123"/>
      <c r="B39" s="90" t="s">
        <v>4</v>
      </c>
      <c r="C39" s="157">
        <v>68.472195131222165</v>
      </c>
      <c r="D39" s="157">
        <v>89.363045050147548</v>
      </c>
      <c r="E39" s="157">
        <v>101.57896193297893</v>
      </c>
      <c r="F39" s="157">
        <v>90.387948474140501</v>
      </c>
      <c r="G39" s="157">
        <v>10.214875093367251</v>
      </c>
      <c r="H39" s="157">
        <v>76.241224756272274</v>
      </c>
      <c r="I39" s="157">
        <v>59.919130200748704</v>
      </c>
      <c r="J39" s="157">
        <v>52.076520457164548</v>
      </c>
      <c r="K39" s="157">
        <v>47.770655900925014</v>
      </c>
      <c r="L39" s="157">
        <v>84.505579486712676</v>
      </c>
      <c r="M39" s="157">
        <v>108.46965014701252</v>
      </c>
      <c r="N39" s="157">
        <v>76.713364038061144</v>
      </c>
      <c r="O39" s="157">
        <v>61.001758704324537</v>
      </c>
      <c r="P39" s="269">
        <v>84.949478486931525</v>
      </c>
      <c r="Q39" s="269">
        <v>73.219838549714567</v>
      </c>
    </row>
    <row r="40" spans="1:17" ht="12.75" customHeight="1" x14ac:dyDescent="0.2">
      <c r="A40" s="123"/>
      <c r="B40" s="90" t="s">
        <v>1</v>
      </c>
      <c r="C40" s="157">
        <v>68.751021124986778</v>
      </c>
      <c r="D40" s="157">
        <v>89.458062441974519</v>
      </c>
      <c r="E40" s="157">
        <v>98.448835104915688</v>
      </c>
      <c r="F40" s="157">
        <v>87.685748695077777</v>
      </c>
      <c r="G40" s="157">
        <v>10.342311968302784</v>
      </c>
      <c r="H40" s="157">
        <v>73.677855752490515</v>
      </c>
      <c r="I40" s="157">
        <v>60.872459784575177</v>
      </c>
      <c r="J40" s="157">
        <v>50.61112723886383</v>
      </c>
      <c r="K40" s="157">
        <v>52.164728344377181</v>
      </c>
      <c r="L40" s="157">
        <v>84.786309080687815</v>
      </c>
      <c r="M40" s="157">
        <v>108.40438482824906</v>
      </c>
      <c r="N40" s="157">
        <v>76.505056497462178</v>
      </c>
      <c r="O40" s="157">
        <v>75.196817525778599</v>
      </c>
      <c r="P40" s="269">
        <v>90.006607164077323</v>
      </c>
      <c r="Q40" s="269">
        <v>77.951999440886553</v>
      </c>
    </row>
    <row r="41" spans="1:17" ht="12.75" customHeight="1" x14ac:dyDescent="0.2">
      <c r="A41" s="123"/>
      <c r="B41" s="90" t="s">
        <v>2</v>
      </c>
      <c r="C41" s="157">
        <v>68.838891470999187</v>
      </c>
      <c r="D41" s="157">
        <v>89.581426098200239</v>
      </c>
      <c r="E41" s="157">
        <v>99.052441968722505</v>
      </c>
      <c r="F41" s="157">
        <v>82.995455941648672</v>
      </c>
      <c r="G41" s="157">
        <v>10.603655522509642</v>
      </c>
      <c r="H41" s="157">
        <v>72.41820464542721</v>
      </c>
      <c r="I41" s="157">
        <v>61.879930871470833</v>
      </c>
      <c r="J41" s="157">
        <v>48.691209980516966</v>
      </c>
      <c r="K41" s="157">
        <v>52.003954030102818</v>
      </c>
      <c r="L41" s="157">
        <v>85.410013174413919</v>
      </c>
      <c r="M41" s="157">
        <v>108.27263381354639</v>
      </c>
      <c r="N41" s="157">
        <v>77.386084726913708</v>
      </c>
      <c r="O41" s="157">
        <v>70.790788886438321</v>
      </c>
      <c r="P41" s="269">
        <v>97.568848939053709</v>
      </c>
      <c r="Q41" s="269">
        <v>79.085420404997237</v>
      </c>
    </row>
    <row r="42" spans="1:17" ht="26.25" customHeight="1" x14ac:dyDescent="0.2">
      <c r="A42" s="123">
        <v>1999</v>
      </c>
      <c r="B42" s="90" t="s">
        <v>3</v>
      </c>
      <c r="C42" s="157">
        <v>68.628320012151363</v>
      </c>
      <c r="D42" s="157">
        <v>88.143176661941325</v>
      </c>
      <c r="E42" s="157">
        <v>101.47847914337375</v>
      </c>
      <c r="F42" s="157">
        <v>80.043346414801533</v>
      </c>
      <c r="G42" s="157">
        <v>10.68144657493508</v>
      </c>
      <c r="H42" s="157">
        <v>71.449012188800822</v>
      </c>
      <c r="I42" s="157">
        <v>62.609855807375347</v>
      </c>
      <c r="J42" s="157">
        <v>49.241622618980159</v>
      </c>
      <c r="K42" s="157">
        <v>50.472405368550262</v>
      </c>
      <c r="L42" s="157">
        <v>85.963097667205375</v>
      </c>
      <c r="M42" s="157">
        <v>108.09215391631031</v>
      </c>
      <c r="N42" s="157">
        <v>78.170057047679478</v>
      </c>
      <c r="O42" s="157">
        <v>71.624863664063881</v>
      </c>
      <c r="P42" s="269">
        <v>85.174795055088808</v>
      </c>
      <c r="Q42" s="269">
        <v>83.863441645864071</v>
      </c>
    </row>
    <row r="43" spans="1:17" ht="12.75" customHeight="1" x14ac:dyDescent="0.2">
      <c r="A43" s="123"/>
      <c r="B43" s="90" t="s">
        <v>4</v>
      </c>
      <c r="C43" s="157">
        <v>68.915510527462203</v>
      </c>
      <c r="D43" s="157">
        <v>85.170623097669875</v>
      </c>
      <c r="E43" s="157">
        <v>97.911223182340834</v>
      </c>
      <c r="F43" s="157">
        <v>84.445606951711667</v>
      </c>
      <c r="G43" s="157">
        <v>11.076646348009062</v>
      </c>
      <c r="H43" s="157">
        <v>73.007065750043068</v>
      </c>
      <c r="I43" s="157">
        <v>62.52005717769125</v>
      </c>
      <c r="J43" s="157">
        <v>50.157256744665325</v>
      </c>
      <c r="K43" s="157">
        <v>54.601073490854525</v>
      </c>
      <c r="L43" s="157">
        <v>86.506834965347863</v>
      </c>
      <c r="M43" s="157">
        <v>108.17366266203533</v>
      </c>
      <c r="N43" s="157">
        <v>78.858452954307111</v>
      </c>
      <c r="O43" s="157">
        <v>70.251948948657173</v>
      </c>
      <c r="P43" s="269">
        <v>86.923366135747671</v>
      </c>
      <c r="Q43" s="269">
        <v>84.161884631484682</v>
      </c>
    </row>
    <row r="44" spans="1:17" ht="12.75" customHeight="1" x14ac:dyDescent="0.2">
      <c r="A44" s="123"/>
      <c r="B44" s="90" t="s">
        <v>1</v>
      </c>
      <c r="C44" s="157">
        <v>69.062632765139028</v>
      </c>
      <c r="D44" s="157">
        <v>85.549203772521409</v>
      </c>
      <c r="E44" s="157">
        <v>99.957455394744898</v>
      </c>
      <c r="F44" s="157">
        <v>85.118278892539067</v>
      </c>
      <c r="G44" s="157">
        <v>10.944015334496433</v>
      </c>
      <c r="H44" s="157">
        <v>75.222086105333062</v>
      </c>
      <c r="I44" s="157">
        <v>62.230187127142578</v>
      </c>
      <c r="J44" s="157">
        <v>49.688600451197978</v>
      </c>
      <c r="K44" s="157">
        <v>52.658930941102817</v>
      </c>
      <c r="L44" s="157">
        <v>86.618120095804102</v>
      </c>
      <c r="M44" s="157">
        <v>108.48235671468889</v>
      </c>
      <c r="N44" s="157">
        <v>80.052070237011748</v>
      </c>
      <c r="O44" s="157">
        <v>73.840334777944506</v>
      </c>
      <c r="P44" s="269">
        <v>81.309328877193209</v>
      </c>
      <c r="Q44" s="269">
        <v>86.295034473001564</v>
      </c>
    </row>
    <row r="45" spans="1:17" ht="12.75" customHeight="1" x14ac:dyDescent="0.2">
      <c r="A45" s="123"/>
      <c r="B45" s="90" t="s">
        <v>2</v>
      </c>
      <c r="C45" s="157">
        <v>69.951865291739736</v>
      </c>
      <c r="D45" s="157">
        <v>85.832558184791068</v>
      </c>
      <c r="E45" s="157">
        <v>100.27824625506776</v>
      </c>
      <c r="F45" s="157">
        <v>86.93811945742641</v>
      </c>
      <c r="G45" s="157">
        <v>11.835755210692065</v>
      </c>
      <c r="H45" s="157">
        <v>80.170470014739237</v>
      </c>
      <c r="I45" s="157">
        <v>61.601908702002866</v>
      </c>
      <c r="J45" s="157">
        <v>53.382391109941615</v>
      </c>
      <c r="K45" s="157">
        <v>54.709025292727937</v>
      </c>
      <c r="L45" s="157">
        <v>86.864433718362932</v>
      </c>
      <c r="M45" s="157">
        <v>108.86284799339754</v>
      </c>
      <c r="N45" s="157">
        <v>79.303747907551113</v>
      </c>
      <c r="O45" s="157">
        <v>64.625678231636684</v>
      </c>
      <c r="P45" s="269">
        <v>79.842476602209743</v>
      </c>
      <c r="Q45" s="269">
        <v>92.676444747519099</v>
      </c>
    </row>
    <row r="46" spans="1:17" ht="26.25" customHeight="1" x14ac:dyDescent="0.2">
      <c r="A46" s="123">
        <v>2000</v>
      </c>
      <c r="B46" s="90" t="s">
        <v>3</v>
      </c>
      <c r="C46" s="157">
        <v>70.626868119255107</v>
      </c>
      <c r="D46" s="157">
        <v>86.937813027030316</v>
      </c>
      <c r="E46" s="157">
        <v>102.51716330467561</v>
      </c>
      <c r="F46" s="157">
        <v>87.784121205362197</v>
      </c>
      <c r="G46" s="157">
        <v>13.597447629875681</v>
      </c>
      <c r="H46" s="157">
        <v>81.767554682941167</v>
      </c>
      <c r="I46" s="157">
        <v>61.253087059503379</v>
      </c>
      <c r="J46" s="157">
        <v>50.430233254621072</v>
      </c>
      <c r="K46" s="157">
        <v>52.749084153268583</v>
      </c>
      <c r="L46" s="157">
        <v>86.83574262366372</v>
      </c>
      <c r="M46" s="157">
        <v>109.2483251595272</v>
      </c>
      <c r="N46" s="157">
        <v>79.904686460757446</v>
      </c>
      <c r="O46" s="157">
        <v>66.367106058488318</v>
      </c>
      <c r="P46" s="269">
        <v>86.308438981757703</v>
      </c>
      <c r="Q46" s="269">
        <v>92.224630887235833</v>
      </c>
    </row>
    <row r="47" spans="1:17" ht="12.75" customHeight="1" x14ac:dyDescent="0.2">
      <c r="A47" s="123"/>
      <c r="B47" s="90" t="s">
        <v>4</v>
      </c>
      <c r="C47" s="157">
        <v>71.123957846883101</v>
      </c>
      <c r="D47" s="157">
        <v>87.954492217922748</v>
      </c>
      <c r="E47" s="157">
        <v>102.94223327120493</v>
      </c>
      <c r="F47" s="157">
        <v>84.954811989399261</v>
      </c>
      <c r="G47" s="157">
        <v>15.253084073577508</v>
      </c>
      <c r="H47" s="157">
        <v>80.733354404432177</v>
      </c>
      <c r="I47" s="157">
        <v>61.617041397117895</v>
      </c>
      <c r="J47" s="157">
        <v>50.535485314102864</v>
      </c>
      <c r="K47" s="157">
        <v>51.62435009793581</v>
      </c>
      <c r="L47" s="157">
        <v>86.983542267628863</v>
      </c>
      <c r="M47" s="157">
        <v>108.94820300420352</v>
      </c>
      <c r="N47" s="157">
        <v>80.557631064167111</v>
      </c>
      <c r="O47" s="157">
        <v>68.211008861202032</v>
      </c>
      <c r="P47" s="269">
        <v>81.610669213453704</v>
      </c>
      <c r="Q47" s="269">
        <v>100.80222385274311</v>
      </c>
    </row>
    <row r="48" spans="1:17" ht="12.75" customHeight="1" x14ac:dyDescent="0.2">
      <c r="A48" s="123"/>
      <c r="B48" s="90" t="s">
        <v>1</v>
      </c>
      <c r="C48" s="157">
        <v>71.458195356787186</v>
      </c>
      <c r="D48" s="157">
        <v>87.229240447359572</v>
      </c>
      <c r="E48" s="157">
        <v>101.68456069462673</v>
      </c>
      <c r="F48" s="157">
        <v>83.450282730990764</v>
      </c>
      <c r="G48" s="157">
        <v>15.6529845537297</v>
      </c>
      <c r="H48" s="157">
        <v>78.203812601514343</v>
      </c>
      <c r="I48" s="157">
        <v>61.947670193952362</v>
      </c>
      <c r="J48" s="157">
        <v>56.637893516061787</v>
      </c>
      <c r="K48" s="157">
        <v>53.147776722564721</v>
      </c>
      <c r="L48" s="157">
        <v>87.236854086509581</v>
      </c>
      <c r="M48" s="157">
        <v>107.97951289536687</v>
      </c>
      <c r="N48" s="157">
        <v>79.989357034384426</v>
      </c>
      <c r="O48" s="157">
        <v>68.302105129474242</v>
      </c>
      <c r="P48" s="269">
        <v>82.833389349507499</v>
      </c>
      <c r="Q48" s="269">
        <v>98.298159649894743</v>
      </c>
    </row>
    <row r="49" spans="1:17" ht="12.75" customHeight="1" x14ac:dyDescent="0.2">
      <c r="A49" s="123"/>
      <c r="B49" s="90" t="s">
        <v>2</v>
      </c>
      <c r="C49" s="157">
        <v>71.294790748061217</v>
      </c>
      <c r="D49" s="157">
        <v>85.802072037660267</v>
      </c>
      <c r="E49" s="157">
        <v>100.1380107941325</v>
      </c>
      <c r="F49" s="157">
        <v>82.882474899756531</v>
      </c>
      <c r="G49" s="157">
        <v>17.584017439654993</v>
      </c>
      <c r="H49" s="157">
        <v>74.510932164491365</v>
      </c>
      <c r="I49" s="157">
        <v>62.081273672075</v>
      </c>
      <c r="J49" s="157">
        <v>53.505993732734481</v>
      </c>
      <c r="K49" s="157">
        <v>53.774124673680816</v>
      </c>
      <c r="L49" s="157">
        <v>87.659872468786048</v>
      </c>
      <c r="M49" s="157">
        <v>106.56578481534632</v>
      </c>
      <c r="N49" s="157">
        <v>80.972453700514876</v>
      </c>
      <c r="O49" s="157">
        <v>72.382453947715931</v>
      </c>
      <c r="P49" s="269">
        <v>76.632778137527168</v>
      </c>
      <c r="Q49" s="269">
        <v>101.26068790832335</v>
      </c>
    </row>
    <row r="50" spans="1:17" ht="26.25" customHeight="1" x14ac:dyDescent="0.2">
      <c r="A50" s="123">
        <v>2001</v>
      </c>
      <c r="B50" s="90" t="s">
        <v>3</v>
      </c>
      <c r="C50" s="157">
        <v>71.915776163818819</v>
      </c>
      <c r="D50" s="157">
        <v>87.088970651677869</v>
      </c>
      <c r="E50" s="157">
        <v>101.02457702215931</v>
      </c>
      <c r="F50" s="157">
        <v>81.653329505890085</v>
      </c>
      <c r="G50" s="157">
        <v>17.196915318497116</v>
      </c>
      <c r="H50" s="157">
        <v>75.16706986857757</v>
      </c>
      <c r="I50" s="157">
        <v>61.804074302846161</v>
      </c>
      <c r="J50" s="157">
        <v>57.82372820535457</v>
      </c>
      <c r="K50" s="157">
        <v>55.891689399567667</v>
      </c>
      <c r="L50" s="157">
        <v>88.463160846216695</v>
      </c>
      <c r="M50" s="157">
        <v>104.88168037521628</v>
      </c>
      <c r="N50" s="157">
        <v>82.691315569144336</v>
      </c>
      <c r="O50" s="157">
        <v>69.140861507321858</v>
      </c>
      <c r="P50" s="269">
        <v>78.850797230928279</v>
      </c>
      <c r="Q50" s="269">
        <v>98.231189635302627</v>
      </c>
    </row>
    <row r="51" spans="1:17" ht="12.75" customHeight="1" x14ac:dyDescent="0.2">
      <c r="A51" s="123"/>
      <c r="B51" s="90" t="s">
        <v>4</v>
      </c>
      <c r="C51" s="157">
        <v>71.825380563150802</v>
      </c>
      <c r="D51" s="157">
        <v>86.109033911152096</v>
      </c>
      <c r="E51" s="157">
        <v>99.499808702966916</v>
      </c>
      <c r="F51" s="157">
        <v>82.138213682760792</v>
      </c>
      <c r="G51" s="157">
        <v>17.070179236166076</v>
      </c>
      <c r="H51" s="157">
        <v>76.440813379302625</v>
      </c>
      <c r="I51" s="157">
        <v>61.588357527934669</v>
      </c>
      <c r="J51" s="157">
        <v>58.444110835288903</v>
      </c>
      <c r="K51" s="157">
        <v>56.341470067816701</v>
      </c>
      <c r="L51" s="157">
        <v>88.654396552080286</v>
      </c>
      <c r="M51" s="157">
        <v>103.88660927545068</v>
      </c>
      <c r="N51" s="157">
        <v>82.663768532434091</v>
      </c>
      <c r="O51" s="157">
        <v>74.035046188008778</v>
      </c>
      <c r="P51" s="269">
        <v>78.080100722744461</v>
      </c>
      <c r="Q51" s="269">
        <v>106.82006192412902</v>
      </c>
    </row>
    <row r="52" spans="1:17" ht="12.75" customHeight="1" x14ac:dyDescent="0.2">
      <c r="A52" s="123"/>
      <c r="B52" s="90" t="s">
        <v>1</v>
      </c>
      <c r="C52" s="157">
        <v>72.92185025450506</v>
      </c>
      <c r="D52" s="157">
        <v>86.853159360227522</v>
      </c>
      <c r="E52" s="157">
        <v>99.097671384890148</v>
      </c>
      <c r="F52" s="157">
        <v>82.969949601182847</v>
      </c>
      <c r="G52" s="157">
        <v>18.755358856799742</v>
      </c>
      <c r="H52" s="157">
        <v>79.332600392177724</v>
      </c>
      <c r="I52" s="157">
        <v>61.62351452792258</v>
      </c>
      <c r="J52" s="157">
        <v>56.481303130375096</v>
      </c>
      <c r="K52" s="157">
        <v>59.330883893603826</v>
      </c>
      <c r="L52" s="157">
        <v>88.051874733245114</v>
      </c>
      <c r="M52" s="157">
        <v>103.56304087329974</v>
      </c>
      <c r="N52" s="157">
        <v>85.238242145156676</v>
      </c>
      <c r="O52" s="157">
        <v>74.765763302732168</v>
      </c>
      <c r="P52" s="269">
        <v>90.103063174019198</v>
      </c>
      <c r="Q52" s="269">
        <v>102.5080407006628</v>
      </c>
    </row>
    <row r="53" spans="1:17" ht="12.75" customHeight="1" x14ac:dyDescent="0.2">
      <c r="A53" s="123"/>
      <c r="B53" s="90" t="s">
        <v>2</v>
      </c>
      <c r="C53" s="157">
        <v>74.212513354943724</v>
      </c>
      <c r="D53" s="157">
        <v>90.013397427583996</v>
      </c>
      <c r="E53" s="157">
        <v>100.64379818528558</v>
      </c>
      <c r="F53" s="157">
        <v>83.639833459437384</v>
      </c>
      <c r="G53" s="157">
        <v>19.862383246149868</v>
      </c>
      <c r="H53" s="157">
        <v>82.732615734521161</v>
      </c>
      <c r="I53" s="157">
        <v>61.90497811987759</v>
      </c>
      <c r="J53" s="157">
        <v>58.008331759953279</v>
      </c>
      <c r="K53" s="157">
        <v>61.065827973467691</v>
      </c>
      <c r="L53" s="157">
        <v>86.802805361036206</v>
      </c>
      <c r="M53" s="157">
        <v>103.72187673508181</v>
      </c>
      <c r="N53" s="157">
        <v>85.968106247572081</v>
      </c>
      <c r="O53" s="157">
        <v>77.755429476478952</v>
      </c>
      <c r="P53" s="269">
        <v>89.545293105269195</v>
      </c>
      <c r="Q53" s="269">
        <v>99.171440738642261</v>
      </c>
    </row>
    <row r="54" spans="1:17" ht="26.25" customHeight="1" x14ac:dyDescent="0.2">
      <c r="A54" s="123">
        <v>2002</v>
      </c>
      <c r="B54" s="90" t="s">
        <v>3</v>
      </c>
      <c r="C54" s="157">
        <v>73.484516023915404</v>
      </c>
      <c r="D54" s="157">
        <v>87.291492107826443</v>
      </c>
      <c r="E54" s="157">
        <v>102.13850568181236</v>
      </c>
      <c r="F54" s="157">
        <v>80.655446674597258</v>
      </c>
      <c r="G54" s="157">
        <v>20.270578924627447</v>
      </c>
      <c r="H54" s="157">
        <v>82.953989549754979</v>
      </c>
      <c r="I54" s="157">
        <v>61.912320114308436</v>
      </c>
      <c r="J54" s="157">
        <v>56.59422207435793</v>
      </c>
      <c r="K54" s="157">
        <v>57.821945358992423</v>
      </c>
      <c r="L54" s="157">
        <v>84.928462446176241</v>
      </c>
      <c r="M54" s="157">
        <v>104.17838082876251</v>
      </c>
      <c r="N54" s="157">
        <v>84.923080521331499</v>
      </c>
      <c r="O54" s="157">
        <v>83.350414017349451</v>
      </c>
      <c r="P54" s="269">
        <v>90.480239528172319</v>
      </c>
      <c r="Q54" s="269">
        <v>88.569224683547333</v>
      </c>
    </row>
    <row r="55" spans="1:17" ht="12.75" customHeight="1" x14ac:dyDescent="0.2">
      <c r="A55" s="123"/>
      <c r="B55" s="90" t="s">
        <v>4</v>
      </c>
      <c r="C55" s="157">
        <v>73.1620937069451</v>
      </c>
      <c r="D55" s="157">
        <v>86.329559879600467</v>
      </c>
      <c r="E55" s="157">
        <v>94.45672159289505</v>
      </c>
      <c r="F55" s="157">
        <v>80.878560392640281</v>
      </c>
      <c r="G55" s="157">
        <v>20.395427399115292</v>
      </c>
      <c r="H55" s="157">
        <v>82.287304790393506</v>
      </c>
      <c r="I55" s="157">
        <v>62.394786006467598</v>
      </c>
      <c r="J55" s="157">
        <v>58.464756898022074</v>
      </c>
      <c r="K55" s="157">
        <v>56.872992217739757</v>
      </c>
      <c r="L55" s="157">
        <v>83.725591063884394</v>
      </c>
      <c r="M55" s="157">
        <v>104.02618677476249</v>
      </c>
      <c r="N55" s="157">
        <v>85.681819382306088</v>
      </c>
      <c r="O55" s="157">
        <v>81.205909221637882</v>
      </c>
      <c r="P55" s="269">
        <v>93.749729002094256</v>
      </c>
      <c r="Q55" s="269">
        <v>89.783223580849764</v>
      </c>
    </row>
    <row r="56" spans="1:17" ht="12.75" customHeight="1" x14ac:dyDescent="0.2">
      <c r="A56" s="123"/>
      <c r="B56" s="90" t="s">
        <v>224</v>
      </c>
      <c r="C56" s="157">
        <v>73.718056682932001</v>
      </c>
      <c r="D56" s="157">
        <v>86.164816827986556</v>
      </c>
      <c r="E56" s="157">
        <v>92.151532134014857</v>
      </c>
      <c r="F56" s="157">
        <v>87.318236712657495</v>
      </c>
      <c r="G56" s="157">
        <v>21.330450027529544</v>
      </c>
      <c r="H56" s="157">
        <v>83.465787951026428</v>
      </c>
      <c r="I56" s="157">
        <v>62.972884489429987</v>
      </c>
      <c r="J56" s="157">
        <v>58.903000443340616</v>
      </c>
      <c r="K56" s="157">
        <v>56.91000274052076</v>
      </c>
      <c r="L56" s="157">
        <v>83.488682399578266</v>
      </c>
      <c r="M56" s="157">
        <v>103.33599379923906</v>
      </c>
      <c r="N56" s="157">
        <v>86.470440361083917</v>
      </c>
      <c r="O56" s="157">
        <v>84.287262864567097</v>
      </c>
      <c r="P56" s="269">
        <v>91.296949757828102</v>
      </c>
      <c r="Q56" s="269">
        <v>88.087129479503488</v>
      </c>
    </row>
    <row r="57" spans="1:17" ht="12.75" customHeight="1" x14ac:dyDescent="0.2">
      <c r="A57" s="123"/>
      <c r="B57" s="90" t="s">
        <v>2</v>
      </c>
      <c r="C57" s="157">
        <v>74.361777330748538</v>
      </c>
      <c r="D57" s="157">
        <v>85.43886852808339</v>
      </c>
      <c r="E57" s="157">
        <v>92.787641998948558</v>
      </c>
      <c r="F57" s="157">
        <v>86.745150714590579</v>
      </c>
      <c r="G57" s="157">
        <v>21.821693329255996</v>
      </c>
      <c r="H57" s="157">
        <v>87.569617183117685</v>
      </c>
      <c r="I57" s="157">
        <v>63.951655729321416</v>
      </c>
      <c r="J57" s="157">
        <v>58.791079309788273</v>
      </c>
      <c r="K57" s="157">
        <v>57.449430561003922</v>
      </c>
      <c r="L57" s="157">
        <v>84.098935156460584</v>
      </c>
      <c r="M57" s="157">
        <v>102.16941886371622</v>
      </c>
      <c r="N57" s="157">
        <v>87.952824258346723</v>
      </c>
      <c r="O57" s="157">
        <v>87.914595370686627</v>
      </c>
      <c r="P57" s="269">
        <v>89.216765263135997</v>
      </c>
      <c r="Q57" s="269">
        <v>87.588258778922039</v>
      </c>
    </row>
    <row r="58" spans="1:17" ht="26.25" customHeight="1" x14ac:dyDescent="0.2">
      <c r="A58" s="123">
        <v>2003</v>
      </c>
      <c r="B58" s="90" t="s">
        <v>3</v>
      </c>
      <c r="C58" s="157">
        <v>75.264009878984325</v>
      </c>
      <c r="D58" s="157">
        <v>83.279927317861564</v>
      </c>
      <c r="E58" s="157">
        <v>94.614623387055488</v>
      </c>
      <c r="F58" s="157">
        <v>86.981295124636873</v>
      </c>
      <c r="G58" s="157">
        <v>23.822035030909664</v>
      </c>
      <c r="H58" s="157">
        <v>90.197934924368539</v>
      </c>
      <c r="I58" s="157">
        <v>65.379927615823149</v>
      </c>
      <c r="J58" s="157">
        <v>58.722335045775566</v>
      </c>
      <c r="K58" s="157">
        <v>58.593435731498424</v>
      </c>
      <c r="L58" s="157">
        <v>86.047157067889344</v>
      </c>
      <c r="M58" s="157">
        <v>100.70226033547571</v>
      </c>
      <c r="N58" s="157">
        <v>88.294423834783601</v>
      </c>
      <c r="O58" s="157">
        <v>92.062543819283121</v>
      </c>
      <c r="P58" s="269">
        <v>90.750062736156281</v>
      </c>
      <c r="Q58" s="269">
        <v>80.125497032895041</v>
      </c>
    </row>
    <row r="59" spans="1:17" ht="12.75" customHeight="1" x14ac:dyDescent="0.2">
      <c r="A59" s="123"/>
      <c r="B59" s="90" t="s">
        <v>4</v>
      </c>
      <c r="C59" s="157">
        <v>76.265588742388402</v>
      </c>
      <c r="D59" s="157">
        <v>84.385654742891873</v>
      </c>
      <c r="E59" s="157">
        <v>95.932389332002259</v>
      </c>
      <c r="F59" s="157">
        <v>85.591566519491451</v>
      </c>
      <c r="G59" s="157">
        <v>25.020549434096974</v>
      </c>
      <c r="H59" s="157">
        <v>94.025807274447999</v>
      </c>
      <c r="I59" s="157">
        <v>64.997210684647811</v>
      </c>
      <c r="J59" s="157">
        <v>61.331431621414779</v>
      </c>
      <c r="K59" s="157">
        <v>61.670589356059828</v>
      </c>
      <c r="L59" s="157">
        <v>86.607048036798105</v>
      </c>
      <c r="M59" s="157">
        <v>99.325238520949881</v>
      </c>
      <c r="N59" s="157">
        <v>89.109055983733839</v>
      </c>
      <c r="O59" s="157">
        <v>96.879983326952441</v>
      </c>
      <c r="P59" s="269">
        <v>87.681770855504453</v>
      </c>
      <c r="Q59" s="269">
        <v>61.865994566401099</v>
      </c>
    </row>
    <row r="60" spans="1:17" ht="12.75" customHeight="1" x14ac:dyDescent="0.2">
      <c r="A60" s="123"/>
      <c r="B60" s="90" t="s">
        <v>1</v>
      </c>
      <c r="C60" s="157">
        <v>77.206532432032233</v>
      </c>
      <c r="D60" s="157">
        <v>84.585476079957431</v>
      </c>
      <c r="E60" s="157">
        <v>97.571120778458791</v>
      </c>
      <c r="F60" s="157">
        <v>81.73384325470586</v>
      </c>
      <c r="G60" s="157">
        <v>25.287959882665014</v>
      </c>
      <c r="H60" s="157">
        <v>97.0267075680582</v>
      </c>
      <c r="I60" s="157">
        <v>64.852646202684056</v>
      </c>
      <c r="J60" s="157">
        <v>68.931437609984059</v>
      </c>
      <c r="K60" s="157">
        <v>61.685326609845347</v>
      </c>
      <c r="L60" s="157">
        <v>86.65830359272114</v>
      </c>
      <c r="M60" s="157">
        <v>98.041992911116324</v>
      </c>
      <c r="N60" s="157">
        <v>89.625281875484276</v>
      </c>
      <c r="O60" s="157">
        <v>101.51227054180971</v>
      </c>
      <c r="P60" s="269">
        <v>92.000534079851462</v>
      </c>
      <c r="Q60" s="269">
        <v>64.056332990896422</v>
      </c>
    </row>
    <row r="61" spans="1:17" ht="12.75" customHeight="1" x14ac:dyDescent="0.2">
      <c r="A61" s="123"/>
      <c r="B61" s="90" t="s">
        <v>2</v>
      </c>
      <c r="C61" s="157">
        <v>76.89562956586623</v>
      </c>
      <c r="D61" s="157">
        <v>84.501019588196726</v>
      </c>
      <c r="E61" s="157">
        <v>94.229696114859394</v>
      </c>
      <c r="F61" s="157">
        <v>86.09779929832554</v>
      </c>
      <c r="G61" s="157">
        <v>24.77945463370154</v>
      </c>
      <c r="H61" s="157">
        <v>93.556389665081852</v>
      </c>
      <c r="I61" s="157">
        <v>64.871639352784811</v>
      </c>
      <c r="J61" s="157">
        <v>69.858030453398541</v>
      </c>
      <c r="K61" s="157">
        <v>62.608914405537206</v>
      </c>
      <c r="L61" s="157">
        <v>86.059004867022949</v>
      </c>
      <c r="M61" s="157">
        <v>96.770342590824001</v>
      </c>
      <c r="N61" s="157">
        <v>90.124002570424949</v>
      </c>
      <c r="O61" s="157">
        <v>109.52127604135356</v>
      </c>
      <c r="P61" s="269">
        <v>85.529818008243993</v>
      </c>
      <c r="Q61" s="269">
        <v>51.797844864949539</v>
      </c>
    </row>
    <row r="62" spans="1:17" ht="26.25" customHeight="1" x14ac:dyDescent="0.2">
      <c r="A62" s="123">
        <v>2004</v>
      </c>
      <c r="B62" s="90" t="s">
        <v>3</v>
      </c>
      <c r="C62" s="157">
        <v>77.578339624916126</v>
      </c>
      <c r="D62" s="157">
        <v>85.683785271256554</v>
      </c>
      <c r="E62" s="157">
        <v>95.095338878797691</v>
      </c>
      <c r="F62" s="157">
        <v>87.692800268058917</v>
      </c>
      <c r="G62" s="157">
        <v>25.720743122018472</v>
      </c>
      <c r="H62" s="157">
        <v>88.686825413710309</v>
      </c>
      <c r="I62" s="157">
        <v>65.618948938770757</v>
      </c>
      <c r="J62" s="157">
        <v>72.181748095211802</v>
      </c>
      <c r="K62" s="157">
        <v>65.917963051481621</v>
      </c>
      <c r="L62" s="157">
        <v>84.682604038790714</v>
      </c>
      <c r="M62" s="157">
        <v>95.479959441858526</v>
      </c>
      <c r="N62" s="157">
        <v>91.057091859720927</v>
      </c>
      <c r="O62" s="157">
        <v>115.01070266837206</v>
      </c>
      <c r="P62" s="269">
        <v>88.862559625460037</v>
      </c>
      <c r="Q62" s="269">
        <v>76.192922633192552</v>
      </c>
    </row>
    <row r="63" spans="1:17" ht="12.75" customHeight="1" x14ac:dyDescent="0.2">
      <c r="A63" s="123"/>
      <c r="B63" s="90" t="s">
        <v>4</v>
      </c>
      <c r="C63" s="157">
        <v>77.888748961173377</v>
      </c>
      <c r="D63" s="157">
        <v>86.530705023660289</v>
      </c>
      <c r="E63" s="157">
        <v>95.076575067624418</v>
      </c>
      <c r="F63" s="157">
        <v>88.476228818431778</v>
      </c>
      <c r="G63" s="157">
        <v>26.672575757142056</v>
      </c>
      <c r="H63" s="157">
        <v>91.124177171822012</v>
      </c>
      <c r="I63" s="157">
        <v>65.646213716608159</v>
      </c>
      <c r="J63" s="157">
        <v>69.177520190583877</v>
      </c>
      <c r="K63" s="157">
        <v>65.433629802713398</v>
      </c>
      <c r="L63" s="157">
        <v>84.469456423607269</v>
      </c>
      <c r="M63" s="157">
        <v>94.622827817741126</v>
      </c>
      <c r="N63" s="157">
        <v>90.785471404449069</v>
      </c>
      <c r="O63" s="157">
        <v>127.3993318298741</v>
      </c>
      <c r="P63" s="269">
        <v>91.092375009181822</v>
      </c>
      <c r="Q63" s="269">
        <v>74.028228833459778</v>
      </c>
    </row>
    <row r="64" spans="1:17" ht="12.75" customHeight="1" x14ac:dyDescent="0.2">
      <c r="A64" s="123"/>
      <c r="B64" s="90" t="s">
        <v>1</v>
      </c>
      <c r="C64" s="157">
        <v>77.813011757466128</v>
      </c>
      <c r="D64" s="157">
        <v>87.434372178312159</v>
      </c>
      <c r="E64" s="157">
        <v>94.415644721024691</v>
      </c>
      <c r="F64" s="157">
        <v>81.55229264973147</v>
      </c>
      <c r="G64" s="157">
        <v>27.649684560449703</v>
      </c>
      <c r="H64" s="157">
        <v>92.768417469560205</v>
      </c>
      <c r="I64" s="157">
        <v>65.657953704597261</v>
      </c>
      <c r="J64" s="157">
        <v>71.725264383953132</v>
      </c>
      <c r="K64" s="157">
        <v>62.04801006797414</v>
      </c>
      <c r="L64" s="157">
        <v>85.443558859103106</v>
      </c>
      <c r="M64" s="157">
        <v>94.085170071824635</v>
      </c>
      <c r="N64" s="157">
        <v>90.629005000362298</v>
      </c>
      <c r="O64" s="157">
        <v>118.03793793984268</v>
      </c>
      <c r="P64" s="269">
        <v>86.075570400185541</v>
      </c>
      <c r="Q64" s="269">
        <v>74.783429842057529</v>
      </c>
    </row>
    <row r="65" spans="1:17" ht="12.75" customHeight="1" x14ac:dyDescent="0.2">
      <c r="A65" s="123"/>
      <c r="B65" s="90" t="s">
        <v>2</v>
      </c>
      <c r="C65" s="157">
        <v>79.142161677339146</v>
      </c>
      <c r="D65" s="157">
        <v>87.90279777198532</v>
      </c>
      <c r="E65" s="157">
        <v>97.685140445954431</v>
      </c>
      <c r="F65" s="157">
        <v>88.66879553608652</v>
      </c>
      <c r="G65" s="157">
        <v>28.690814744843617</v>
      </c>
      <c r="H65" s="157">
        <v>97.536388589849039</v>
      </c>
      <c r="I65" s="157">
        <v>65.07389442949885</v>
      </c>
      <c r="J65" s="157">
        <v>72.697980964167797</v>
      </c>
      <c r="K65" s="157">
        <v>62.92109167412363</v>
      </c>
      <c r="L65" s="157">
        <v>87.891391100949122</v>
      </c>
      <c r="M65" s="157">
        <v>94.011042468552702</v>
      </c>
      <c r="N65" s="157">
        <v>90.390941324328054</v>
      </c>
      <c r="O65" s="157">
        <v>117.87609600404961</v>
      </c>
      <c r="P65" s="269">
        <v>93.668979389456709</v>
      </c>
      <c r="Q65" s="269">
        <v>66.248614734207777</v>
      </c>
    </row>
    <row r="66" spans="1:17" ht="26.25" customHeight="1" x14ac:dyDescent="0.2">
      <c r="A66" s="123">
        <v>2005</v>
      </c>
      <c r="B66" s="90" t="s">
        <v>3</v>
      </c>
      <c r="C66" s="157">
        <v>79.242233722756112</v>
      </c>
      <c r="D66" s="157">
        <v>88.651241497471446</v>
      </c>
      <c r="E66" s="157">
        <v>94.322877891109272</v>
      </c>
      <c r="F66" s="157">
        <v>90.029910410390784</v>
      </c>
      <c r="G66" s="157">
        <v>28.823245808508407</v>
      </c>
      <c r="H66" s="157">
        <v>93.95868982404825</v>
      </c>
      <c r="I66" s="157">
        <v>64.946747764499577</v>
      </c>
      <c r="J66" s="157">
        <v>72.352380219033435</v>
      </c>
      <c r="K66" s="157">
        <v>65.395224878311296</v>
      </c>
      <c r="L66" s="157">
        <v>91.826591407656522</v>
      </c>
      <c r="M66" s="157">
        <v>94.466469720597104</v>
      </c>
      <c r="N66" s="157">
        <v>91.779567544748659</v>
      </c>
      <c r="O66" s="157">
        <v>113.30635361796659</v>
      </c>
      <c r="P66" s="269">
        <v>84.539100544819334</v>
      </c>
      <c r="Q66" s="269">
        <v>72.45037641626233</v>
      </c>
    </row>
    <row r="67" spans="1:17" ht="12.75" customHeight="1" x14ac:dyDescent="0.2">
      <c r="A67" s="123"/>
      <c r="B67" s="90" t="s">
        <v>4</v>
      </c>
      <c r="C67" s="157">
        <v>79.519684956092831</v>
      </c>
      <c r="D67" s="157">
        <v>90.31636127388434</v>
      </c>
      <c r="E67" s="157">
        <v>94.764975553624865</v>
      </c>
      <c r="F67" s="157">
        <v>91.172585802425431</v>
      </c>
      <c r="G67" s="157">
        <v>28.736688060360521</v>
      </c>
      <c r="H67" s="157">
        <v>88.631698388214105</v>
      </c>
      <c r="I67" s="157">
        <v>65.360680562603036</v>
      </c>
      <c r="J67" s="157">
        <v>73.661993527679527</v>
      </c>
      <c r="K67" s="157">
        <v>64.498907845260561</v>
      </c>
      <c r="L67" s="157">
        <v>94.36545081876146</v>
      </c>
      <c r="M67" s="157">
        <v>94.621906470701688</v>
      </c>
      <c r="N67" s="157">
        <v>92.057764272333287</v>
      </c>
      <c r="O67" s="157">
        <v>111.15595319739636</v>
      </c>
      <c r="P67" s="269">
        <v>87.391816699562455</v>
      </c>
      <c r="Q67" s="269">
        <v>89.966853875480425</v>
      </c>
    </row>
    <row r="68" spans="1:17" ht="12.75" customHeight="1" x14ac:dyDescent="0.2">
      <c r="A68" s="123"/>
      <c r="B68" s="90" t="s">
        <v>1</v>
      </c>
      <c r="C68" s="157">
        <v>80.325187832183516</v>
      </c>
      <c r="D68" s="157">
        <v>91.275245674635087</v>
      </c>
      <c r="E68" s="157">
        <v>94.985606412386332</v>
      </c>
      <c r="F68" s="157">
        <v>92.953351894010524</v>
      </c>
      <c r="G68" s="157">
        <v>28.138564092410693</v>
      </c>
      <c r="H68" s="157">
        <v>87.570714662549605</v>
      </c>
      <c r="I68" s="157">
        <v>66.649148719684788</v>
      </c>
      <c r="J68" s="157">
        <v>73.934278199349336</v>
      </c>
      <c r="K68" s="157">
        <v>71.159334473138756</v>
      </c>
      <c r="L68" s="157">
        <v>95.703708420524819</v>
      </c>
      <c r="M68" s="157">
        <v>94.362628839189938</v>
      </c>
      <c r="N68" s="157">
        <v>93.179883448147862</v>
      </c>
      <c r="O68" s="157">
        <v>116.12400348594487</v>
      </c>
      <c r="P68" s="269">
        <v>82.618805880144919</v>
      </c>
      <c r="Q68" s="269">
        <v>61.138353494688168</v>
      </c>
    </row>
    <row r="69" spans="1:17" ht="12.75" customHeight="1" x14ac:dyDescent="0.2">
      <c r="A69" s="123"/>
      <c r="B69" s="90" t="s">
        <v>2</v>
      </c>
      <c r="C69" s="157">
        <v>81.420500595445176</v>
      </c>
      <c r="D69" s="157">
        <v>93.142191301869914</v>
      </c>
      <c r="E69" s="157">
        <v>95.294499428890219</v>
      </c>
      <c r="F69" s="157">
        <v>90.416899993030981</v>
      </c>
      <c r="G69" s="157">
        <v>27.648250909720652</v>
      </c>
      <c r="H69" s="157">
        <v>89.984792262404909</v>
      </c>
      <c r="I69" s="157">
        <v>68.666767176678832</v>
      </c>
      <c r="J69" s="157">
        <v>75.786359531639988</v>
      </c>
      <c r="K69" s="157">
        <v>71.506191679030877</v>
      </c>
      <c r="L69" s="157">
        <v>95.679456910846426</v>
      </c>
      <c r="M69" s="157">
        <v>93.756291713306922</v>
      </c>
      <c r="N69" s="157">
        <v>93.8119755331455</v>
      </c>
      <c r="O69" s="157">
        <v>128.23972743642133</v>
      </c>
      <c r="P69" s="269">
        <v>86.821454998008733</v>
      </c>
      <c r="Q69" s="269">
        <v>94.047486986406952</v>
      </c>
    </row>
    <row r="70" spans="1:17" ht="26.25" customHeight="1" x14ac:dyDescent="0.2">
      <c r="A70" s="123">
        <v>2006</v>
      </c>
      <c r="B70" s="90" t="s">
        <v>3</v>
      </c>
      <c r="C70" s="157">
        <v>81.564149399624498</v>
      </c>
      <c r="D70" s="157">
        <v>97.046819733593168</v>
      </c>
      <c r="E70" s="157">
        <v>94.804179726991904</v>
      </c>
      <c r="F70" s="157">
        <v>89.150344479147307</v>
      </c>
      <c r="G70" s="157">
        <v>27.820671253917805</v>
      </c>
      <c r="H70" s="157">
        <v>83.822140161497771</v>
      </c>
      <c r="I70" s="157">
        <v>70.533403257133585</v>
      </c>
      <c r="J70" s="157">
        <v>79.921638648073085</v>
      </c>
      <c r="K70" s="157">
        <v>71.714929742668616</v>
      </c>
      <c r="L70" s="157">
        <v>93.94840330023257</v>
      </c>
      <c r="M70" s="157">
        <v>93.002707543539827</v>
      </c>
      <c r="N70" s="157">
        <v>93.195947571353599</v>
      </c>
      <c r="O70" s="157">
        <v>121.23110130639485</v>
      </c>
      <c r="P70" s="269">
        <v>85.995205163062607</v>
      </c>
      <c r="Q70" s="269">
        <v>85.96710323884453</v>
      </c>
    </row>
    <row r="71" spans="1:17" ht="12.75" customHeight="1" x14ac:dyDescent="0.2">
      <c r="A71" s="123"/>
      <c r="B71" s="90" t="s">
        <v>4</v>
      </c>
      <c r="C71" s="157">
        <v>82.320491720164398</v>
      </c>
      <c r="D71" s="157">
        <v>98.039393270980014</v>
      </c>
      <c r="E71" s="157">
        <v>96.471390687925862</v>
      </c>
      <c r="F71" s="157">
        <v>89.452564717944639</v>
      </c>
      <c r="G71" s="157">
        <v>27.409311478999818</v>
      </c>
      <c r="H71" s="157">
        <v>86.807506803015045</v>
      </c>
      <c r="I71" s="157">
        <v>71.998491844048544</v>
      </c>
      <c r="J71" s="157">
        <v>81.669223852872861</v>
      </c>
      <c r="K71" s="157">
        <v>72.750567033518422</v>
      </c>
      <c r="L71" s="157">
        <v>93.172730211513652</v>
      </c>
      <c r="M71" s="157">
        <v>92.41725808470423</v>
      </c>
      <c r="N71" s="157">
        <v>93.817180606111179</v>
      </c>
      <c r="O71" s="157">
        <v>121.68158728080377</v>
      </c>
      <c r="P71" s="269">
        <v>82.530103402408784</v>
      </c>
      <c r="Q71" s="269">
        <v>76.716850051246553</v>
      </c>
    </row>
    <row r="72" spans="1:17" ht="12.75" customHeight="1" x14ac:dyDescent="0.2">
      <c r="A72" s="123"/>
      <c r="B72" s="90" t="s">
        <v>1</v>
      </c>
      <c r="C72" s="157">
        <v>82.480990637392139</v>
      </c>
      <c r="D72" s="157">
        <v>97.238264228216096</v>
      </c>
      <c r="E72" s="157">
        <v>98.160934364216146</v>
      </c>
      <c r="F72" s="157">
        <v>90.450988050212374</v>
      </c>
      <c r="G72" s="157">
        <v>26.862278435240011</v>
      </c>
      <c r="H72" s="157">
        <v>87.040430429379441</v>
      </c>
      <c r="I72" s="157">
        <v>72.747096566765833</v>
      </c>
      <c r="J72" s="157">
        <v>80.876883906992418</v>
      </c>
      <c r="K72" s="157">
        <v>71.978604905938411</v>
      </c>
      <c r="L72" s="157">
        <v>93.158845187400615</v>
      </c>
      <c r="M72" s="157">
        <v>91.877388614320608</v>
      </c>
      <c r="N72" s="157">
        <v>94.212534559855541</v>
      </c>
      <c r="O72" s="157">
        <v>129.58245428640518</v>
      </c>
      <c r="P72" s="269">
        <v>85.979375773529966</v>
      </c>
      <c r="Q72" s="269">
        <v>80.998958828658914</v>
      </c>
    </row>
    <row r="73" spans="1:17" ht="12.75" customHeight="1" x14ac:dyDescent="0.2">
      <c r="A73" s="123"/>
      <c r="B73" s="90" t="s">
        <v>2</v>
      </c>
      <c r="C73" s="157">
        <v>83.763607329156812</v>
      </c>
      <c r="D73" s="157">
        <v>98.350245681099736</v>
      </c>
      <c r="E73" s="157">
        <v>98.5427577067464</v>
      </c>
      <c r="F73" s="157">
        <v>92.483906031627782</v>
      </c>
      <c r="G73" s="157">
        <v>27.356252081380941</v>
      </c>
      <c r="H73" s="157">
        <v>93.273542442195875</v>
      </c>
      <c r="I73" s="157">
        <v>72.380178961219528</v>
      </c>
      <c r="J73" s="157">
        <v>83.958120006268103</v>
      </c>
      <c r="K73" s="157">
        <v>73.592209651870903</v>
      </c>
      <c r="L73" s="157">
        <v>94.191926800637063</v>
      </c>
      <c r="M73" s="157">
        <v>91.412666305321565</v>
      </c>
      <c r="N73" s="157">
        <v>94.862444138435563</v>
      </c>
      <c r="O73" s="157">
        <v>133.72464573568547</v>
      </c>
      <c r="P73" s="269">
        <v>83.937828345329052</v>
      </c>
      <c r="Q73" s="269">
        <v>88.276847632754311</v>
      </c>
    </row>
    <row r="74" spans="1:17" ht="26.25" customHeight="1" x14ac:dyDescent="0.2">
      <c r="A74" s="123">
        <v>2007</v>
      </c>
      <c r="B74" s="90" t="s">
        <v>3</v>
      </c>
      <c r="C74" s="157">
        <v>84.269859209329994</v>
      </c>
      <c r="D74" s="157">
        <v>96.510820184566441</v>
      </c>
      <c r="E74" s="157">
        <v>100.81461469748852</v>
      </c>
      <c r="F74" s="157">
        <v>89.168491542371711</v>
      </c>
      <c r="G74" s="157">
        <v>27.996157770917343</v>
      </c>
      <c r="H74" s="157">
        <v>104.95454028053376</v>
      </c>
      <c r="I74" s="157">
        <v>71.340512198465149</v>
      </c>
      <c r="J74" s="157">
        <v>82.793735837235744</v>
      </c>
      <c r="K74" s="157">
        <v>73.462513113464269</v>
      </c>
      <c r="L74" s="157">
        <v>95.954174080033098</v>
      </c>
      <c r="M74" s="157">
        <v>90.817802199920507</v>
      </c>
      <c r="N74" s="157">
        <v>94.795543851403664</v>
      </c>
      <c r="O74" s="157">
        <v>119.14244314964468</v>
      </c>
      <c r="P74" s="269">
        <v>85.287410577702801</v>
      </c>
      <c r="Q74" s="269">
        <v>80.746555467423562</v>
      </c>
    </row>
    <row r="75" spans="1:17" ht="12.75" customHeight="1" x14ac:dyDescent="0.2">
      <c r="A75" s="123"/>
      <c r="B75" s="90" t="s">
        <v>4</v>
      </c>
      <c r="C75" s="157">
        <v>83.882970810545658</v>
      </c>
      <c r="D75" s="157">
        <v>96.655620460553251</v>
      </c>
      <c r="E75" s="157">
        <v>100.58047500486435</v>
      </c>
      <c r="F75" s="157">
        <v>88.928901424406362</v>
      </c>
      <c r="G75" s="157">
        <v>28.960367450052342</v>
      </c>
      <c r="H75" s="157">
        <v>101.43052808890734</v>
      </c>
      <c r="I75" s="157">
        <v>70.546091902200786</v>
      </c>
      <c r="J75" s="157">
        <v>82.846565071445482</v>
      </c>
      <c r="K75" s="157">
        <v>74.53496168281626</v>
      </c>
      <c r="L75" s="157">
        <v>96.511162805854056</v>
      </c>
      <c r="M75" s="157">
        <v>90.52636258078256</v>
      </c>
      <c r="N75" s="157">
        <v>95.044097036215632</v>
      </c>
      <c r="O75" s="157">
        <v>119.6254342133589</v>
      </c>
      <c r="P75" s="269">
        <v>78.065849938076383</v>
      </c>
      <c r="Q75" s="269">
        <v>51.28663728980581</v>
      </c>
    </row>
    <row r="76" spans="1:17" ht="12.75" customHeight="1" x14ac:dyDescent="0.2">
      <c r="A76" s="123"/>
      <c r="B76" s="90" t="s">
        <v>1</v>
      </c>
      <c r="C76" s="157">
        <v>84.388939468316948</v>
      </c>
      <c r="D76" s="157">
        <v>97.624397110135391</v>
      </c>
      <c r="E76" s="157">
        <v>99.881087838490728</v>
      </c>
      <c r="F76" s="157">
        <v>87.286073416990916</v>
      </c>
      <c r="G76" s="157">
        <v>30.214767554337019</v>
      </c>
      <c r="H76" s="157">
        <v>102.40332903318966</v>
      </c>
      <c r="I76" s="157">
        <v>69.778598251866597</v>
      </c>
      <c r="J76" s="157">
        <v>86.443992408192344</v>
      </c>
      <c r="K76" s="157">
        <v>73.182259736589714</v>
      </c>
      <c r="L76" s="157">
        <v>96.261832870550094</v>
      </c>
      <c r="M76" s="157">
        <v>90.817450010196637</v>
      </c>
      <c r="N76" s="157">
        <v>95.1957574911374</v>
      </c>
      <c r="O76" s="157">
        <v>121.94480798501003</v>
      </c>
      <c r="P76" s="269">
        <v>82.761770211197273</v>
      </c>
      <c r="Q76" s="269">
        <v>68.085219325837159</v>
      </c>
    </row>
    <row r="77" spans="1:17" ht="12.75" customHeight="1" x14ac:dyDescent="0.2">
      <c r="A77" s="123"/>
      <c r="B77" s="90" t="s">
        <v>2</v>
      </c>
      <c r="C77" s="157">
        <v>85.131261077918197</v>
      </c>
      <c r="D77" s="157">
        <v>97.952865050379685</v>
      </c>
      <c r="E77" s="157">
        <v>98.933105247886431</v>
      </c>
      <c r="F77" s="157">
        <v>86.426774283076014</v>
      </c>
      <c r="G77" s="157">
        <v>33.409950082642986</v>
      </c>
      <c r="H77" s="157">
        <v>104.84575412054798</v>
      </c>
      <c r="I77" s="157">
        <v>69.416448932182135</v>
      </c>
      <c r="J77" s="157">
        <v>85.790035627700192</v>
      </c>
      <c r="K77" s="157">
        <v>75.830676489619464</v>
      </c>
      <c r="L77" s="157">
        <v>95.382275071763402</v>
      </c>
      <c r="M77" s="157">
        <v>91.12611638665625</v>
      </c>
      <c r="N77" s="157">
        <v>95.63258448398463</v>
      </c>
      <c r="O77" s="157">
        <v>129.67384400587315</v>
      </c>
      <c r="P77" s="269">
        <v>82.327005665210834</v>
      </c>
      <c r="Q77" s="269">
        <v>63.629567862214977</v>
      </c>
    </row>
    <row r="78" spans="1:17" ht="26.25" customHeight="1" x14ac:dyDescent="0.2">
      <c r="A78" s="123">
        <v>2008</v>
      </c>
      <c r="B78" s="90" t="s">
        <v>3</v>
      </c>
      <c r="C78" s="157">
        <v>85.872317809948257</v>
      </c>
      <c r="D78" s="157">
        <v>100.16773921365547</v>
      </c>
      <c r="E78" s="157">
        <v>101.09681366095678</v>
      </c>
      <c r="F78" s="157">
        <v>89.096478925990212</v>
      </c>
      <c r="G78" s="157">
        <v>30.001777121004285</v>
      </c>
      <c r="H78" s="157">
        <v>111.37396766809042</v>
      </c>
      <c r="I78" s="157">
        <v>68.625188124387051</v>
      </c>
      <c r="J78" s="157">
        <v>88.718097342927891</v>
      </c>
      <c r="K78" s="157">
        <v>75.498057123660502</v>
      </c>
      <c r="L78" s="157">
        <v>93.59888706396417</v>
      </c>
      <c r="M78" s="157">
        <v>91.514710550725127</v>
      </c>
      <c r="N78" s="157">
        <v>96.503848294013949</v>
      </c>
      <c r="O78" s="157">
        <v>145.80005542703006</v>
      </c>
      <c r="P78" s="269">
        <v>78.160735587077085</v>
      </c>
      <c r="Q78" s="269">
        <v>50.029150384408794</v>
      </c>
    </row>
    <row r="79" spans="1:17" ht="12.75" customHeight="1" x14ac:dyDescent="0.2">
      <c r="A79" s="123"/>
      <c r="B79" s="90" t="s">
        <v>4</v>
      </c>
      <c r="C79" s="157">
        <v>86.2066032410101</v>
      </c>
      <c r="D79" s="157">
        <v>101.62792965586432</v>
      </c>
      <c r="E79" s="157">
        <v>100.53016319955374</v>
      </c>
      <c r="F79" s="157">
        <v>89.087679414917289</v>
      </c>
      <c r="G79" s="157">
        <v>28.671833913992884</v>
      </c>
      <c r="H79" s="157">
        <v>113.3842617993928</v>
      </c>
      <c r="I79" s="157">
        <v>68.776125537323537</v>
      </c>
      <c r="J79" s="157">
        <v>89.660723294667804</v>
      </c>
      <c r="K79" s="157">
        <v>78.11982238291381</v>
      </c>
      <c r="L79" s="157">
        <v>92.112610976168057</v>
      </c>
      <c r="M79" s="157">
        <v>91.26491260905</v>
      </c>
      <c r="N79" s="157">
        <v>96.110842893476203</v>
      </c>
      <c r="O79" s="157">
        <v>151.48365135527956</v>
      </c>
      <c r="P79" s="269">
        <v>80.110771679904843</v>
      </c>
      <c r="Q79" s="269">
        <v>58.505285227869358</v>
      </c>
    </row>
    <row r="80" spans="1:17" ht="12.75" customHeight="1" x14ac:dyDescent="0.2">
      <c r="A80" s="123"/>
      <c r="B80" s="90" t="s">
        <v>1</v>
      </c>
      <c r="C80" s="157">
        <v>85.152651297957647</v>
      </c>
      <c r="D80" s="157">
        <v>98.921490087646518</v>
      </c>
      <c r="E80" s="157">
        <v>98.207221293418286</v>
      </c>
      <c r="F80" s="157">
        <v>88.174716914671947</v>
      </c>
      <c r="G80" s="157">
        <v>29.474695818896738</v>
      </c>
      <c r="H80" s="157">
        <v>110.12504708932563</v>
      </c>
      <c r="I80" s="157">
        <v>68.796913713261532</v>
      </c>
      <c r="J80" s="157">
        <v>87.798109080668652</v>
      </c>
      <c r="K80" s="157">
        <v>77.915536274576738</v>
      </c>
      <c r="L80" s="157">
        <v>91.711676111104538</v>
      </c>
      <c r="M80" s="157">
        <v>92.58939453457711</v>
      </c>
      <c r="N80" s="157">
        <v>96.203229060787422</v>
      </c>
      <c r="O80" s="157">
        <v>133.10681559803504</v>
      </c>
      <c r="P80" s="269">
        <v>75.164742821657924</v>
      </c>
      <c r="Q80" s="269">
        <v>56.660830457450686</v>
      </c>
    </row>
    <row r="81" spans="1:17" ht="12.75" customHeight="1" x14ac:dyDescent="0.2">
      <c r="A81" s="123"/>
      <c r="B81" s="90" t="s">
        <v>2</v>
      </c>
      <c r="C81" s="157">
        <v>84.659417743731694</v>
      </c>
      <c r="D81" s="157">
        <v>95.44283474628125</v>
      </c>
      <c r="E81" s="157">
        <v>98.444675455919437</v>
      </c>
      <c r="F81" s="157">
        <v>88.455051447477942</v>
      </c>
      <c r="G81" s="157">
        <v>31.133587547582966</v>
      </c>
      <c r="H81" s="157">
        <v>108.57195466505927</v>
      </c>
      <c r="I81" s="157">
        <v>69.364548457528898</v>
      </c>
      <c r="J81" s="157">
        <v>85.545383327857465</v>
      </c>
      <c r="K81" s="157">
        <v>77.196163902378771</v>
      </c>
      <c r="L81" s="157">
        <v>91.333573870452014</v>
      </c>
      <c r="M81" s="157">
        <v>92.005277294643335</v>
      </c>
      <c r="N81" s="157">
        <v>96.545708210264877</v>
      </c>
      <c r="O81" s="157">
        <v>125.92031465397272</v>
      </c>
      <c r="P81" s="269">
        <v>77.636700390179641</v>
      </c>
      <c r="Q81" s="269">
        <v>56.166636576007633</v>
      </c>
    </row>
    <row r="82" spans="1:17" ht="26.25" customHeight="1" x14ac:dyDescent="0.2">
      <c r="A82" s="123">
        <v>2009</v>
      </c>
      <c r="B82" s="90" t="s">
        <v>3</v>
      </c>
      <c r="C82" s="157">
        <v>84.946631434607369</v>
      </c>
      <c r="D82" s="157">
        <v>92.820114106300267</v>
      </c>
      <c r="E82" s="157">
        <v>96.482791185555342</v>
      </c>
      <c r="F82" s="157">
        <v>87.267100580860216</v>
      </c>
      <c r="G82" s="157">
        <v>33.583855070648866</v>
      </c>
      <c r="H82" s="157">
        <v>106.61950929834543</v>
      </c>
      <c r="I82" s="157">
        <v>71.109503146308867</v>
      </c>
      <c r="J82" s="157">
        <v>85.157500856749621</v>
      </c>
      <c r="K82" s="157">
        <v>76.706746558347263</v>
      </c>
      <c r="L82" s="157">
        <v>91.642048930326425</v>
      </c>
      <c r="M82" s="157">
        <v>93.578672019787192</v>
      </c>
      <c r="N82" s="157">
        <v>97.243837934664768</v>
      </c>
      <c r="O82" s="157">
        <v>123.07730817759523</v>
      </c>
      <c r="P82" s="269">
        <v>82.832273934210747</v>
      </c>
      <c r="Q82" s="269">
        <v>47.901431393664758</v>
      </c>
    </row>
    <row r="83" spans="1:17" ht="12.75" customHeight="1" x14ac:dyDescent="0.2">
      <c r="A83" s="123"/>
      <c r="B83" s="90" t="s">
        <v>4</v>
      </c>
      <c r="C83" s="157">
        <v>84.904716695762943</v>
      </c>
      <c r="D83" s="157">
        <v>91.869187281046038</v>
      </c>
      <c r="E83" s="157">
        <v>96.031040607567519</v>
      </c>
      <c r="F83" s="157">
        <v>84.161173992476705</v>
      </c>
      <c r="G83" s="157">
        <v>34.933751916167736</v>
      </c>
      <c r="H83" s="157">
        <v>104.29452049592216</v>
      </c>
      <c r="I83" s="157">
        <v>72.300044922215974</v>
      </c>
      <c r="J83" s="157">
        <v>84.088769791214318</v>
      </c>
      <c r="K83" s="157">
        <v>77.644908559557251</v>
      </c>
      <c r="L83" s="157">
        <v>91.707575090669081</v>
      </c>
      <c r="M83" s="157">
        <v>94.21869398694372</v>
      </c>
      <c r="N83" s="157">
        <v>97.395684208427468</v>
      </c>
      <c r="O83" s="157">
        <v>120.12967846811907</v>
      </c>
      <c r="P83" s="269">
        <v>81.636407562898839</v>
      </c>
      <c r="Q83" s="269">
        <v>50.000720479577097</v>
      </c>
    </row>
    <row r="84" spans="1:17" ht="12.75" customHeight="1" x14ac:dyDescent="0.2">
      <c r="A84" s="123"/>
      <c r="B84" s="90" t="s">
        <v>1</v>
      </c>
      <c r="C84" s="157">
        <v>84.983453956490095</v>
      </c>
      <c r="D84" s="157">
        <v>93.134663131916369</v>
      </c>
      <c r="E84" s="157">
        <v>96.750898409818248</v>
      </c>
      <c r="F84" s="157">
        <v>78.017724371993737</v>
      </c>
      <c r="G84" s="157">
        <v>35.559497200049861</v>
      </c>
      <c r="H84" s="157">
        <v>101.91373436097476</v>
      </c>
      <c r="I84" s="157">
        <v>73.37014655658345</v>
      </c>
      <c r="J84" s="157">
        <v>84.243915122417135</v>
      </c>
      <c r="K84" s="157">
        <v>75.493066028944341</v>
      </c>
      <c r="L84" s="157">
        <v>91.976657447234871</v>
      </c>
      <c r="M84" s="157">
        <v>94.274828049610207</v>
      </c>
      <c r="N84" s="157">
        <v>96.917168264364761</v>
      </c>
      <c r="O84" s="157">
        <v>137.84463196913731</v>
      </c>
      <c r="P84" s="269">
        <v>79.036082103064416</v>
      </c>
      <c r="Q84" s="269">
        <v>43.939869474874008</v>
      </c>
    </row>
    <row r="85" spans="1:17" ht="12.75" customHeight="1" x14ac:dyDescent="0.2">
      <c r="A85" s="123"/>
      <c r="B85" s="90" t="s">
        <v>2</v>
      </c>
      <c r="C85" s="157">
        <v>85.334911698133808</v>
      </c>
      <c r="D85" s="157">
        <v>95.563077880302046</v>
      </c>
      <c r="E85" s="157">
        <v>95.985737756978494</v>
      </c>
      <c r="F85" s="157">
        <v>80.032383087187071</v>
      </c>
      <c r="G85" s="157">
        <v>35.891300582334829</v>
      </c>
      <c r="H85" s="157">
        <v>99.222433100016445</v>
      </c>
      <c r="I85" s="157">
        <v>74.569836523721193</v>
      </c>
      <c r="J85" s="157">
        <v>84.857939584370826</v>
      </c>
      <c r="K85" s="157">
        <v>75.302716061873781</v>
      </c>
      <c r="L85" s="157">
        <v>92.483071652511924</v>
      </c>
      <c r="M85" s="157">
        <v>93.733305118256382</v>
      </c>
      <c r="N85" s="157">
        <v>96.801639630362445</v>
      </c>
      <c r="O85" s="157">
        <v>130.58814185154483</v>
      </c>
      <c r="P85" s="269">
        <v>81.382494631197957</v>
      </c>
      <c r="Q85" s="269">
        <v>48.937669077752993</v>
      </c>
    </row>
    <row r="86" spans="1:17" ht="26.25" customHeight="1" x14ac:dyDescent="0.2">
      <c r="A86" s="123">
        <v>2010</v>
      </c>
      <c r="B86" s="90" t="s">
        <v>3</v>
      </c>
      <c r="C86" s="157">
        <v>85.61134403802744</v>
      </c>
      <c r="D86" s="157">
        <v>97.004870650535281</v>
      </c>
      <c r="E86" s="157">
        <v>98.143595802593268</v>
      </c>
      <c r="F86" s="157">
        <v>83.302243451674812</v>
      </c>
      <c r="G86" s="157">
        <v>35.273859813249501</v>
      </c>
      <c r="H86" s="157">
        <v>100.09548885887796</v>
      </c>
      <c r="I86" s="157">
        <v>75.08504213620165</v>
      </c>
      <c r="J86" s="157">
        <v>85.61554159559995</v>
      </c>
      <c r="K86" s="157">
        <v>76.352987453717489</v>
      </c>
      <c r="L86" s="157">
        <v>93.02473740395294</v>
      </c>
      <c r="M86" s="157">
        <v>93.108408728367934</v>
      </c>
      <c r="N86" s="157">
        <v>96.614528601114316</v>
      </c>
      <c r="O86" s="157">
        <v>119.77171742862798</v>
      </c>
      <c r="P86" s="269">
        <v>73.286069097455254</v>
      </c>
      <c r="Q86" s="269">
        <v>67.653408622942067</v>
      </c>
    </row>
    <row r="87" spans="1:17" ht="12.75" customHeight="1" x14ac:dyDescent="0.2">
      <c r="A87" s="123"/>
      <c r="B87" s="90" t="s">
        <v>4</v>
      </c>
      <c r="C87" s="157">
        <v>86.363940365344362</v>
      </c>
      <c r="D87" s="157">
        <v>99.877133962844113</v>
      </c>
      <c r="E87" s="157">
        <v>96.887933369128362</v>
      </c>
      <c r="F87" s="157">
        <v>83.767491780388298</v>
      </c>
      <c r="G87" s="157">
        <v>37.814777474769492</v>
      </c>
      <c r="H87" s="157">
        <v>96.188844809978022</v>
      </c>
      <c r="I87" s="157">
        <v>75.962715730792326</v>
      </c>
      <c r="J87" s="157">
        <v>89.462246808585817</v>
      </c>
      <c r="K87" s="157">
        <v>74.865211189728882</v>
      </c>
      <c r="L87" s="157">
        <v>93.683790020507061</v>
      </c>
      <c r="M87" s="157">
        <v>92.768841151680306</v>
      </c>
      <c r="N87" s="157">
        <v>96.490923007577948</v>
      </c>
      <c r="O87" s="157">
        <v>115.65824484436976</v>
      </c>
      <c r="P87" s="269">
        <v>81.835926696376205</v>
      </c>
      <c r="Q87" s="269">
        <v>72.942988854587483</v>
      </c>
    </row>
    <row r="88" spans="1:17" ht="12.75" customHeight="1" x14ac:dyDescent="0.2">
      <c r="A88" s="123"/>
      <c r="B88" s="90" t="s">
        <v>1</v>
      </c>
      <c r="C88" s="157">
        <v>86.762749455059591</v>
      </c>
      <c r="D88" s="157">
        <v>99.762907013152756</v>
      </c>
      <c r="E88" s="157">
        <v>98.067839310459803</v>
      </c>
      <c r="F88" s="157">
        <v>85.383445943772742</v>
      </c>
      <c r="G88" s="157">
        <v>38.298690507896886</v>
      </c>
      <c r="H88" s="157">
        <v>94.664589747261957</v>
      </c>
      <c r="I88" s="157">
        <v>77.169330980665819</v>
      </c>
      <c r="J88" s="157">
        <v>89.438994160736215</v>
      </c>
      <c r="K88" s="157">
        <v>75.55475471788084</v>
      </c>
      <c r="L88" s="157">
        <v>94.529178194094555</v>
      </c>
      <c r="M88" s="157">
        <v>93.036708027814868</v>
      </c>
      <c r="N88" s="157">
        <v>96.680275564365473</v>
      </c>
      <c r="O88" s="157">
        <v>119.36621598184529</v>
      </c>
      <c r="P88" s="269">
        <v>82.288942798654816</v>
      </c>
      <c r="Q88" s="269">
        <v>71.430230840310756</v>
      </c>
    </row>
    <row r="89" spans="1:17" ht="12.75" customHeight="1" x14ac:dyDescent="0.2">
      <c r="A89" s="123"/>
      <c r="B89" s="90" t="s">
        <v>2</v>
      </c>
      <c r="C89" s="157">
        <v>87.100427574023243</v>
      </c>
      <c r="D89" s="157">
        <v>100.39077549744621</v>
      </c>
      <c r="E89" s="157">
        <v>99.201291381064564</v>
      </c>
      <c r="F89" s="157">
        <v>84.523066886860988</v>
      </c>
      <c r="G89" s="157">
        <v>39.17866129739928</v>
      </c>
      <c r="H89" s="157">
        <v>91.880860531289102</v>
      </c>
      <c r="I89" s="157">
        <v>78.766362494407232</v>
      </c>
      <c r="J89" s="157">
        <v>89.616464966070666</v>
      </c>
      <c r="K89" s="157">
        <v>76.44297658532021</v>
      </c>
      <c r="L89" s="157">
        <v>95.421943250400787</v>
      </c>
      <c r="M89" s="157">
        <v>93.946460667377394</v>
      </c>
      <c r="N89" s="157">
        <v>96.290529095634284</v>
      </c>
      <c r="O89" s="157">
        <v>127.25495706994444</v>
      </c>
      <c r="P89" s="269">
        <v>76.084557611675052</v>
      </c>
      <c r="Q89" s="269">
        <v>63.332856136799279</v>
      </c>
    </row>
    <row r="90" spans="1:17" ht="26.25" customHeight="1" x14ac:dyDescent="0.2">
      <c r="A90" s="123">
        <v>2011</v>
      </c>
      <c r="B90" s="90" t="s">
        <v>3</v>
      </c>
      <c r="C90" s="157">
        <v>87.624786372962518</v>
      </c>
      <c r="D90" s="157">
        <v>100.72025675058974</v>
      </c>
      <c r="E90" s="157">
        <v>101.20995987327885</v>
      </c>
      <c r="F90" s="157">
        <v>82.686268958956319</v>
      </c>
      <c r="G90" s="157">
        <v>39.884740819713407</v>
      </c>
      <c r="H90" s="157">
        <v>84.98784589379008</v>
      </c>
      <c r="I90" s="157">
        <v>80.600768803979193</v>
      </c>
      <c r="J90" s="157">
        <v>90.010099049382617</v>
      </c>
      <c r="K90" s="157">
        <v>80.680465526484468</v>
      </c>
      <c r="L90" s="157">
        <v>96.291254988695158</v>
      </c>
      <c r="M90" s="157">
        <v>96.097043240604748</v>
      </c>
      <c r="N90" s="157">
        <v>96.331291380649517</v>
      </c>
      <c r="O90" s="157">
        <v>142.88924633047239</v>
      </c>
      <c r="P90" s="269">
        <v>74.601967670374108</v>
      </c>
      <c r="Q90" s="269">
        <v>62.618855777775259</v>
      </c>
    </row>
    <row r="91" spans="1:17" ht="12.75" customHeight="1" x14ac:dyDescent="0.2">
      <c r="A91" s="123"/>
      <c r="B91" s="90" t="s">
        <v>4</v>
      </c>
      <c r="C91" s="157">
        <v>87.532527208425208</v>
      </c>
      <c r="D91" s="157">
        <v>99.835793896830793</v>
      </c>
      <c r="E91" s="157">
        <v>101.45534612125971</v>
      </c>
      <c r="F91" s="157">
        <v>84.167400353580888</v>
      </c>
      <c r="G91" s="157">
        <v>41.453713932798713</v>
      </c>
      <c r="H91" s="157">
        <v>84.157350251100127</v>
      </c>
      <c r="I91" s="157">
        <v>82.237306539802461</v>
      </c>
      <c r="J91" s="157">
        <v>87.37127181797247</v>
      </c>
      <c r="K91" s="157">
        <v>77.604430015994211</v>
      </c>
      <c r="L91" s="157">
        <v>96.845664758350111</v>
      </c>
      <c r="M91" s="157">
        <v>96.024485339211211</v>
      </c>
      <c r="N91" s="157">
        <v>97.776144346067653</v>
      </c>
      <c r="O91" s="157">
        <v>132.00503297594727</v>
      </c>
      <c r="P91" s="269">
        <v>73.217779088517744</v>
      </c>
      <c r="Q91" s="269">
        <v>57.116564316165586</v>
      </c>
    </row>
    <row r="92" spans="1:17" ht="12.75" customHeight="1" x14ac:dyDescent="0.2">
      <c r="A92" s="123"/>
      <c r="B92" s="90" t="s">
        <v>1</v>
      </c>
      <c r="C92" s="157">
        <v>88.549492957211072</v>
      </c>
      <c r="D92" s="157">
        <v>101.04372851672113</v>
      </c>
      <c r="E92" s="157">
        <v>103.29033836271918</v>
      </c>
      <c r="F92" s="157">
        <v>84.807693203880717</v>
      </c>
      <c r="G92" s="157">
        <v>43.162331387092642</v>
      </c>
      <c r="H92" s="157">
        <v>86.430673811847939</v>
      </c>
      <c r="I92" s="157">
        <v>83.511012600365518</v>
      </c>
      <c r="J92" s="157">
        <v>87.90776934565055</v>
      </c>
      <c r="K92" s="157">
        <v>78.632236015716515</v>
      </c>
      <c r="L92" s="157">
        <v>97.159935552763343</v>
      </c>
      <c r="M92" s="157">
        <v>95.621544719746097</v>
      </c>
      <c r="N92" s="157">
        <v>97.905320217681194</v>
      </c>
      <c r="O92" s="157">
        <v>127.91693696915652</v>
      </c>
      <c r="P92" s="269">
        <v>79.190002141217704</v>
      </c>
      <c r="Q92" s="269">
        <v>52.196433659857178</v>
      </c>
    </row>
    <row r="93" spans="1:17" ht="12.75" customHeight="1" x14ac:dyDescent="0.2">
      <c r="A93" s="123"/>
      <c r="B93" s="90" t="s">
        <v>2</v>
      </c>
      <c r="C93" s="157">
        <v>88.79419043774314</v>
      </c>
      <c r="D93" s="157">
        <v>99.382436101924128</v>
      </c>
      <c r="E93" s="157">
        <v>102.24188604374271</v>
      </c>
      <c r="F93" s="157">
        <v>87.517092057439271</v>
      </c>
      <c r="G93" s="157">
        <v>43.32911037911645</v>
      </c>
      <c r="H93" s="157">
        <v>90.514049295886068</v>
      </c>
      <c r="I93" s="157">
        <v>84.323176117706751</v>
      </c>
      <c r="J93" s="157">
        <v>87.862268537780565</v>
      </c>
      <c r="K93" s="157">
        <v>77.945945183288515</v>
      </c>
      <c r="L93" s="157">
        <v>97.05998790277043</v>
      </c>
      <c r="M93" s="157">
        <v>94.638700689563649</v>
      </c>
      <c r="N93" s="157">
        <v>98.983651167790413</v>
      </c>
      <c r="O93" s="157">
        <v>124.69224985432578</v>
      </c>
      <c r="P93" s="269">
        <v>76.458719796905783</v>
      </c>
      <c r="Q93" s="269">
        <v>48.867214684303228</v>
      </c>
    </row>
    <row r="94" spans="1:17" ht="26.25" customHeight="1" x14ac:dyDescent="0.2">
      <c r="A94" s="123">
        <v>2012</v>
      </c>
      <c r="B94" s="90" t="s">
        <v>3</v>
      </c>
      <c r="C94" s="157">
        <v>89.667500338386759</v>
      </c>
      <c r="D94" s="157">
        <v>102.86858554849249</v>
      </c>
      <c r="E94" s="157">
        <v>96.850482985107632</v>
      </c>
      <c r="F94" s="157">
        <v>86.841901285245655</v>
      </c>
      <c r="G94" s="157">
        <v>45.040609533801344</v>
      </c>
      <c r="H94" s="157">
        <v>93.249176551309745</v>
      </c>
      <c r="I94" s="157">
        <v>85.500584444652517</v>
      </c>
      <c r="J94" s="157">
        <v>87.356615280856303</v>
      </c>
      <c r="K94" s="157">
        <v>80.704120925735822</v>
      </c>
      <c r="L94" s="157">
        <v>96.860034071649622</v>
      </c>
      <c r="M94" s="157">
        <v>95.011660815546037</v>
      </c>
      <c r="N94" s="157">
        <v>99.09332338417741</v>
      </c>
      <c r="O94" s="157">
        <v>124.15330200814972</v>
      </c>
      <c r="P94" s="269">
        <v>76.24548265408761</v>
      </c>
      <c r="Q94" s="269">
        <v>47.898194106834595</v>
      </c>
    </row>
    <row r="95" spans="1:17" ht="12.75" customHeight="1" x14ac:dyDescent="0.2">
      <c r="A95" s="123"/>
      <c r="B95" s="90" t="s">
        <v>4</v>
      </c>
      <c r="C95" s="157">
        <v>89.891619999110318</v>
      </c>
      <c r="D95" s="157">
        <v>100.92467265150529</v>
      </c>
      <c r="E95" s="157">
        <v>94.381747448753103</v>
      </c>
      <c r="F95" s="157">
        <v>89.662518250049416</v>
      </c>
      <c r="G95" s="157">
        <v>43.286458843750161</v>
      </c>
      <c r="H95" s="157">
        <v>98.01687610260575</v>
      </c>
      <c r="I95" s="157">
        <v>86.115225095313704</v>
      </c>
      <c r="J95" s="157">
        <v>86.17727691395406</v>
      </c>
      <c r="K95" s="157">
        <v>83.670214741772796</v>
      </c>
      <c r="L95" s="157">
        <v>96.090245999894563</v>
      </c>
      <c r="M95" s="157">
        <v>95.544077995448589</v>
      </c>
      <c r="N95" s="157">
        <v>98.812555797763636</v>
      </c>
      <c r="O95" s="157">
        <v>124.54876340020965</v>
      </c>
      <c r="P95" s="269">
        <v>78.874090867333678</v>
      </c>
      <c r="Q95" s="269">
        <v>45.803531134807024</v>
      </c>
    </row>
    <row r="96" spans="1:17" ht="12.75" customHeight="1" x14ac:dyDescent="0.2">
      <c r="A96" s="123"/>
      <c r="B96" s="90" t="s">
        <v>1</v>
      </c>
      <c r="C96" s="157">
        <v>89.879724117140753</v>
      </c>
      <c r="D96" s="157">
        <v>100.92028883483492</v>
      </c>
      <c r="E96" s="157">
        <v>93.871813682586378</v>
      </c>
      <c r="F96" s="157">
        <v>91.575869792993132</v>
      </c>
      <c r="G96" s="157">
        <v>42.412186724502881</v>
      </c>
      <c r="H96" s="157">
        <v>96.536062175902018</v>
      </c>
      <c r="I96" s="157">
        <v>86.788990861810902</v>
      </c>
      <c r="J96" s="157">
        <v>88.075181912159479</v>
      </c>
      <c r="K96" s="157">
        <v>82.655516473729847</v>
      </c>
      <c r="L96" s="157">
        <v>95.141822055946619</v>
      </c>
      <c r="M96" s="157">
        <v>95.814773111310032</v>
      </c>
      <c r="N96" s="157">
        <v>99.125200287575851</v>
      </c>
      <c r="O96" s="157">
        <v>119.7088031439322</v>
      </c>
      <c r="P96" s="269">
        <v>81.074817731783455</v>
      </c>
      <c r="Q96" s="269">
        <v>48.397867434309255</v>
      </c>
    </row>
    <row r="97" spans="1:17" ht="12.75" customHeight="1" x14ac:dyDescent="0.2">
      <c r="A97" s="123"/>
      <c r="B97" s="90" t="s">
        <v>2</v>
      </c>
      <c r="C97" s="157">
        <v>90.400069208473354</v>
      </c>
      <c r="D97" s="157">
        <v>101.10059515877595</v>
      </c>
      <c r="E97" s="157">
        <v>94.677080676360134</v>
      </c>
      <c r="F97" s="157">
        <v>91.898600196104084</v>
      </c>
      <c r="G97" s="157">
        <v>45.334974235811657</v>
      </c>
      <c r="H97" s="157">
        <v>91.083193731586192</v>
      </c>
      <c r="I97" s="157">
        <v>87.670335513349215</v>
      </c>
      <c r="J97" s="157">
        <v>92.394243359870259</v>
      </c>
      <c r="K97" s="157">
        <v>83.452373296669109</v>
      </c>
      <c r="L97" s="157">
        <v>94.205879029110676</v>
      </c>
      <c r="M97" s="157">
        <v>96.543493377618134</v>
      </c>
      <c r="N97" s="157">
        <v>99.532236434528471</v>
      </c>
      <c r="O97" s="157">
        <v>123.70912166312061</v>
      </c>
      <c r="P97" s="269">
        <v>83.606353966456851</v>
      </c>
      <c r="Q97" s="269">
        <v>46.199153711234239</v>
      </c>
    </row>
    <row r="98" spans="1:17" ht="26.25" customHeight="1" x14ac:dyDescent="0.2">
      <c r="A98" s="123">
        <v>2013</v>
      </c>
      <c r="B98" s="90" t="s">
        <v>3</v>
      </c>
      <c r="C98" s="157">
        <v>90.644263462701147</v>
      </c>
      <c r="D98" s="157">
        <v>100.00781246335431</v>
      </c>
      <c r="E98" s="157">
        <v>96.43254563609311</v>
      </c>
      <c r="F98" s="157">
        <v>92.701607103991421</v>
      </c>
      <c r="G98" s="157">
        <v>45.953807990495406</v>
      </c>
      <c r="H98" s="157">
        <v>90.578204386010526</v>
      </c>
      <c r="I98" s="157">
        <v>88.011863824326738</v>
      </c>
      <c r="J98" s="157">
        <v>94.718699532658249</v>
      </c>
      <c r="K98" s="157">
        <v>84.966660156123041</v>
      </c>
      <c r="L98" s="157">
        <v>93.048877153434404</v>
      </c>
      <c r="M98" s="157">
        <v>96.61533614366725</v>
      </c>
      <c r="N98" s="157">
        <v>99.807107376299939</v>
      </c>
      <c r="O98" s="157">
        <v>121.2632935040828</v>
      </c>
      <c r="P98" s="269">
        <v>84.264028383129983</v>
      </c>
      <c r="Q98" s="269">
        <v>42.353159752023409</v>
      </c>
    </row>
    <row r="99" spans="1:17" ht="12.75" customHeight="1" x14ac:dyDescent="0.2">
      <c r="A99" s="123"/>
      <c r="B99" s="90" t="s">
        <v>4</v>
      </c>
      <c r="C99" s="157">
        <v>91.184500297538989</v>
      </c>
      <c r="D99" s="157">
        <v>100.90820980422141</v>
      </c>
      <c r="E99" s="157">
        <v>97.371569340443784</v>
      </c>
      <c r="F99" s="157">
        <v>95.514407971467747</v>
      </c>
      <c r="G99" s="157">
        <v>47.371096547769874</v>
      </c>
      <c r="H99" s="157">
        <v>89.957669284258017</v>
      </c>
      <c r="I99" s="157">
        <v>88.629416358954941</v>
      </c>
      <c r="J99" s="157">
        <v>92.917199573705943</v>
      </c>
      <c r="K99" s="157">
        <v>89.675022980018824</v>
      </c>
      <c r="L99" s="157">
        <v>92.144476093986256</v>
      </c>
      <c r="M99" s="157">
        <v>96.58854434936363</v>
      </c>
      <c r="N99" s="157">
        <v>99.523055735043698</v>
      </c>
      <c r="O99" s="157">
        <v>126.26043190587721</v>
      </c>
      <c r="P99" s="269">
        <v>85.247014777299782</v>
      </c>
      <c r="Q99" s="269">
        <v>42.961147352423595</v>
      </c>
    </row>
    <row r="100" spans="1:17" ht="12.75" customHeight="1" x14ac:dyDescent="0.2">
      <c r="A100" s="123"/>
      <c r="B100" s="90" t="s">
        <v>1</v>
      </c>
      <c r="C100" s="157">
        <v>91.915577685205591</v>
      </c>
      <c r="D100" s="157">
        <v>103.56388829277887</v>
      </c>
      <c r="E100" s="157">
        <v>98.031978798163621</v>
      </c>
      <c r="F100" s="157">
        <v>92.994112261654379</v>
      </c>
      <c r="G100" s="157">
        <v>49.989863676076972</v>
      </c>
      <c r="H100" s="157">
        <v>91.272721667060424</v>
      </c>
      <c r="I100" s="157">
        <v>89.377566229189171</v>
      </c>
      <c r="J100" s="157">
        <v>93.106394119957201</v>
      </c>
      <c r="K100" s="157">
        <v>90.665785729070848</v>
      </c>
      <c r="L100" s="157">
        <v>92.080783789218245</v>
      </c>
      <c r="M100" s="157">
        <v>96.240527819082928</v>
      </c>
      <c r="N100" s="157">
        <v>99.782617481899052</v>
      </c>
      <c r="O100" s="157">
        <v>128.04891739478404</v>
      </c>
      <c r="P100" s="269">
        <v>80.765910089879526</v>
      </c>
      <c r="Q100" s="269">
        <v>44.071605104800625</v>
      </c>
    </row>
    <row r="101" spans="1:17" ht="12.75" customHeight="1" x14ac:dyDescent="0.2">
      <c r="A101" s="123"/>
      <c r="B101" s="90" t="s">
        <v>2</v>
      </c>
      <c r="C101" s="157">
        <v>92.5172598413521</v>
      </c>
      <c r="D101" s="157">
        <v>105.62121957394498</v>
      </c>
      <c r="E101" s="157">
        <v>98.874162214800378</v>
      </c>
      <c r="F101" s="157">
        <v>94.411857063828037</v>
      </c>
      <c r="G101" s="157">
        <v>50.986724868023991</v>
      </c>
      <c r="H101" s="157">
        <v>90.778438602612283</v>
      </c>
      <c r="I101" s="157">
        <v>90.003619343052733</v>
      </c>
      <c r="J101" s="157">
        <v>92.017408930886958</v>
      </c>
      <c r="K101" s="157">
        <v>94.127344883980044</v>
      </c>
      <c r="L101" s="157">
        <v>92.38628985999604</v>
      </c>
      <c r="M101" s="157">
        <v>96.680842698691166</v>
      </c>
      <c r="N101" s="157">
        <v>98.884236227692043</v>
      </c>
      <c r="O101" s="157">
        <v>126.52345893877643</v>
      </c>
      <c r="P101" s="269">
        <v>84.038268970870277</v>
      </c>
      <c r="Q101" s="269">
        <v>48.076872041581751</v>
      </c>
    </row>
    <row r="102" spans="1:17" ht="24.75" customHeight="1" x14ac:dyDescent="0.2">
      <c r="A102" s="123">
        <v>2014</v>
      </c>
      <c r="B102" s="90" t="s">
        <v>3</v>
      </c>
      <c r="C102" s="157">
        <v>93.121825795181039</v>
      </c>
      <c r="D102" s="157">
        <v>108.21183689992195</v>
      </c>
      <c r="E102" s="157">
        <v>100.69417488810194</v>
      </c>
      <c r="F102" s="157">
        <v>93.65411315312754</v>
      </c>
      <c r="G102" s="157">
        <v>52.070332416384666</v>
      </c>
      <c r="H102" s="157">
        <v>88.657548472551582</v>
      </c>
      <c r="I102" s="157">
        <v>91.067312832815404</v>
      </c>
      <c r="J102" s="157">
        <v>93.480209083532657</v>
      </c>
      <c r="K102" s="157">
        <v>93.507019870455622</v>
      </c>
      <c r="L102" s="157">
        <v>93.083880156791039</v>
      </c>
      <c r="M102" s="157">
        <v>96.941844563315726</v>
      </c>
      <c r="N102" s="157">
        <v>99.406625053407552</v>
      </c>
      <c r="O102" s="157">
        <v>122.81907155236561</v>
      </c>
      <c r="P102" s="269">
        <v>85.248985556355635</v>
      </c>
      <c r="Q102" s="269">
        <v>52.83670119701717</v>
      </c>
    </row>
    <row r="103" spans="1:17" x14ac:dyDescent="0.2">
      <c r="A103" s="123"/>
      <c r="B103" s="90" t="s">
        <v>4</v>
      </c>
      <c r="C103" s="157">
        <v>94.291390271375363</v>
      </c>
      <c r="D103" s="157">
        <v>110.0530598483772</v>
      </c>
      <c r="E103" s="157">
        <v>102.52019636463059</v>
      </c>
      <c r="F103" s="157">
        <v>93.177904163571725</v>
      </c>
      <c r="G103" s="157">
        <v>54.423399151641931</v>
      </c>
      <c r="H103" s="157">
        <v>91.993455380097075</v>
      </c>
      <c r="I103" s="157">
        <v>91.729380738812267</v>
      </c>
      <c r="J103" s="157">
        <v>97.650601493034614</v>
      </c>
      <c r="K103" s="157">
        <v>92.686104275368564</v>
      </c>
      <c r="L103" s="157">
        <v>93.381391372149395</v>
      </c>
      <c r="M103" s="157">
        <v>97.121702725067053</v>
      </c>
      <c r="N103" s="157">
        <v>100.12255074848191</v>
      </c>
      <c r="O103" s="157">
        <v>111.3383743521174</v>
      </c>
      <c r="P103" s="269">
        <v>85.392103184745338</v>
      </c>
      <c r="Q103" s="269">
        <v>49.255164635245436</v>
      </c>
    </row>
    <row r="104" spans="1:17" ht="12" customHeight="1" x14ac:dyDescent="0.2">
      <c r="A104" s="123"/>
      <c r="B104" s="90" t="s">
        <v>1</v>
      </c>
      <c r="C104" s="157">
        <v>95.091881386615768</v>
      </c>
      <c r="D104" s="157">
        <v>111.03911286475775</v>
      </c>
      <c r="E104" s="157">
        <v>101.68454790909888</v>
      </c>
      <c r="F104" s="157">
        <v>94.488817811068614</v>
      </c>
      <c r="G104" s="157">
        <v>55.257750322758554</v>
      </c>
      <c r="H104" s="157">
        <v>92.954819431947101</v>
      </c>
      <c r="I104" s="157">
        <v>92.143856458719313</v>
      </c>
      <c r="J104" s="157">
        <v>98.121728471390441</v>
      </c>
      <c r="K104" s="157">
        <v>93.614645303944485</v>
      </c>
      <c r="L104" s="157">
        <v>93.262444455637834</v>
      </c>
      <c r="M104" s="157">
        <v>97.389226088658248</v>
      </c>
      <c r="N104" s="157">
        <v>99.861900277431559</v>
      </c>
      <c r="O104" s="157">
        <v>132.68431173021298</v>
      </c>
      <c r="P104" s="269">
        <v>86.088136635263481</v>
      </c>
      <c r="Q104" s="269">
        <v>49.167919322749505</v>
      </c>
    </row>
    <row r="105" spans="1:17" ht="12" customHeight="1" x14ac:dyDescent="0.2">
      <c r="A105" s="123"/>
      <c r="B105" s="90" t="s">
        <v>2</v>
      </c>
      <c r="C105" s="157">
        <v>95.128419546430706</v>
      </c>
      <c r="D105" s="157">
        <v>111.39044046480021</v>
      </c>
      <c r="E105" s="157">
        <v>98.117782570002845</v>
      </c>
      <c r="F105" s="157">
        <v>92.693385365622603</v>
      </c>
      <c r="G105" s="157">
        <v>59.134905683630876</v>
      </c>
      <c r="H105" s="157">
        <v>94.96159497646056</v>
      </c>
      <c r="I105" s="157">
        <v>92.344915668214327</v>
      </c>
      <c r="J105" s="157">
        <v>97.897797893871029</v>
      </c>
      <c r="K105" s="157">
        <v>94.70559781396112</v>
      </c>
      <c r="L105" s="157">
        <v>92.849708599016765</v>
      </c>
      <c r="M105" s="157">
        <v>97.11868746621775</v>
      </c>
      <c r="N105" s="157">
        <v>100.65415969068818</v>
      </c>
      <c r="O105" s="157">
        <v>113.59952280855478</v>
      </c>
      <c r="P105" s="269">
        <v>82.114613366954288</v>
      </c>
      <c r="Q105" s="269">
        <v>52.185876217202072</v>
      </c>
    </row>
    <row r="106" spans="1:17" ht="22.5" customHeight="1" x14ac:dyDescent="0.2">
      <c r="A106" s="123">
        <v>2015</v>
      </c>
      <c r="B106" s="90" t="s">
        <v>3</v>
      </c>
      <c r="C106" s="157">
        <v>95.202998287189772</v>
      </c>
      <c r="D106" s="157">
        <v>108.51221770773438</v>
      </c>
      <c r="E106" s="157">
        <v>96.158029879052904</v>
      </c>
      <c r="F106" s="157">
        <v>92.985309803559204</v>
      </c>
      <c r="G106" s="157">
        <v>62.034673191644544</v>
      </c>
      <c r="H106" s="157">
        <v>94.366187560319659</v>
      </c>
      <c r="I106" s="157">
        <v>92.383633215249432</v>
      </c>
      <c r="J106" s="157">
        <v>98.678240743622311</v>
      </c>
      <c r="K106" s="157">
        <v>96.247386800470522</v>
      </c>
      <c r="L106" s="157">
        <v>92.131869593900291</v>
      </c>
      <c r="M106" s="157">
        <v>97.291619943463104</v>
      </c>
      <c r="N106" s="157">
        <v>101.18189805861817</v>
      </c>
      <c r="O106" s="157">
        <v>116.56894274019604</v>
      </c>
      <c r="P106" s="269">
        <v>87.928612952986626</v>
      </c>
      <c r="Q106" s="269">
        <v>52.992621812576864</v>
      </c>
    </row>
    <row r="107" spans="1:17" ht="13.5" customHeight="1" x14ac:dyDescent="0.2">
      <c r="A107" s="123"/>
      <c r="B107" s="90" t="s">
        <v>4</v>
      </c>
      <c r="C107" s="157">
        <v>94.798397327521016</v>
      </c>
      <c r="D107" s="157">
        <v>106.94419543873019</v>
      </c>
      <c r="E107" s="157">
        <v>93.336988078569945</v>
      </c>
      <c r="F107" s="157">
        <v>92.362571328821971</v>
      </c>
      <c r="G107" s="157">
        <v>63.920358292686892</v>
      </c>
      <c r="H107" s="157">
        <v>89.888424924052529</v>
      </c>
      <c r="I107" s="157">
        <v>93.411616670609234</v>
      </c>
      <c r="J107" s="157">
        <v>100.70040677407901</v>
      </c>
      <c r="K107" s="157">
        <v>95.668008824553084</v>
      </c>
      <c r="L107" s="157">
        <v>91.829148456971552</v>
      </c>
      <c r="M107" s="157">
        <v>97.544029092531375</v>
      </c>
      <c r="N107" s="157">
        <v>101.44884733159422</v>
      </c>
      <c r="O107" s="157">
        <v>115.87080879841761</v>
      </c>
      <c r="P107" s="269">
        <v>86.481595863420381</v>
      </c>
      <c r="Q107" s="269">
        <v>54.250894561815791</v>
      </c>
    </row>
    <row r="108" spans="1:17" ht="12.75" customHeight="1" x14ac:dyDescent="0.2">
      <c r="A108" s="123"/>
      <c r="B108" s="90" t="s">
        <v>1</v>
      </c>
      <c r="C108" s="157">
        <v>94.501486686663313</v>
      </c>
      <c r="D108" s="157">
        <v>105.7859286785776</v>
      </c>
      <c r="E108" s="157">
        <v>92.186358815135705</v>
      </c>
      <c r="F108" s="157">
        <v>95.116915687593988</v>
      </c>
      <c r="G108" s="157">
        <v>65.537721098912144</v>
      </c>
      <c r="H108" s="157">
        <v>87.561147401699515</v>
      </c>
      <c r="I108" s="157">
        <v>94.281172934452712</v>
      </c>
      <c r="J108" s="157">
        <v>98.655258563765983</v>
      </c>
      <c r="K108" s="157">
        <v>95.4888720352821</v>
      </c>
      <c r="L108" s="157">
        <v>92.268169171790817</v>
      </c>
      <c r="M108" s="157">
        <v>97.654361529823547</v>
      </c>
      <c r="N108" s="157">
        <v>101.14872223721822</v>
      </c>
      <c r="O108" s="157">
        <v>112.11788649459147</v>
      </c>
      <c r="P108" s="269">
        <v>86.838705634264684</v>
      </c>
      <c r="Q108" s="269">
        <v>52.360198687375288</v>
      </c>
    </row>
    <row r="109" spans="1:17" ht="12" customHeight="1" x14ac:dyDescent="0.2">
      <c r="A109" s="123"/>
      <c r="B109" s="90" t="s">
        <v>2</v>
      </c>
      <c r="C109" s="157">
        <v>94.658765242561074</v>
      </c>
      <c r="D109" s="157">
        <v>103.45020101925626</v>
      </c>
      <c r="E109" s="157">
        <v>92.541370715498928</v>
      </c>
      <c r="F109" s="157">
        <v>95.402716925359357</v>
      </c>
      <c r="G109" s="157">
        <v>68.3958657473855</v>
      </c>
      <c r="H109" s="157">
        <v>90.989842356000082</v>
      </c>
      <c r="I109" s="157">
        <v>94.742003105702835</v>
      </c>
      <c r="J109" s="157">
        <v>97.769417946178862</v>
      </c>
      <c r="K109" s="157">
        <v>92.439073174883731</v>
      </c>
      <c r="L109" s="157">
        <v>93.040112964934366</v>
      </c>
      <c r="M109" s="157">
        <v>96.836147848816836</v>
      </c>
      <c r="N109" s="157">
        <v>101.14918395149944</v>
      </c>
      <c r="O109" s="157">
        <v>110.14059917874334</v>
      </c>
      <c r="P109" s="269">
        <v>87.37694296368214</v>
      </c>
      <c r="Q109" s="269">
        <v>67.426970270101151</v>
      </c>
    </row>
    <row r="110" spans="1:17" ht="22.5" customHeight="1" x14ac:dyDescent="0.2">
      <c r="A110" s="123">
        <v>2016</v>
      </c>
      <c r="B110" s="90" t="s">
        <v>3</v>
      </c>
      <c r="C110" s="157">
        <v>95.262240364789136</v>
      </c>
      <c r="D110" s="157">
        <v>104.10953284106888</v>
      </c>
      <c r="E110" s="157">
        <v>94.566912098065757</v>
      </c>
      <c r="F110" s="157">
        <v>97.831326232751167</v>
      </c>
      <c r="G110" s="157">
        <v>70.782409420582624</v>
      </c>
      <c r="H110" s="157">
        <v>93.274331165113779</v>
      </c>
      <c r="I110" s="157">
        <v>95.200237001745748</v>
      </c>
      <c r="J110" s="157">
        <v>96.272341920438464</v>
      </c>
      <c r="K110" s="157">
        <v>92.695466460234002</v>
      </c>
      <c r="L110" s="157">
        <v>94.338670296256922</v>
      </c>
      <c r="M110" s="157">
        <v>96.351369400962156</v>
      </c>
      <c r="N110" s="157">
        <v>100.89316020569137</v>
      </c>
      <c r="O110" s="157">
        <v>105.93514151485101</v>
      </c>
      <c r="P110" s="269">
        <v>86.779295556758427</v>
      </c>
      <c r="Q110" s="269">
        <v>69.589723233850478</v>
      </c>
    </row>
    <row r="111" spans="1:17" ht="12" customHeight="1" x14ac:dyDescent="0.2">
      <c r="A111" s="123"/>
      <c r="B111" s="90" t="s">
        <v>4</v>
      </c>
      <c r="C111" s="157">
        <v>95.416153015583831</v>
      </c>
      <c r="D111" s="157">
        <v>102.96159925434286</v>
      </c>
      <c r="E111" s="157">
        <v>96.353340489420546</v>
      </c>
      <c r="F111" s="157">
        <v>96.167293793740711</v>
      </c>
      <c r="G111" s="157">
        <v>70.961495911016442</v>
      </c>
      <c r="H111" s="157">
        <v>93.605543465155719</v>
      </c>
      <c r="I111" s="157">
        <v>95.448468460015278</v>
      </c>
      <c r="J111" s="157">
        <v>98.053301686896972</v>
      </c>
      <c r="K111" s="157">
        <v>92.127543905657461</v>
      </c>
      <c r="L111" s="157">
        <v>95.295659966822299</v>
      </c>
      <c r="M111" s="157">
        <v>95.842108295798838</v>
      </c>
      <c r="N111" s="157">
        <v>101.05029225810037</v>
      </c>
      <c r="O111" s="157">
        <v>97.737714163430198</v>
      </c>
      <c r="P111" s="269">
        <v>92.780811101907076</v>
      </c>
      <c r="Q111" s="269">
        <v>80.314564851381164</v>
      </c>
    </row>
    <row r="112" spans="1:17" ht="12" customHeight="1" x14ac:dyDescent="0.2">
      <c r="A112" s="123"/>
      <c r="B112" s="90" t="s">
        <v>1</v>
      </c>
      <c r="C112" s="157">
        <v>96.392331235071907</v>
      </c>
      <c r="D112" s="157">
        <v>102.31598032955343</v>
      </c>
      <c r="E112" s="157">
        <v>98.283278718224949</v>
      </c>
      <c r="F112" s="157">
        <v>94.633779490985049</v>
      </c>
      <c r="G112" s="157">
        <v>73.19702875879571</v>
      </c>
      <c r="H112" s="157">
        <v>96.565687366897649</v>
      </c>
      <c r="I112" s="157">
        <v>95.677760778378541</v>
      </c>
      <c r="J112" s="157">
        <v>101.03095288637297</v>
      </c>
      <c r="K112" s="157">
        <v>93.31670933714301</v>
      </c>
      <c r="L112" s="157">
        <v>96.095332413045739</v>
      </c>
      <c r="M112" s="157">
        <v>95.74156016513912</v>
      </c>
      <c r="N112" s="157">
        <v>101.10933875585695</v>
      </c>
      <c r="O112" s="157">
        <v>94.926869504085118</v>
      </c>
      <c r="P112" s="269">
        <v>101.57092220797868</v>
      </c>
      <c r="Q112" s="269">
        <v>82.625249032743824</v>
      </c>
    </row>
    <row r="113" spans="1:17" ht="12" customHeight="1" x14ac:dyDescent="0.2">
      <c r="A113" s="123"/>
      <c r="B113" s="117" t="s">
        <v>2</v>
      </c>
      <c r="C113" s="157">
        <v>96.157538779325122</v>
      </c>
      <c r="D113" s="157">
        <v>102.6654235811102</v>
      </c>
      <c r="E113" s="157">
        <v>100.20783573124153</v>
      </c>
      <c r="F113" s="157">
        <v>94.336440236493942</v>
      </c>
      <c r="G113" s="157">
        <v>73.086427492257314</v>
      </c>
      <c r="H113" s="157">
        <v>97.319976751287356</v>
      </c>
      <c r="I113" s="157">
        <v>96.137987159497399</v>
      </c>
      <c r="J113" s="157">
        <v>97.560767690751689</v>
      </c>
      <c r="K113" s="157">
        <v>94.380501427544019</v>
      </c>
      <c r="L113" s="157">
        <v>96.777079336730736</v>
      </c>
      <c r="M113" s="157">
        <v>95.456534945412045</v>
      </c>
      <c r="N113" s="157">
        <v>100.68673732682177</v>
      </c>
      <c r="O113" s="157">
        <v>96.539887335993583</v>
      </c>
      <c r="P113" s="269">
        <v>88.946410919618259</v>
      </c>
      <c r="Q113" s="269">
        <v>77.319885715605309</v>
      </c>
    </row>
    <row r="114" spans="1:17" ht="21" customHeight="1" x14ac:dyDescent="0.2">
      <c r="A114" s="123">
        <v>2017</v>
      </c>
      <c r="B114" s="117" t="s">
        <v>3</v>
      </c>
      <c r="C114" s="157">
        <v>97.164522073935515</v>
      </c>
      <c r="D114" s="157">
        <v>102.7454771314479</v>
      </c>
      <c r="E114" s="157">
        <v>99.858447258820163</v>
      </c>
      <c r="F114" s="157">
        <v>96.507831791102205</v>
      </c>
      <c r="G114" s="157">
        <v>75.552387172209819</v>
      </c>
      <c r="H114" s="157">
        <v>98.781629436187444</v>
      </c>
      <c r="I114" s="157">
        <v>96.146623069313975</v>
      </c>
      <c r="J114" s="157">
        <v>101.20635567298245</v>
      </c>
      <c r="K114" s="157">
        <v>95.317158059069712</v>
      </c>
      <c r="L114" s="157">
        <v>97.266427438897935</v>
      </c>
      <c r="M114" s="157">
        <v>96.475469132098439</v>
      </c>
      <c r="N114" s="157">
        <v>100.44423388162809</v>
      </c>
      <c r="O114" s="157">
        <v>98.667952823944674</v>
      </c>
      <c r="P114" s="269">
        <v>94.799618864600305</v>
      </c>
      <c r="Q114" s="269">
        <v>77.349940451446528</v>
      </c>
    </row>
    <row r="115" spans="1:17" x14ac:dyDescent="0.2">
      <c r="A115" s="123"/>
      <c r="B115" s="90" t="s">
        <v>4</v>
      </c>
      <c r="C115" s="157">
        <v>97.61960573990612</v>
      </c>
      <c r="D115" s="157">
        <v>104.28327162431187</v>
      </c>
      <c r="E115" s="157">
        <v>97.760094882903317</v>
      </c>
      <c r="F115" s="157">
        <v>97.388618168832664</v>
      </c>
      <c r="G115" s="157">
        <v>77.567787039990094</v>
      </c>
      <c r="H115" s="157">
        <v>99.818913966588369</v>
      </c>
      <c r="I115" s="157">
        <v>96.607112764375344</v>
      </c>
      <c r="J115" s="157">
        <v>100.6858926184466</v>
      </c>
      <c r="K115" s="157">
        <v>94.111165767664247</v>
      </c>
      <c r="L115" s="157">
        <v>97.628813848594376</v>
      </c>
      <c r="M115" s="157">
        <v>96.175286713054518</v>
      </c>
      <c r="N115" s="157">
        <v>100.6365642143533</v>
      </c>
      <c r="O115" s="157">
        <v>105.52024605286429</v>
      </c>
      <c r="P115" s="269">
        <v>93.877082773943997</v>
      </c>
      <c r="Q115" s="269">
        <v>77.797668932624831</v>
      </c>
    </row>
    <row r="116" spans="1:17" x14ac:dyDescent="0.2">
      <c r="A116" s="123"/>
      <c r="B116" s="124" t="s">
        <v>1</v>
      </c>
      <c r="C116" s="157">
        <v>98.36700342962375</v>
      </c>
      <c r="D116" s="157">
        <v>104.68010875835533</v>
      </c>
      <c r="E116" s="157">
        <v>97.756524998313594</v>
      </c>
      <c r="F116" s="157">
        <v>96.494546250802188</v>
      </c>
      <c r="G116" s="157">
        <v>78.625858416666063</v>
      </c>
      <c r="H116" s="157">
        <v>101.36393271980472</v>
      </c>
      <c r="I116" s="157">
        <v>96.927522456726422</v>
      </c>
      <c r="J116" s="157">
        <v>102.38935983490973</v>
      </c>
      <c r="K116" s="157">
        <v>97.436174812552451</v>
      </c>
      <c r="L116" s="157">
        <v>97.781437192107049</v>
      </c>
      <c r="M116" s="157">
        <v>96.262653461938257</v>
      </c>
      <c r="N116" s="157">
        <v>101.31348998824546</v>
      </c>
      <c r="O116" s="157">
        <v>106.28788778534859</v>
      </c>
      <c r="P116" s="269">
        <v>94.542947326234781</v>
      </c>
      <c r="Q116" s="269">
        <v>81.357069201190129</v>
      </c>
    </row>
    <row r="117" spans="1:17" x14ac:dyDescent="0.2">
      <c r="A117" s="123"/>
      <c r="B117" s="131" t="s">
        <v>2</v>
      </c>
      <c r="C117" s="157">
        <v>98.630907108729232</v>
      </c>
      <c r="D117" s="157">
        <v>102.80568381478611</v>
      </c>
      <c r="E117" s="157">
        <v>96.637743825660763</v>
      </c>
      <c r="F117" s="157">
        <v>97.220923008884611</v>
      </c>
      <c r="G117" s="157">
        <v>82.821179140455953</v>
      </c>
      <c r="H117" s="157">
        <v>99.986270984651853</v>
      </c>
      <c r="I117" s="157">
        <v>97.159394092809961</v>
      </c>
      <c r="J117" s="157">
        <v>105.05323218421749</v>
      </c>
      <c r="K117" s="157">
        <v>96.911235674273598</v>
      </c>
      <c r="L117" s="157">
        <v>97.680838241760483</v>
      </c>
      <c r="M117" s="157">
        <v>96.424254737330017</v>
      </c>
      <c r="N117" s="157">
        <v>101.86827898885058</v>
      </c>
      <c r="O117" s="157">
        <v>102.98192092184273</v>
      </c>
      <c r="P117" s="269">
        <v>101.07606311807405</v>
      </c>
      <c r="Q117" s="269">
        <v>80.882728998679454</v>
      </c>
    </row>
    <row r="118" spans="1:17" ht="21" customHeight="1" x14ac:dyDescent="0.2">
      <c r="A118" s="123">
        <v>2018</v>
      </c>
      <c r="B118" s="134" t="s">
        <v>3</v>
      </c>
      <c r="C118" s="157">
        <v>98.6209862165191</v>
      </c>
      <c r="D118" s="157">
        <v>99.510600174448342</v>
      </c>
      <c r="E118" s="157">
        <v>95.845953431167331</v>
      </c>
      <c r="F118" s="157">
        <v>97.798778987011445</v>
      </c>
      <c r="G118" s="157">
        <v>86.792647333495978</v>
      </c>
      <c r="H118" s="157">
        <v>103.79268830534497</v>
      </c>
      <c r="I118" s="157">
        <v>97.679842346980976</v>
      </c>
      <c r="J118" s="157">
        <v>102.54122698140408</v>
      </c>
      <c r="K118" s="157">
        <v>96.646130991657458</v>
      </c>
      <c r="L118" s="157">
        <v>97.37952632499146</v>
      </c>
      <c r="M118" s="157">
        <v>95.960942025273127</v>
      </c>
      <c r="N118" s="157">
        <v>100.31623221523056</v>
      </c>
      <c r="O118" s="157">
        <v>100.83008297855008</v>
      </c>
      <c r="P118" s="269">
        <v>109.35622799767368</v>
      </c>
      <c r="Q118" s="269">
        <v>86.284128266531312</v>
      </c>
    </row>
    <row r="119" spans="1:17" ht="15" customHeight="1" x14ac:dyDescent="0.2">
      <c r="A119" s="123"/>
      <c r="B119" s="173" t="s">
        <v>4</v>
      </c>
      <c r="C119" s="157">
        <v>99.391467147821189</v>
      </c>
      <c r="D119" s="157">
        <v>100.40973197475184</v>
      </c>
      <c r="E119" s="157">
        <v>98.197946293701605</v>
      </c>
      <c r="F119" s="157">
        <v>98.803833674108589</v>
      </c>
      <c r="G119" s="157">
        <v>91.49359139996109</v>
      </c>
      <c r="H119" s="157">
        <v>100.83047828751025</v>
      </c>
      <c r="I119" s="157">
        <v>97.758773399777368</v>
      </c>
      <c r="J119" s="157">
        <v>104.98930660275238</v>
      </c>
      <c r="K119" s="157">
        <v>100.80229630388014</v>
      </c>
      <c r="L119" s="157">
        <v>97.346128668472304</v>
      </c>
      <c r="M119" s="157">
        <v>97.075900479792026</v>
      </c>
      <c r="N119" s="157">
        <v>100.94708353919738</v>
      </c>
      <c r="O119" s="157">
        <v>102.64482624808137</v>
      </c>
      <c r="P119" s="269">
        <v>103.96178301526436</v>
      </c>
      <c r="Q119" s="269">
        <v>90.113066695698464</v>
      </c>
    </row>
    <row r="120" spans="1:17" ht="15" customHeight="1" x14ac:dyDescent="0.2">
      <c r="A120" s="123"/>
      <c r="B120" s="173" t="s">
        <v>1</v>
      </c>
      <c r="C120" s="157">
        <v>99.118979992395865</v>
      </c>
      <c r="D120" s="157">
        <v>98.628043949358329</v>
      </c>
      <c r="E120" s="157">
        <v>97.915743975360201</v>
      </c>
      <c r="F120" s="157">
        <v>98.933230474937773</v>
      </c>
      <c r="G120" s="157">
        <v>93.519693328552634</v>
      </c>
      <c r="H120" s="157">
        <v>98.549768162597601</v>
      </c>
      <c r="I120" s="157">
        <v>98.12614872500167</v>
      </c>
      <c r="J120" s="157">
        <v>105.43791276095234</v>
      </c>
      <c r="K120" s="157">
        <v>101.04729798753161</v>
      </c>
      <c r="L120" s="157">
        <v>97.566667767803708</v>
      </c>
      <c r="M120" s="157">
        <v>97.381214267581299</v>
      </c>
      <c r="N120" s="157">
        <v>101.30917821357838</v>
      </c>
      <c r="O120" s="157">
        <v>100.53865843846022</v>
      </c>
      <c r="P120" s="269">
        <v>99.582321780110348</v>
      </c>
      <c r="Q120" s="269">
        <v>94.889522720272623</v>
      </c>
    </row>
    <row r="121" spans="1:17" ht="15" customHeight="1" x14ac:dyDescent="0.2">
      <c r="A121" s="123"/>
      <c r="B121" s="173" t="s">
        <v>2</v>
      </c>
      <c r="C121" s="157">
        <v>99.021764829946704</v>
      </c>
      <c r="D121" s="157">
        <v>99.535973938261478</v>
      </c>
      <c r="E121" s="157">
        <v>97.094836062899873</v>
      </c>
      <c r="F121" s="157">
        <v>95.450489654335513</v>
      </c>
      <c r="G121" s="157">
        <v>99.870453577601339</v>
      </c>
      <c r="H121" s="157">
        <v>96.167853931586919</v>
      </c>
      <c r="I121" s="157">
        <v>98.507606388920749</v>
      </c>
      <c r="J121" s="157">
        <v>103.3249319698441</v>
      </c>
      <c r="K121" s="157">
        <v>100.67929000129058</v>
      </c>
      <c r="L121" s="157">
        <v>98.5076772049852</v>
      </c>
      <c r="M121" s="157">
        <v>97.95479708381329</v>
      </c>
      <c r="N121" s="157">
        <v>101.31599648606893</v>
      </c>
      <c r="O121" s="157">
        <v>90.39049012708368</v>
      </c>
      <c r="P121" s="269">
        <v>100.67348485567466</v>
      </c>
      <c r="Q121" s="269">
        <v>100.82327063824999</v>
      </c>
    </row>
    <row r="122" spans="1:17" ht="21.75" customHeight="1" x14ac:dyDescent="0.2">
      <c r="A122" s="123">
        <v>2019</v>
      </c>
      <c r="B122" s="173" t="s">
        <v>3</v>
      </c>
      <c r="C122" s="157">
        <v>99.109154929029941</v>
      </c>
      <c r="D122" s="157">
        <v>101.20443797452513</v>
      </c>
      <c r="E122" s="157">
        <v>98.734183965817735</v>
      </c>
      <c r="F122" s="157">
        <v>99.009860300251702</v>
      </c>
      <c r="G122" s="157">
        <v>95.738460222723631</v>
      </c>
      <c r="H122" s="157">
        <v>96.647985197502692</v>
      </c>
      <c r="I122" s="157">
        <v>98.986158296699116</v>
      </c>
      <c r="J122" s="157">
        <v>97.629308403833193</v>
      </c>
      <c r="K122" s="157">
        <v>97.678086130707442</v>
      </c>
      <c r="L122" s="157">
        <v>99.255136666848927</v>
      </c>
      <c r="M122" s="157">
        <v>99.31144964599909</v>
      </c>
      <c r="N122" s="157">
        <v>100.81588575046695</v>
      </c>
      <c r="O122" s="157">
        <v>101.45883361731693</v>
      </c>
      <c r="P122" s="269">
        <v>104.25422758459057</v>
      </c>
      <c r="Q122" s="269">
        <v>99.604541413438724</v>
      </c>
    </row>
    <row r="123" spans="1:17" x14ac:dyDescent="0.2">
      <c r="A123" s="123"/>
      <c r="B123" s="173" t="s">
        <v>4</v>
      </c>
      <c r="C123" s="157">
        <v>100.11112026437368</v>
      </c>
      <c r="D123" s="157">
        <v>100.55509751081794</v>
      </c>
      <c r="E123" s="157">
        <v>100.63977532643652</v>
      </c>
      <c r="F123" s="157">
        <v>99.367539643931423</v>
      </c>
      <c r="G123" s="157">
        <v>102.96289615393356</v>
      </c>
      <c r="H123" s="157">
        <v>99.36431079337882</v>
      </c>
      <c r="I123" s="157">
        <v>99.735736285134706</v>
      </c>
      <c r="J123" s="157">
        <v>100.9340932302925</v>
      </c>
      <c r="K123" s="157">
        <v>98.686530465873176</v>
      </c>
      <c r="L123" s="157">
        <v>99.763125717341552</v>
      </c>
      <c r="M123" s="157">
        <v>99.832410772864407</v>
      </c>
      <c r="N123" s="157">
        <v>100.06598950013284</v>
      </c>
      <c r="O123" s="157">
        <v>99.22343083308877</v>
      </c>
      <c r="P123" s="269">
        <v>100.92742170769878</v>
      </c>
      <c r="Q123" s="269">
        <v>99.456422080498584</v>
      </c>
    </row>
    <row r="124" spans="1:17" x14ac:dyDescent="0.2">
      <c r="A124" s="123"/>
      <c r="B124" s="173" t="s">
        <v>1</v>
      </c>
      <c r="C124" s="157">
        <v>100.08262218936349</v>
      </c>
      <c r="D124" s="157">
        <v>99.12855320512638</v>
      </c>
      <c r="E124" s="157">
        <v>100.88444145983959</v>
      </c>
      <c r="F124" s="157">
        <v>101.36802969933059</v>
      </c>
      <c r="G124" s="157">
        <v>103.47914548482787</v>
      </c>
      <c r="H124" s="157">
        <v>99.785021298842523</v>
      </c>
      <c r="I124" s="157">
        <v>100.466975875816</v>
      </c>
      <c r="J124" s="157">
        <v>99.310429349448412</v>
      </c>
      <c r="K124" s="157">
        <v>100.82226105791885</v>
      </c>
      <c r="L124" s="157">
        <v>100.4879137626813</v>
      </c>
      <c r="M124" s="157">
        <v>99.868733603931361</v>
      </c>
      <c r="N124" s="157">
        <v>99.751600176927084</v>
      </c>
      <c r="O124" s="157">
        <v>96.317464421863278</v>
      </c>
      <c r="P124" s="269">
        <v>96.860144450449042</v>
      </c>
      <c r="Q124" s="269">
        <v>99.24929374915294</v>
      </c>
    </row>
    <row r="125" spans="1:17" x14ac:dyDescent="0.2">
      <c r="A125" s="123"/>
      <c r="B125" s="173" t="s">
        <v>2</v>
      </c>
      <c r="C125" s="157">
        <v>100.69710261723289</v>
      </c>
      <c r="D125" s="157">
        <v>99.111911309530541</v>
      </c>
      <c r="E125" s="157">
        <v>99.741599247906208</v>
      </c>
      <c r="F125" s="157">
        <v>100.25457035648628</v>
      </c>
      <c r="G125" s="157">
        <v>97.81949813851493</v>
      </c>
      <c r="H125" s="157">
        <v>104.20268271027597</v>
      </c>
      <c r="I125" s="157">
        <v>100.8111295423501</v>
      </c>
      <c r="J125" s="157">
        <v>102.12616901642589</v>
      </c>
      <c r="K125" s="157">
        <v>102.81312234550052</v>
      </c>
      <c r="L125" s="157">
        <v>100.49382385312821</v>
      </c>
      <c r="M125" s="157">
        <v>100.98740597720514</v>
      </c>
      <c r="N125" s="157">
        <v>99.366524572473182</v>
      </c>
      <c r="O125" s="157">
        <v>103.00027112773103</v>
      </c>
      <c r="P125" s="269">
        <v>97.958206257261608</v>
      </c>
      <c r="Q125" s="269">
        <v>101.68974275690974</v>
      </c>
    </row>
    <row r="126" spans="1:17" ht="21.75" customHeight="1" x14ac:dyDescent="0.2">
      <c r="A126" s="123">
        <v>2020</v>
      </c>
      <c r="B126" s="173" t="s">
        <v>3</v>
      </c>
      <c r="C126" s="157">
        <v>97.597217353260532</v>
      </c>
      <c r="D126" s="157">
        <v>93.780361134120184</v>
      </c>
      <c r="E126" s="157">
        <v>91.479583998568259</v>
      </c>
      <c r="F126" s="157">
        <v>91.186820947211885</v>
      </c>
      <c r="G126" s="157">
        <v>103.18448640651562</v>
      </c>
      <c r="H126" s="157">
        <v>99.350145818940916</v>
      </c>
      <c r="I126" s="157">
        <v>101.43613501946371</v>
      </c>
      <c r="J126" s="157">
        <v>95.180313833612715</v>
      </c>
      <c r="K126" s="157">
        <v>102.20662395058882</v>
      </c>
      <c r="L126" s="157">
        <v>100.87413157560798</v>
      </c>
      <c r="M126" s="157">
        <v>95.583092877461823</v>
      </c>
      <c r="N126" s="157">
        <v>100.24040848169474</v>
      </c>
      <c r="O126" s="157">
        <v>82.62064013491856</v>
      </c>
      <c r="P126" s="269">
        <v>88.571494795876362</v>
      </c>
      <c r="Q126" s="269">
        <v>96.09477053310043</v>
      </c>
    </row>
    <row r="127" spans="1:17" x14ac:dyDescent="0.2">
      <c r="A127" s="123"/>
      <c r="B127" s="173" t="s">
        <v>4</v>
      </c>
      <c r="C127" s="157">
        <v>76.105409313652572</v>
      </c>
      <c r="D127" s="157">
        <v>69.092173417178515</v>
      </c>
      <c r="E127" s="157">
        <v>64.549938652530017</v>
      </c>
      <c r="F127" s="157">
        <v>15.377035132099312</v>
      </c>
      <c r="G127" s="157">
        <v>94.396755915215152</v>
      </c>
      <c r="H127" s="157">
        <v>95.491347939730034</v>
      </c>
      <c r="I127" s="157">
        <v>99.720751364832836</v>
      </c>
      <c r="J127" s="157">
        <v>81.299643629866978</v>
      </c>
      <c r="K127" s="157">
        <v>76.004146271269605</v>
      </c>
      <c r="L127" s="157">
        <v>100.84877280984902</v>
      </c>
      <c r="M127" s="157">
        <v>68.729417655117061</v>
      </c>
      <c r="N127" s="157">
        <v>52.523792907754974</v>
      </c>
      <c r="O127" s="157">
        <v>43.19939140486666</v>
      </c>
      <c r="P127" s="269">
        <v>51.203535762424899</v>
      </c>
      <c r="Q127" s="269">
        <v>48.152414012750576</v>
      </c>
    </row>
    <row r="128" spans="1:17" x14ac:dyDescent="0.2">
      <c r="A128" s="123"/>
      <c r="B128" s="173" t="s">
        <v>1</v>
      </c>
      <c r="C128" s="157">
        <v>87.638303332679783</v>
      </c>
      <c r="D128" s="157">
        <v>96.160723186372437</v>
      </c>
      <c r="E128" s="157">
        <v>75.180855036341441</v>
      </c>
      <c r="F128" s="157">
        <v>69.590812447212315</v>
      </c>
      <c r="G128" s="157">
        <v>95.629570942342411</v>
      </c>
      <c r="H128" s="157">
        <v>96.694024220026947</v>
      </c>
      <c r="I128" s="157">
        <v>100.47852894521614</v>
      </c>
      <c r="J128" s="157">
        <v>87.400805629952259</v>
      </c>
      <c r="K128" s="157">
        <v>85.740736418985477</v>
      </c>
      <c r="L128" s="157">
        <v>101.34961983746614</v>
      </c>
      <c r="M128" s="157">
        <v>89.035888095822671</v>
      </c>
      <c r="N128" s="157">
        <v>62.956420677058318</v>
      </c>
      <c r="O128" s="157">
        <v>56.959714044366436</v>
      </c>
      <c r="P128" s="269">
        <v>74.985097326721103</v>
      </c>
      <c r="Q128" s="269">
        <v>85.530461167429692</v>
      </c>
    </row>
    <row r="129" spans="1:17" x14ac:dyDescent="0.2">
      <c r="A129" s="123"/>
      <c r="B129" s="173" t="s">
        <v>2</v>
      </c>
      <c r="C129" s="157">
        <v>88.89888715138872</v>
      </c>
      <c r="D129" s="157">
        <v>94.08491947987325</v>
      </c>
      <c r="E129" s="157">
        <v>78.898980906057886</v>
      </c>
      <c r="F129" s="157">
        <v>46.913717943087889</v>
      </c>
      <c r="G129" s="157">
        <v>96.748730025759258</v>
      </c>
      <c r="H129" s="157">
        <v>98.404591349405379</v>
      </c>
      <c r="I129" s="157">
        <v>101.97796185584386</v>
      </c>
      <c r="J129" s="157">
        <v>93.637077077100869</v>
      </c>
      <c r="K129" s="157">
        <v>86.137190405481931</v>
      </c>
      <c r="L129" s="157">
        <v>101.91254892462959</v>
      </c>
      <c r="M129" s="157">
        <v>99.954805108913433</v>
      </c>
      <c r="N129" s="157">
        <v>66.240199736070721</v>
      </c>
      <c r="O129" s="157">
        <v>58.341365620586174</v>
      </c>
      <c r="P129" s="269">
        <v>73.567591470639087</v>
      </c>
      <c r="Q129" s="269">
        <v>81.991565417686985</v>
      </c>
    </row>
    <row r="130" spans="1:17" ht="21.75" customHeight="1" x14ac:dyDescent="0.2">
      <c r="A130" s="123">
        <v>2021</v>
      </c>
      <c r="B130" s="173" t="s">
        <v>3</v>
      </c>
      <c r="C130" s="157">
        <v>87.349034432427814</v>
      </c>
      <c r="D130" s="157">
        <v>87.334924453074265</v>
      </c>
      <c r="E130" s="157">
        <v>78.782823149234147</v>
      </c>
      <c r="F130" s="157">
        <v>33.34035246203274</v>
      </c>
      <c r="G130" s="157">
        <v>96.380570731607776</v>
      </c>
      <c r="H130" s="157">
        <v>100.47706376459649</v>
      </c>
      <c r="I130" s="157">
        <v>102.31793929227466</v>
      </c>
      <c r="J130" s="157">
        <v>98.67581782135214</v>
      </c>
      <c r="K130" s="157">
        <v>88.07252211977891</v>
      </c>
      <c r="L130" s="157">
        <v>102.70737119368849</v>
      </c>
      <c r="M130" s="157">
        <v>88.02141614551897</v>
      </c>
      <c r="N130" s="157">
        <v>69.794462104594984</v>
      </c>
      <c r="O130" s="157">
        <v>67.125613872987728</v>
      </c>
      <c r="P130" s="269">
        <v>47.610245230380229</v>
      </c>
      <c r="Q130" s="269">
        <v>70.521087944667599</v>
      </c>
    </row>
    <row r="131" spans="1:17" x14ac:dyDescent="0.2">
      <c r="A131" s="123"/>
      <c r="B131" s="173" t="s">
        <v>4</v>
      </c>
      <c r="C131" s="157">
        <v>94.191124204352349</v>
      </c>
      <c r="D131" s="157">
        <v>98.135929221814237</v>
      </c>
      <c r="E131" s="157">
        <v>81.772349869467803</v>
      </c>
      <c r="F131" s="157">
        <v>58.29891930429239</v>
      </c>
      <c r="G131" s="157">
        <v>97.698676624929035</v>
      </c>
      <c r="H131" s="157">
        <v>101.70681328621284</v>
      </c>
      <c r="I131" s="157">
        <v>101.89076317792379</v>
      </c>
      <c r="J131" s="157">
        <v>99.93716962542716</v>
      </c>
      <c r="K131" s="157">
        <v>90.499605367086232</v>
      </c>
      <c r="L131" s="157">
        <v>103.8415351040003</v>
      </c>
      <c r="M131" s="157">
        <v>99.635806585500049</v>
      </c>
      <c r="N131" s="157">
        <v>83.386273750393201</v>
      </c>
      <c r="O131" s="157">
        <v>73.753704745936489</v>
      </c>
      <c r="P131" s="269">
        <v>89.481489822546123</v>
      </c>
      <c r="Q131" s="269">
        <v>80.743066278787097</v>
      </c>
    </row>
    <row r="132" spans="1:17" x14ac:dyDescent="0.2">
      <c r="A132" s="123"/>
      <c r="B132" s="173" t="s">
        <v>1</v>
      </c>
      <c r="C132" s="157">
        <v>97.253643726987349</v>
      </c>
      <c r="D132" s="157">
        <v>98.291759460135367</v>
      </c>
      <c r="E132" s="157">
        <v>83.996693882512488</v>
      </c>
      <c r="F132" s="157">
        <v>89.469939557940364</v>
      </c>
      <c r="G132" s="157">
        <v>100.85057119712872</v>
      </c>
      <c r="H132" s="157">
        <v>100.40389152723772</v>
      </c>
      <c r="I132" s="157">
        <v>102.19776961145124</v>
      </c>
      <c r="J132" s="157">
        <v>101.3393672174054</v>
      </c>
      <c r="K132" s="157">
        <v>92.808554045781207</v>
      </c>
      <c r="L132" s="157">
        <v>104.8760168462519</v>
      </c>
      <c r="M132" s="157">
        <v>100.05532767889788</v>
      </c>
      <c r="N132" s="157">
        <v>90.124793138819641</v>
      </c>
      <c r="O132" s="157">
        <v>84.587175722806137</v>
      </c>
      <c r="P132" s="157">
        <v>91.554592388809027</v>
      </c>
      <c r="Q132" s="157">
        <v>72.483768963624328</v>
      </c>
    </row>
    <row r="133" spans="1:17" x14ac:dyDescent="0.2">
      <c r="A133" s="123"/>
      <c r="B133" s="173" t="s">
        <v>2</v>
      </c>
      <c r="C133" s="157">
        <v>99.702556225807683</v>
      </c>
      <c r="D133" s="157">
        <v>98.383456033344615</v>
      </c>
      <c r="E133" s="157">
        <v>88.256361197254435</v>
      </c>
      <c r="F133" s="157">
        <v>94.405453036427019</v>
      </c>
      <c r="G133" s="157">
        <v>104.16910124647148</v>
      </c>
      <c r="H133" s="157">
        <v>101.16527474519998</v>
      </c>
      <c r="I133" s="157">
        <v>102.1947700587943</v>
      </c>
      <c r="J133" s="157">
        <v>102.18705205583758</v>
      </c>
      <c r="K133" s="157">
        <v>95.96852329008307</v>
      </c>
      <c r="L133" s="157">
        <v>105.97712651608082</v>
      </c>
      <c r="M133" s="157">
        <v>101.23657375968816</v>
      </c>
      <c r="N133" s="157">
        <v>98.777390848721808</v>
      </c>
      <c r="O133" s="157">
        <v>88.696344792141844</v>
      </c>
      <c r="P133" s="157">
        <v>96.817787174878276</v>
      </c>
      <c r="Q133" s="157">
        <v>71.682252968141881</v>
      </c>
    </row>
    <row r="134" spans="1:17" ht="22.15" customHeight="1" x14ac:dyDescent="0.2">
      <c r="A134" s="123">
        <v>2022</v>
      </c>
      <c r="B134" s="173" t="s">
        <v>3</v>
      </c>
      <c r="C134" s="157">
        <v>100.0479218631199</v>
      </c>
      <c r="D134" s="157">
        <v>98.475121270559512</v>
      </c>
      <c r="E134" s="157">
        <v>91.425806769163955</v>
      </c>
      <c r="F134" s="157">
        <v>99.471647153754276</v>
      </c>
      <c r="G134" s="157">
        <v>107.72927620033464</v>
      </c>
      <c r="H134" s="157">
        <v>99.499924414873519</v>
      </c>
      <c r="I134" s="157">
        <v>101.60244080146815</v>
      </c>
      <c r="J134" s="157">
        <v>104.36607903933017</v>
      </c>
      <c r="K134" s="157">
        <v>101.24030193295849</v>
      </c>
      <c r="L134" s="157">
        <v>105.9560412792233</v>
      </c>
      <c r="M134" s="157">
        <v>102.35355384549938</v>
      </c>
      <c r="N134" s="157">
        <v>94.736094876943639</v>
      </c>
      <c r="O134" s="157">
        <v>85.76132758551887</v>
      </c>
      <c r="P134" s="157">
        <v>99.005060747727967</v>
      </c>
      <c r="Q134" s="157">
        <v>70.920826142819308</v>
      </c>
    </row>
    <row r="135" spans="1:17" x14ac:dyDescent="0.2">
      <c r="A135" s="123"/>
      <c r="B135" s="173" t="s">
        <v>4</v>
      </c>
      <c r="C135" s="157">
        <v>100.30211344450341</v>
      </c>
      <c r="D135" s="157">
        <v>97.256907346608614</v>
      </c>
      <c r="E135" s="157">
        <v>91.08500009934356</v>
      </c>
      <c r="F135" s="157">
        <v>103.34423398000399</v>
      </c>
      <c r="G135" s="157">
        <v>112.08901500398242</v>
      </c>
      <c r="H135" s="157">
        <v>101.06203362797935</v>
      </c>
      <c r="I135" s="157">
        <v>101.93013985730633</v>
      </c>
      <c r="J135" s="157">
        <v>105.21036757668571</v>
      </c>
      <c r="K135" s="157">
        <v>103.75269508326292</v>
      </c>
      <c r="L135" s="157">
        <v>105.94082432974253</v>
      </c>
      <c r="M135" s="157">
        <v>102.25523774055765</v>
      </c>
      <c r="N135" s="157">
        <v>92.200870113009117</v>
      </c>
      <c r="O135" s="157">
        <v>85.798694429026668</v>
      </c>
      <c r="P135" s="157">
        <v>97.062177703687681</v>
      </c>
      <c r="Q135" s="157">
        <v>69.068713559750563</v>
      </c>
    </row>
    <row r="136" spans="1:17" x14ac:dyDescent="0.2">
      <c r="A136" s="123"/>
      <c r="B136" s="173" t="s">
        <v>1</v>
      </c>
      <c r="C136" s="157">
        <v>100.41719839739787</v>
      </c>
      <c r="D136" s="157">
        <v>96.496603951664014</v>
      </c>
      <c r="E136" s="157">
        <v>91.253052763842845</v>
      </c>
      <c r="F136" s="157">
        <v>103.92764335937473</v>
      </c>
      <c r="G136" s="157">
        <v>112.9991069501564</v>
      </c>
      <c r="H136" s="157">
        <v>102.31573110233634</v>
      </c>
      <c r="I136" s="157">
        <v>102.07168718062078</v>
      </c>
      <c r="J136" s="157">
        <v>106.17972411075957</v>
      </c>
      <c r="K136" s="157">
        <v>105.2241535030798</v>
      </c>
      <c r="L136" s="157">
        <v>105.95856895420586</v>
      </c>
      <c r="M136" s="157">
        <v>102.86699432344163</v>
      </c>
      <c r="N136" s="157">
        <v>91.377753378199102</v>
      </c>
      <c r="O136" s="157">
        <v>84.19856233220284</v>
      </c>
      <c r="P136" s="157">
        <v>92.88649308614481</v>
      </c>
      <c r="Q136" s="157">
        <v>68.02051350009728</v>
      </c>
    </row>
    <row r="137" spans="1:17" x14ac:dyDescent="0.2">
      <c r="A137" s="123"/>
      <c r="B137" s="173" t="s">
        <v>2</v>
      </c>
      <c r="C137" s="157">
        <v>100.43967698076557</v>
      </c>
      <c r="D137" s="157">
        <v>96.031871276508454</v>
      </c>
      <c r="E137" s="157">
        <v>91.088857496595665</v>
      </c>
      <c r="F137" s="157">
        <v>103.70037624090315</v>
      </c>
      <c r="G137" s="157">
        <v>114.24061098440539</v>
      </c>
      <c r="H137" s="157">
        <v>101.83851577214972</v>
      </c>
      <c r="I137" s="157">
        <v>102.04996983362459</v>
      </c>
      <c r="J137" s="157">
        <v>107.80746388609808</v>
      </c>
      <c r="K137" s="157">
        <v>102.95973536431711</v>
      </c>
      <c r="L137" s="157">
        <v>105.87659644351945</v>
      </c>
      <c r="M137" s="157">
        <v>102.86265073116753</v>
      </c>
      <c r="N137" s="157">
        <v>91.962673731814192</v>
      </c>
      <c r="O137" s="157">
        <v>85.277232039127469</v>
      </c>
      <c r="P137" s="157">
        <v>92.675867231662494</v>
      </c>
      <c r="Q137" s="157">
        <v>66.441045533439564</v>
      </c>
    </row>
    <row r="138" spans="1:17" ht="26.25" customHeight="1" x14ac:dyDescent="0.2">
      <c r="A138" s="112" t="s">
        <v>210</v>
      </c>
      <c r="C138" s="157"/>
      <c r="D138" s="157"/>
      <c r="E138" s="157"/>
      <c r="F138" s="157"/>
      <c r="G138" s="157"/>
      <c r="H138" s="157"/>
      <c r="I138" s="157"/>
      <c r="J138" s="157"/>
      <c r="K138" s="157"/>
      <c r="L138" s="157"/>
      <c r="M138" s="157"/>
      <c r="N138" s="157"/>
      <c r="O138" s="157"/>
    </row>
    <row r="139" spans="1:17" ht="12.75" customHeight="1" x14ac:dyDescent="0.2">
      <c r="A139" s="90">
        <v>2018</v>
      </c>
      <c r="C139" s="157">
        <v>1.1157121579317364</v>
      </c>
      <c r="D139" s="157">
        <v>-3.9637189178954535</v>
      </c>
      <c r="E139" s="157">
        <v>-0.75465166438850595</v>
      </c>
      <c r="F139" s="157">
        <v>0.87056496548540974</v>
      </c>
      <c r="G139" s="157">
        <v>18.154839962204438</v>
      </c>
      <c r="H139" s="157">
        <v>-0.15250838374584186</v>
      </c>
      <c r="I139" s="157">
        <v>1.3524221007341852</v>
      </c>
      <c r="J139" s="157">
        <v>1.6999623093693295</v>
      </c>
      <c r="K139" s="157">
        <v>4.0125728632488089</v>
      </c>
      <c r="L139" s="157">
        <v>0.11335333020081606</v>
      </c>
      <c r="M139" s="157">
        <v>0.78767016444274418</v>
      </c>
      <c r="N139" s="157">
        <v>-9.2533083562640339E-2</v>
      </c>
      <c r="O139" s="157">
        <v>-4.6084365140645733</v>
      </c>
      <c r="P139" s="157">
        <v>7.6186396687032643</v>
      </c>
      <c r="Q139" s="157">
        <v>17.241572737046496</v>
      </c>
    </row>
    <row r="140" spans="1:17" ht="12.75" customHeight="1" x14ac:dyDescent="0.2">
      <c r="A140" s="90">
        <v>2019</v>
      </c>
      <c r="C140" s="157">
        <v>0.97103893920966744</v>
      </c>
      <c r="D140" s="157">
        <v>0.48121709959281223</v>
      </c>
      <c r="E140" s="157">
        <v>2.8133644016989701</v>
      </c>
      <c r="F140" s="157">
        <v>2.3053663142846625</v>
      </c>
      <c r="G140" s="157">
        <v>7.6205041414313612</v>
      </c>
      <c r="H140" s="157">
        <v>0.16507487630492701</v>
      </c>
      <c r="I140" s="157">
        <v>2.02198107505418</v>
      </c>
      <c r="J140" s="157">
        <v>-3.9139172429079383</v>
      </c>
      <c r="K140" s="157">
        <v>0.20667243290577453</v>
      </c>
      <c r="L140" s="157">
        <v>2.3541453517251121</v>
      </c>
      <c r="M140" s="157">
        <v>2.9938102079188011</v>
      </c>
      <c r="N140" s="157">
        <v>-0.96276337305465365</v>
      </c>
      <c r="O140" s="157">
        <v>1.418834846464323</v>
      </c>
      <c r="P140" s="157">
        <v>-3.2820785720657497</v>
      </c>
      <c r="Q140" s="157">
        <v>7.4950989101660204</v>
      </c>
    </row>
    <row r="141" spans="1:17" ht="12.75" customHeight="1" x14ac:dyDescent="0.2">
      <c r="A141" s="90">
        <v>2020</v>
      </c>
      <c r="C141" s="157">
        <v>-12.4400457122546</v>
      </c>
      <c r="D141" s="157">
        <v>-11.720455695613907</v>
      </c>
      <c r="E141" s="157">
        <v>-22.472660351625617</v>
      </c>
      <c r="F141" s="157">
        <v>-44.232903382597158</v>
      </c>
      <c r="G141" s="157">
        <v>-2.5101141775418889</v>
      </c>
      <c r="H141" s="157">
        <v>-2.5149726679741802</v>
      </c>
      <c r="I141" s="157">
        <v>0.90334429633913693</v>
      </c>
      <c r="J141" s="157">
        <v>-10.620539957366793</v>
      </c>
      <c r="K141" s="157">
        <v>-12.477825738418547</v>
      </c>
      <c r="L141" s="157">
        <v>1.2462682868881858</v>
      </c>
      <c r="M141" s="157">
        <v>-11.674199065671242</v>
      </c>
      <c r="N141" s="157">
        <v>-29.509794549355316</v>
      </c>
      <c r="O141" s="157">
        <v>-39.719722198815546</v>
      </c>
      <c r="P141" s="157">
        <v>-27.918070161084639</v>
      </c>
      <c r="Q141" s="157">
        <v>-22.057697217258067</v>
      </c>
    </row>
    <row r="142" spans="1:17" ht="12.75" customHeight="1" x14ac:dyDescent="0.2">
      <c r="A142" s="90">
        <v>2021</v>
      </c>
      <c r="C142" s="157">
        <v>8.0677695838371264</v>
      </c>
      <c r="D142" s="157">
        <v>8.2204468145917531</v>
      </c>
      <c r="E142" s="157">
        <v>7.3196338246359627</v>
      </c>
      <c r="F142" s="157">
        <v>23.511300153787552</v>
      </c>
      <c r="G142" s="157">
        <v>2.3436729957168501</v>
      </c>
      <c r="H142" s="157">
        <v>3.5423219270632078</v>
      </c>
      <c r="I142" s="157">
        <v>1.2358026856966076</v>
      </c>
      <c r="J142" s="157">
        <v>12.480934246024011</v>
      </c>
      <c r="K142" s="157">
        <v>4.9303242069879127</v>
      </c>
      <c r="L142" s="157">
        <v>3.0660331295580434</v>
      </c>
      <c r="M142" s="157">
        <v>10.089328388539954</v>
      </c>
      <c r="N142" s="157">
        <v>21.322855301523692</v>
      </c>
      <c r="O142" s="157">
        <v>30.292547825525773</v>
      </c>
      <c r="P142" s="157">
        <v>12.879925434829008</v>
      </c>
      <c r="Q142" s="157">
        <v>-5.2407468064199385</v>
      </c>
    </row>
    <row r="143" spans="1:17" ht="12.75" customHeight="1" x14ac:dyDescent="0.2">
      <c r="A143" s="90">
        <v>2022</v>
      </c>
      <c r="C143" s="157">
        <v>6.0002035900265538</v>
      </c>
      <c r="D143" s="157">
        <v>1.600025532194671</v>
      </c>
      <c r="E143" s="157">
        <v>9.6285146594981654</v>
      </c>
      <c r="F143" s="157">
        <v>48.97352258415539</v>
      </c>
      <c r="G143" s="157">
        <v>12.016842682199957</v>
      </c>
      <c r="H143" s="157">
        <v>0.23855215707213606</v>
      </c>
      <c r="I143" s="157">
        <v>-0.23176739807820868</v>
      </c>
      <c r="J143" s="157">
        <v>5.3275624161268409</v>
      </c>
      <c r="K143" s="157">
        <v>12.475236221895125</v>
      </c>
      <c r="L143" s="157">
        <v>1.5165189897427434</v>
      </c>
      <c r="M143" s="157">
        <v>5.4992571372224353</v>
      </c>
      <c r="N143" s="157">
        <v>8.2419994165201516</v>
      </c>
      <c r="O143" s="157">
        <v>8.5538370248024123</v>
      </c>
      <c r="P143" s="157">
        <v>17.257043597193643</v>
      </c>
      <c r="Q143" s="157">
        <v>-7.1011965304761837</v>
      </c>
    </row>
    <row r="144" spans="1:17" ht="12.75" customHeight="1" x14ac:dyDescent="0.2">
      <c r="A144" s="112"/>
      <c r="D144" s="157"/>
      <c r="E144" s="157"/>
      <c r="F144" s="157"/>
      <c r="G144" s="157"/>
      <c r="H144" s="157"/>
      <c r="I144" s="157"/>
      <c r="J144" s="157"/>
      <c r="K144" s="157"/>
      <c r="L144" s="157"/>
      <c r="M144" s="157"/>
      <c r="N144" s="157"/>
      <c r="O144" s="157"/>
    </row>
    <row r="145" spans="1:17" ht="12.75" customHeight="1" x14ac:dyDescent="0.2">
      <c r="A145" s="112" t="s">
        <v>209</v>
      </c>
      <c r="C145" s="157"/>
      <c r="D145" s="157"/>
      <c r="E145" s="157"/>
      <c r="F145" s="157"/>
      <c r="G145" s="157"/>
      <c r="H145" s="157"/>
      <c r="I145" s="157"/>
      <c r="J145" s="157"/>
      <c r="K145" s="157"/>
      <c r="L145" s="157"/>
      <c r="M145" s="157"/>
      <c r="N145" s="157"/>
      <c r="O145" s="157"/>
    </row>
    <row r="146" spans="1:17" ht="18" customHeight="1" x14ac:dyDescent="0.2">
      <c r="A146" s="90">
        <v>2018</v>
      </c>
      <c r="B146" s="134" t="s">
        <v>3</v>
      </c>
      <c r="C146" s="157">
        <v>-1.0058603840268354E-2</v>
      </c>
      <c r="D146" s="157">
        <v>-3.2051570672630869</v>
      </c>
      <c r="E146" s="157">
        <v>-0.81933865914943782</v>
      </c>
      <c r="F146" s="157">
        <v>0.59437409175187028</v>
      </c>
      <c r="G146" s="157">
        <v>4.7952326135140222</v>
      </c>
      <c r="H146" s="157">
        <v>3.8069399760667144</v>
      </c>
      <c r="I146" s="157">
        <v>0.53566436784677762</v>
      </c>
      <c r="J146" s="157">
        <v>-2.3911736465266009</v>
      </c>
      <c r="K146" s="157">
        <v>-0.2735541248356177</v>
      </c>
      <c r="L146" s="157">
        <v>-0.30846573615930239</v>
      </c>
      <c r="M146" s="157">
        <v>-0.48049395177489629</v>
      </c>
      <c r="N146" s="157">
        <v>-1.5235820110300335</v>
      </c>
      <c r="O146" s="157">
        <v>-2.0895298165255261</v>
      </c>
      <c r="P146" s="269">
        <v>8.1920136421686607</v>
      </c>
      <c r="Q146" s="269">
        <v>6.6780625910137781</v>
      </c>
    </row>
    <row r="147" spans="1:17" ht="12.75" customHeight="1" x14ac:dyDescent="0.2">
      <c r="A147" s="127"/>
      <c r="B147" s="173" t="s">
        <v>4</v>
      </c>
      <c r="C147" s="157">
        <v>0.78125453908006737</v>
      </c>
      <c r="D147" s="157">
        <v>0.90355379098032707</v>
      </c>
      <c r="E147" s="157">
        <v>2.4539302686611419</v>
      </c>
      <c r="F147" s="157">
        <v>1.0276761095663778</v>
      </c>
      <c r="G147" s="157">
        <v>5.4162929820564143</v>
      </c>
      <c r="H147" s="157">
        <v>-2.8539679106492244</v>
      </c>
      <c r="I147" s="157">
        <v>8.0805876524658871E-2</v>
      </c>
      <c r="J147" s="157">
        <v>2.3874101114396362</v>
      </c>
      <c r="K147" s="157">
        <v>4.3003949248433315</v>
      </c>
      <c r="L147" s="157">
        <v>-3.4296384239640432E-2</v>
      </c>
      <c r="M147" s="157">
        <v>1.1618877753672541</v>
      </c>
      <c r="N147" s="157">
        <v>0.62886265765376148</v>
      </c>
      <c r="O147" s="157">
        <v>1.7998034077958192</v>
      </c>
      <c r="P147" s="269">
        <v>-4.9329106180619924</v>
      </c>
      <c r="Q147" s="269">
        <v>4.4375929920037915</v>
      </c>
    </row>
    <row r="148" spans="1:17" ht="12.75" customHeight="1" x14ac:dyDescent="0.2">
      <c r="A148" s="127"/>
      <c r="B148" s="173" t="s">
        <v>1</v>
      </c>
      <c r="C148" s="157">
        <v>-0.27415548159689385</v>
      </c>
      <c r="D148" s="157">
        <v>-1.7744176688386237</v>
      </c>
      <c r="E148" s="157">
        <v>-0.28738107974005667</v>
      </c>
      <c r="F148" s="157">
        <v>0.13096334020397116</v>
      </c>
      <c r="G148" s="157">
        <v>2.214474147959189</v>
      </c>
      <c r="H148" s="157">
        <v>-2.2619253261988659</v>
      </c>
      <c r="I148" s="157">
        <v>0.37579780560661469</v>
      </c>
      <c r="J148" s="157">
        <v>0.42728747594966698</v>
      </c>
      <c r="K148" s="157">
        <v>0.2430516889346146</v>
      </c>
      <c r="L148" s="157">
        <v>0.22655148422232596</v>
      </c>
      <c r="M148" s="157">
        <v>0.31451038443144341</v>
      </c>
      <c r="N148" s="157">
        <v>0.35869750931476485</v>
      </c>
      <c r="O148" s="157">
        <v>-2.0518986553991314</v>
      </c>
      <c r="P148" s="269">
        <v>-4.2125684151752107</v>
      </c>
      <c r="Q148" s="269">
        <v>5.3005143423913159</v>
      </c>
    </row>
    <row r="149" spans="1:17" ht="12.75" customHeight="1" x14ac:dyDescent="0.2">
      <c r="A149" s="127"/>
      <c r="B149" s="173" t="s">
        <v>2</v>
      </c>
      <c r="C149" s="157">
        <v>-9.807926035620973E-2</v>
      </c>
      <c r="D149" s="157">
        <v>0.92055966289803504</v>
      </c>
      <c r="E149" s="157">
        <v>-0.83838193852349141</v>
      </c>
      <c r="F149" s="157">
        <v>-3.520294246819855</v>
      </c>
      <c r="G149" s="157">
        <v>6.7908266409057338</v>
      </c>
      <c r="H149" s="157">
        <v>-2.4169658391085758</v>
      </c>
      <c r="I149" s="157">
        <v>0.38874211295922834</v>
      </c>
      <c r="J149" s="157">
        <v>-2.0040047605065614</v>
      </c>
      <c r="K149" s="157">
        <v>-0.36419379198683322</v>
      </c>
      <c r="L149" s="157">
        <v>0.96447840098523585</v>
      </c>
      <c r="M149" s="157">
        <v>0.58900766492386847</v>
      </c>
      <c r="N149" s="157">
        <v>6.7301626671678605E-3</v>
      </c>
      <c r="O149" s="157">
        <v>-10.093797220885181</v>
      </c>
      <c r="P149" s="269">
        <v>1.0957397418125403</v>
      </c>
      <c r="Q149" s="269">
        <v>6.2533225459143971</v>
      </c>
    </row>
    <row r="150" spans="1:17" ht="18" customHeight="1" x14ac:dyDescent="0.2">
      <c r="A150" s="173">
        <v>2019</v>
      </c>
      <c r="B150" s="173" t="s">
        <v>3</v>
      </c>
      <c r="C150" s="157">
        <v>8.8253425126594287E-2</v>
      </c>
      <c r="D150" s="157">
        <v>1.6762422371016772</v>
      </c>
      <c r="E150" s="157">
        <v>1.6883986516603944</v>
      </c>
      <c r="F150" s="157">
        <v>3.7290229299043798</v>
      </c>
      <c r="G150" s="157">
        <v>-4.1373531478627656</v>
      </c>
      <c r="H150" s="157">
        <v>0.4992637833608482</v>
      </c>
      <c r="I150" s="157">
        <v>0.48580198557355292</v>
      </c>
      <c r="J150" s="157">
        <v>-5.5123419463496077</v>
      </c>
      <c r="K150" s="157">
        <v>-2.9809545444198782</v>
      </c>
      <c r="L150" s="157">
        <v>0.75878295283355879</v>
      </c>
      <c r="M150" s="157">
        <v>1.384978176234708</v>
      </c>
      <c r="N150" s="157">
        <v>-0.49361478241073398</v>
      </c>
      <c r="O150" s="157">
        <v>12.245030948136048</v>
      </c>
      <c r="P150" s="269">
        <v>3.5567882983779331</v>
      </c>
      <c r="Q150" s="269">
        <v>-1.2087777128199084</v>
      </c>
    </row>
    <row r="151" spans="1:17" ht="12.75" customHeight="1" x14ac:dyDescent="0.2">
      <c r="A151" s="173"/>
      <c r="B151" s="173" t="s">
        <v>4</v>
      </c>
      <c r="C151" s="157">
        <v>1.0109715253461937</v>
      </c>
      <c r="D151" s="157">
        <v>-0.64161263745236008</v>
      </c>
      <c r="E151" s="157">
        <v>1.9300218871292962</v>
      </c>
      <c r="F151" s="157">
        <v>0.3612562855811019</v>
      </c>
      <c r="G151" s="157">
        <v>7.5460122446122213</v>
      </c>
      <c r="H151" s="157">
        <v>2.8105351501381381</v>
      </c>
      <c r="I151" s="157">
        <v>0.75725535906627783</v>
      </c>
      <c r="J151" s="157">
        <v>3.385033531928161</v>
      </c>
      <c r="K151" s="157">
        <v>1.0324161489162265</v>
      </c>
      <c r="L151" s="157">
        <v>0.51180127049514912</v>
      </c>
      <c r="M151" s="157">
        <v>0.52457307664153241</v>
      </c>
      <c r="N151" s="157">
        <v>-0.74382746801451294</v>
      </c>
      <c r="O151" s="157">
        <v>-2.2032608739221859</v>
      </c>
      <c r="P151" s="269">
        <v>-3.1910512925650503</v>
      </c>
      <c r="Q151" s="269">
        <v>-0.14870740915851055</v>
      </c>
    </row>
    <row r="152" spans="1:17" ht="12.75" customHeight="1" x14ac:dyDescent="0.2">
      <c r="A152" s="173"/>
      <c r="B152" s="173" t="s">
        <v>1</v>
      </c>
      <c r="C152" s="157">
        <v>-2.8466443023444921E-2</v>
      </c>
      <c r="D152" s="157">
        <v>-1.4186693076779111</v>
      </c>
      <c r="E152" s="157">
        <v>0.24311077067638021</v>
      </c>
      <c r="F152" s="157">
        <v>2.0132228920708206</v>
      </c>
      <c r="G152" s="157">
        <v>0.50139356037781635</v>
      </c>
      <c r="H152" s="157">
        <v>0.42340202644643998</v>
      </c>
      <c r="I152" s="157">
        <v>0.73317711175335809</v>
      </c>
      <c r="J152" s="157">
        <v>-1.6086377049422951</v>
      </c>
      <c r="K152" s="157">
        <v>2.1641561233974427</v>
      </c>
      <c r="L152" s="157">
        <v>0.72650895822299333</v>
      </c>
      <c r="M152" s="157">
        <v>3.638380640691441E-2</v>
      </c>
      <c r="N152" s="157">
        <v>-0.31418199607704533</v>
      </c>
      <c r="O152" s="157">
        <v>-2.928709869056878</v>
      </c>
      <c r="P152" s="269">
        <v>-4.0299030614585618</v>
      </c>
      <c r="Q152" s="269">
        <v>-0.20826038883441367</v>
      </c>
    </row>
    <row r="153" spans="1:17" ht="12.75" customHeight="1" x14ac:dyDescent="0.2">
      <c r="A153" s="173"/>
      <c r="B153" s="173" t="s">
        <v>2</v>
      </c>
      <c r="C153" s="157">
        <v>0.61397314981090911</v>
      </c>
      <c r="D153" s="157">
        <v>-1.6788195789962934E-2</v>
      </c>
      <c r="E153" s="157">
        <v>-1.132823055166865</v>
      </c>
      <c r="F153" s="157">
        <v>-1.0984324605568085</v>
      </c>
      <c r="G153" s="157">
        <v>-5.4693603428941699</v>
      </c>
      <c r="H153" s="157">
        <v>4.4271789031373299</v>
      </c>
      <c r="I153" s="157">
        <v>0.34255402189022899</v>
      </c>
      <c r="J153" s="157">
        <v>2.8352910015821298</v>
      </c>
      <c r="K153" s="157">
        <v>1.9746247174897036</v>
      </c>
      <c r="L153" s="157">
        <v>5.8813943146107661E-3</v>
      </c>
      <c r="M153" s="157">
        <v>1.1201427442850242</v>
      </c>
      <c r="N153" s="157">
        <v>-0.38603451350244233</v>
      </c>
      <c r="O153" s="157">
        <v>6.9383125334337548</v>
      </c>
      <c r="P153" s="269">
        <v>1.1336569990088252</v>
      </c>
      <c r="Q153" s="269">
        <v>2.4589081852057326</v>
      </c>
    </row>
    <row r="154" spans="1:17" ht="18" customHeight="1" x14ac:dyDescent="0.2">
      <c r="A154" s="173">
        <v>2020</v>
      </c>
      <c r="B154" s="173" t="s">
        <v>3</v>
      </c>
      <c r="C154" s="157">
        <v>-3.0784254793859933</v>
      </c>
      <c r="D154" s="157">
        <v>-5.3793233375953209</v>
      </c>
      <c r="E154" s="157">
        <v>-8.2834196680592989</v>
      </c>
      <c r="F154" s="157">
        <v>-9.0447242225777824</v>
      </c>
      <c r="G154" s="157">
        <v>5.4845796289035631</v>
      </c>
      <c r="H154" s="157">
        <v>-4.6568252996201593</v>
      </c>
      <c r="I154" s="157">
        <v>0.61997666324236089</v>
      </c>
      <c r="J154" s="157">
        <v>-6.8012491310586736</v>
      </c>
      <c r="K154" s="157">
        <v>-0.58990368259955739</v>
      </c>
      <c r="L154" s="157">
        <v>0.37843890091753263</v>
      </c>
      <c r="M154" s="157">
        <v>-5.3514723419702204</v>
      </c>
      <c r="N154" s="157">
        <v>0.87945504080118031</v>
      </c>
      <c r="O154" s="157">
        <v>-19.785997424744263</v>
      </c>
      <c r="P154" s="269">
        <v>-9.582363560979779</v>
      </c>
      <c r="Q154" s="269">
        <v>-5.5020025344976409</v>
      </c>
    </row>
    <row r="155" spans="1:17" ht="12.75" customHeight="1" x14ac:dyDescent="0.2">
      <c r="A155" s="173"/>
      <c r="B155" s="173" t="s">
        <v>4</v>
      </c>
      <c r="C155" s="157">
        <v>-22.020922955023124</v>
      </c>
      <c r="D155" s="157">
        <v>-26.325541316303745</v>
      </c>
      <c r="E155" s="157">
        <v>-29.43787473548165</v>
      </c>
      <c r="F155" s="157">
        <v>-83.136779007789855</v>
      </c>
      <c r="G155" s="157">
        <v>-8.5165229748583204</v>
      </c>
      <c r="H155" s="157">
        <v>-3.8840384655733584</v>
      </c>
      <c r="I155" s="157">
        <v>-1.6910972153086457</v>
      </c>
      <c r="J155" s="157">
        <v>-14.583551623932356</v>
      </c>
      <c r="K155" s="157">
        <v>-25.636770559985077</v>
      </c>
      <c r="L155" s="157">
        <v>-2.5139017667719088E-2</v>
      </c>
      <c r="M155" s="157">
        <v>-28.094587038286523</v>
      </c>
      <c r="N155" s="157">
        <v>-47.60217590559148</v>
      </c>
      <c r="O155" s="157">
        <v>-47.713560032550525</v>
      </c>
      <c r="P155" s="269">
        <v>-42.189599621831384</v>
      </c>
      <c r="Q155" s="269">
        <v>-49.890702953326496</v>
      </c>
    </row>
    <row r="156" spans="1:17" ht="12.75" customHeight="1" x14ac:dyDescent="0.2">
      <c r="A156" s="173"/>
      <c r="B156" s="173" t="s">
        <v>1</v>
      </c>
      <c r="C156" s="157">
        <v>15.153842707154741</v>
      </c>
      <c r="D156" s="157">
        <v>39.177447213527408</v>
      </c>
      <c r="E156" s="157">
        <v>16.469289678240063</v>
      </c>
      <c r="F156" s="157">
        <v>352.56326625633199</v>
      </c>
      <c r="G156" s="157">
        <v>1.3059930028046063</v>
      </c>
      <c r="H156" s="157">
        <v>1.2594609943677781</v>
      </c>
      <c r="I156" s="157">
        <v>0.75989958961595327</v>
      </c>
      <c r="J156" s="157">
        <v>7.504537200509831</v>
      </c>
      <c r="K156" s="157">
        <v>12.810603928060193</v>
      </c>
      <c r="L156" s="157">
        <v>0.49663175233818357</v>
      </c>
      <c r="M156" s="157">
        <v>29.545529605100242</v>
      </c>
      <c r="N156" s="157">
        <v>19.862670214288734</v>
      </c>
      <c r="O156" s="157">
        <v>31.85304744351005</v>
      </c>
      <c r="P156" s="269">
        <v>46.44515502725892</v>
      </c>
      <c r="Q156" s="269">
        <v>77.624451278354513</v>
      </c>
    </row>
    <row r="157" spans="1:17" ht="12.75" customHeight="1" x14ac:dyDescent="0.2">
      <c r="A157" s="173"/>
      <c r="B157" s="173" t="s">
        <v>2</v>
      </c>
      <c r="C157" s="157">
        <v>1.4383936826386279</v>
      </c>
      <c r="D157" s="157">
        <v>-2.1586814634037221</v>
      </c>
      <c r="E157" s="157">
        <v>4.9455753967138971</v>
      </c>
      <c r="F157" s="157">
        <v>-32.586333894759456</v>
      </c>
      <c r="G157" s="157">
        <v>1.1703064986996692</v>
      </c>
      <c r="H157" s="157">
        <v>1.7690515449910738</v>
      </c>
      <c r="I157" s="157">
        <v>1.4922918621203651</v>
      </c>
      <c r="J157" s="157">
        <v>7.1352562510149653</v>
      </c>
      <c r="K157" s="157">
        <v>0.46238696220093356</v>
      </c>
      <c r="L157" s="157">
        <v>0.55543285516632679</v>
      </c>
      <c r="M157" s="157">
        <v>12.263500984389065</v>
      </c>
      <c r="N157" s="157">
        <v>5.2159557733704398</v>
      </c>
      <c r="O157" s="157">
        <v>2.4256645234271401</v>
      </c>
      <c r="P157" s="269">
        <v>-1.8903834316647439</v>
      </c>
      <c r="Q157" s="269">
        <v>-4.1375852549364378</v>
      </c>
    </row>
    <row r="158" spans="1:17" ht="18" customHeight="1" x14ac:dyDescent="0.2">
      <c r="A158" s="173">
        <v>2021</v>
      </c>
      <c r="B158" s="173" t="s">
        <v>3</v>
      </c>
      <c r="C158" s="157">
        <v>-1.7433882117349975</v>
      </c>
      <c r="D158" s="157">
        <v>-7.1743644615043234</v>
      </c>
      <c r="E158" s="157">
        <v>-0.14722339311586952</v>
      </c>
      <c r="F158" s="157">
        <v>-28.932615184158529</v>
      </c>
      <c r="G158" s="157">
        <v>-0.38053139721158091</v>
      </c>
      <c r="H158" s="157">
        <v>2.1060728841730381</v>
      </c>
      <c r="I158" s="157">
        <v>0.33338324304950095</v>
      </c>
      <c r="J158" s="157">
        <v>5.3811384352614677</v>
      </c>
      <c r="K158" s="157">
        <v>2.2468015327486324</v>
      </c>
      <c r="L158" s="157">
        <v>0.77990618176639881</v>
      </c>
      <c r="M158" s="157">
        <v>-11.93878468412951</v>
      </c>
      <c r="N158" s="157">
        <v>5.365718072538983</v>
      </c>
      <c r="O158" s="157">
        <v>15.056638045685311</v>
      </c>
      <c r="P158" s="269">
        <v>-35.283670052754765</v>
      </c>
      <c r="Q158" s="269">
        <v>-13.989826166369312</v>
      </c>
    </row>
    <row r="159" spans="1:17" ht="12.75" customHeight="1" x14ac:dyDescent="0.2">
      <c r="A159" s="173"/>
      <c r="B159" s="173" t="s">
        <v>4</v>
      </c>
      <c r="C159" s="157">
        <v>7.8330456843429541</v>
      </c>
      <c r="D159" s="157">
        <v>12.367337392664069</v>
      </c>
      <c r="E159" s="157">
        <v>3.7946427923390758</v>
      </c>
      <c r="F159" s="157">
        <v>74.859936980816016</v>
      </c>
      <c r="G159" s="157">
        <v>1.3676054035743457</v>
      </c>
      <c r="H159" s="157">
        <v>1.2239106872166117</v>
      </c>
      <c r="I159" s="157">
        <v>-0.41749874685281796</v>
      </c>
      <c r="J159" s="157">
        <v>1.2782785407045028</v>
      </c>
      <c r="K159" s="157">
        <v>2.7557780666329634</v>
      </c>
      <c r="L159" s="157">
        <v>1.1042672956481203</v>
      </c>
      <c r="M159" s="157">
        <v>13.194959759315751</v>
      </c>
      <c r="N159" s="157">
        <v>19.474054582481525</v>
      </c>
      <c r="O159" s="157">
        <v>9.8741605335485705</v>
      </c>
      <c r="P159" s="269">
        <v>87.945870451949986</v>
      </c>
      <c r="Q159" s="269">
        <v>14.494924329783299</v>
      </c>
    </row>
    <row r="160" spans="1:17" ht="12.75" customHeight="1" x14ac:dyDescent="0.2">
      <c r="A160" s="173"/>
      <c r="B160" s="173" t="s">
        <v>1</v>
      </c>
      <c r="C160" s="157">
        <v>3.2513886510057155</v>
      </c>
      <c r="D160" s="157">
        <v>0.15879020003868316</v>
      </c>
      <c r="E160" s="157">
        <v>2.7201664335137377</v>
      </c>
      <c r="F160" s="157">
        <v>53.467578174048484</v>
      </c>
      <c r="G160" s="157">
        <v>3.2261384504725488</v>
      </c>
      <c r="H160" s="157">
        <v>-1.2810565161535115</v>
      </c>
      <c r="I160" s="157">
        <v>0.30130938659409523</v>
      </c>
      <c r="J160" s="157">
        <v>1.4030791518649055</v>
      </c>
      <c r="K160" s="157">
        <v>2.5513356321603453</v>
      </c>
      <c r="L160" s="157">
        <v>0.9962119119440338</v>
      </c>
      <c r="M160" s="157">
        <v>0.42105454632701544</v>
      </c>
      <c r="N160" s="157">
        <v>8.0810894711489176</v>
      </c>
      <c r="O160" s="157">
        <v>14.688714301455509</v>
      </c>
      <c r="P160" s="157">
        <v>2.316794870508021</v>
      </c>
      <c r="Q160" s="157">
        <v>-10.229110307311506</v>
      </c>
    </row>
    <row r="161" spans="1:17" ht="12.75" customHeight="1" x14ac:dyDescent="0.2">
      <c r="A161" s="173"/>
      <c r="B161" s="173" t="s">
        <v>2</v>
      </c>
      <c r="C161" s="157">
        <v>2.518067606489871</v>
      </c>
      <c r="D161" s="157">
        <v>9.3290194125006387E-2</v>
      </c>
      <c r="E161" s="157">
        <v>5.071232113849633</v>
      </c>
      <c r="F161" s="157">
        <v>5.5163929950913237</v>
      </c>
      <c r="G161" s="157">
        <v>3.2905416498397067</v>
      </c>
      <c r="H161" s="157">
        <v>0.75832042601229332</v>
      </c>
      <c r="I161" s="157">
        <v>-2.9350470840405762E-3</v>
      </c>
      <c r="J161" s="157">
        <v>0.83648128235656038</v>
      </c>
      <c r="K161" s="157">
        <v>3.4048254245434117</v>
      </c>
      <c r="L161" s="157">
        <v>1.0499156079155192</v>
      </c>
      <c r="M161" s="157">
        <v>1.1805928861491344</v>
      </c>
      <c r="N161" s="157">
        <v>9.6006852371627982</v>
      </c>
      <c r="O161" s="157">
        <v>4.8579102378373928</v>
      </c>
      <c r="P161" s="157">
        <v>5.7486955582935817</v>
      </c>
      <c r="Q161" s="157">
        <v>-1.1057868636558998</v>
      </c>
    </row>
    <row r="162" spans="1:17" ht="18.600000000000001" customHeight="1" x14ac:dyDescent="0.2">
      <c r="A162" s="173">
        <v>2022</v>
      </c>
      <c r="B162" s="173" t="s">
        <v>3</v>
      </c>
      <c r="C162" s="157">
        <v>0.34639597056069782</v>
      </c>
      <c r="D162" s="157">
        <v>9.3171393759372556E-2</v>
      </c>
      <c r="E162" s="157">
        <v>3.5911808836371018</v>
      </c>
      <c r="F162" s="157">
        <v>5.3664210640167465</v>
      </c>
      <c r="G162" s="157">
        <v>3.4176880776186414</v>
      </c>
      <c r="H162" s="157">
        <v>-1.6461679509306881</v>
      </c>
      <c r="I162" s="157">
        <v>-0.57960819030697941</v>
      </c>
      <c r="J162" s="157">
        <v>2.1323904933688853</v>
      </c>
      <c r="K162" s="157">
        <v>5.4932372221050629</v>
      </c>
      <c r="L162" s="157">
        <v>-1.989602619987263E-2</v>
      </c>
      <c r="M162" s="157">
        <v>1.1033365159736297</v>
      </c>
      <c r="N162" s="157">
        <v>-4.0913167852018262</v>
      </c>
      <c r="O162" s="157">
        <v>-3.3090621868365977</v>
      </c>
      <c r="P162" s="157">
        <v>2.2591650115891371</v>
      </c>
      <c r="Q162" s="157">
        <v>-1.062225019156382</v>
      </c>
    </row>
    <row r="163" spans="1:17" x14ac:dyDescent="0.2">
      <c r="A163" s="173"/>
      <c r="B163" s="173" t="s">
        <v>4</v>
      </c>
      <c r="C163" s="157">
        <v>0.2540698263890695</v>
      </c>
      <c r="D163" s="157">
        <v>-1.2370778611217603</v>
      </c>
      <c r="E163" s="157">
        <v>-0.37276856706430772</v>
      </c>
      <c r="F163" s="157">
        <v>3.8931564290514142</v>
      </c>
      <c r="G163" s="157">
        <v>4.0469396596894969</v>
      </c>
      <c r="H163" s="157">
        <v>1.5699602007660518</v>
      </c>
      <c r="I163" s="157">
        <v>0.32253069242549337</v>
      </c>
      <c r="J163" s="157">
        <v>0.80896834021844111</v>
      </c>
      <c r="K163" s="157">
        <v>2.4816136482565421</v>
      </c>
      <c r="L163" s="157">
        <v>-1.4361568530740776E-2</v>
      </c>
      <c r="M163" s="157">
        <v>-9.6055389625393506E-2</v>
      </c>
      <c r="N163" s="157">
        <v>-2.6760916915855804</v>
      </c>
      <c r="O163" s="157">
        <v>4.3570738186793356E-2</v>
      </c>
      <c r="P163" s="157">
        <v>-1.9624078096279307</v>
      </c>
      <c r="Q163" s="157">
        <v>-2.6115214441227552</v>
      </c>
    </row>
    <row r="164" spans="1:17" x14ac:dyDescent="0.2">
      <c r="A164" s="173"/>
      <c r="B164" s="173" t="s">
        <v>1</v>
      </c>
      <c r="C164" s="157">
        <v>0.11473831302482029</v>
      </c>
      <c r="D164" s="157">
        <v>-0.78174745186477823</v>
      </c>
      <c r="E164" s="157">
        <v>0.18450092146455876</v>
      </c>
      <c r="F164" s="157">
        <v>0.56453016961122149</v>
      </c>
      <c r="G164" s="157">
        <v>0.81193678626014787</v>
      </c>
      <c r="H164" s="157">
        <v>1.2405227060559687</v>
      </c>
      <c r="I164" s="157">
        <v>0.13886699607457142</v>
      </c>
      <c r="J164" s="157">
        <v>0.92135077217301298</v>
      </c>
      <c r="K164" s="157">
        <v>1.4182363346185944</v>
      </c>
      <c r="L164" s="157">
        <v>1.6749562385975914E-2</v>
      </c>
      <c r="M164" s="157">
        <v>0.5982643005888244</v>
      </c>
      <c r="N164" s="157">
        <v>-0.8927429142492227</v>
      </c>
      <c r="O164" s="157">
        <v>-1.8649842022333663</v>
      </c>
      <c r="P164" s="157">
        <v>-4.3020718433604888</v>
      </c>
      <c r="Q164" s="157">
        <v>-1.5176192021391754</v>
      </c>
    </row>
    <row r="165" spans="1:17" x14ac:dyDescent="0.2">
      <c r="A165" s="173"/>
      <c r="B165" s="173" t="s">
        <v>2</v>
      </c>
      <c r="C165" s="157">
        <v>2.2385192702500945E-2</v>
      </c>
      <c r="D165" s="157">
        <v>-0.48160521316206184</v>
      </c>
      <c r="E165" s="157">
        <v>-0.17993399921875097</v>
      </c>
      <c r="F165" s="157">
        <v>-0.21867821796526243</v>
      </c>
      <c r="G165" s="157">
        <v>1.0986848195150944</v>
      </c>
      <c r="H165" s="157">
        <v>-0.46641442625211527</v>
      </c>
      <c r="I165" s="157">
        <v>-2.127656316464055E-2</v>
      </c>
      <c r="J165" s="157">
        <v>1.5330043367230539</v>
      </c>
      <c r="K165" s="157">
        <v>-2.1519946356198694</v>
      </c>
      <c r="L165" s="157">
        <v>-7.7362795190105693E-2</v>
      </c>
      <c r="M165" s="157">
        <v>-4.2225325068256936E-3</v>
      </c>
      <c r="N165" s="157">
        <v>0.64011242560777504</v>
      </c>
      <c r="O165" s="157">
        <v>1.2811022861278554</v>
      </c>
      <c r="P165" s="157">
        <v>-0.22675617033681705</v>
      </c>
      <c r="Q165" s="157">
        <v>-2.3220465200625928</v>
      </c>
    </row>
    <row r="166" spans="1:17" ht="22.5" customHeight="1" x14ac:dyDescent="0.2">
      <c r="A166" s="85" t="s">
        <v>208</v>
      </c>
      <c r="B166" s="84"/>
      <c r="C166" s="329"/>
      <c r="D166" s="329"/>
      <c r="E166" s="329"/>
      <c r="F166" s="329"/>
      <c r="G166" s="329"/>
      <c r="H166" s="329"/>
      <c r="I166" s="329"/>
      <c r="J166" s="329"/>
      <c r="K166" s="329"/>
      <c r="L166" s="329"/>
      <c r="M166" s="329"/>
      <c r="N166" s="329"/>
      <c r="O166" s="329"/>
      <c r="P166" s="328"/>
      <c r="Q166" s="328"/>
    </row>
    <row r="167" spans="1:17" ht="18" customHeight="1" x14ac:dyDescent="0.2">
      <c r="A167" s="90">
        <v>2018</v>
      </c>
      <c r="B167" s="134" t="s">
        <v>3</v>
      </c>
      <c r="C167" s="157">
        <v>1.4989670216000395</v>
      </c>
      <c r="D167" s="157">
        <v>-3.1484373301035928</v>
      </c>
      <c r="E167" s="157">
        <v>-4.0181816739579101</v>
      </c>
      <c r="F167" s="157">
        <v>1.3376605524654028</v>
      </c>
      <c r="G167" s="157">
        <v>14.877438797090225</v>
      </c>
      <c r="H167" s="157">
        <v>5.0728651650706391</v>
      </c>
      <c r="I167" s="157">
        <v>1.5946678403480519</v>
      </c>
      <c r="J167" s="157">
        <v>1.318959960118371</v>
      </c>
      <c r="K167" s="157">
        <v>1.3942641174468973</v>
      </c>
      <c r="L167" s="157">
        <v>0.11627741356550203</v>
      </c>
      <c r="M167" s="157">
        <v>-0.5333242859081655</v>
      </c>
      <c r="N167" s="157">
        <v>-0.12743555448726518</v>
      </c>
      <c r="O167" s="157">
        <v>2.1913195649891914</v>
      </c>
      <c r="P167" s="269">
        <v>15.355134659205948</v>
      </c>
      <c r="Q167" s="269">
        <v>11.550348665999133</v>
      </c>
    </row>
    <row r="168" spans="1:17" ht="12.75" customHeight="1" x14ac:dyDescent="0.2">
      <c r="B168" s="173" t="s">
        <v>4</v>
      </c>
      <c r="C168" s="157">
        <v>1.8150671624672876</v>
      </c>
      <c r="D168" s="157">
        <v>-3.7144400911344078</v>
      </c>
      <c r="E168" s="157">
        <v>0.44788357798009049</v>
      </c>
      <c r="F168" s="157">
        <v>1.4531631435847236</v>
      </c>
      <c r="G168" s="157">
        <v>17.953076775016854</v>
      </c>
      <c r="H168" s="157">
        <v>1.0133994457808493</v>
      </c>
      <c r="I168" s="157">
        <v>1.1921074985554281</v>
      </c>
      <c r="J168" s="157">
        <v>4.2740982598364008</v>
      </c>
      <c r="K168" s="157">
        <v>7.1098158030839187</v>
      </c>
      <c r="L168" s="157">
        <v>-0.28955097268770214</v>
      </c>
      <c r="M168" s="157">
        <v>0.93642951065437963</v>
      </c>
      <c r="N168" s="157">
        <v>0.30855517303103319</v>
      </c>
      <c r="O168" s="157">
        <v>-2.7249934608211346</v>
      </c>
      <c r="P168" s="269">
        <v>10.742451664805476</v>
      </c>
      <c r="Q168" s="269">
        <v>15.830034411107018</v>
      </c>
    </row>
    <row r="169" spans="1:17" ht="12.75" customHeight="1" x14ac:dyDescent="0.2">
      <c r="B169" s="173" t="s">
        <v>1</v>
      </c>
      <c r="C169" s="157">
        <v>0.76446017114886189</v>
      </c>
      <c r="D169" s="157">
        <v>-5.7814850221140413</v>
      </c>
      <c r="E169" s="157">
        <v>0.16287299190447246</v>
      </c>
      <c r="F169" s="157">
        <v>2.5272767414203035</v>
      </c>
      <c r="G169" s="157">
        <v>18.942667478374496</v>
      </c>
      <c r="H169" s="157">
        <v>-2.7762977241482689</v>
      </c>
      <c r="I169" s="157">
        <v>1.2366211762096624</v>
      </c>
      <c r="J169" s="157">
        <v>2.9774118433380625</v>
      </c>
      <c r="K169" s="157">
        <v>3.7061421817166318</v>
      </c>
      <c r="L169" s="157">
        <v>-0.21964232728691746</v>
      </c>
      <c r="M169" s="157">
        <v>1.161988336510289</v>
      </c>
      <c r="N169" s="157">
        <v>-4.255874185743469E-3</v>
      </c>
      <c r="O169" s="157">
        <v>-5.4091105455958521</v>
      </c>
      <c r="P169" s="269">
        <v>5.330248946530558</v>
      </c>
      <c r="Q169" s="269">
        <v>16.633408322044787</v>
      </c>
    </row>
    <row r="170" spans="1:17" ht="12.75" customHeight="1" x14ac:dyDescent="0.2">
      <c r="B170" s="173" t="s">
        <v>2</v>
      </c>
      <c r="C170" s="157">
        <v>0.39628320642595138</v>
      </c>
      <c r="D170" s="157">
        <v>-3.1804757822683327</v>
      </c>
      <c r="E170" s="157">
        <v>0.47299555964770423</v>
      </c>
      <c r="F170" s="157">
        <v>-1.8210414998706681</v>
      </c>
      <c r="G170" s="157">
        <v>20.585645621190231</v>
      </c>
      <c r="H170" s="157">
        <v>-3.8189413561098506</v>
      </c>
      <c r="I170" s="157">
        <v>1.3876293781977855</v>
      </c>
      <c r="J170" s="157">
        <v>-1.6451661490459513</v>
      </c>
      <c r="K170" s="157">
        <v>3.8881501208814617</v>
      </c>
      <c r="L170" s="157">
        <v>0.84646997108919209</v>
      </c>
      <c r="M170" s="157">
        <v>1.587300156638638</v>
      </c>
      <c r="N170" s="157">
        <v>-0.54215356170108642</v>
      </c>
      <c r="O170" s="157">
        <v>-12.226836207799241</v>
      </c>
      <c r="P170" s="269">
        <v>-0.39829238494292207</v>
      </c>
      <c r="Q170" s="269">
        <v>24.653645946956249</v>
      </c>
    </row>
    <row r="171" spans="1:17" ht="18" customHeight="1" x14ac:dyDescent="0.2">
      <c r="A171" s="294">
        <v>2019</v>
      </c>
      <c r="B171" s="293" t="s">
        <v>3</v>
      </c>
      <c r="C171" s="157">
        <v>0.49499475845746765</v>
      </c>
      <c r="D171" s="157">
        <v>1.7021682083188994</v>
      </c>
      <c r="E171" s="157">
        <v>3.0134089455582602</v>
      </c>
      <c r="F171" s="157">
        <v>1.2383399115863281</v>
      </c>
      <c r="G171" s="157">
        <v>10.30710914353592</v>
      </c>
      <c r="H171" s="157">
        <v>-6.8836285334699649</v>
      </c>
      <c r="I171" s="157">
        <v>1.3373444493059328</v>
      </c>
      <c r="J171" s="157">
        <v>-4.7901890021870619</v>
      </c>
      <c r="K171" s="157">
        <v>1.0677666332437719</v>
      </c>
      <c r="L171" s="157">
        <v>1.926082835521159</v>
      </c>
      <c r="M171" s="157">
        <v>3.4915326486098408</v>
      </c>
      <c r="N171" s="157">
        <v>0.49807845071809798</v>
      </c>
      <c r="O171" s="157">
        <v>0.62357445337082318</v>
      </c>
      <c r="P171" s="269">
        <v>-4.6654868282322681</v>
      </c>
      <c r="Q171" s="269">
        <v>15.437848668715425</v>
      </c>
    </row>
    <row r="172" spans="1:17" ht="12.75" customHeight="1" x14ac:dyDescent="0.2">
      <c r="A172" s="294"/>
      <c r="B172" s="293" t="s">
        <v>4</v>
      </c>
      <c r="C172" s="157">
        <v>0.72405925498832957</v>
      </c>
      <c r="D172" s="157">
        <v>0.14477235742713646</v>
      </c>
      <c r="E172" s="157">
        <v>2.4866396140624136</v>
      </c>
      <c r="F172" s="157">
        <v>0.5705304631014041</v>
      </c>
      <c r="G172" s="157">
        <v>12.535637281779444</v>
      </c>
      <c r="H172" s="157">
        <v>-1.4540915792849551</v>
      </c>
      <c r="I172" s="157">
        <v>2.0222869176894198</v>
      </c>
      <c r="J172" s="157">
        <v>-3.8625013381634821</v>
      </c>
      <c r="K172" s="157">
        <v>-2.09892623043898</v>
      </c>
      <c r="L172" s="157">
        <v>2.4828897480871692</v>
      </c>
      <c r="M172" s="157">
        <v>2.8395413068006414</v>
      </c>
      <c r="N172" s="157">
        <v>-0.87282763223408555</v>
      </c>
      <c r="O172" s="157">
        <v>-3.3332370856407945</v>
      </c>
      <c r="P172" s="269">
        <v>-2.9187276512178006</v>
      </c>
      <c r="Q172" s="269">
        <v>10.368480096623012</v>
      </c>
    </row>
    <row r="173" spans="1:17" ht="12.75" customHeight="1" x14ac:dyDescent="0.2">
      <c r="A173" s="294"/>
      <c r="B173" s="293" t="s">
        <v>1</v>
      </c>
      <c r="C173" s="157">
        <v>0.97220753990967523</v>
      </c>
      <c r="D173" s="157">
        <v>0.50747154229788816</v>
      </c>
      <c r="E173" s="157">
        <v>3.0318898309412257</v>
      </c>
      <c r="F173" s="157">
        <v>2.4610529876608167</v>
      </c>
      <c r="G173" s="157">
        <v>10.649577433157065</v>
      </c>
      <c r="H173" s="157">
        <v>1.2534307886010065</v>
      </c>
      <c r="I173" s="157">
        <v>2.3855284052515913</v>
      </c>
      <c r="J173" s="157">
        <v>-5.8114612202122107</v>
      </c>
      <c r="K173" s="157">
        <v>-0.22270454934928408</v>
      </c>
      <c r="L173" s="157">
        <v>2.9941024549795969</v>
      </c>
      <c r="M173" s="157">
        <v>2.5544139648073561</v>
      </c>
      <c r="N173" s="157">
        <v>-1.5374500752218467</v>
      </c>
      <c r="O173" s="157">
        <v>-4.198578021787247</v>
      </c>
      <c r="P173" s="269">
        <v>-2.7335949604310295</v>
      </c>
      <c r="Q173" s="269">
        <v>4.5945757802287712</v>
      </c>
    </row>
    <row r="174" spans="1:17" ht="12.75" customHeight="1" x14ac:dyDescent="0.2">
      <c r="A174" s="294"/>
      <c r="B174" s="293" t="s">
        <v>2</v>
      </c>
      <c r="C174" s="157">
        <v>1.69188843499537</v>
      </c>
      <c r="D174" s="157">
        <v>-0.42603956333814308</v>
      </c>
      <c r="E174" s="157">
        <v>2.7259566958758974</v>
      </c>
      <c r="F174" s="157">
        <v>5.0330603012601394</v>
      </c>
      <c r="G174" s="157">
        <v>-2.0536158249173986</v>
      </c>
      <c r="H174" s="157">
        <v>8.3550047653189417</v>
      </c>
      <c r="I174" s="157">
        <v>2.3384216081088649</v>
      </c>
      <c r="J174" s="157">
        <v>-1.1601875080528234</v>
      </c>
      <c r="K174" s="157">
        <v>2.1194352325911048</v>
      </c>
      <c r="L174" s="157">
        <v>2.0162353884459305</v>
      </c>
      <c r="M174" s="157">
        <v>3.095926880229305</v>
      </c>
      <c r="N174" s="157">
        <v>-1.924150165037164</v>
      </c>
      <c r="O174" s="157">
        <v>13.950340332172928</v>
      </c>
      <c r="P174" s="269">
        <v>-2.6971139444568415</v>
      </c>
      <c r="Q174" s="269">
        <v>0.85939695585617315</v>
      </c>
    </row>
    <row r="175" spans="1:17" ht="18" customHeight="1" x14ac:dyDescent="0.2">
      <c r="A175" s="294">
        <v>2020</v>
      </c>
      <c r="B175" s="293" t="s">
        <v>3</v>
      </c>
      <c r="C175" s="157">
        <v>-1.5255276637683779</v>
      </c>
      <c r="D175" s="157">
        <v>-7.3357226115654317</v>
      </c>
      <c r="E175" s="157">
        <v>-7.3476071567685768</v>
      </c>
      <c r="F175" s="157">
        <v>-7.9012729937362858</v>
      </c>
      <c r="G175" s="157">
        <v>7.7774659906475696</v>
      </c>
      <c r="H175" s="157">
        <v>2.7958788958883041</v>
      </c>
      <c r="I175" s="157">
        <v>2.4750700147601279</v>
      </c>
      <c r="J175" s="157">
        <v>-2.5084624794129207</v>
      </c>
      <c r="K175" s="157">
        <v>4.6361860671814803</v>
      </c>
      <c r="L175" s="157">
        <v>1.6311447075965768</v>
      </c>
      <c r="M175" s="157">
        <v>-3.7542063697863615</v>
      </c>
      <c r="N175" s="157">
        <v>-0.5708200294907817</v>
      </c>
      <c r="O175" s="157">
        <v>-18.567327073217086</v>
      </c>
      <c r="P175" s="269">
        <v>-15.042778745820584</v>
      </c>
      <c r="Q175" s="269">
        <v>-3.5237056770031527</v>
      </c>
    </row>
    <row r="176" spans="1:17" ht="12.75" customHeight="1" x14ac:dyDescent="0.2">
      <c r="A176" s="294"/>
      <c r="B176" s="293" t="s">
        <v>4</v>
      </c>
      <c r="C176" s="157">
        <v>-23.979065349909956</v>
      </c>
      <c r="D176" s="157">
        <v>-31.289238310623269</v>
      </c>
      <c r="E176" s="157">
        <v>-35.860410614833974</v>
      </c>
      <c r="F176" s="157">
        <v>-84.525092210997073</v>
      </c>
      <c r="G176" s="157">
        <v>-8.3196380042687359</v>
      </c>
      <c r="H176" s="157">
        <v>-3.8977403684732903</v>
      </c>
      <c r="I176" s="157">
        <v>-1.5024624933868136E-2</v>
      </c>
      <c r="J176" s="157">
        <v>-19.452742846391182</v>
      </c>
      <c r="K176" s="157">
        <v>-22.984275652944731</v>
      </c>
      <c r="L176" s="157">
        <v>1.0882248172370046</v>
      </c>
      <c r="M176" s="157">
        <v>-31.155205886505044</v>
      </c>
      <c r="N176" s="157">
        <v>-47.510844423633827</v>
      </c>
      <c r="O176" s="157">
        <v>-56.462509870742508</v>
      </c>
      <c r="P176" s="269">
        <v>-49.266973339794461</v>
      </c>
      <c r="Q176" s="269">
        <v>-51.584409527846567</v>
      </c>
    </row>
    <row r="177" spans="1:17" ht="12.75" customHeight="1" x14ac:dyDescent="0.2">
      <c r="A177" s="294"/>
      <c r="B177" s="293" t="s">
        <v>1</v>
      </c>
      <c r="C177" s="157">
        <v>-12.434045576002362</v>
      </c>
      <c r="D177" s="157">
        <v>-2.9939204424910937</v>
      </c>
      <c r="E177" s="157">
        <v>-25.47824625041941</v>
      </c>
      <c r="F177" s="157">
        <v>-31.348362344985116</v>
      </c>
      <c r="G177" s="157">
        <v>-7.5856584490605066</v>
      </c>
      <c r="H177" s="157">
        <v>-3.0976563802681989</v>
      </c>
      <c r="I177" s="157">
        <v>1.1499370115819474E-2</v>
      </c>
      <c r="J177" s="157">
        <v>-11.992319233249093</v>
      </c>
      <c r="K177" s="157">
        <v>-14.958526500679813</v>
      </c>
      <c r="L177" s="157">
        <v>0.85752210640963611</v>
      </c>
      <c r="M177" s="157">
        <v>-10.847084084464898</v>
      </c>
      <c r="N177" s="157">
        <v>-36.886806261359226</v>
      </c>
      <c r="O177" s="157">
        <v>-40.862527490458888</v>
      </c>
      <c r="P177" s="269">
        <v>-22.584157031604057</v>
      </c>
      <c r="Q177" s="269">
        <v>-13.822599701713578</v>
      </c>
    </row>
    <row r="178" spans="1:17" ht="12.75" customHeight="1" x14ac:dyDescent="0.2">
      <c r="A178" s="294"/>
      <c r="B178" s="293" t="s">
        <v>2</v>
      </c>
      <c r="C178" s="157">
        <v>-11.716539164678075</v>
      </c>
      <c r="D178" s="157">
        <v>-5.0720360078192694</v>
      </c>
      <c r="E178" s="157">
        <v>-20.896615353082836</v>
      </c>
      <c r="F178" s="157">
        <v>-53.205407218572098</v>
      </c>
      <c r="G178" s="157">
        <v>-1.0946366860719703</v>
      </c>
      <c r="H178" s="157">
        <v>-5.5642438467650042</v>
      </c>
      <c r="I178" s="157">
        <v>1.1574439437300299</v>
      </c>
      <c r="J178" s="157">
        <v>-8.3123571765035482</v>
      </c>
      <c r="K178" s="157">
        <v>-16.219653250077947</v>
      </c>
      <c r="L178" s="157">
        <v>1.4117534959908085</v>
      </c>
      <c r="M178" s="157">
        <v>-1.0225045967858448</v>
      </c>
      <c r="N178" s="157">
        <v>-33.337509768938034</v>
      </c>
      <c r="O178" s="157">
        <v>-43.358046554812631</v>
      </c>
      <c r="P178" s="269">
        <v>-24.899001031691981</v>
      </c>
      <c r="Q178" s="269">
        <v>-19.370859641479697</v>
      </c>
    </row>
    <row r="179" spans="1:17" ht="18" customHeight="1" x14ac:dyDescent="0.2">
      <c r="A179" s="294">
        <v>2021</v>
      </c>
      <c r="B179" s="293" t="s">
        <v>3</v>
      </c>
      <c r="C179" s="157">
        <v>-10.500486795375163</v>
      </c>
      <c r="D179" s="157">
        <v>-6.8729066545478172</v>
      </c>
      <c r="E179" s="157">
        <v>-13.879338202426483</v>
      </c>
      <c r="F179" s="157">
        <v>-63.437312414550021</v>
      </c>
      <c r="G179" s="157">
        <v>-6.5939327818161253</v>
      </c>
      <c r="H179" s="157">
        <v>1.1342891712603054</v>
      </c>
      <c r="I179" s="157">
        <v>0.8693196686188287</v>
      </c>
      <c r="J179" s="157">
        <v>3.6725073147478859</v>
      </c>
      <c r="K179" s="157">
        <v>-13.828948931571162</v>
      </c>
      <c r="L179" s="157">
        <v>1.8173535568000831</v>
      </c>
      <c r="M179" s="157">
        <v>-7.9111027947557311</v>
      </c>
      <c r="N179" s="157">
        <v>-30.372927283770601</v>
      </c>
      <c r="O179" s="157">
        <v>-18.754425330798252</v>
      </c>
      <c r="P179" s="269">
        <v>-46.246537511753914</v>
      </c>
      <c r="Q179" s="269">
        <v>-26.612980546765364</v>
      </c>
    </row>
    <row r="180" spans="1:17" ht="12.75" customHeight="1" x14ac:dyDescent="0.2">
      <c r="A180" s="294"/>
      <c r="B180" s="293" t="s">
        <v>4</v>
      </c>
      <c r="C180" s="157">
        <v>23.764033402886355</v>
      </c>
      <c r="D180" s="157">
        <v>42.036245739831536</v>
      </c>
      <c r="E180" s="157">
        <v>26.680755360040553</v>
      </c>
      <c r="F180" s="157">
        <v>279.12977894284927</v>
      </c>
      <c r="G180" s="157">
        <v>3.4979175689888953</v>
      </c>
      <c r="H180" s="157">
        <v>6.5089303696977074</v>
      </c>
      <c r="I180" s="157">
        <v>2.1760885105567063</v>
      </c>
      <c r="J180" s="157">
        <v>22.924486705515324</v>
      </c>
      <c r="K180" s="157">
        <v>19.071932002341384</v>
      </c>
      <c r="L180" s="157">
        <v>2.9675743301251112</v>
      </c>
      <c r="M180" s="157">
        <v>44.968210098142649</v>
      </c>
      <c r="N180" s="157">
        <v>58.759048298055184</v>
      </c>
      <c r="O180" s="157">
        <v>70.728573591959702</v>
      </c>
      <c r="P180" s="269">
        <v>74.756466502086852</v>
      </c>
      <c r="Q180" s="269">
        <v>67.682281219393573</v>
      </c>
    </row>
    <row r="181" spans="1:17" x14ac:dyDescent="0.2">
      <c r="A181" s="294"/>
      <c r="B181" s="173" t="s">
        <v>1</v>
      </c>
      <c r="C181" s="157">
        <v>10.971618605859135</v>
      </c>
      <c r="D181" s="157">
        <v>2.2161192253439044</v>
      </c>
      <c r="E181" s="157">
        <v>11.72617529011819</v>
      </c>
      <c r="F181" s="157">
        <v>28.565735061373566</v>
      </c>
      <c r="G181" s="157">
        <v>5.4596085743542577</v>
      </c>
      <c r="H181" s="157">
        <v>3.8367079425394301</v>
      </c>
      <c r="I181" s="157">
        <v>1.7110527833986033</v>
      </c>
      <c r="J181" s="157">
        <v>15.947863966457977</v>
      </c>
      <c r="K181" s="157">
        <v>8.2432434359529303</v>
      </c>
      <c r="L181" s="157">
        <v>3.4794378256583824</v>
      </c>
      <c r="M181" s="157">
        <v>12.376402166299293</v>
      </c>
      <c r="N181" s="157">
        <v>43.154252051787353</v>
      </c>
      <c r="O181" s="157">
        <v>48.50351189776061</v>
      </c>
      <c r="P181" s="157">
        <v>22.097050817834109</v>
      </c>
      <c r="Q181" s="157">
        <v>-15.25385462176555</v>
      </c>
    </row>
    <row r="182" spans="1:17" ht="12.75" customHeight="1" x14ac:dyDescent="0.2">
      <c r="A182" s="294"/>
      <c r="B182" s="173" t="s">
        <v>2</v>
      </c>
      <c r="C182" s="157">
        <v>12.152760760684277</v>
      </c>
      <c r="D182" s="157">
        <v>4.5687837936566611</v>
      </c>
      <c r="E182" s="157">
        <v>11.859950767092965</v>
      </c>
      <c r="F182" s="157">
        <v>101.23208557239577</v>
      </c>
      <c r="G182" s="157">
        <v>7.6697350122699959</v>
      </c>
      <c r="H182" s="157">
        <v>2.8054416546401173</v>
      </c>
      <c r="I182" s="157">
        <v>0.21260299676995054</v>
      </c>
      <c r="J182" s="157">
        <v>9.1309716680889821</v>
      </c>
      <c r="K182" s="157">
        <v>11.41357506359466</v>
      </c>
      <c r="L182" s="157">
        <v>3.9882994138996875</v>
      </c>
      <c r="M182" s="157">
        <v>1.2823482066500747</v>
      </c>
      <c r="N182" s="157">
        <v>49.12000755174828</v>
      </c>
      <c r="O182" s="157">
        <v>52.029942817870364</v>
      </c>
      <c r="P182" s="157">
        <v>31.603856045115151</v>
      </c>
      <c r="Q182" s="157">
        <v>-12.573625588225701</v>
      </c>
    </row>
    <row r="183" spans="1:17" ht="23.65" customHeight="1" x14ac:dyDescent="0.2">
      <c r="A183" s="294">
        <v>2022</v>
      </c>
      <c r="B183" s="173" t="s">
        <v>3</v>
      </c>
      <c r="C183" s="157">
        <v>14.538097087399171</v>
      </c>
      <c r="D183" s="157">
        <v>12.755718158857476</v>
      </c>
      <c r="E183" s="157">
        <v>16.047893582057693</v>
      </c>
      <c r="F183" s="157">
        <v>198.35211630420045</v>
      </c>
      <c r="G183" s="157">
        <v>11.774889256808564</v>
      </c>
      <c r="H183" s="157">
        <v>-0.9724999050651717</v>
      </c>
      <c r="I183" s="157">
        <v>-0.69928938733085921</v>
      </c>
      <c r="J183" s="157">
        <v>5.7666217961121813</v>
      </c>
      <c r="K183" s="157">
        <v>14.951064754647714</v>
      </c>
      <c r="L183" s="157">
        <v>3.1630349874386177</v>
      </c>
      <c r="M183" s="157">
        <v>16.282557504285311</v>
      </c>
      <c r="N183" s="157">
        <v>35.735833503481643</v>
      </c>
      <c r="O183" s="157">
        <v>27.762448098862613</v>
      </c>
      <c r="P183" s="157">
        <v>107.94906698895255</v>
      </c>
      <c r="Q183" s="157">
        <v>0.56683498482801298</v>
      </c>
    </row>
    <row r="184" spans="1:17" x14ac:dyDescent="0.2">
      <c r="A184" s="294"/>
      <c r="B184" s="173" t="s">
        <v>4</v>
      </c>
      <c r="C184" s="157">
        <v>6.4878610291272842</v>
      </c>
      <c r="D184" s="157">
        <v>-0.89571870585622992</v>
      </c>
      <c r="E184" s="157">
        <v>11.388507539212744</v>
      </c>
      <c r="F184" s="157">
        <v>77.266122962926076</v>
      </c>
      <c r="G184" s="157">
        <v>14.729307372605206</v>
      </c>
      <c r="H184" s="157">
        <v>-0.63395915907719091</v>
      </c>
      <c r="I184" s="157">
        <v>3.8645975507889396E-2</v>
      </c>
      <c r="J184" s="157">
        <v>5.2765132042691842</v>
      </c>
      <c r="K184" s="157">
        <v>14.644361886904655</v>
      </c>
      <c r="L184" s="157">
        <v>2.0216276884194029</v>
      </c>
      <c r="M184" s="157">
        <v>2.6290058211249523</v>
      </c>
      <c r="N184" s="157">
        <v>10.570800164306849</v>
      </c>
      <c r="O184" s="157">
        <v>16.331369013369866</v>
      </c>
      <c r="P184" s="157">
        <v>8.4717944417052937</v>
      </c>
      <c r="Q184" s="157">
        <v>-14.458644261449894</v>
      </c>
    </row>
    <row r="185" spans="1:17" x14ac:dyDescent="0.2">
      <c r="A185" s="294"/>
      <c r="B185" s="173" t="s">
        <v>1</v>
      </c>
      <c r="C185" s="157">
        <v>3.2528906364591492</v>
      </c>
      <c r="D185" s="157">
        <v>-1.8263540283856905</v>
      </c>
      <c r="E185" s="157">
        <v>8.6388624908022571</v>
      </c>
      <c r="F185" s="157">
        <v>16.15928642946227</v>
      </c>
      <c r="G185" s="157">
        <v>12.046075306089655</v>
      </c>
      <c r="H185" s="157">
        <v>1.9041488791099015</v>
      </c>
      <c r="I185" s="157">
        <v>-0.12337102004261746</v>
      </c>
      <c r="J185" s="157">
        <v>4.7763835775390673</v>
      </c>
      <c r="K185" s="157">
        <v>13.377645611388523</v>
      </c>
      <c r="L185" s="157">
        <v>1.0322208456304827</v>
      </c>
      <c r="M185" s="157">
        <v>2.810111874868948</v>
      </c>
      <c r="N185" s="157">
        <v>1.3902503359419782</v>
      </c>
      <c r="O185" s="157">
        <v>-0.4594235323292839</v>
      </c>
      <c r="P185" s="157">
        <v>1.4547612114087505</v>
      </c>
      <c r="Q185" s="157">
        <v>-6.1575929719754452</v>
      </c>
    </row>
    <row r="186" spans="1:17" x14ac:dyDescent="0.2">
      <c r="A186" s="294"/>
      <c r="B186" s="173" t="s">
        <v>2</v>
      </c>
      <c r="C186" s="157">
        <v>0.73931981572112893</v>
      </c>
      <c r="D186" s="157">
        <v>-2.3902237750614841</v>
      </c>
      <c r="E186" s="157">
        <v>3.2093961963949091</v>
      </c>
      <c r="F186" s="157">
        <v>9.8457482121182327</v>
      </c>
      <c r="G186" s="157">
        <v>9.6684233783528519</v>
      </c>
      <c r="H186" s="157">
        <v>0.66548628335700855</v>
      </c>
      <c r="I186" s="157">
        <v>-0.14169044569151135</v>
      </c>
      <c r="J186" s="157">
        <v>5.5001213139893368</v>
      </c>
      <c r="K186" s="157">
        <v>7.2849011681692444</v>
      </c>
      <c r="L186" s="157">
        <v>-9.4860160740550814E-2</v>
      </c>
      <c r="M186" s="157">
        <v>1.6062149390192682</v>
      </c>
      <c r="N186" s="157">
        <v>-6.8990657258242383</v>
      </c>
      <c r="O186" s="157">
        <v>-3.8548519231846545</v>
      </c>
      <c r="P186" s="157">
        <v>-4.2780568158765959</v>
      </c>
      <c r="Q186" s="157">
        <v>-7.3117225222143816</v>
      </c>
    </row>
    <row r="187" spans="1:17" ht="22.5" customHeight="1" x14ac:dyDescent="0.2">
      <c r="A187" s="85" t="s">
        <v>223</v>
      </c>
      <c r="B187" s="84"/>
      <c r="C187" s="157"/>
      <c r="D187" s="157"/>
      <c r="E187" s="157"/>
      <c r="F187" s="157"/>
      <c r="G187" s="157"/>
      <c r="H187" s="157"/>
      <c r="I187" s="157"/>
      <c r="J187" s="157"/>
      <c r="K187" s="157"/>
      <c r="L187" s="157"/>
      <c r="M187" s="157"/>
      <c r="N187" s="157"/>
      <c r="O187" s="157"/>
      <c r="P187" s="157"/>
      <c r="Q187" s="157"/>
    </row>
    <row r="188" spans="1:17" ht="18" customHeight="1" x14ac:dyDescent="0.2">
      <c r="A188" s="90">
        <v>2018</v>
      </c>
      <c r="B188" s="134" t="s">
        <v>3</v>
      </c>
      <c r="C188" s="157">
        <v>2.1052491146019481</v>
      </c>
      <c r="D188" s="157">
        <v>0.14394951497556097</v>
      </c>
      <c r="E188" s="157">
        <v>-1.6981342225613427</v>
      </c>
      <c r="F188" s="157">
        <v>1.9016401463693322</v>
      </c>
      <c r="G188" s="157">
        <v>11.274054836489466</v>
      </c>
      <c r="H188" s="157">
        <v>4.8382819514479314</v>
      </c>
      <c r="I188" s="157">
        <v>1.2944423273437478</v>
      </c>
      <c r="J188" s="157">
        <v>3.2218899802336276</v>
      </c>
      <c r="K188" s="157">
        <v>2.6557401822279392</v>
      </c>
      <c r="L188" s="157">
        <v>1.3066075981758241</v>
      </c>
      <c r="M188" s="157">
        <v>0.34091550691879302</v>
      </c>
      <c r="N188" s="157">
        <v>0.20926924149033965</v>
      </c>
      <c r="O188" s="157">
        <v>7.1538248678116423</v>
      </c>
      <c r="P188" s="269">
        <v>5.4892041550260506</v>
      </c>
      <c r="Q188" s="269">
        <v>2.7429757316072445</v>
      </c>
    </row>
    <row r="189" spans="1:17" x14ac:dyDescent="0.2">
      <c r="B189" s="173" t="s">
        <v>4</v>
      </c>
      <c r="C189" s="157">
        <v>1.98184670529713</v>
      </c>
      <c r="D189" s="157">
        <v>-1.1174549739334516</v>
      </c>
      <c r="E189" s="157">
        <v>-1.9367081601507463</v>
      </c>
      <c r="F189" s="157">
        <v>1.9462159606310259</v>
      </c>
      <c r="G189" s="157">
        <v>13.469992252574237</v>
      </c>
      <c r="H189" s="157">
        <v>3.4363405688926596</v>
      </c>
      <c r="I189" s="157">
        <v>1.2887264158675027</v>
      </c>
      <c r="J189" s="157">
        <v>3.6179117919912462</v>
      </c>
      <c r="K189" s="157">
        <v>3.890031791890336</v>
      </c>
      <c r="L189" s="157">
        <v>0.62415659767007803</v>
      </c>
      <c r="M189" s="157">
        <v>0.48844740422204769</v>
      </c>
      <c r="N189" s="157">
        <v>0.38925305803692023</v>
      </c>
      <c r="O189" s="157">
        <v>4.3193600813036914</v>
      </c>
      <c r="P189" s="269">
        <v>7.8437380243728816</v>
      </c>
      <c r="Q189" s="269">
        <v>7.4721647731069707</v>
      </c>
    </row>
    <row r="190" spans="1:17" x14ac:dyDescent="0.2">
      <c r="B190" s="173" t="s">
        <v>1</v>
      </c>
      <c r="C190" s="157">
        <v>1.6577258457400879</v>
      </c>
      <c r="D190" s="157">
        <v>-3.1421402765314466</v>
      </c>
      <c r="E190" s="157">
        <v>-1.7658789838199129</v>
      </c>
      <c r="F190" s="157">
        <v>2.0870177005982038</v>
      </c>
      <c r="G190" s="157">
        <v>16.335088153524314</v>
      </c>
      <c r="H190" s="157">
        <v>1.4787270993717794</v>
      </c>
      <c r="I190" s="157">
        <v>1.2712981979261073</v>
      </c>
      <c r="J190" s="157">
        <v>4.0262808717815179</v>
      </c>
      <c r="K190" s="157">
        <v>3.7146614088132024</v>
      </c>
      <c r="L190" s="157">
        <v>0.13336710104174809</v>
      </c>
      <c r="M190" s="157">
        <v>0.64322595833588014</v>
      </c>
      <c r="N190" s="157">
        <v>0.33733851510910906</v>
      </c>
      <c r="O190" s="157">
        <v>-5.0330730304026794E-3</v>
      </c>
      <c r="P190" s="269">
        <v>11.234322667604957</v>
      </c>
      <c r="Q190" s="269">
        <v>12.21857264925681</v>
      </c>
    </row>
    <row r="191" spans="1:17" x14ac:dyDescent="0.2">
      <c r="B191" s="173" t="s">
        <v>2</v>
      </c>
      <c r="C191" s="157">
        <v>1.1157121579317364</v>
      </c>
      <c r="D191" s="157">
        <v>-3.9637189178954535</v>
      </c>
      <c r="E191" s="157">
        <v>-0.75465166438851705</v>
      </c>
      <c r="F191" s="157">
        <v>0.87056496548540974</v>
      </c>
      <c r="G191" s="157">
        <v>18.154839962204417</v>
      </c>
      <c r="H191" s="157">
        <v>-0.15250838374581965</v>
      </c>
      <c r="I191" s="157">
        <v>1.352422100734163</v>
      </c>
      <c r="J191" s="157">
        <v>1.6999623093693295</v>
      </c>
      <c r="K191" s="157">
        <v>4.0125728632488089</v>
      </c>
      <c r="L191" s="157">
        <v>0.11335333020079386</v>
      </c>
      <c r="M191" s="157">
        <v>0.78767016444274418</v>
      </c>
      <c r="N191" s="157">
        <v>-9.2533083562640339E-2</v>
      </c>
      <c r="O191" s="157">
        <v>-4.6084365140645733</v>
      </c>
      <c r="P191" s="269">
        <v>7.6186396687032643</v>
      </c>
      <c r="Q191" s="269">
        <v>17.241572737046496</v>
      </c>
    </row>
    <row r="192" spans="1:17" ht="18" customHeight="1" x14ac:dyDescent="0.2">
      <c r="A192" s="90">
        <v>2019</v>
      </c>
      <c r="B192" s="173" t="s">
        <v>3</v>
      </c>
      <c r="C192" s="157">
        <v>0.86534364840344935</v>
      </c>
      <c r="D192" s="157">
        <v>-2.7965099010109462</v>
      </c>
      <c r="E192" s="157">
        <v>1.0160798807624882</v>
      </c>
      <c r="F192" s="157">
        <v>0.84713895746466594</v>
      </c>
      <c r="G192" s="157">
        <v>16.824269337170161</v>
      </c>
      <c r="H192" s="157">
        <v>-3.1523270117816193</v>
      </c>
      <c r="I192" s="157">
        <v>1.2886590769103368</v>
      </c>
      <c r="J192" s="157">
        <v>0.17331400350861781</v>
      </c>
      <c r="K192" s="157">
        <v>3.9215992152516366</v>
      </c>
      <c r="L192" s="157">
        <v>0.56470182710841588</v>
      </c>
      <c r="M192" s="157">
        <v>1.7930898319943767</v>
      </c>
      <c r="N192" s="157">
        <v>6.274607626708395E-2</v>
      </c>
      <c r="O192" s="157">
        <v>-4.9534003380296898</v>
      </c>
      <c r="P192" s="269">
        <v>2.4117939167027647</v>
      </c>
      <c r="Q192" s="269">
        <v>18.11366667178611</v>
      </c>
    </row>
    <row r="193" spans="1:17" x14ac:dyDescent="0.2">
      <c r="B193" s="173" t="s">
        <v>4</v>
      </c>
      <c r="C193" s="157">
        <v>0.59508719969483259</v>
      </c>
      <c r="D193" s="157">
        <v>-1.8366369318768561</v>
      </c>
      <c r="E193" s="157">
        <v>1.5308410097509162</v>
      </c>
      <c r="F193" s="157">
        <v>0.6259095506483181</v>
      </c>
      <c r="G193" s="157">
        <v>15.411568617567294</v>
      </c>
      <c r="H193" s="157">
        <v>-3.7547911581201299</v>
      </c>
      <c r="I193" s="157">
        <v>1.4967227860757326</v>
      </c>
      <c r="J193" s="157">
        <v>-1.842740834661194</v>
      </c>
      <c r="K193" s="157">
        <v>1.6067977747471929</v>
      </c>
      <c r="L193" s="157">
        <v>1.2570037531085321</v>
      </c>
      <c r="M193" s="157">
        <v>2.2700497570958156</v>
      </c>
      <c r="N193" s="157">
        <v>-0.23193130951253416</v>
      </c>
      <c r="O193" s="157">
        <v>-5.1201878545327766</v>
      </c>
      <c r="P193" s="269">
        <v>-0.85577126685711935</v>
      </c>
      <c r="Q193" s="269">
        <v>16.577268527626245</v>
      </c>
    </row>
    <row r="194" spans="1:17" x14ac:dyDescent="0.2">
      <c r="B194" s="173" t="s">
        <v>1</v>
      </c>
      <c r="C194" s="157">
        <v>0.64743950731516176</v>
      </c>
      <c r="D194" s="157">
        <v>-0.23171493140357047</v>
      </c>
      <c r="E194" s="157">
        <v>2.2531930399352973</v>
      </c>
      <c r="F194" s="157">
        <v>0.62103402491269222</v>
      </c>
      <c r="G194" s="157">
        <v>13.37287611085809</v>
      </c>
      <c r="H194" s="157">
        <v>-2.7765791675881779</v>
      </c>
      <c r="I194" s="157">
        <v>1.7844605021648086</v>
      </c>
      <c r="J194" s="157">
        <v>-4.0244122350529876</v>
      </c>
      <c r="K194" s="157">
        <v>0.62194319808965837</v>
      </c>
      <c r="L194" s="157">
        <v>2.0618578796930631</v>
      </c>
      <c r="M194" s="157">
        <v>2.6173661193135578</v>
      </c>
      <c r="N194" s="157">
        <v>-0.61598661901650642</v>
      </c>
      <c r="O194" s="157">
        <v>-4.8170729497887477</v>
      </c>
      <c r="P194" s="269">
        <v>-2.7202317387987285</v>
      </c>
      <c r="Q194" s="269">
        <v>13.335648973170255</v>
      </c>
    </row>
    <row r="195" spans="1:17" x14ac:dyDescent="0.2">
      <c r="B195" s="173" t="s">
        <v>2</v>
      </c>
      <c r="C195" s="157">
        <v>0.97103893920966744</v>
      </c>
      <c r="D195" s="157">
        <v>0.48121709959281223</v>
      </c>
      <c r="E195" s="157">
        <v>2.8133644016989923</v>
      </c>
      <c r="F195" s="157">
        <v>2.3053663142846625</v>
      </c>
      <c r="G195" s="157">
        <v>7.6205041414313834</v>
      </c>
      <c r="H195" s="157">
        <v>0.16507487630492701</v>
      </c>
      <c r="I195" s="157">
        <v>2.0219810750541578</v>
      </c>
      <c r="J195" s="157">
        <v>-3.9139172429079272</v>
      </c>
      <c r="K195" s="157">
        <v>0.20667243290577453</v>
      </c>
      <c r="L195" s="157">
        <v>2.3541453517251343</v>
      </c>
      <c r="M195" s="157">
        <v>2.9938102079188011</v>
      </c>
      <c r="N195" s="157">
        <v>-0.96276337305466475</v>
      </c>
      <c r="O195" s="157">
        <v>1.418834846464323</v>
      </c>
      <c r="P195" s="269">
        <v>-3.2820785720657497</v>
      </c>
      <c r="Q195" s="269">
        <v>7.4950989101660204</v>
      </c>
    </row>
    <row r="196" spans="1:17" ht="18" customHeight="1" x14ac:dyDescent="0.2">
      <c r="A196" s="90">
        <v>2020</v>
      </c>
      <c r="B196" s="173" t="s">
        <v>3</v>
      </c>
      <c r="C196" s="157">
        <v>0.46558318903389129</v>
      </c>
      <c r="D196" s="157">
        <v>-1.8015651920059605</v>
      </c>
      <c r="E196" s="157">
        <v>0.20479772014674325</v>
      </c>
      <c r="F196" s="157">
        <v>-5.2150921800886429E-3</v>
      </c>
      <c r="G196" s="157">
        <v>7.0473629122608683</v>
      </c>
      <c r="H196" s="157">
        <v>2.6787812088244989</v>
      </c>
      <c r="I196" s="157">
        <v>2.3059942535061051</v>
      </c>
      <c r="J196" s="157">
        <v>-3.3619537245143771</v>
      </c>
      <c r="K196" s="157">
        <v>1.0798331153251794</v>
      </c>
      <c r="L196" s="157">
        <v>2.2775503152924426</v>
      </c>
      <c r="M196" s="157">
        <v>1.1610953549273884</v>
      </c>
      <c r="N196" s="157">
        <v>-1.2274398574392831</v>
      </c>
      <c r="O196" s="157">
        <v>-3.5113544033053001</v>
      </c>
      <c r="P196" s="269">
        <v>-5.9133945122142428</v>
      </c>
      <c r="Q196" s="269">
        <v>2.8694746470147914</v>
      </c>
    </row>
    <row r="197" spans="1:17" x14ac:dyDescent="0.2">
      <c r="B197" s="173" t="s">
        <v>4</v>
      </c>
      <c r="C197" s="157">
        <v>-5.7576529628724398</v>
      </c>
      <c r="D197" s="157">
        <v>-9.7044932661950583</v>
      </c>
      <c r="E197" s="157">
        <v>-9.5665453913880487</v>
      </c>
      <c r="F197" s="157">
        <v>-21.533359494063642</v>
      </c>
      <c r="G197" s="157">
        <v>1.7313261331669327</v>
      </c>
      <c r="H197" s="157">
        <v>2.0728588490017019</v>
      </c>
      <c r="I197" s="157">
        <v>1.7906262657823024</v>
      </c>
      <c r="J197" s="157">
        <v>-7.2201805795789609</v>
      </c>
      <c r="K197" s="157">
        <v>-4.0807359652780146</v>
      </c>
      <c r="L197" s="157">
        <v>1.9266456781382946</v>
      </c>
      <c r="M197" s="157">
        <v>-7.4303465789031016</v>
      </c>
      <c r="N197" s="157">
        <v>-12.794007891005254</v>
      </c>
      <c r="O197" s="157">
        <v>-16.974389335242069</v>
      </c>
      <c r="P197" s="269">
        <v>-17.473490331547069</v>
      </c>
      <c r="Q197" s="269">
        <v>-12.561001064485344</v>
      </c>
    </row>
    <row r="198" spans="1:17" x14ac:dyDescent="0.2">
      <c r="B198" s="173" t="s">
        <v>1</v>
      </c>
      <c r="C198" s="157">
        <v>-9.1098124314758717</v>
      </c>
      <c r="D198" s="157">
        <v>-10.558529700731256</v>
      </c>
      <c r="E198" s="157">
        <v>-16.710889386957216</v>
      </c>
      <c r="F198" s="157">
        <v>-30.057668769933056</v>
      </c>
      <c r="G198" s="157">
        <v>-2.7411062919779461</v>
      </c>
      <c r="H198" s="157">
        <v>0.96259304261820944</v>
      </c>
      <c r="I198" s="157">
        <v>1.1943952993892726</v>
      </c>
      <c r="J198" s="157">
        <v>-8.7716698288141099</v>
      </c>
      <c r="K198" s="157">
        <v>-7.8170855422803438</v>
      </c>
      <c r="L198" s="157">
        <v>1.3950506188250111</v>
      </c>
      <c r="M198" s="157">
        <v>-10.739316995826609</v>
      </c>
      <c r="N198" s="157">
        <v>-21.610259832182766</v>
      </c>
      <c r="O198" s="157">
        <v>-26.229418633731626</v>
      </c>
      <c r="P198" s="269">
        <v>-22.347536644089882</v>
      </c>
      <c r="Q198" s="269">
        <v>-16.95325866767736</v>
      </c>
    </row>
    <row r="199" spans="1:17" x14ac:dyDescent="0.2">
      <c r="B199" s="173" t="s">
        <v>2</v>
      </c>
      <c r="C199" s="157">
        <v>-12.4400457122546</v>
      </c>
      <c r="D199" s="157">
        <v>-11.720455695613907</v>
      </c>
      <c r="E199" s="157">
        <v>-22.472660351625617</v>
      </c>
      <c r="F199" s="157">
        <v>-44.232903382597158</v>
      </c>
      <c r="G199" s="157">
        <v>-2.5101141775419111</v>
      </c>
      <c r="H199" s="157">
        <v>-2.5149726679741802</v>
      </c>
      <c r="I199" s="157">
        <v>0.90334429633915914</v>
      </c>
      <c r="J199" s="157">
        <v>-10.620539957366793</v>
      </c>
      <c r="K199" s="157">
        <v>-12.477825738418547</v>
      </c>
      <c r="L199" s="157">
        <v>1.2462682868881858</v>
      </c>
      <c r="M199" s="157">
        <v>-11.674199065671264</v>
      </c>
      <c r="N199" s="157">
        <v>-29.509794549355316</v>
      </c>
      <c r="O199" s="157">
        <v>-39.719722198815546</v>
      </c>
      <c r="P199" s="269">
        <v>-27.918070161084639</v>
      </c>
      <c r="Q199" s="269">
        <v>-22.057697217258077</v>
      </c>
    </row>
    <row r="200" spans="1:17" ht="18" customHeight="1" x14ac:dyDescent="0.2">
      <c r="A200" s="90">
        <v>2021</v>
      </c>
      <c r="B200" s="173" t="s">
        <v>3</v>
      </c>
      <c r="C200" s="157">
        <v>-14.679593621503862</v>
      </c>
      <c r="D200" s="157">
        <v>-11.692816577657371</v>
      </c>
      <c r="E200" s="157">
        <v>-24.27343573741091</v>
      </c>
      <c r="F200" s="157">
        <v>-57.870570032499714</v>
      </c>
      <c r="G200" s="157">
        <v>-5.9616236281343493</v>
      </c>
      <c r="H200" s="157">
        <v>-2.8892651903640987</v>
      </c>
      <c r="I200" s="157">
        <v>0.50818855850298661</v>
      </c>
      <c r="J200" s="157">
        <v>-9.1906851630289772</v>
      </c>
      <c r="K200" s="157">
        <v>-16.951571074300421</v>
      </c>
      <c r="L200" s="157">
        <v>1.2945896291721493</v>
      </c>
      <c r="M200" s="157">
        <v>-12.751383322317601</v>
      </c>
      <c r="N200" s="157">
        <v>-37.030687623873568</v>
      </c>
      <c r="O200" s="157">
        <v>-40.805694304949256</v>
      </c>
      <c r="P200" s="269">
        <v>-35.634828071836068</v>
      </c>
      <c r="Q200" s="269">
        <v>-27.817760054772911</v>
      </c>
    </row>
    <row r="201" spans="1:17" x14ac:dyDescent="0.2">
      <c r="B201" s="173" t="s">
        <v>4</v>
      </c>
      <c r="C201" s="157">
        <v>-4.3807144150079473</v>
      </c>
      <c r="D201" s="157">
        <v>4.0440242563827722</v>
      </c>
      <c r="E201" s="157">
        <v>-11.781830627289104</v>
      </c>
      <c r="F201" s="157">
        <v>-32.461729575370391</v>
      </c>
      <c r="G201" s="157">
        <v>-3.1143053480880867</v>
      </c>
      <c r="H201" s="157">
        <v>-0.38781141305714861</v>
      </c>
      <c r="I201" s="157">
        <v>1.0511515039607122</v>
      </c>
      <c r="J201" s="157">
        <v>0.45891461957054958</v>
      </c>
      <c r="K201" s="157">
        <v>-8.2221855623968327</v>
      </c>
      <c r="L201" s="157">
        <v>1.7646762210641764</v>
      </c>
      <c r="M201" s="157">
        <v>3.1435518406262686</v>
      </c>
      <c r="N201" s="157">
        <v>-19.752333296588088</v>
      </c>
      <c r="O201" s="157">
        <v>-21.20866161529198</v>
      </c>
      <c r="P201" s="269">
        <v>-14.629386041802606</v>
      </c>
      <c r="Q201" s="269">
        <v>-7.6480573769402866</v>
      </c>
    </row>
    <row r="202" spans="1:17" x14ac:dyDescent="0.2">
      <c r="B202" s="173" t="s">
        <v>1</v>
      </c>
      <c r="C202" s="157">
        <v>1.5618958200215305</v>
      </c>
      <c r="D202" s="157">
        <v>5.5012227639733347</v>
      </c>
      <c r="E202" s="157">
        <v>-2.2665309926639399</v>
      </c>
      <c r="F202" s="157">
        <v>-17.505315600588844</v>
      </c>
      <c r="G202" s="157">
        <v>0.16577670782387255</v>
      </c>
      <c r="H202" s="157">
        <v>1.3276856339194065</v>
      </c>
      <c r="I202" s="157">
        <v>1.4754478927186065</v>
      </c>
      <c r="J202" s="157">
        <v>7.5360593506870632</v>
      </c>
      <c r="K202" s="157">
        <v>-2.5211692506368677</v>
      </c>
      <c r="L202" s="157">
        <v>2.4211939471914468</v>
      </c>
      <c r="M202" s="157">
        <v>9.4067690817537741</v>
      </c>
      <c r="N202" s="157">
        <v>-1.7586937354356458</v>
      </c>
      <c r="O202" s="157">
        <v>-0.69009609988035514</v>
      </c>
      <c r="P202" s="157">
        <v>-3.3590659974320869</v>
      </c>
      <c r="Q202" s="157">
        <v>-7.7618193404079605</v>
      </c>
    </row>
    <row r="203" spans="1:17" x14ac:dyDescent="0.2">
      <c r="B203" s="173" t="s">
        <v>2</v>
      </c>
      <c r="C203" s="157">
        <v>8.0677695838371033</v>
      </c>
      <c r="D203" s="157">
        <v>8.2204468145917744</v>
      </c>
      <c r="E203" s="157">
        <v>7.3196338246359627</v>
      </c>
      <c r="F203" s="157">
        <v>23.511300153787531</v>
      </c>
      <c r="G203" s="157">
        <v>2.3436729957168501</v>
      </c>
      <c r="H203" s="157">
        <v>3.54232192706323</v>
      </c>
      <c r="I203" s="157">
        <v>1.2358026856966298</v>
      </c>
      <c r="J203" s="157">
        <v>12.480934246024011</v>
      </c>
      <c r="K203" s="157">
        <v>4.9303242069879127</v>
      </c>
      <c r="L203" s="157">
        <v>3.0660331295580212</v>
      </c>
      <c r="M203" s="157">
        <v>10.089328388539954</v>
      </c>
      <c r="N203" s="157">
        <v>21.322855301523692</v>
      </c>
      <c r="O203" s="157">
        <v>30.292547825525773</v>
      </c>
      <c r="P203" s="157">
        <v>12.879925434829008</v>
      </c>
      <c r="Q203" s="157">
        <v>-5.2407468064199154</v>
      </c>
    </row>
    <row r="204" spans="1:17" ht="19.149999999999999" customHeight="1" x14ac:dyDescent="0.2">
      <c r="A204" s="90">
        <v>2022</v>
      </c>
      <c r="B204" s="173" t="s">
        <v>3</v>
      </c>
      <c r="C204" s="157">
        <v>15.060256381325377</v>
      </c>
      <c r="D204" s="157">
        <v>13.445973680312395</v>
      </c>
      <c r="E204" s="157">
        <v>16.152178602588442</v>
      </c>
      <c r="F204" s="157">
        <v>106.78004663074123</v>
      </c>
      <c r="G204" s="157">
        <v>7.1229536216986133</v>
      </c>
      <c r="H204" s="157">
        <v>2.9940843597556999</v>
      </c>
      <c r="I204" s="157">
        <v>0.83822066291303621</v>
      </c>
      <c r="J204" s="157">
        <v>12.968031386452905</v>
      </c>
      <c r="K204" s="157">
        <v>13.264408362030622</v>
      </c>
      <c r="L204" s="157">
        <v>3.4001436380500127</v>
      </c>
      <c r="M204" s="157">
        <v>16.642413586412875</v>
      </c>
      <c r="N204" s="157">
        <v>45.925584717005563</v>
      </c>
      <c r="O204" s="157">
        <v>47.500034373580121</v>
      </c>
      <c r="P204" s="157">
        <v>52.348428812377534</v>
      </c>
      <c r="Q204" s="157">
        <v>3.3663648974186833</v>
      </c>
    </row>
    <row r="205" spans="1:17" x14ac:dyDescent="0.2">
      <c r="B205" s="173" t="s">
        <v>4</v>
      </c>
      <c r="C205" s="157">
        <v>10.955422406886228</v>
      </c>
      <c r="D205" s="157">
        <v>4.4423782112456012</v>
      </c>
      <c r="E205" s="157">
        <v>12.754096602178922</v>
      </c>
      <c r="F205" s="157">
        <v>85.780825430077343</v>
      </c>
      <c r="G205" s="157">
        <v>9.9313405805280919</v>
      </c>
      <c r="H205" s="157">
        <v>1.2204493742148381</v>
      </c>
      <c r="I205" s="157">
        <v>0.30981925146496003</v>
      </c>
      <c r="J205" s="157">
        <v>8.8112522228309018</v>
      </c>
      <c r="K205" s="157">
        <v>12.361253624537461</v>
      </c>
      <c r="L205" s="157">
        <v>3.1572923961672883</v>
      </c>
      <c r="M205" s="157">
        <v>7.7666106332253237</v>
      </c>
      <c r="N205" s="157">
        <v>33.0981895802704</v>
      </c>
      <c r="O205" s="157">
        <v>34.609651963835233</v>
      </c>
      <c r="P205" s="157">
        <v>34.586774995683946</v>
      </c>
      <c r="Q205" s="157">
        <v>-10.863274903070753</v>
      </c>
    </row>
    <row r="206" spans="1:17" x14ac:dyDescent="0.2">
      <c r="B206" s="173" t="s">
        <v>1</v>
      </c>
      <c r="C206" s="157">
        <v>8.9142649147832884</v>
      </c>
      <c r="D206" s="157">
        <v>3.3782292817799986</v>
      </c>
      <c r="E206" s="157">
        <v>11.92433820588219</v>
      </c>
      <c r="F206" s="157">
        <v>75.924841777301722</v>
      </c>
      <c r="G206" s="157">
        <v>11.567636518733849</v>
      </c>
      <c r="H206" s="157">
        <v>0.76076361242607415</v>
      </c>
      <c r="I206" s="157">
        <v>-0.14334435660532385</v>
      </c>
      <c r="J206" s="157">
        <v>6.18761304986859</v>
      </c>
      <c r="K206" s="157">
        <v>13.612690634855419</v>
      </c>
      <c r="L206" s="157">
        <v>2.5391090137942163</v>
      </c>
      <c r="M206" s="157">
        <v>5.4286242704627785</v>
      </c>
      <c r="N206" s="157">
        <v>21.821131489731727</v>
      </c>
      <c r="O206" s="157">
        <v>21.3690590474225</v>
      </c>
      <c r="P206" s="157">
        <v>27.648494847880034</v>
      </c>
      <c r="Q206" s="157">
        <v>-8.519404069399938</v>
      </c>
    </row>
    <row r="207" spans="1:17" ht="13.5" thickBot="1" x14ac:dyDescent="0.25">
      <c r="A207" s="207"/>
      <c r="B207" s="207" t="s">
        <v>2</v>
      </c>
      <c r="C207" s="335">
        <v>6.000203590026576</v>
      </c>
      <c r="D207" s="335">
        <v>1.6000255321946266</v>
      </c>
      <c r="E207" s="335">
        <v>9.6285146594981654</v>
      </c>
      <c r="F207" s="335">
        <v>48.973522584155369</v>
      </c>
      <c r="G207" s="335">
        <v>12.016842682199957</v>
      </c>
      <c r="H207" s="335">
        <v>0.23855215707211386</v>
      </c>
      <c r="I207" s="335">
        <v>-0.23176739807820868</v>
      </c>
      <c r="J207" s="335">
        <v>5.3275624161268187</v>
      </c>
      <c r="K207" s="335">
        <v>12.475236221895125</v>
      </c>
      <c r="L207" s="335">
        <v>1.5165189897427434</v>
      </c>
      <c r="M207" s="335">
        <v>5.4992571372224353</v>
      </c>
      <c r="N207" s="335">
        <v>8.2419994165201516</v>
      </c>
      <c r="O207" s="335">
        <v>8.5538370248024354</v>
      </c>
      <c r="P207" s="335">
        <v>17.257043597193643</v>
      </c>
      <c r="Q207" s="335">
        <v>-7.1011965304761837</v>
      </c>
    </row>
    <row r="208" spans="1:17" x14ac:dyDescent="0.2">
      <c r="A208" s="334" t="s">
        <v>269</v>
      </c>
      <c r="B208" s="334"/>
      <c r="C208" s="334"/>
      <c r="D208" s="334"/>
      <c r="E208" s="334"/>
      <c r="F208" s="334"/>
      <c r="G208" s="334"/>
      <c r="H208" s="334"/>
      <c r="I208" s="334"/>
      <c r="J208" s="334"/>
      <c r="K208" s="334"/>
      <c r="L208" s="334"/>
      <c r="M208" s="334"/>
      <c r="N208" s="334"/>
      <c r="O208" s="327"/>
    </row>
    <row r="209" spans="1:15" ht="12.75" customHeight="1" x14ac:dyDescent="0.2">
      <c r="A209" s="178" t="s">
        <v>211</v>
      </c>
      <c r="B209" s="178"/>
      <c r="C209" s="178"/>
      <c r="D209" s="178"/>
      <c r="E209" s="178"/>
      <c r="F209" s="178"/>
      <c r="G209" s="178"/>
      <c r="H209" s="179"/>
      <c r="I209" s="115"/>
      <c r="J209" s="115"/>
      <c r="K209" s="115"/>
      <c r="L209" s="115"/>
      <c r="M209" s="115"/>
      <c r="N209" s="115"/>
      <c r="O209" s="115"/>
    </row>
    <row r="210" spans="1:15" ht="12.75" customHeight="1" x14ac:dyDescent="0.2">
      <c r="A210" s="362" t="s">
        <v>270</v>
      </c>
      <c r="B210" s="362"/>
      <c r="C210" s="362"/>
      <c r="D210" s="362"/>
      <c r="E210" s="362"/>
      <c r="F210" s="362"/>
      <c r="G210" s="362"/>
      <c r="H210" s="366"/>
      <c r="I210" s="115"/>
      <c r="J210" s="115"/>
      <c r="K210" s="115"/>
      <c r="L210" s="115"/>
      <c r="M210" s="115"/>
      <c r="N210" s="115"/>
      <c r="O210" s="115"/>
    </row>
    <row r="211" spans="1:15" ht="12.75" customHeight="1" x14ac:dyDescent="0.2">
      <c r="A211" s="297" t="s">
        <v>271</v>
      </c>
      <c r="B211" s="297"/>
      <c r="C211" s="297"/>
      <c r="D211" s="297"/>
      <c r="E211" s="297"/>
      <c r="F211" s="297"/>
      <c r="G211" s="297"/>
      <c r="H211" s="298"/>
    </row>
  </sheetData>
  <mergeCells count="3">
    <mergeCell ref="A210:H210"/>
    <mergeCell ref="A1:O1"/>
    <mergeCell ref="A3:D3"/>
  </mergeCells>
  <phoneticPr fontId="73" type="noConversion"/>
  <pageMargins left="0.55118110236220474" right="0.55118110236220474" top="0.78740157480314965" bottom="0.78740157480314965" header="0.51181102362204722" footer="0.51181102362204722"/>
  <pageSetup paperSize="9" scale="41" fitToHeight="0" orientation="portrait" r:id="rId1"/>
  <headerFooter alignWithMargins="0"/>
  <rowBreaks count="1" manualBreakCount="1">
    <brk id="101" max="1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8">
    <pageSetUpPr fitToPage="1"/>
  </sheetPr>
  <dimension ref="A1:HW453"/>
  <sheetViews>
    <sheetView view="pageBreakPreview" zoomScaleNormal="40" zoomScaleSheetLayoutView="100" workbookViewId="0">
      <pane ySplit="11" topLeftCell="A12" activePane="bottomLeft" state="frozen"/>
      <selection activeCell="E32" sqref="E32"/>
      <selection pane="bottomLeft" sqref="A1:N1"/>
    </sheetView>
  </sheetViews>
  <sheetFormatPr defaultColWidth="9.28515625" defaultRowHeight="7.35" customHeight="1" x14ac:dyDescent="0.2"/>
  <cols>
    <col min="1" max="1" width="6.5703125" style="123" customWidth="1"/>
    <col min="2" max="2" width="9.42578125" style="92" customWidth="1"/>
    <col min="3" max="3" width="16" style="115" customWidth="1"/>
    <col min="4" max="4" width="12.28515625" style="115" bestFit="1" customWidth="1"/>
    <col min="5" max="5" width="15.5703125" style="115" customWidth="1"/>
    <col min="6" max="6" width="12.5703125" style="114" customWidth="1"/>
    <col min="7" max="7" width="14.42578125" style="114" customWidth="1"/>
    <col min="8" max="8" width="18.28515625" style="111" customWidth="1"/>
    <col min="9" max="9" width="17.5703125" style="114" customWidth="1"/>
    <col min="10" max="10" width="16.5703125" style="111" customWidth="1"/>
    <col min="11" max="11" width="13.5703125" style="111" customWidth="1"/>
    <col min="12" max="12" width="15.7109375" style="111" customWidth="1"/>
    <col min="13" max="13" width="14" style="115" customWidth="1"/>
    <col min="14" max="14" width="14.5703125" style="115" customWidth="1"/>
    <col min="15" max="16384" width="9.28515625" style="96"/>
  </cols>
  <sheetData>
    <row r="1" spans="1:231" s="204" customFormat="1" ht="58.5" customHeight="1" x14ac:dyDescent="0.2">
      <c r="A1" s="370" t="s">
        <v>250</v>
      </c>
      <c r="B1" s="371"/>
      <c r="C1" s="371"/>
      <c r="D1" s="371"/>
      <c r="E1" s="371"/>
      <c r="F1" s="371"/>
      <c r="G1" s="371"/>
      <c r="H1" s="371"/>
      <c r="I1" s="371"/>
      <c r="J1" s="371"/>
      <c r="K1" s="371"/>
      <c r="L1" s="371"/>
      <c r="M1" s="372"/>
      <c r="N1" s="372"/>
    </row>
    <row r="2" spans="1:231" s="204" customFormat="1" ht="12.75" x14ac:dyDescent="0.2">
      <c r="A2" s="137"/>
      <c r="B2" s="188"/>
      <c r="C2" s="189"/>
      <c r="D2" s="189"/>
      <c r="E2" s="189"/>
      <c r="F2" s="218"/>
      <c r="G2" s="218"/>
      <c r="H2" s="205"/>
      <c r="I2" s="218"/>
      <c r="J2" s="205"/>
      <c r="K2" s="205"/>
      <c r="L2" s="205"/>
      <c r="M2" s="189"/>
      <c r="N2" s="189"/>
    </row>
    <row r="3" spans="1:231" s="220" customFormat="1" ht="18" x14ac:dyDescent="0.25">
      <c r="A3" s="257" t="s">
        <v>293</v>
      </c>
      <c r="B3" s="257"/>
      <c r="C3" s="257"/>
      <c r="D3" s="104"/>
      <c r="E3" s="104"/>
      <c r="F3" s="113"/>
      <c r="G3" s="113"/>
      <c r="H3" s="219"/>
      <c r="J3" s="221"/>
      <c r="K3" s="221"/>
      <c r="L3" s="219"/>
      <c r="M3" s="104"/>
      <c r="N3" s="1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c r="CI3" s="204"/>
      <c r="CJ3" s="204"/>
      <c r="CK3" s="204"/>
      <c r="CL3" s="204"/>
      <c r="CM3" s="204"/>
      <c r="CN3" s="204"/>
      <c r="CO3" s="204"/>
      <c r="CP3" s="204"/>
      <c r="CQ3" s="204"/>
      <c r="CR3" s="204"/>
      <c r="CS3" s="204"/>
      <c r="CT3" s="204"/>
      <c r="CU3" s="204"/>
      <c r="CV3" s="204"/>
      <c r="CW3" s="204"/>
      <c r="CX3" s="204"/>
      <c r="CY3" s="204"/>
      <c r="CZ3" s="204"/>
      <c r="DA3" s="204"/>
      <c r="DB3" s="204"/>
      <c r="DC3" s="204"/>
      <c r="DD3" s="204"/>
      <c r="DE3" s="204"/>
      <c r="DF3" s="204"/>
      <c r="DG3" s="204"/>
      <c r="DH3" s="204"/>
      <c r="DI3" s="204"/>
      <c r="DJ3" s="204"/>
      <c r="DK3" s="204"/>
      <c r="DL3" s="204"/>
      <c r="DM3" s="204"/>
      <c r="DN3" s="204"/>
      <c r="DO3" s="204"/>
      <c r="DP3" s="204"/>
      <c r="DQ3" s="204"/>
      <c r="DR3" s="204"/>
      <c r="DS3" s="204"/>
      <c r="DT3" s="204"/>
      <c r="DU3" s="204"/>
      <c r="DV3" s="204"/>
      <c r="DW3" s="204"/>
      <c r="DX3" s="204"/>
      <c r="DY3" s="204"/>
      <c r="DZ3" s="204"/>
      <c r="EA3" s="204"/>
      <c r="EB3" s="204"/>
      <c r="EC3" s="204"/>
      <c r="ED3" s="204"/>
      <c r="EE3" s="204"/>
      <c r="EF3" s="204"/>
      <c r="EG3" s="204"/>
      <c r="EH3" s="204"/>
      <c r="EI3" s="204"/>
      <c r="EJ3" s="204"/>
      <c r="EK3" s="204"/>
      <c r="EL3" s="204"/>
      <c r="EM3" s="204"/>
      <c r="EN3" s="204"/>
      <c r="EO3" s="204"/>
      <c r="EP3" s="204"/>
      <c r="EQ3" s="204"/>
      <c r="ER3" s="204"/>
      <c r="ES3" s="204"/>
      <c r="ET3" s="204"/>
      <c r="EU3" s="204"/>
      <c r="EV3" s="204"/>
      <c r="EW3" s="204"/>
      <c r="EX3" s="204"/>
      <c r="EY3" s="204"/>
      <c r="EZ3" s="204"/>
      <c r="FA3" s="204"/>
      <c r="FB3" s="204"/>
      <c r="FC3" s="204"/>
      <c r="FD3" s="204"/>
      <c r="FE3" s="204"/>
      <c r="FF3" s="204"/>
      <c r="FG3" s="204"/>
      <c r="FH3" s="204"/>
      <c r="FI3" s="204"/>
      <c r="FJ3" s="204"/>
      <c r="FK3" s="204"/>
      <c r="FL3" s="204"/>
      <c r="FM3" s="204"/>
      <c r="FN3" s="204"/>
      <c r="FO3" s="204"/>
      <c r="FP3" s="204"/>
      <c r="FQ3" s="204"/>
      <c r="FR3" s="204"/>
      <c r="FS3" s="204"/>
      <c r="FT3" s="204"/>
      <c r="FU3" s="204"/>
      <c r="FV3" s="204"/>
      <c r="FW3" s="204"/>
      <c r="FX3" s="204"/>
      <c r="FY3" s="204"/>
      <c r="FZ3" s="204"/>
      <c r="GA3" s="204"/>
      <c r="GB3" s="204"/>
      <c r="GC3" s="204"/>
      <c r="GD3" s="204"/>
      <c r="GE3" s="204"/>
      <c r="GF3" s="204"/>
      <c r="GG3" s="204"/>
      <c r="GH3" s="204"/>
      <c r="GI3" s="204"/>
      <c r="GJ3" s="204"/>
      <c r="GK3" s="204"/>
      <c r="GL3" s="204"/>
      <c r="GM3" s="204"/>
      <c r="GN3" s="204"/>
      <c r="GO3" s="204"/>
      <c r="GP3" s="204"/>
      <c r="GQ3" s="204"/>
      <c r="GR3" s="204"/>
      <c r="GS3" s="204"/>
      <c r="GT3" s="204"/>
      <c r="GU3" s="204"/>
      <c r="GV3" s="204"/>
      <c r="GW3" s="204"/>
      <c r="GX3" s="204"/>
      <c r="GY3" s="204"/>
      <c r="GZ3" s="204"/>
      <c r="HA3" s="204"/>
      <c r="HB3" s="204"/>
      <c r="HC3" s="204"/>
      <c r="HD3" s="204"/>
      <c r="HE3" s="204"/>
      <c r="HF3" s="204"/>
      <c r="HG3" s="204"/>
      <c r="HH3" s="204"/>
      <c r="HI3" s="204"/>
      <c r="HJ3" s="204"/>
      <c r="HK3" s="204"/>
      <c r="HL3" s="204"/>
      <c r="HM3" s="204"/>
      <c r="HN3" s="204"/>
      <c r="HO3" s="204"/>
      <c r="HP3" s="204"/>
      <c r="HQ3" s="204"/>
      <c r="HR3" s="204"/>
      <c r="HS3" s="204"/>
      <c r="HT3" s="204"/>
      <c r="HU3" s="204"/>
      <c r="HV3" s="204"/>
      <c r="HW3" s="204"/>
    </row>
    <row r="4" spans="1:231" s="220" customFormat="1" ht="18.75" thickBot="1" x14ac:dyDescent="0.3">
      <c r="A4" s="222"/>
      <c r="B4" s="223"/>
      <c r="C4" s="224"/>
      <c r="D4" s="224"/>
      <c r="E4" s="224"/>
      <c r="F4" s="225"/>
      <c r="G4" s="225"/>
      <c r="H4" s="226"/>
      <c r="I4" s="226"/>
      <c r="J4" s="226"/>
      <c r="K4" s="226"/>
      <c r="L4" s="226"/>
      <c r="M4" s="224"/>
      <c r="N4" s="258" t="s">
        <v>289</v>
      </c>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c r="BC4" s="204"/>
      <c r="BD4" s="204"/>
      <c r="BE4" s="204"/>
      <c r="BF4" s="204"/>
      <c r="BG4" s="204"/>
      <c r="BH4" s="204"/>
      <c r="BI4" s="204"/>
      <c r="BJ4" s="204"/>
      <c r="BK4" s="204"/>
      <c r="BL4" s="204"/>
      <c r="BM4" s="204"/>
      <c r="BN4" s="204"/>
      <c r="BO4" s="204"/>
      <c r="BP4" s="204"/>
      <c r="BQ4" s="204"/>
      <c r="BR4" s="204"/>
      <c r="BS4" s="204"/>
      <c r="BT4" s="204"/>
      <c r="BU4" s="204"/>
      <c r="BV4" s="204"/>
      <c r="BW4" s="204"/>
      <c r="BX4" s="204"/>
      <c r="BY4" s="204"/>
      <c r="BZ4" s="204"/>
      <c r="CA4" s="204"/>
      <c r="CB4" s="204"/>
      <c r="CC4" s="204"/>
      <c r="CD4" s="204"/>
      <c r="CE4" s="204"/>
      <c r="CF4" s="204"/>
      <c r="CG4" s="204"/>
      <c r="CH4" s="204"/>
      <c r="CI4" s="204"/>
      <c r="CJ4" s="204"/>
      <c r="CK4" s="204"/>
      <c r="CL4" s="204"/>
      <c r="CM4" s="204"/>
      <c r="CN4" s="204"/>
      <c r="CO4" s="204"/>
      <c r="CP4" s="204"/>
      <c r="CQ4" s="204"/>
      <c r="CR4" s="204"/>
      <c r="CS4" s="204"/>
      <c r="CT4" s="204"/>
      <c r="CU4" s="204"/>
      <c r="CV4" s="204"/>
      <c r="CW4" s="204"/>
      <c r="CX4" s="204"/>
      <c r="CY4" s="204"/>
      <c r="CZ4" s="204"/>
      <c r="DA4" s="204"/>
      <c r="DB4" s="204"/>
      <c r="DC4" s="204"/>
      <c r="DD4" s="204"/>
      <c r="DE4" s="204"/>
      <c r="DF4" s="204"/>
      <c r="DG4" s="204"/>
      <c r="DH4" s="204"/>
      <c r="DI4" s="204"/>
      <c r="DJ4" s="204"/>
      <c r="DK4" s="204"/>
      <c r="DL4" s="204"/>
      <c r="DM4" s="204"/>
      <c r="DN4" s="204"/>
      <c r="DO4" s="204"/>
      <c r="DP4" s="204"/>
      <c r="DQ4" s="204"/>
      <c r="DR4" s="204"/>
      <c r="DS4" s="204"/>
      <c r="DT4" s="204"/>
      <c r="DU4" s="204"/>
      <c r="DV4" s="204"/>
      <c r="DW4" s="204"/>
      <c r="DX4" s="204"/>
      <c r="DY4" s="204"/>
      <c r="DZ4" s="204"/>
      <c r="EA4" s="204"/>
      <c r="EB4" s="204"/>
      <c r="EC4" s="204"/>
      <c r="ED4" s="204"/>
      <c r="EE4" s="204"/>
      <c r="EF4" s="204"/>
      <c r="EG4" s="204"/>
      <c r="EH4" s="204"/>
      <c r="EI4" s="204"/>
      <c r="EJ4" s="204"/>
      <c r="EK4" s="204"/>
      <c r="EL4" s="204"/>
      <c r="EM4" s="204"/>
      <c r="EN4" s="204"/>
      <c r="EO4" s="204"/>
      <c r="EP4" s="204"/>
      <c r="EQ4" s="204"/>
      <c r="ER4" s="204"/>
      <c r="ES4" s="204"/>
      <c r="ET4" s="204"/>
      <c r="EU4" s="204"/>
      <c r="EV4" s="204"/>
      <c r="EW4" s="204"/>
      <c r="EX4" s="204"/>
      <c r="EY4" s="204"/>
      <c r="EZ4" s="204"/>
      <c r="FA4" s="204"/>
      <c r="FB4" s="204"/>
      <c r="FC4" s="204"/>
      <c r="FD4" s="204"/>
      <c r="FE4" s="204"/>
      <c r="FF4" s="204"/>
      <c r="FG4" s="204"/>
      <c r="FH4" s="204"/>
      <c r="FI4" s="204"/>
      <c r="FJ4" s="204"/>
      <c r="FK4" s="204"/>
      <c r="FL4" s="204"/>
      <c r="FM4" s="204"/>
      <c r="FN4" s="204"/>
      <c r="FO4" s="204"/>
      <c r="FP4" s="204"/>
      <c r="FQ4" s="204"/>
      <c r="FR4" s="204"/>
      <c r="FS4" s="204"/>
      <c r="FT4" s="204"/>
      <c r="FU4" s="204"/>
      <c r="FV4" s="204"/>
      <c r="FW4" s="204"/>
      <c r="FX4" s="204"/>
      <c r="FY4" s="204"/>
      <c r="FZ4" s="204"/>
      <c r="GA4" s="204"/>
      <c r="GB4" s="204"/>
      <c r="GC4" s="204"/>
      <c r="GD4" s="204"/>
      <c r="GE4" s="204"/>
      <c r="GF4" s="204"/>
      <c r="GG4" s="204"/>
      <c r="GH4" s="204"/>
      <c r="GI4" s="204"/>
      <c r="GJ4" s="204"/>
      <c r="GK4" s="204"/>
      <c r="GL4" s="204"/>
      <c r="GM4" s="204"/>
      <c r="GN4" s="204"/>
      <c r="GO4" s="204"/>
      <c r="GP4" s="204"/>
      <c r="GQ4" s="204"/>
      <c r="GR4" s="204"/>
      <c r="GS4" s="204"/>
      <c r="GT4" s="204"/>
      <c r="GU4" s="204"/>
      <c r="GV4" s="204"/>
      <c r="GW4" s="204"/>
      <c r="GX4" s="204"/>
      <c r="GY4" s="204"/>
      <c r="GZ4" s="204"/>
      <c r="HA4" s="204"/>
      <c r="HB4" s="204"/>
      <c r="HC4" s="204"/>
      <c r="HD4" s="204"/>
      <c r="HE4" s="204"/>
      <c r="HF4" s="204"/>
      <c r="HG4" s="204"/>
      <c r="HH4" s="204"/>
      <c r="HI4" s="204"/>
      <c r="HJ4" s="204"/>
      <c r="HK4" s="204"/>
      <c r="HL4" s="204"/>
      <c r="HM4" s="204"/>
      <c r="HN4" s="204"/>
      <c r="HO4" s="204"/>
      <c r="HP4" s="204"/>
      <c r="HQ4" s="204"/>
      <c r="HR4" s="204"/>
      <c r="HS4" s="204"/>
      <c r="HT4" s="204"/>
      <c r="HU4" s="204"/>
      <c r="HV4" s="204"/>
      <c r="HW4" s="204"/>
    </row>
    <row r="5" spans="1:231" s="220" customFormat="1" ht="16.5" customHeight="1" x14ac:dyDescent="0.2">
      <c r="A5" s="227"/>
      <c r="B5" s="228"/>
      <c r="C5" s="104"/>
      <c r="D5" s="104"/>
      <c r="E5" s="104"/>
      <c r="F5" s="373" t="s">
        <v>16</v>
      </c>
      <c r="G5" s="374"/>
      <c r="H5" s="374"/>
      <c r="I5" s="374"/>
      <c r="J5" s="374"/>
      <c r="K5" s="374"/>
      <c r="L5" s="374"/>
      <c r="M5" s="104"/>
      <c r="N5" s="1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c r="CI5" s="204"/>
      <c r="CJ5" s="204"/>
      <c r="CK5" s="204"/>
      <c r="CL5" s="204"/>
      <c r="CM5" s="204"/>
      <c r="CN5" s="204"/>
      <c r="CO5" s="204"/>
      <c r="CP5" s="204"/>
      <c r="CQ5" s="204"/>
      <c r="CR5" s="204"/>
      <c r="CS5" s="204"/>
      <c r="CT5" s="204"/>
      <c r="CU5" s="204"/>
      <c r="CV5" s="204"/>
      <c r="CW5" s="204"/>
      <c r="CX5" s="204"/>
      <c r="CY5" s="204"/>
      <c r="CZ5" s="204"/>
      <c r="DA5" s="204"/>
      <c r="DB5" s="204"/>
      <c r="DC5" s="204"/>
      <c r="DD5" s="204"/>
      <c r="DE5" s="204"/>
      <c r="DF5" s="204"/>
      <c r="DG5" s="204"/>
      <c r="DH5" s="204"/>
      <c r="DI5" s="204"/>
      <c r="DJ5" s="204"/>
      <c r="DK5" s="204"/>
      <c r="DL5" s="204"/>
      <c r="DM5" s="204"/>
      <c r="DN5" s="204"/>
      <c r="DO5" s="204"/>
      <c r="DP5" s="204"/>
      <c r="DQ5" s="204"/>
      <c r="DR5" s="204"/>
      <c r="DS5" s="204"/>
      <c r="DT5" s="204"/>
      <c r="DU5" s="204"/>
      <c r="DV5" s="204"/>
      <c r="DW5" s="204"/>
      <c r="DX5" s="204"/>
      <c r="DY5" s="204"/>
      <c r="DZ5" s="204"/>
      <c r="EA5" s="204"/>
      <c r="EB5" s="204"/>
      <c r="EC5" s="204"/>
      <c r="ED5" s="204"/>
      <c r="EE5" s="204"/>
      <c r="EF5" s="204"/>
      <c r="EG5" s="204"/>
      <c r="EH5" s="204"/>
      <c r="EI5" s="204"/>
      <c r="EJ5" s="204"/>
      <c r="EK5" s="204"/>
      <c r="EL5" s="204"/>
      <c r="EM5" s="204"/>
      <c r="EN5" s="204"/>
      <c r="EO5" s="204"/>
      <c r="EP5" s="204"/>
      <c r="EQ5" s="204"/>
      <c r="ER5" s="204"/>
      <c r="ES5" s="204"/>
      <c r="ET5" s="204"/>
      <c r="EU5" s="204"/>
      <c r="EV5" s="204"/>
      <c r="EW5" s="204"/>
      <c r="EX5" s="204"/>
      <c r="EY5" s="204"/>
      <c r="EZ5" s="204"/>
      <c r="FA5" s="204"/>
      <c r="FB5" s="204"/>
      <c r="FC5" s="204"/>
      <c r="FD5" s="204"/>
      <c r="FE5" s="204"/>
      <c r="FF5" s="204"/>
      <c r="FG5" s="204"/>
      <c r="FH5" s="204"/>
      <c r="FI5" s="204"/>
      <c r="FJ5" s="204"/>
      <c r="FK5" s="204"/>
      <c r="FL5" s="204"/>
      <c r="FM5" s="204"/>
      <c r="FN5" s="204"/>
      <c r="FO5" s="204"/>
      <c r="FP5" s="204"/>
      <c r="FQ5" s="204"/>
      <c r="FR5" s="204"/>
      <c r="FS5" s="204"/>
      <c r="FT5" s="204"/>
      <c r="FU5" s="204"/>
      <c r="FV5" s="204"/>
      <c r="FW5" s="204"/>
      <c r="FX5" s="204"/>
      <c r="FY5" s="204"/>
      <c r="FZ5" s="204"/>
      <c r="GA5" s="204"/>
      <c r="GB5" s="204"/>
      <c r="GC5" s="204"/>
      <c r="GD5" s="204"/>
      <c r="GE5" s="204"/>
      <c r="GF5" s="204"/>
      <c r="GG5" s="204"/>
      <c r="GH5" s="204"/>
      <c r="GI5" s="204"/>
      <c r="GJ5" s="204"/>
      <c r="GK5" s="204"/>
      <c r="GL5" s="204"/>
      <c r="GM5" s="204"/>
      <c r="GN5" s="204"/>
      <c r="GO5" s="204"/>
      <c r="GP5" s="204"/>
      <c r="GQ5" s="204"/>
      <c r="GR5" s="204"/>
      <c r="GS5" s="204"/>
      <c r="GT5" s="204"/>
      <c r="GU5" s="204"/>
      <c r="GV5" s="204"/>
      <c r="GW5" s="204"/>
      <c r="GX5" s="204"/>
      <c r="GY5" s="204"/>
      <c r="GZ5" s="204"/>
      <c r="HA5" s="204"/>
      <c r="HB5" s="204"/>
      <c r="HC5" s="204"/>
      <c r="HD5" s="204"/>
      <c r="HE5" s="204"/>
      <c r="HF5" s="204"/>
      <c r="HG5" s="204"/>
      <c r="HH5" s="204"/>
      <c r="HI5" s="204"/>
      <c r="HJ5" s="204"/>
      <c r="HK5" s="204"/>
      <c r="HL5" s="204"/>
      <c r="HM5" s="204"/>
      <c r="HN5" s="204"/>
      <c r="HO5" s="204"/>
      <c r="HP5" s="204"/>
      <c r="HQ5" s="204"/>
      <c r="HR5" s="204"/>
      <c r="HS5" s="204"/>
      <c r="HT5" s="204"/>
      <c r="HU5" s="204"/>
      <c r="HV5" s="204"/>
      <c r="HW5" s="204"/>
    </row>
    <row r="6" spans="1:231" s="220" customFormat="1" ht="52.5" customHeight="1" x14ac:dyDescent="0.2">
      <c r="A6" s="227"/>
      <c r="B6" s="228"/>
      <c r="C6" s="232" t="s">
        <v>26</v>
      </c>
      <c r="D6" s="232" t="s">
        <v>19</v>
      </c>
      <c r="E6" s="232" t="s">
        <v>243</v>
      </c>
      <c r="F6" s="233" t="s">
        <v>37</v>
      </c>
      <c r="G6" s="233" t="s">
        <v>38</v>
      </c>
      <c r="H6" s="233" t="s">
        <v>43</v>
      </c>
      <c r="I6" s="233" t="s">
        <v>71</v>
      </c>
      <c r="J6" s="233" t="s">
        <v>73</v>
      </c>
      <c r="K6" s="233" t="s">
        <v>27</v>
      </c>
      <c r="L6" s="233" t="s">
        <v>74</v>
      </c>
      <c r="M6" s="232" t="s">
        <v>35</v>
      </c>
      <c r="N6" s="232" t="s">
        <v>36</v>
      </c>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c r="CI6" s="204"/>
      <c r="CJ6" s="204"/>
      <c r="CK6" s="204"/>
      <c r="CL6" s="204"/>
      <c r="CM6" s="204"/>
      <c r="CN6" s="204"/>
      <c r="CO6" s="204"/>
      <c r="CP6" s="204"/>
      <c r="CQ6" s="204"/>
      <c r="CR6" s="204"/>
      <c r="CS6" s="204"/>
      <c r="CT6" s="204"/>
      <c r="CU6" s="204"/>
      <c r="CV6" s="204"/>
      <c r="CW6" s="204"/>
      <c r="CX6" s="204"/>
      <c r="CY6" s="204"/>
      <c r="CZ6" s="204"/>
      <c r="DA6" s="204"/>
      <c r="DB6" s="204"/>
      <c r="DC6" s="204"/>
      <c r="DD6" s="204"/>
      <c r="DE6" s="204"/>
      <c r="DF6" s="204"/>
      <c r="DG6" s="204"/>
      <c r="DH6" s="204"/>
      <c r="DI6" s="204"/>
      <c r="DJ6" s="204"/>
      <c r="DK6" s="204"/>
      <c r="DL6" s="204"/>
      <c r="DM6" s="204"/>
      <c r="DN6" s="204"/>
      <c r="DO6" s="204"/>
      <c r="DP6" s="204"/>
      <c r="DQ6" s="204"/>
      <c r="DR6" s="204"/>
      <c r="DS6" s="204"/>
      <c r="DT6" s="204"/>
      <c r="DU6" s="204"/>
      <c r="DV6" s="204"/>
      <c r="DW6" s="204"/>
      <c r="DX6" s="204"/>
      <c r="DY6" s="204"/>
      <c r="DZ6" s="204"/>
      <c r="EA6" s="204"/>
      <c r="EB6" s="204"/>
      <c r="EC6" s="204"/>
      <c r="ED6" s="204"/>
      <c r="EE6" s="204"/>
      <c r="EF6" s="204"/>
      <c r="EG6" s="204"/>
      <c r="EH6" s="204"/>
      <c r="EI6" s="204"/>
      <c r="EJ6" s="204"/>
      <c r="EK6" s="204"/>
      <c r="EL6" s="204"/>
      <c r="EM6" s="204"/>
      <c r="EN6" s="204"/>
      <c r="EO6" s="204"/>
      <c r="EP6" s="204"/>
      <c r="EQ6" s="204"/>
      <c r="ER6" s="204"/>
      <c r="ES6" s="204"/>
      <c r="ET6" s="204"/>
      <c r="EU6" s="204"/>
      <c r="EV6" s="204"/>
      <c r="EW6" s="204"/>
      <c r="EX6" s="204"/>
      <c r="EY6" s="204"/>
      <c r="EZ6" s="204"/>
      <c r="FA6" s="204"/>
      <c r="FB6" s="204"/>
      <c r="FC6" s="204"/>
      <c r="FD6" s="204"/>
      <c r="FE6" s="204"/>
      <c r="FF6" s="204"/>
      <c r="FG6" s="204"/>
      <c r="FH6" s="204"/>
      <c r="FI6" s="204"/>
      <c r="FJ6" s="204"/>
      <c r="FK6" s="204"/>
      <c r="FL6" s="204"/>
      <c r="FM6" s="204"/>
      <c r="FN6" s="204"/>
      <c r="FO6" s="204"/>
      <c r="FP6" s="204"/>
      <c r="FQ6" s="204"/>
      <c r="FR6" s="204"/>
      <c r="FS6" s="204"/>
      <c r="FT6" s="204"/>
      <c r="FU6" s="204"/>
      <c r="FV6" s="204"/>
      <c r="FW6" s="204"/>
      <c r="FX6" s="204"/>
      <c r="FY6" s="204"/>
      <c r="FZ6" s="204"/>
      <c r="GA6" s="204"/>
      <c r="GB6" s="204"/>
      <c r="GC6" s="204"/>
      <c r="GD6" s="204"/>
      <c r="GE6" s="204"/>
      <c r="GF6" s="204"/>
      <c r="GG6" s="204"/>
      <c r="GH6" s="204"/>
      <c r="GI6" s="204"/>
      <c r="GJ6" s="204"/>
      <c r="GK6" s="204"/>
      <c r="GL6" s="204"/>
      <c r="GM6" s="204"/>
      <c r="GN6" s="204"/>
      <c r="GO6" s="204"/>
      <c r="GP6" s="204"/>
      <c r="GQ6" s="204"/>
      <c r="GR6" s="204"/>
      <c r="GS6" s="204"/>
      <c r="GT6" s="204"/>
      <c r="GU6" s="204"/>
      <c r="GV6" s="204"/>
      <c r="GW6" s="204"/>
      <c r="GX6" s="204"/>
      <c r="GY6" s="204"/>
      <c r="GZ6" s="204"/>
      <c r="HA6" s="204"/>
      <c r="HB6" s="204"/>
      <c r="HC6" s="204"/>
      <c r="HD6" s="204"/>
      <c r="HE6" s="204"/>
      <c r="HF6" s="204"/>
      <c r="HG6" s="204"/>
      <c r="HH6" s="204"/>
      <c r="HI6" s="204"/>
      <c r="HJ6" s="204"/>
      <c r="HK6" s="204"/>
      <c r="HL6" s="204"/>
      <c r="HM6" s="204"/>
      <c r="HN6" s="204"/>
      <c r="HO6" s="204"/>
      <c r="HP6" s="204"/>
      <c r="HQ6" s="204"/>
      <c r="HR6" s="204"/>
      <c r="HS6" s="204"/>
      <c r="HT6" s="204"/>
      <c r="HU6" s="204"/>
      <c r="HV6" s="204"/>
      <c r="HW6" s="204"/>
    </row>
    <row r="7" spans="1:231" s="230" customFormat="1" ht="12.75" x14ac:dyDescent="0.2">
      <c r="A7" s="112"/>
      <c r="B7" s="229"/>
      <c r="C7" s="234"/>
      <c r="D7" s="234"/>
      <c r="E7" s="234"/>
      <c r="F7" s="235"/>
      <c r="G7" s="235"/>
      <c r="H7" s="233"/>
      <c r="I7" s="214"/>
      <c r="J7" s="236"/>
      <c r="K7" s="236"/>
      <c r="L7" s="237"/>
      <c r="M7" s="234"/>
      <c r="N7" s="23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4"/>
      <c r="BC7" s="204"/>
      <c r="BD7" s="204"/>
      <c r="BE7" s="204"/>
      <c r="BF7" s="204"/>
      <c r="BG7" s="204"/>
      <c r="BH7" s="204"/>
      <c r="BI7" s="204"/>
      <c r="BJ7" s="204"/>
      <c r="BK7" s="204"/>
      <c r="BL7" s="204"/>
      <c r="BM7" s="204"/>
      <c r="BN7" s="204"/>
      <c r="BO7" s="204"/>
      <c r="BP7" s="204"/>
      <c r="BQ7" s="204"/>
      <c r="BR7" s="204"/>
      <c r="BS7" s="204"/>
      <c r="BT7" s="204"/>
      <c r="BU7" s="204"/>
      <c r="BV7" s="204"/>
      <c r="BW7" s="204"/>
      <c r="BX7" s="204"/>
      <c r="BY7" s="204"/>
      <c r="BZ7" s="204"/>
      <c r="CA7" s="204"/>
      <c r="CB7" s="204"/>
      <c r="CC7" s="204"/>
      <c r="CD7" s="204"/>
      <c r="CE7" s="204"/>
      <c r="CF7" s="204"/>
      <c r="CG7" s="204"/>
      <c r="CH7" s="204"/>
      <c r="CI7" s="204"/>
      <c r="CJ7" s="204"/>
      <c r="CK7" s="204"/>
      <c r="CL7" s="204"/>
      <c r="CM7" s="204"/>
      <c r="CN7" s="204"/>
      <c r="CO7" s="204"/>
      <c r="CP7" s="204"/>
      <c r="CQ7" s="204"/>
      <c r="CR7" s="204"/>
      <c r="CS7" s="204"/>
      <c r="CT7" s="204"/>
      <c r="CU7" s="204"/>
      <c r="CV7" s="204"/>
      <c r="CW7" s="204"/>
      <c r="CX7" s="204"/>
      <c r="CY7" s="204"/>
      <c r="CZ7" s="204"/>
      <c r="DA7" s="204"/>
      <c r="DB7" s="204"/>
      <c r="DC7" s="204"/>
      <c r="DD7" s="204"/>
      <c r="DE7" s="204"/>
      <c r="DF7" s="204"/>
      <c r="DG7" s="204"/>
      <c r="DH7" s="204"/>
      <c r="DI7" s="204"/>
      <c r="DJ7" s="204"/>
      <c r="DK7" s="204"/>
      <c r="DL7" s="204"/>
      <c r="DM7" s="204"/>
      <c r="DN7" s="204"/>
      <c r="DO7" s="204"/>
      <c r="DP7" s="204"/>
      <c r="DQ7" s="204"/>
      <c r="DR7" s="204"/>
      <c r="DS7" s="204"/>
      <c r="DT7" s="204"/>
      <c r="DU7" s="204"/>
      <c r="DV7" s="204"/>
      <c r="DW7" s="204"/>
      <c r="DX7" s="204"/>
      <c r="DY7" s="204"/>
      <c r="DZ7" s="204"/>
      <c r="EA7" s="204"/>
      <c r="EB7" s="204"/>
      <c r="EC7" s="204"/>
      <c r="ED7" s="204"/>
      <c r="EE7" s="204"/>
      <c r="EF7" s="204"/>
      <c r="EG7" s="204"/>
      <c r="EH7" s="204"/>
      <c r="EI7" s="204"/>
      <c r="EJ7" s="204"/>
      <c r="EK7" s="204"/>
      <c r="EL7" s="204"/>
      <c r="EM7" s="204"/>
      <c r="EN7" s="204"/>
      <c r="EO7" s="204"/>
      <c r="EP7" s="204"/>
      <c r="EQ7" s="204"/>
      <c r="ER7" s="204"/>
      <c r="ES7" s="204"/>
      <c r="ET7" s="204"/>
      <c r="EU7" s="204"/>
      <c r="EV7" s="204"/>
      <c r="EW7" s="204"/>
      <c r="EX7" s="204"/>
      <c r="EY7" s="204"/>
      <c r="EZ7" s="204"/>
      <c r="FA7" s="204"/>
      <c r="FB7" s="204"/>
      <c r="FC7" s="204"/>
      <c r="FD7" s="204"/>
      <c r="FE7" s="204"/>
      <c r="FF7" s="204"/>
      <c r="FG7" s="204"/>
      <c r="FH7" s="204"/>
      <c r="FI7" s="204"/>
      <c r="FJ7" s="204"/>
      <c r="FK7" s="204"/>
      <c r="FL7" s="204"/>
      <c r="FM7" s="204"/>
      <c r="FN7" s="204"/>
      <c r="FO7" s="204"/>
      <c r="FP7" s="204"/>
      <c r="FQ7" s="204"/>
      <c r="FR7" s="204"/>
      <c r="FS7" s="204"/>
      <c r="FT7" s="204"/>
      <c r="FU7" s="204"/>
      <c r="FV7" s="204"/>
      <c r="FW7" s="204"/>
      <c r="FX7" s="204"/>
      <c r="FY7" s="204"/>
      <c r="FZ7" s="204"/>
      <c r="GA7" s="204"/>
      <c r="GB7" s="204"/>
      <c r="GC7" s="204"/>
      <c r="GD7" s="204"/>
      <c r="GE7" s="204"/>
      <c r="GF7" s="204"/>
      <c r="GG7" s="204"/>
      <c r="GH7" s="204"/>
      <c r="GI7" s="204"/>
      <c r="GJ7" s="204"/>
      <c r="GK7" s="204"/>
      <c r="GL7" s="204"/>
      <c r="GM7" s="204"/>
      <c r="GN7" s="204"/>
      <c r="GO7" s="204"/>
      <c r="GP7" s="204"/>
      <c r="GQ7" s="204"/>
      <c r="GR7" s="204"/>
      <c r="GS7" s="204"/>
      <c r="GT7" s="204"/>
      <c r="GU7" s="204"/>
      <c r="GV7" s="204"/>
      <c r="GW7" s="204"/>
      <c r="GX7" s="204"/>
      <c r="GY7" s="204"/>
      <c r="GZ7" s="204"/>
      <c r="HA7" s="204"/>
      <c r="HB7" s="204"/>
      <c r="HC7" s="204"/>
      <c r="HD7" s="204"/>
      <c r="HE7" s="204"/>
      <c r="HF7" s="204"/>
      <c r="HG7" s="204"/>
      <c r="HH7" s="204"/>
      <c r="HI7" s="204"/>
      <c r="HJ7" s="204"/>
      <c r="HK7" s="204"/>
      <c r="HL7" s="204"/>
      <c r="HM7" s="204"/>
      <c r="HN7" s="204"/>
      <c r="HO7" s="204"/>
      <c r="HP7" s="204"/>
      <c r="HQ7" s="204"/>
      <c r="HR7" s="204"/>
      <c r="HS7" s="204"/>
      <c r="HT7" s="204"/>
      <c r="HU7" s="204"/>
      <c r="HV7" s="204"/>
      <c r="HW7" s="204"/>
    </row>
    <row r="8" spans="1:231" s="230" customFormat="1" ht="13.5" thickBot="1" x14ac:dyDescent="0.25">
      <c r="A8" s="112" t="s">
        <v>44</v>
      </c>
      <c r="B8" s="229"/>
      <c r="C8" s="234" t="s">
        <v>46</v>
      </c>
      <c r="D8" s="234" t="s">
        <v>39</v>
      </c>
      <c r="E8" s="234" t="s">
        <v>12</v>
      </c>
      <c r="F8" s="234" t="s">
        <v>40</v>
      </c>
      <c r="G8" s="234" t="s">
        <v>41</v>
      </c>
      <c r="H8" s="238" t="s">
        <v>68</v>
      </c>
      <c r="I8" s="239" t="s">
        <v>72</v>
      </c>
      <c r="J8" s="238" t="s">
        <v>67</v>
      </c>
      <c r="K8" s="238" t="s">
        <v>42</v>
      </c>
      <c r="L8" s="240" t="s">
        <v>268</v>
      </c>
      <c r="M8" s="234" t="s">
        <v>14</v>
      </c>
      <c r="N8" s="234" t="s">
        <v>13</v>
      </c>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4"/>
      <c r="BC8" s="204"/>
      <c r="BD8" s="204"/>
      <c r="BE8" s="204"/>
      <c r="BF8" s="204"/>
      <c r="BG8" s="204"/>
      <c r="BH8" s="204"/>
      <c r="BI8" s="204"/>
      <c r="BJ8" s="204"/>
      <c r="BK8" s="204"/>
      <c r="BL8" s="204"/>
      <c r="BM8" s="204"/>
      <c r="BN8" s="204"/>
      <c r="BO8" s="204"/>
      <c r="BP8" s="204"/>
      <c r="BQ8" s="204"/>
      <c r="BR8" s="204"/>
      <c r="BS8" s="204"/>
      <c r="BT8" s="204"/>
      <c r="BU8" s="204"/>
      <c r="BV8" s="204"/>
      <c r="BW8" s="204"/>
      <c r="BX8" s="204"/>
      <c r="BY8" s="204"/>
      <c r="BZ8" s="204"/>
      <c r="CA8" s="204"/>
      <c r="CB8" s="204"/>
      <c r="CC8" s="204"/>
      <c r="CD8" s="204"/>
      <c r="CE8" s="204"/>
      <c r="CF8" s="204"/>
      <c r="CG8" s="204"/>
      <c r="CH8" s="204"/>
      <c r="CI8" s="204"/>
      <c r="CJ8" s="204"/>
      <c r="CK8" s="204"/>
      <c r="CL8" s="204"/>
      <c r="CM8" s="204"/>
      <c r="CN8" s="204"/>
      <c r="CO8" s="204"/>
      <c r="CP8" s="204"/>
      <c r="CQ8" s="204"/>
      <c r="CR8" s="204"/>
      <c r="CS8" s="204"/>
      <c r="CT8" s="204"/>
      <c r="CU8" s="204"/>
      <c r="CV8" s="204"/>
      <c r="CW8" s="204"/>
      <c r="CX8" s="204"/>
      <c r="CY8" s="204"/>
      <c r="CZ8" s="204"/>
      <c r="DA8" s="204"/>
      <c r="DB8" s="204"/>
      <c r="DC8" s="204"/>
      <c r="DD8" s="204"/>
      <c r="DE8" s="204"/>
      <c r="DF8" s="204"/>
      <c r="DG8" s="204"/>
      <c r="DH8" s="204"/>
      <c r="DI8" s="204"/>
      <c r="DJ8" s="204"/>
      <c r="DK8" s="204"/>
      <c r="DL8" s="204"/>
      <c r="DM8" s="204"/>
      <c r="DN8" s="204"/>
      <c r="DO8" s="204"/>
      <c r="DP8" s="204"/>
      <c r="DQ8" s="204"/>
      <c r="DR8" s="204"/>
      <c r="DS8" s="204"/>
      <c r="DT8" s="204"/>
      <c r="DU8" s="204"/>
      <c r="DV8" s="204"/>
      <c r="DW8" s="204"/>
      <c r="DX8" s="204"/>
      <c r="DY8" s="204"/>
      <c r="DZ8" s="204"/>
      <c r="EA8" s="204"/>
      <c r="EB8" s="204"/>
      <c r="EC8" s="204"/>
      <c r="ED8" s="204"/>
      <c r="EE8" s="204"/>
      <c r="EF8" s="204"/>
      <c r="EG8" s="204"/>
      <c r="EH8" s="204"/>
      <c r="EI8" s="204"/>
      <c r="EJ8" s="204"/>
      <c r="EK8" s="204"/>
      <c r="EL8" s="204"/>
      <c r="EM8" s="204"/>
      <c r="EN8" s="204"/>
      <c r="EO8" s="204"/>
      <c r="EP8" s="204"/>
      <c r="EQ8" s="204"/>
      <c r="ER8" s="204"/>
      <c r="ES8" s="204"/>
      <c r="ET8" s="204"/>
      <c r="EU8" s="204"/>
      <c r="EV8" s="204"/>
      <c r="EW8" s="204"/>
      <c r="EX8" s="204"/>
      <c r="EY8" s="204"/>
      <c r="EZ8" s="204"/>
      <c r="FA8" s="204"/>
      <c r="FB8" s="204"/>
      <c r="FC8" s="204"/>
      <c r="FD8" s="204"/>
      <c r="FE8" s="204"/>
      <c r="FF8" s="204"/>
      <c r="FG8" s="204"/>
      <c r="FH8" s="204"/>
      <c r="FI8" s="204"/>
      <c r="FJ8" s="204"/>
      <c r="FK8" s="204"/>
      <c r="FL8" s="204"/>
      <c r="FM8" s="204"/>
      <c r="FN8" s="204"/>
      <c r="FO8" s="204"/>
      <c r="FP8" s="204"/>
      <c r="FQ8" s="204"/>
      <c r="FR8" s="204"/>
      <c r="FS8" s="204"/>
      <c r="FT8" s="204"/>
      <c r="FU8" s="204"/>
      <c r="FV8" s="204"/>
      <c r="FW8" s="204"/>
      <c r="FX8" s="204"/>
      <c r="FY8" s="204"/>
      <c r="FZ8" s="204"/>
      <c r="GA8" s="204"/>
      <c r="GB8" s="204"/>
      <c r="GC8" s="204"/>
      <c r="GD8" s="204"/>
      <c r="GE8" s="204"/>
      <c r="GF8" s="204"/>
      <c r="GG8" s="204"/>
      <c r="GH8" s="204"/>
      <c r="GI8" s="204"/>
      <c r="GJ8" s="204"/>
      <c r="GK8" s="204"/>
      <c r="GL8" s="204"/>
      <c r="GM8" s="204"/>
      <c r="GN8" s="204"/>
      <c r="GO8" s="204"/>
      <c r="GP8" s="204"/>
      <c r="GQ8" s="204"/>
      <c r="GR8" s="204"/>
      <c r="GS8" s="204"/>
      <c r="GT8" s="204"/>
      <c r="GU8" s="204"/>
      <c r="GV8" s="204"/>
      <c r="GW8" s="204"/>
      <c r="GX8" s="204"/>
      <c r="GY8" s="204"/>
      <c r="GZ8" s="204"/>
      <c r="HA8" s="204"/>
      <c r="HB8" s="204"/>
      <c r="HC8" s="204"/>
      <c r="HD8" s="204"/>
      <c r="HE8" s="204"/>
      <c r="HF8" s="204"/>
      <c r="HG8" s="204"/>
      <c r="HH8" s="204"/>
      <c r="HI8" s="204"/>
      <c r="HJ8" s="204"/>
      <c r="HK8" s="204"/>
      <c r="HL8" s="204"/>
      <c r="HM8" s="204"/>
      <c r="HN8" s="204"/>
      <c r="HO8" s="204"/>
      <c r="HP8" s="204"/>
      <c r="HQ8" s="204"/>
      <c r="HR8" s="204"/>
      <c r="HS8" s="204"/>
      <c r="HT8" s="204"/>
      <c r="HU8" s="204"/>
      <c r="HV8" s="204"/>
      <c r="HW8" s="204"/>
    </row>
    <row r="9" spans="1:231" s="230" customFormat="1" ht="12.75" x14ac:dyDescent="0.2">
      <c r="A9" s="89"/>
      <c r="B9" s="231"/>
      <c r="C9" s="241"/>
      <c r="D9" s="241"/>
      <c r="E9" s="241"/>
      <c r="F9" s="241"/>
      <c r="G9" s="241"/>
      <c r="H9" s="155"/>
      <c r="I9" s="242"/>
      <c r="J9" s="243"/>
      <c r="K9" s="243"/>
      <c r="L9" s="155"/>
      <c r="M9" s="241"/>
      <c r="N9" s="241"/>
      <c r="O9" s="204"/>
      <c r="P9" s="204"/>
      <c r="Q9" s="204"/>
      <c r="R9" s="204"/>
      <c r="S9" s="204"/>
      <c r="T9" s="204"/>
      <c r="U9" s="204"/>
      <c r="V9" s="204"/>
      <c r="W9" s="204"/>
      <c r="X9" s="204"/>
      <c r="Y9" s="204"/>
      <c r="Z9" s="204"/>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4"/>
      <c r="BC9" s="204"/>
      <c r="BD9" s="204"/>
      <c r="BE9" s="204"/>
      <c r="BF9" s="204"/>
      <c r="BG9" s="204"/>
      <c r="BH9" s="204"/>
      <c r="BI9" s="204"/>
      <c r="BJ9" s="204"/>
      <c r="BK9" s="204"/>
      <c r="BL9" s="204"/>
      <c r="BM9" s="204"/>
      <c r="BN9" s="204"/>
      <c r="BO9" s="204"/>
      <c r="BP9" s="204"/>
      <c r="BQ9" s="204"/>
      <c r="BR9" s="204"/>
      <c r="BS9" s="204"/>
      <c r="BT9" s="204"/>
      <c r="BU9" s="204"/>
      <c r="BV9" s="204"/>
      <c r="BW9" s="204"/>
      <c r="BX9" s="204"/>
      <c r="BY9" s="204"/>
      <c r="BZ9" s="204"/>
      <c r="CA9" s="204"/>
      <c r="CB9" s="204"/>
      <c r="CC9" s="204"/>
      <c r="CD9" s="204"/>
      <c r="CE9" s="204"/>
      <c r="CF9" s="204"/>
      <c r="CG9" s="204"/>
      <c r="CH9" s="204"/>
      <c r="CI9" s="204"/>
      <c r="CJ9" s="204"/>
      <c r="CK9" s="204"/>
      <c r="CL9" s="204"/>
      <c r="CM9" s="204"/>
      <c r="CN9" s="204"/>
      <c r="CO9" s="204"/>
      <c r="CP9" s="204"/>
      <c r="CQ9" s="204"/>
      <c r="CR9" s="204"/>
      <c r="CS9" s="204"/>
      <c r="CT9" s="204"/>
      <c r="CU9" s="204"/>
      <c r="CV9" s="204"/>
      <c r="CW9" s="204"/>
      <c r="CX9" s="204"/>
      <c r="CY9" s="204"/>
      <c r="CZ9" s="204"/>
      <c r="DA9" s="204"/>
      <c r="DB9" s="204"/>
      <c r="DC9" s="204"/>
      <c r="DD9" s="204"/>
      <c r="DE9" s="204"/>
      <c r="DF9" s="204"/>
      <c r="DG9" s="204"/>
      <c r="DH9" s="204"/>
      <c r="DI9" s="204"/>
      <c r="DJ9" s="204"/>
      <c r="DK9" s="204"/>
      <c r="DL9" s="204"/>
      <c r="DM9" s="204"/>
      <c r="DN9" s="204"/>
      <c r="DO9" s="204"/>
      <c r="DP9" s="204"/>
      <c r="DQ9" s="204"/>
      <c r="DR9" s="204"/>
      <c r="DS9" s="204"/>
      <c r="DT9" s="204"/>
      <c r="DU9" s="204"/>
      <c r="DV9" s="204"/>
      <c r="DW9" s="204"/>
      <c r="DX9" s="204"/>
      <c r="DY9" s="204"/>
      <c r="DZ9" s="204"/>
      <c r="EA9" s="204"/>
      <c r="EB9" s="204"/>
      <c r="EC9" s="204"/>
      <c r="ED9" s="204"/>
      <c r="EE9" s="204"/>
      <c r="EF9" s="204"/>
      <c r="EG9" s="204"/>
      <c r="EH9" s="204"/>
      <c r="EI9" s="204"/>
      <c r="EJ9" s="204"/>
      <c r="EK9" s="204"/>
      <c r="EL9" s="204"/>
      <c r="EM9" s="204"/>
      <c r="EN9" s="204"/>
      <c r="EO9" s="204"/>
      <c r="EP9" s="204"/>
      <c r="EQ9" s="204"/>
      <c r="ER9" s="204"/>
      <c r="ES9" s="204"/>
      <c r="ET9" s="204"/>
      <c r="EU9" s="204"/>
      <c r="EV9" s="204"/>
      <c r="EW9" s="204"/>
      <c r="EX9" s="204"/>
      <c r="EY9" s="204"/>
      <c r="EZ9" s="204"/>
      <c r="FA9" s="204"/>
      <c r="FB9" s="204"/>
      <c r="FC9" s="204"/>
      <c r="FD9" s="204"/>
      <c r="FE9" s="204"/>
      <c r="FF9" s="204"/>
      <c r="FG9" s="204"/>
      <c r="FH9" s="204"/>
      <c r="FI9" s="204"/>
      <c r="FJ9" s="204"/>
      <c r="FK9" s="204"/>
      <c r="FL9" s="204"/>
      <c r="FM9" s="204"/>
      <c r="FN9" s="204"/>
      <c r="FO9" s="204"/>
      <c r="FP9" s="204"/>
      <c r="FQ9" s="204"/>
      <c r="FR9" s="204"/>
      <c r="FS9" s="204"/>
      <c r="FT9" s="204"/>
      <c r="FU9" s="204"/>
      <c r="FV9" s="204"/>
      <c r="FW9" s="204"/>
      <c r="FX9" s="204"/>
      <c r="FY9" s="204"/>
      <c r="FZ9" s="204"/>
      <c r="GA9" s="204"/>
      <c r="GB9" s="204"/>
      <c r="GC9" s="204"/>
      <c r="GD9" s="204"/>
      <c r="GE9" s="204"/>
      <c r="GF9" s="204"/>
      <c r="GG9" s="204"/>
      <c r="GH9" s="204"/>
      <c r="GI9" s="204"/>
      <c r="GJ9" s="204"/>
      <c r="GK9" s="204"/>
      <c r="GL9" s="204"/>
      <c r="GM9" s="204"/>
      <c r="GN9" s="204"/>
      <c r="GO9" s="204"/>
      <c r="GP9" s="204"/>
      <c r="GQ9" s="204"/>
      <c r="GR9" s="204"/>
      <c r="GS9" s="204"/>
      <c r="GT9" s="204"/>
      <c r="GU9" s="204"/>
      <c r="GV9" s="204"/>
      <c r="GW9" s="204"/>
      <c r="GX9" s="204"/>
      <c r="GY9" s="204"/>
      <c r="GZ9" s="204"/>
      <c r="HA9" s="204"/>
      <c r="HB9" s="204"/>
      <c r="HC9" s="204"/>
      <c r="HD9" s="204"/>
      <c r="HE9" s="204"/>
      <c r="HF9" s="204"/>
      <c r="HG9" s="204"/>
      <c r="HH9" s="204"/>
      <c r="HI9" s="204"/>
      <c r="HJ9" s="204"/>
      <c r="HK9" s="204"/>
      <c r="HL9" s="204"/>
      <c r="HM9" s="204"/>
      <c r="HN9" s="204"/>
      <c r="HO9" s="204"/>
      <c r="HP9" s="204"/>
      <c r="HQ9" s="204"/>
      <c r="HR9" s="204"/>
      <c r="HS9" s="204"/>
      <c r="HT9" s="204"/>
      <c r="HU9" s="204"/>
      <c r="HV9" s="204"/>
      <c r="HW9" s="204"/>
    </row>
    <row r="10" spans="1:231" s="204" customFormat="1" ht="14.25" x14ac:dyDescent="0.2">
      <c r="A10" s="127" t="s">
        <v>302</v>
      </c>
      <c r="B10" s="112"/>
      <c r="C10" s="217">
        <v>157.75552497158847</v>
      </c>
      <c r="D10" s="217">
        <v>9.8061156906297526</v>
      </c>
      <c r="E10" s="217">
        <v>103.76348034239044</v>
      </c>
      <c r="F10" s="217">
        <v>28.780277897805128</v>
      </c>
      <c r="G10" s="217">
        <v>3.9828949348339329</v>
      </c>
      <c r="H10" s="217">
        <v>14.400213726052691</v>
      </c>
      <c r="I10" s="217">
        <v>15.421124401321727</v>
      </c>
      <c r="J10" s="217">
        <v>11.32404866743725</v>
      </c>
      <c r="K10" s="217">
        <v>4.9567899863710858</v>
      </c>
      <c r="L10" s="217">
        <v>24.898130728568628</v>
      </c>
      <c r="M10" s="217">
        <v>28.437735505811776</v>
      </c>
      <c r="N10" s="217">
        <v>15.748193432756501</v>
      </c>
    </row>
    <row r="11" spans="1:231" ht="12.75" customHeight="1" x14ac:dyDescent="0.2">
      <c r="C11" s="159"/>
      <c r="D11" s="159"/>
      <c r="E11" s="159"/>
      <c r="F11" s="161"/>
      <c r="G11" s="161"/>
      <c r="H11" s="157"/>
      <c r="I11" s="161"/>
      <c r="J11" s="157"/>
      <c r="K11" s="157"/>
      <c r="L11" s="157"/>
      <c r="M11" s="159"/>
      <c r="N11" s="159"/>
    </row>
    <row r="12" spans="1:231" ht="12.75" customHeight="1" x14ac:dyDescent="0.2">
      <c r="C12" s="159"/>
      <c r="D12" s="159"/>
      <c r="E12" s="159"/>
      <c r="F12" s="161"/>
      <c r="G12" s="161"/>
      <c r="H12" s="157"/>
      <c r="I12" s="161"/>
      <c r="J12" s="157"/>
      <c r="K12" s="157"/>
      <c r="L12" s="157"/>
      <c r="M12" s="159"/>
      <c r="N12" s="159"/>
    </row>
    <row r="13" spans="1:231" s="82" customFormat="1" ht="12.75" x14ac:dyDescent="0.2">
      <c r="A13" s="123">
        <v>1998</v>
      </c>
      <c r="C13" s="159">
        <v>81.860178296102575</v>
      </c>
      <c r="D13" s="159">
        <v>77.746368887170632</v>
      </c>
      <c r="E13" s="159">
        <v>84.751861628495632</v>
      </c>
      <c r="F13" s="159">
        <v>77.003409358168923</v>
      </c>
      <c r="G13" s="159">
        <v>147.89391561880498</v>
      </c>
      <c r="H13" s="159">
        <v>64.479759673241389</v>
      </c>
      <c r="I13" s="159">
        <v>110.55877724961682</v>
      </c>
      <c r="J13" s="159">
        <v>81.706492434408403</v>
      </c>
      <c r="K13" s="159">
        <v>104.73179972554451</v>
      </c>
      <c r="L13" s="159">
        <v>92.209108177387051</v>
      </c>
      <c r="M13" s="159">
        <v>83.477621196699843</v>
      </c>
      <c r="N13" s="159">
        <v>94.759192547234335</v>
      </c>
    </row>
    <row r="14" spans="1:231" s="82" customFormat="1" ht="12.75" x14ac:dyDescent="0.2">
      <c r="A14" s="123">
        <v>1999</v>
      </c>
      <c r="C14" s="159">
        <v>81.05098583200386</v>
      </c>
      <c r="D14" s="159">
        <v>75.535527247229766</v>
      </c>
      <c r="E14" s="159">
        <v>83.745695619682678</v>
      </c>
      <c r="F14" s="159">
        <v>75.145620781859918</v>
      </c>
      <c r="G14" s="159">
        <v>135.7785649108593</v>
      </c>
      <c r="H14" s="159">
        <v>70.974432786061016</v>
      </c>
      <c r="I14" s="159">
        <v>110.12330364990569</v>
      </c>
      <c r="J14" s="159">
        <v>78.225161313307268</v>
      </c>
      <c r="K14" s="159">
        <v>104.36020991164276</v>
      </c>
      <c r="L14" s="159">
        <v>90.403935167846299</v>
      </c>
      <c r="M14" s="159">
        <v>81.487667890516789</v>
      </c>
      <c r="N14" s="159">
        <v>100.59769776947766</v>
      </c>
    </row>
    <row r="15" spans="1:231" s="82" customFormat="1" ht="12.75" x14ac:dyDescent="0.2">
      <c r="A15" s="123">
        <v>2000</v>
      </c>
      <c r="C15" s="159">
        <v>82.261110665856677</v>
      </c>
      <c r="D15" s="159">
        <v>68.181436447018925</v>
      </c>
      <c r="E15" s="159">
        <v>85.474980988920734</v>
      </c>
      <c r="F15" s="159">
        <v>75.941431919803122</v>
      </c>
      <c r="G15" s="159">
        <v>125.5177867654659</v>
      </c>
      <c r="H15" s="159">
        <v>70.355434082671039</v>
      </c>
      <c r="I15" s="159">
        <v>115.73604513566897</v>
      </c>
      <c r="J15" s="159">
        <v>85.974970328718882</v>
      </c>
      <c r="K15" s="159">
        <v>111.80639931799399</v>
      </c>
      <c r="L15" s="159">
        <v>87.824552383143839</v>
      </c>
      <c r="M15" s="159">
        <v>83.4263978435132</v>
      </c>
      <c r="N15" s="159">
        <v>106.36086748878699</v>
      </c>
    </row>
    <row r="16" spans="1:231" s="82" customFormat="1" ht="12.75" x14ac:dyDescent="0.2">
      <c r="A16" s="123">
        <v>2001</v>
      </c>
      <c r="C16" s="159">
        <v>81.566176744638355</v>
      </c>
      <c r="D16" s="159">
        <v>62.874266604808675</v>
      </c>
      <c r="E16" s="159">
        <v>85.302294448072857</v>
      </c>
      <c r="F16" s="159">
        <v>1.3</v>
      </c>
      <c r="G16" s="159">
        <v>116.18263534013465</v>
      </c>
      <c r="H16" s="159">
        <v>64.17248292596679</v>
      </c>
      <c r="I16" s="159">
        <v>121.0473874848534</v>
      </c>
      <c r="J16" s="159">
        <v>89.930133364824158</v>
      </c>
      <c r="K16" s="159">
        <v>108.50881326828203</v>
      </c>
      <c r="L16" s="159">
        <v>86.456776494541273</v>
      </c>
      <c r="M16" s="159">
        <v>83.45003816929642</v>
      </c>
      <c r="N16" s="159">
        <v>104.42731812209055</v>
      </c>
    </row>
    <row r="17" spans="1:14" s="82" customFormat="1" ht="12.75" x14ac:dyDescent="0.2">
      <c r="A17" s="123">
        <v>2002</v>
      </c>
      <c r="C17" s="159">
        <v>86.095959042811998</v>
      </c>
      <c r="D17" s="159">
        <v>71.558974292991877</v>
      </c>
      <c r="E17" s="159">
        <v>88.380075412582585</v>
      </c>
      <c r="F17" s="159">
        <v>77.722051841875441</v>
      </c>
      <c r="G17" s="159">
        <v>111.67895959468625</v>
      </c>
      <c r="H17" s="159">
        <v>63.028529727223571</v>
      </c>
      <c r="I17" s="159">
        <v>129.26264443732379</v>
      </c>
      <c r="J17" s="159">
        <v>115.96465006091675</v>
      </c>
      <c r="K17" s="159">
        <v>99.843498242531069</v>
      </c>
      <c r="L17" s="159">
        <v>81.313519238815545</v>
      </c>
      <c r="M17" s="159">
        <v>99.15936572448021</v>
      </c>
      <c r="N17" s="159">
        <v>107.39237783061616</v>
      </c>
    </row>
    <row r="18" spans="1:14" s="82" customFormat="1" ht="12.75" x14ac:dyDescent="0.2">
      <c r="A18" s="123">
        <v>2003</v>
      </c>
      <c r="C18" s="159">
        <v>86.125434754865992</v>
      </c>
      <c r="D18" s="159">
        <v>64.107441480259666</v>
      </c>
      <c r="E18" s="159">
        <v>86.672663319251839</v>
      </c>
      <c r="F18" s="159">
        <v>83.258269173280055</v>
      </c>
      <c r="G18" s="159">
        <v>101.42983792420189</v>
      </c>
      <c r="H18" s="159">
        <v>57.783325914892501</v>
      </c>
      <c r="I18" s="159">
        <v>130.34950362857171</v>
      </c>
      <c r="J18" s="159">
        <v>98.846042520830139</v>
      </c>
      <c r="K18" s="159">
        <v>103.27270462845594</v>
      </c>
      <c r="L18" s="159">
        <v>80.980459242479668</v>
      </c>
      <c r="M18" s="159">
        <v>122.97886970039501</v>
      </c>
      <c r="N18" s="159">
        <v>108.70194383013346</v>
      </c>
    </row>
    <row r="19" spans="1:14" s="82" customFormat="1" ht="12.75" x14ac:dyDescent="0.2">
      <c r="A19" s="123">
        <v>2004</v>
      </c>
      <c r="C19" s="159">
        <v>90.292530615374702</v>
      </c>
      <c r="D19" s="159">
        <v>65.46233395527517</v>
      </c>
      <c r="E19" s="159">
        <v>92.033998280451243</v>
      </c>
      <c r="F19" s="159">
        <v>92.47455912586247</v>
      </c>
      <c r="G19" s="159">
        <v>87.752642749553502</v>
      </c>
      <c r="H19" s="159">
        <v>62.102187866648272</v>
      </c>
      <c r="I19" s="159">
        <v>119.41051525551151</v>
      </c>
      <c r="J19" s="159">
        <v>121.50176425882881</v>
      </c>
      <c r="K19" s="159">
        <v>117.533474548051</v>
      </c>
      <c r="L19" s="159">
        <v>84.408634493132126</v>
      </c>
      <c r="M19" s="159">
        <v>124.5468106931458</v>
      </c>
      <c r="N19" s="159">
        <v>108.79606545477245</v>
      </c>
    </row>
    <row r="20" spans="1:14" s="82" customFormat="1" ht="12.75" x14ac:dyDescent="0.2">
      <c r="A20" s="123">
        <v>2005</v>
      </c>
      <c r="C20" s="159">
        <v>88.805670899806657</v>
      </c>
      <c r="D20" s="159">
        <v>69.803158764496146</v>
      </c>
      <c r="E20" s="159">
        <v>92.241565196068606</v>
      </c>
      <c r="F20" s="159">
        <v>90.159851851045687</v>
      </c>
      <c r="G20" s="159">
        <v>84.581238192897032</v>
      </c>
      <c r="H20" s="159">
        <v>62.284471500348658</v>
      </c>
      <c r="I20" s="159">
        <v>125.99305753936537</v>
      </c>
      <c r="J20" s="159">
        <v>114.47730930905942</v>
      </c>
      <c r="K20" s="159">
        <v>116.66661540113651</v>
      </c>
      <c r="L20" s="159">
        <v>88.327492501618494</v>
      </c>
      <c r="M20" s="159">
        <v>100.98871881504613</v>
      </c>
      <c r="N20" s="159">
        <v>107.06170130026527</v>
      </c>
    </row>
    <row r="21" spans="1:14" s="82" customFormat="1" ht="12.75" x14ac:dyDescent="0.2">
      <c r="A21" s="123">
        <v>2006</v>
      </c>
      <c r="C21" s="159">
        <v>92.331533206306162</v>
      </c>
      <c r="D21" s="159">
        <v>93.402057421148996</v>
      </c>
      <c r="E21" s="159">
        <v>98.517108712262186</v>
      </c>
      <c r="F21" s="159">
        <v>102.41635723244937</v>
      </c>
      <c r="G21" s="159">
        <v>88.570506923030351</v>
      </c>
      <c r="H21" s="159">
        <v>66.374297962803439</v>
      </c>
      <c r="I21" s="159">
        <v>130.89707940496623</v>
      </c>
      <c r="J21" s="159">
        <v>113.22143655324162</v>
      </c>
      <c r="K21" s="159">
        <v>131.30962896423588</v>
      </c>
      <c r="L21" s="159">
        <v>92.954890084135513</v>
      </c>
      <c r="M21" s="159">
        <v>78.183545421372401</v>
      </c>
      <c r="N21" s="159">
        <v>100.56955916401756</v>
      </c>
    </row>
    <row r="22" spans="1:14" s="82" customFormat="1" ht="12.75" x14ac:dyDescent="0.2">
      <c r="A22" s="123">
        <v>2007</v>
      </c>
      <c r="C22" s="159">
        <v>90.277720046952638</v>
      </c>
      <c r="D22" s="159">
        <v>100.39126357972111</v>
      </c>
      <c r="E22" s="159">
        <v>91.813993322963171</v>
      </c>
      <c r="F22" s="159">
        <v>101.40311026540755</v>
      </c>
      <c r="G22" s="159">
        <v>96.538957876961319</v>
      </c>
      <c r="H22" s="159">
        <v>42.307660129168042</v>
      </c>
      <c r="I22" s="159">
        <v>132.10033359169392</v>
      </c>
      <c r="J22" s="159">
        <v>100.23504059859187</v>
      </c>
      <c r="K22" s="159">
        <v>118.14716888963898</v>
      </c>
      <c r="L22" s="159">
        <v>94.056085450241994</v>
      </c>
      <c r="M22" s="159">
        <v>90.600634697137991</v>
      </c>
      <c r="N22" s="159">
        <v>96.111260720854119</v>
      </c>
    </row>
    <row r="23" spans="1:14" s="82" customFormat="1" ht="12.75" x14ac:dyDescent="0.2">
      <c r="A23" s="123">
        <v>2008</v>
      </c>
      <c r="C23" s="159">
        <v>94.345364057315933</v>
      </c>
      <c r="D23" s="159">
        <v>114.46075544450008</v>
      </c>
      <c r="E23" s="159">
        <v>97.874527027415638</v>
      </c>
      <c r="F23" s="159">
        <v>102.35042934686409</v>
      </c>
      <c r="G23" s="159">
        <v>85.284973636099394</v>
      </c>
      <c r="H23" s="159">
        <v>58.773029437421243</v>
      </c>
      <c r="I23" s="159">
        <v>133.71600670497881</v>
      </c>
      <c r="J23" s="159">
        <v>109.82333638520871</v>
      </c>
      <c r="K23" s="159">
        <v>124.26474357850223</v>
      </c>
      <c r="L23" s="159">
        <v>96.267879623695151</v>
      </c>
      <c r="M23" s="159">
        <v>84.747664157074226</v>
      </c>
      <c r="N23" s="159">
        <v>92.407602403913074</v>
      </c>
    </row>
    <row r="24" spans="1:14" s="82" customFormat="1" ht="12.75" x14ac:dyDescent="0.2">
      <c r="A24" s="123">
        <v>2009</v>
      </c>
      <c r="C24" s="159">
        <v>88.709237038179538</v>
      </c>
      <c r="D24" s="159">
        <v>106.4990257821092</v>
      </c>
      <c r="E24" s="159">
        <v>88.096060866649267</v>
      </c>
      <c r="F24" s="159">
        <v>103.2196962108144</v>
      </c>
      <c r="G24" s="159">
        <v>86.392260651349474</v>
      </c>
      <c r="H24" s="159">
        <v>50.910527967613959</v>
      </c>
      <c r="I24" s="159">
        <v>100.91043843385992</v>
      </c>
      <c r="J24" s="159">
        <v>93.244354131559518</v>
      </c>
      <c r="K24" s="159">
        <v>103.69857332588055</v>
      </c>
      <c r="L24" s="159">
        <v>89.778477321509754</v>
      </c>
      <c r="M24" s="159">
        <v>94.260158629794205</v>
      </c>
      <c r="N24" s="159">
        <v>88.989504723509413</v>
      </c>
    </row>
    <row r="25" spans="1:14" s="82" customFormat="1" ht="12.75" x14ac:dyDescent="0.2">
      <c r="A25" s="123">
        <v>2010</v>
      </c>
      <c r="C25" s="159">
        <v>88.537512899595612</v>
      </c>
      <c r="D25" s="159">
        <v>114.2464164767463</v>
      </c>
      <c r="E25" s="159">
        <v>89.235444551328939</v>
      </c>
      <c r="F25" s="159">
        <v>98.282582768080147</v>
      </c>
      <c r="G25" s="159">
        <v>106.36359829993944</v>
      </c>
      <c r="H25" s="159">
        <v>47.512095988656014</v>
      </c>
      <c r="I25" s="159">
        <v>110.89650851060244</v>
      </c>
      <c r="J25" s="159">
        <v>83.36221801955837</v>
      </c>
      <c r="K25" s="159">
        <v>112.60586709003366</v>
      </c>
      <c r="L25" s="159">
        <v>98.122774880553024</v>
      </c>
      <c r="M25" s="159">
        <v>85.983033445738528</v>
      </c>
      <c r="N25" s="159">
        <v>87.521245358223098</v>
      </c>
    </row>
    <row r="26" spans="1:14" s="82" customFormat="1" ht="12.75" x14ac:dyDescent="0.2">
      <c r="A26" s="123">
        <v>2011</v>
      </c>
      <c r="C26" s="159">
        <v>89.976366680415722</v>
      </c>
      <c r="D26" s="159">
        <v>90.1433898164791</v>
      </c>
      <c r="E26" s="159">
        <v>96.100925247086906</v>
      </c>
      <c r="F26" s="159">
        <v>96.650141029179167</v>
      </c>
      <c r="G26" s="159">
        <v>82.009918556384548</v>
      </c>
      <c r="H26" s="159">
        <v>73.322985143667495</v>
      </c>
      <c r="I26" s="159">
        <v>119.00703405828008</v>
      </c>
      <c r="J26" s="159">
        <v>89.366669526743948</v>
      </c>
      <c r="K26" s="159">
        <v>130.10687451042008</v>
      </c>
      <c r="L26" s="159">
        <v>94.938375323565978</v>
      </c>
      <c r="M26" s="159">
        <v>80.799038211181383</v>
      </c>
      <c r="N26" s="159">
        <v>84.708112025832634</v>
      </c>
    </row>
    <row r="27" spans="1:14" s="82" customFormat="1" ht="12.75" x14ac:dyDescent="0.2">
      <c r="A27" s="123">
        <v>2012</v>
      </c>
      <c r="C27" s="159">
        <v>92.129285980042184</v>
      </c>
      <c r="D27" s="159">
        <v>111.44244165191347</v>
      </c>
      <c r="E27" s="159">
        <v>94.633032299467246</v>
      </c>
      <c r="F27" s="159">
        <v>87.718580885500813</v>
      </c>
      <c r="G27" s="159">
        <v>92.311805507730256</v>
      </c>
      <c r="H27" s="159">
        <v>75.180742265992734</v>
      </c>
      <c r="I27" s="159">
        <v>120.24805076448177</v>
      </c>
      <c r="J27" s="159">
        <v>92.232066683615244</v>
      </c>
      <c r="K27" s="159">
        <v>102.30645756215915</v>
      </c>
      <c r="L27" s="159">
        <v>99.657367006735257</v>
      </c>
      <c r="M27" s="159">
        <v>93.809110171793691</v>
      </c>
      <c r="N27" s="159">
        <v>76.274808204573986</v>
      </c>
    </row>
    <row r="28" spans="1:14" s="82" customFormat="1" ht="12.75" x14ac:dyDescent="0.2">
      <c r="A28" s="123">
        <v>2013</v>
      </c>
      <c r="C28" s="159">
        <v>92.894540843762428</v>
      </c>
      <c r="D28" s="159">
        <v>103.73129643224487</v>
      </c>
      <c r="E28" s="159">
        <v>96.3112342213483</v>
      </c>
      <c r="F28" s="159">
        <v>87.84514989450939</v>
      </c>
      <c r="G28" s="159">
        <v>94.944757282019197</v>
      </c>
      <c r="H28" s="159">
        <v>75.644171640844434</v>
      </c>
      <c r="I28" s="159">
        <v>130.65410172807637</v>
      </c>
      <c r="J28" s="159">
        <v>89.945834433067901</v>
      </c>
      <c r="K28" s="159">
        <v>97.009690452827542</v>
      </c>
      <c r="L28" s="159">
        <v>101.7174383134694</v>
      </c>
      <c r="M28" s="159">
        <v>97.549288743114744</v>
      </c>
      <c r="N28" s="159">
        <v>74.271871573764614</v>
      </c>
    </row>
    <row r="29" spans="1:14" ht="12.75" customHeight="1" x14ac:dyDescent="0.2">
      <c r="A29" s="123">
        <v>2014</v>
      </c>
      <c r="C29" s="159">
        <v>95.549811503152199</v>
      </c>
      <c r="D29" s="159">
        <v>106.2840844623198</v>
      </c>
      <c r="E29" s="159">
        <v>101.17343092372552</v>
      </c>
      <c r="F29" s="159">
        <v>89.129600383442224</v>
      </c>
      <c r="G29" s="159">
        <v>109.73347385581565</v>
      </c>
      <c r="H29" s="159">
        <v>77.094480973627583</v>
      </c>
      <c r="I29" s="159">
        <v>136.66835576709457</v>
      </c>
      <c r="J29" s="159">
        <v>98.558928001408859</v>
      </c>
      <c r="K29" s="159">
        <v>97.31239596473992</v>
      </c>
      <c r="L29" s="159">
        <v>110.35538859751122</v>
      </c>
      <c r="M29" s="159">
        <v>92.895088723175661</v>
      </c>
      <c r="N29" s="159">
        <v>76.885803029628349</v>
      </c>
    </row>
    <row r="30" spans="1:14" ht="12.75" customHeight="1" x14ac:dyDescent="0.2">
      <c r="A30" s="123">
        <v>2015</v>
      </c>
      <c r="C30" s="159">
        <v>98.993805513423212</v>
      </c>
      <c r="D30" s="159">
        <v>171.41800442895592</v>
      </c>
      <c r="E30" s="159">
        <v>97.214975418808166</v>
      </c>
      <c r="F30" s="159">
        <v>92.322654462213748</v>
      </c>
      <c r="G30" s="159">
        <v>106.58197267582786</v>
      </c>
      <c r="H30" s="159">
        <v>89.134517965554338</v>
      </c>
      <c r="I30" s="159">
        <v>117.42392049796833</v>
      </c>
      <c r="J30" s="159">
        <v>80.667982615833111</v>
      </c>
      <c r="K30" s="159">
        <v>80.559781426882139</v>
      </c>
      <c r="L30" s="159">
        <v>105.83283571188409</v>
      </c>
      <c r="M30" s="159">
        <v>95.006217642808664</v>
      </c>
      <c r="N30" s="159">
        <v>81.415914639407362</v>
      </c>
    </row>
    <row r="31" spans="1:14" ht="12.75" customHeight="1" x14ac:dyDescent="0.2">
      <c r="A31" s="123">
        <v>2016</v>
      </c>
      <c r="C31" s="159">
        <v>96.857419643234223</v>
      </c>
      <c r="D31" s="159">
        <v>130.01869408866773</v>
      </c>
      <c r="E31" s="159">
        <v>94.045438755089847</v>
      </c>
      <c r="F31" s="159">
        <v>85.26346477562609</v>
      </c>
      <c r="G31" s="159">
        <v>94.03925420179695</v>
      </c>
      <c r="H31" s="159">
        <v>98.206869036579093</v>
      </c>
      <c r="I31" s="159">
        <v>108.7027903967014</v>
      </c>
      <c r="J31" s="159">
        <v>82.343923253856104</v>
      </c>
      <c r="K31" s="159">
        <v>76.850823429348708</v>
      </c>
      <c r="L31" s="159">
        <v>102.7617073415398</v>
      </c>
      <c r="M31" s="159">
        <v>100.33944798017404</v>
      </c>
      <c r="N31" s="159">
        <v>92.510002292075441</v>
      </c>
    </row>
    <row r="32" spans="1:14" ht="12.75" customHeight="1" x14ac:dyDescent="0.2">
      <c r="A32" s="123">
        <v>2017</v>
      </c>
      <c r="C32" s="159">
        <v>97.396696797164537</v>
      </c>
      <c r="D32" s="159">
        <v>113.41199863181868</v>
      </c>
      <c r="E32" s="159">
        <v>94.83708977701562</v>
      </c>
      <c r="F32" s="159">
        <v>95.145304130138499</v>
      </c>
      <c r="G32" s="159">
        <v>104.63053841652868</v>
      </c>
      <c r="H32" s="159">
        <v>91.261744124906187</v>
      </c>
      <c r="I32" s="159">
        <v>101.21317746905684</v>
      </c>
      <c r="J32" s="159">
        <v>82.532385888870834</v>
      </c>
      <c r="K32" s="159">
        <v>94.25706169346843</v>
      </c>
      <c r="L32" s="159">
        <v>96.978900724674702</v>
      </c>
      <c r="M32" s="159">
        <v>101.78607900047852</v>
      </c>
      <c r="N32" s="159">
        <v>98.422463839405566</v>
      </c>
    </row>
    <row r="33" spans="1:14" ht="12.75" customHeight="1" x14ac:dyDescent="0.2">
      <c r="A33" s="123">
        <v>2018</v>
      </c>
      <c r="C33" s="159">
        <v>98.38028765318461</v>
      </c>
      <c r="D33" s="159">
        <v>95.04237510536386</v>
      </c>
      <c r="E33" s="159">
        <v>98.645628079369232</v>
      </c>
      <c r="F33" s="159">
        <v>102.46658257499661</v>
      </c>
      <c r="G33" s="159">
        <v>99.456443908542994</v>
      </c>
      <c r="H33" s="159">
        <v>92.152350683806262</v>
      </c>
      <c r="I33" s="159">
        <v>100.71779644236993</v>
      </c>
      <c r="J33" s="159">
        <v>93.696364737664823</v>
      </c>
      <c r="K33" s="159">
        <v>100.88631307368544</v>
      </c>
      <c r="L33" s="159">
        <v>98.258538351421393</v>
      </c>
      <c r="M33" s="159">
        <v>97.916549834871887</v>
      </c>
      <c r="N33" s="159">
        <v>99.599542441969447</v>
      </c>
    </row>
    <row r="34" spans="1:14" ht="12.75" customHeight="1" x14ac:dyDescent="0.2">
      <c r="A34" s="123">
        <v>2019</v>
      </c>
      <c r="C34" s="159">
        <v>100</v>
      </c>
      <c r="D34" s="159">
        <v>99.999999999999986</v>
      </c>
      <c r="E34" s="159">
        <v>100</v>
      </c>
      <c r="F34" s="159">
        <v>100</v>
      </c>
      <c r="G34" s="159">
        <v>100</v>
      </c>
      <c r="H34" s="159">
        <v>100.00000000000001</v>
      </c>
      <c r="I34" s="159">
        <v>100</v>
      </c>
      <c r="J34" s="159">
        <v>99.999999999999972</v>
      </c>
      <c r="K34" s="159">
        <v>100</v>
      </c>
      <c r="L34" s="159">
        <v>100</v>
      </c>
      <c r="M34" s="159">
        <v>100</v>
      </c>
      <c r="N34" s="159">
        <v>100.00000000000001</v>
      </c>
    </row>
    <row r="35" spans="1:14" ht="12.75" customHeight="1" x14ac:dyDescent="0.2">
      <c r="A35" s="123">
        <v>2020</v>
      </c>
      <c r="C35" s="159">
        <v>90.997234484044881</v>
      </c>
      <c r="D35" s="159">
        <v>96.829629273320023</v>
      </c>
      <c r="E35" s="159">
        <v>86.281286275813486</v>
      </c>
      <c r="F35" s="159">
        <v>86.279030250553717</v>
      </c>
      <c r="G35" s="159">
        <v>76.582394748453112</v>
      </c>
      <c r="H35" s="159">
        <v>102.8462631902934</v>
      </c>
      <c r="I35" s="159">
        <v>85.036579225791087</v>
      </c>
      <c r="J35" s="159">
        <v>81.583425307307365</v>
      </c>
      <c r="K35" s="159">
        <v>88.867584321456292</v>
      </c>
      <c r="L35" s="159">
        <v>80.647513104836236</v>
      </c>
      <c r="M35" s="159">
        <v>104.72072345108371</v>
      </c>
      <c r="N35" s="159">
        <v>93.656887468891256</v>
      </c>
    </row>
    <row r="36" spans="1:14" ht="12.75" customHeight="1" x14ac:dyDescent="0.2">
      <c r="A36" s="123">
        <v>2021</v>
      </c>
      <c r="C36" s="159">
        <v>96.250221135941516</v>
      </c>
      <c r="D36" s="159">
        <v>104.09208096892745</v>
      </c>
      <c r="E36" s="159">
        <v>94.368278316856149</v>
      </c>
      <c r="F36" s="159">
        <v>94.354574149207139</v>
      </c>
      <c r="G36" s="159">
        <v>101.45433454287846</v>
      </c>
      <c r="H36" s="159">
        <v>121.0606648635025</v>
      </c>
      <c r="I36" s="159">
        <v>85.043090587227013</v>
      </c>
      <c r="J36" s="159">
        <v>84.45695663735475</v>
      </c>
      <c r="K36" s="159">
        <v>93.622497561055951</v>
      </c>
      <c r="L36" s="159">
        <v>88.244669898130098</v>
      </c>
      <c r="M36" s="159">
        <v>96.146245599307221</v>
      </c>
      <c r="N36" s="159">
        <v>103.95493247990078</v>
      </c>
    </row>
    <row r="37" spans="1:14" ht="12.75" customHeight="1" x14ac:dyDescent="0.2">
      <c r="A37" s="123">
        <v>2022</v>
      </c>
      <c r="C37" s="159">
        <v>97.150317642522609</v>
      </c>
      <c r="D37" s="159">
        <v>109.00269309194486</v>
      </c>
      <c r="E37" s="159">
        <v>94.149944989644979</v>
      </c>
      <c r="F37" s="159">
        <v>106.81518882826128</v>
      </c>
      <c r="G37" s="159">
        <v>107.50230158910027</v>
      </c>
      <c r="H37" s="159">
        <v>97.33278165312943</v>
      </c>
      <c r="I37" s="159">
        <v>86.765810024955286</v>
      </c>
      <c r="J37" s="159">
        <v>85.410561959093428</v>
      </c>
      <c r="K37" s="159">
        <v>86.910599544382819</v>
      </c>
      <c r="L37" s="159">
        <v>85.510505446162483</v>
      </c>
      <c r="M37" s="159">
        <v>97.693590779162861</v>
      </c>
      <c r="N37" s="159">
        <v>108.57576959153398</v>
      </c>
    </row>
    <row r="38" spans="1:14" ht="12.75" customHeight="1" x14ac:dyDescent="0.2">
      <c r="C38" s="159"/>
      <c r="D38" s="159"/>
      <c r="E38" s="159"/>
      <c r="F38" s="159"/>
      <c r="G38" s="159"/>
      <c r="H38" s="159"/>
      <c r="I38" s="159"/>
      <c r="J38" s="159"/>
      <c r="K38" s="159"/>
      <c r="L38" s="159"/>
      <c r="M38" s="159"/>
      <c r="N38" s="159"/>
    </row>
    <row r="39" spans="1:14" ht="12.75" customHeight="1" x14ac:dyDescent="0.2">
      <c r="A39" s="123" t="s">
        <v>17</v>
      </c>
      <c r="B39" s="123"/>
      <c r="C39" s="157"/>
      <c r="D39" s="157"/>
      <c r="E39" s="159"/>
      <c r="F39" s="159"/>
      <c r="G39" s="159"/>
      <c r="H39" s="159"/>
      <c r="I39" s="159"/>
      <c r="J39" s="159"/>
      <c r="K39" s="159"/>
      <c r="L39" s="159"/>
      <c r="M39" s="157"/>
      <c r="N39" s="157"/>
    </row>
    <row r="40" spans="1:14" ht="26.25" customHeight="1" x14ac:dyDescent="0.2">
      <c r="A40" s="123">
        <v>1998</v>
      </c>
      <c r="B40" s="90" t="s">
        <v>3</v>
      </c>
      <c r="C40" s="157">
        <v>83.264718437495517</v>
      </c>
      <c r="D40" s="157">
        <v>79.572639742833303</v>
      </c>
      <c r="E40" s="157">
        <v>86.607432407808346</v>
      </c>
      <c r="F40" s="157">
        <v>76.552693971784421</v>
      </c>
      <c r="G40" s="157">
        <v>156.68285377190401</v>
      </c>
      <c r="H40" s="157">
        <v>65.269957192266332</v>
      </c>
      <c r="I40" s="157">
        <v>106.21485472107007</v>
      </c>
      <c r="J40" s="157">
        <v>83.932832815159102</v>
      </c>
      <c r="K40" s="157">
        <v>118.16235614789893</v>
      </c>
      <c r="L40" s="157">
        <v>97.791916789214113</v>
      </c>
      <c r="M40" s="157">
        <v>83.375467596420691</v>
      </c>
      <c r="N40" s="157">
        <v>93.713964765040814</v>
      </c>
    </row>
    <row r="41" spans="1:14" ht="12.75" customHeight="1" x14ac:dyDescent="0.2">
      <c r="B41" s="90" t="s">
        <v>4</v>
      </c>
      <c r="C41" s="157">
        <v>82.572109341752281</v>
      </c>
      <c r="D41" s="157">
        <v>78.527331597299025</v>
      </c>
      <c r="E41" s="157">
        <v>85.954318491573261</v>
      </c>
      <c r="F41" s="157">
        <v>79.664853840761438</v>
      </c>
      <c r="G41" s="157">
        <v>151.48511470203815</v>
      </c>
      <c r="H41" s="157">
        <v>69.699611042754071</v>
      </c>
      <c r="I41" s="157">
        <v>109.1846694427511</v>
      </c>
      <c r="J41" s="157">
        <v>80.331352414193802</v>
      </c>
      <c r="K41" s="157">
        <v>110.02429644541849</v>
      </c>
      <c r="L41" s="157">
        <v>92.250673023739836</v>
      </c>
      <c r="M41" s="157">
        <v>83.518206837051423</v>
      </c>
      <c r="N41" s="157">
        <v>90.845576288197222</v>
      </c>
    </row>
    <row r="42" spans="1:14" ht="12.75" customHeight="1" x14ac:dyDescent="0.2">
      <c r="B42" s="90" t="s">
        <v>1</v>
      </c>
      <c r="C42" s="157">
        <v>80.721044727289183</v>
      </c>
      <c r="D42" s="157">
        <v>73.476830793884247</v>
      </c>
      <c r="E42" s="157">
        <v>83.778344531098838</v>
      </c>
      <c r="F42" s="157">
        <v>76.442270962502164</v>
      </c>
      <c r="G42" s="157">
        <v>141.85298250540592</v>
      </c>
      <c r="H42" s="157">
        <v>62.135896129084443</v>
      </c>
      <c r="I42" s="157">
        <v>114.29957664156423</v>
      </c>
      <c r="J42" s="157">
        <v>80.657357055543017</v>
      </c>
      <c r="K42" s="157">
        <v>100.54356722781992</v>
      </c>
      <c r="L42" s="157">
        <v>90.09296177090944</v>
      </c>
      <c r="M42" s="157">
        <v>82.939653599304322</v>
      </c>
      <c r="N42" s="157">
        <v>94.110899580902498</v>
      </c>
    </row>
    <row r="43" spans="1:14" ht="12.75" customHeight="1" x14ac:dyDescent="0.2">
      <c r="B43" s="90" t="s">
        <v>2</v>
      </c>
      <c r="C43" s="157">
        <v>80.882840677873304</v>
      </c>
      <c r="D43" s="157">
        <v>79.408673414665941</v>
      </c>
      <c r="E43" s="157">
        <v>82.667351083502083</v>
      </c>
      <c r="F43" s="157">
        <v>75.35381865762767</v>
      </c>
      <c r="G43" s="157">
        <v>141.55471149587189</v>
      </c>
      <c r="H43" s="157">
        <v>60.81357432886071</v>
      </c>
      <c r="I43" s="157">
        <v>112.5360081930819</v>
      </c>
      <c r="J43" s="157">
        <v>81.904427452737735</v>
      </c>
      <c r="K43" s="157">
        <v>90.196979081040681</v>
      </c>
      <c r="L43" s="157">
        <v>88.700881125684816</v>
      </c>
      <c r="M43" s="157">
        <v>84.077156754022965</v>
      </c>
      <c r="N43" s="157">
        <v>100.36632955479685</v>
      </c>
    </row>
    <row r="44" spans="1:14" ht="26.25" customHeight="1" x14ac:dyDescent="0.2">
      <c r="A44" s="123">
        <v>1999</v>
      </c>
      <c r="B44" s="90" t="s">
        <v>3</v>
      </c>
      <c r="C44" s="157">
        <v>81.113305585673061</v>
      </c>
      <c r="D44" s="157">
        <v>77.331260495709245</v>
      </c>
      <c r="E44" s="157">
        <v>84.018369773172779</v>
      </c>
      <c r="F44" s="157">
        <v>73.876356905867823</v>
      </c>
      <c r="G44" s="157">
        <v>138.48784267764333</v>
      </c>
      <c r="H44" s="157">
        <v>66.986383044917972</v>
      </c>
      <c r="I44" s="157">
        <v>111.32698259909722</v>
      </c>
      <c r="J44" s="157">
        <v>82.022377331049711</v>
      </c>
      <c r="K44" s="157">
        <v>100.74496094660559</v>
      </c>
      <c r="L44" s="157">
        <v>91.640903659891634</v>
      </c>
      <c r="M44" s="157">
        <v>82.021453384366993</v>
      </c>
      <c r="N44" s="157">
        <v>94.426118240355379</v>
      </c>
    </row>
    <row r="45" spans="1:14" ht="12.75" customHeight="1" x14ac:dyDescent="0.2">
      <c r="B45" s="90" t="s">
        <v>4</v>
      </c>
      <c r="C45" s="157">
        <v>80.373903661726061</v>
      </c>
      <c r="D45" s="157">
        <v>74.549370142339441</v>
      </c>
      <c r="E45" s="157">
        <v>83.402823005270363</v>
      </c>
      <c r="F45" s="157">
        <v>74.149740312621432</v>
      </c>
      <c r="G45" s="157">
        <v>139.50631791882418</v>
      </c>
      <c r="H45" s="157">
        <v>69.098322283174497</v>
      </c>
      <c r="I45" s="157">
        <v>111.27718413051373</v>
      </c>
      <c r="J45" s="157">
        <v>78.862483185924063</v>
      </c>
      <c r="K45" s="157">
        <v>100.26056585865632</v>
      </c>
      <c r="L45" s="157">
        <v>90.011076713681163</v>
      </c>
      <c r="M45" s="157">
        <v>79.70543328366783</v>
      </c>
      <c r="N45" s="157">
        <v>97.982624401518351</v>
      </c>
    </row>
    <row r="46" spans="1:14" ht="12.75" customHeight="1" x14ac:dyDescent="0.2">
      <c r="B46" s="90" t="s">
        <v>1</v>
      </c>
      <c r="C46" s="157">
        <v>80.778983949783566</v>
      </c>
      <c r="D46" s="157">
        <v>74.333798163992157</v>
      </c>
      <c r="E46" s="157">
        <v>83.600768145384464</v>
      </c>
      <c r="F46" s="157">
        <v>75.476697397645381</v>
      </c>
      <c r="G46" s="157">
        <v>133.03524277606925</v>
      </c>
      <c r="H46" s="157">
        <v>74.310855552505387</v>
      </c>
      <c r="I46" s="157">
        <v>110.77872102838222</v>
      </c>
      <c r="J46" s="157">
        <v>75.374321891520268</v>
      </c>
      <c r="K46" s="157">
        <v>106.42588676368561</v>
      </c>
      <c r="L46" s="157">
        <v>89.478437457977321</v>
      </c>
      <c r="M46" s="157">
        <v>80.567815026890599</v>
      </c>
      <c r="N46" s="157">
        <v>101.25916296520887</v>
      </c>
    </row>
    <row r="47" spans="1:14" ht="12.75" customHeight="1" x14ac:dyDescent="0.2">
      <c r="B47" s="90" t="s">
        <v>2</v>
      </c>
      <c r="C47" s="157">
        <v>81.937750130832782</v>
      </c>
      <c r="D47" s="157">
        <v>75.927680186878234</v>
      </c>
      <c r="E47" s="157">
        <v>83.960821554903148</v>
      </c>
      <c r="F47" s="157">
        <v>77.079688511305008</v>
      </c>
      <c r="G47" s="157">
        <v>132.08485627090045</v>
      </c>
      <c r="H47" s="157">
        <v>73.502170263646221</v>
      </c>
      <c r="I47" s="157">
        <v>107.11032684162959</v>
      </c>
      <c r="J47" s="157">
        <v>76.641462844735059</v>
      </c>
      <c r="K47" s="157">
        <v>110.00942607762352</v>
      </c>
      <c r="L47" s="157">
        <v>90.485322839835092</v>
      </c>
      <c r="M47" s="157">
        <v>83.655969867141764</v>
      </c>
      <c r="N47" s="157">
        <v>108.72288547082802</v>
      </c>
    </row>
    <row r="48" spans="1:14" ht="26.25" customHeight="1" x14ac:dyDescent="0.2">
      <c r="A48" s="123">
        <v>2000</v>
      </c>
      <c r="B48" s="90" t="s">
        <v>3</v>
      </c>
      <c r="C48" s="157">
        <v>82.771646561719947</v>
      </c>
      <c r="D48" s="157">
        <v>72.849698539808969</v>
      </c>
      <c r="E48" s="157">
        <v>85.476069291711326</v>
      </c>
      <c r="F48" s="157">
        <v>79.799233060140764</v>
      </c>
      <c r="G48" s="157">
        <v>134.40630840799696</v>
      </c>
      <c r="H48" s="157">
        <v>70.943768243133235</v>
      </c>
      <c r="I48" s="157">
        <v>115.58541731787314</v>
      </c>
      <c r="J48" s="157">
        <v>78.526637041526143</v>
      </c>
      <c r="K48" s="157">
        <v>115.57483771141604</v>
      </c>
      <c r="L48" s="157">
        <v>87.725058295560615</v>
      </c>
      <c r="M48" s="157">
        <v>83.299171265333158</v>
      </c>
      <c r="N48" s="157">
        <v>108.98221096567951</v>
      </c>
    </row>
    <row r="49" spans="1:14" ht="12.75" customHeight="1" x14ac:dyDescent="0.2">
      <c r="B49" s="90" t="s">
        <v>4</v>
      </c>
      <c r="C49" s="157">
        <v>82.416115035171131</v>
      </c>
      <c r="D49" s="157">
        <v>69.95033317876532</v>
      </c>
      <c r="E49" s="157">
        <v>85.030602693374249</v>
      </c>
      <c r="F49" s="157">
        <v>74.917166162212482</v>
      </c>
      <c r="G49" s="157">
        <v>128.72499020696034</v>
      </c>
      <c r="H49" s="157">
        <v>70.340676393411442</v>
      </c>
      <c r="I49" s="157">
        <v>113.14491634882987</v>
      </c>
      <c r="J49" s="157">
        <v>85.39626943848809</v>
      </c>
      <c r="K49" s="157">
        <v>105.16435618302465</v>
      </c>
      <c r="L49" s="157">
        <v>89.770968056341545</v>
      </c>
      <c r="M49" s="157">
        <v>84.910399014291897</v>
      </c>
      <c r="N49" s="157">
        <v>109.58409293538503</v>
      </c>
    </row>
    <row r="50" spans="1:14" ht="12.75" customHeight="1" x14ac:dyDescent="0.2">
      <c r="B50" s="90" t="s">
        <v>1</v>
      </c>
      <c r="C50" s="157">
        <v>82.016826821371069</v>
      </c>
      <c r="D50" s="157">
        <v>66.424398026815126</v>
      </c>
      <c r="E50" s="157">
        <v>85.433249412157664</v>
      </c>
      <c r="F50" s="157">
        <v>75.359332454286331</v>
      </c>
      <c r="G50" s="157">
        <v>120.65950632458551</v>
      </c>
      <c r="H50" s="157">
        <v>73.583612843485497</v>
      </c>
      <c r="I50" s="157">
        <v>113.85744116749653</v>
      </c>
      <c r="J50" s="157">
        <v>88.281396653665865</v>
      </c>
      <c r="K50" s="157">
        <v>106.47968146276808</v>
      </c>
      <c r="L50" s="157">
        <v>87.137250947733349</v>
      </c>
      <c r="M50" s="157">
        <v>84.69734800674874</v>
      </c>
      <c r="N50" s="157">
        <v>102.75927214138537</v>
      </c>
    </row>
    <row r="51" spans="1:14" ht="12.75" customHeight="1" x14ac:dyDescent="0.2">
      <c r="B51" s="90" t="s">
        <v>2</v>
      </c>
      <c r="C51" s="157">
        <v>81.83985424516456</v>
      </c>
      <c r="D51" s="157">
        <v>63.501316042686277</v>
      </c>
      <c r="E51" s="157">
        <v>85.960002558439683</v>
      </c>
      <c r="F51" s="157">
        <v>73.689996002572911</v>
      </c>
      <c r="G51" s="157">
        <v>118.28034212232079</v>
      </c>
      <c r="H51" s="157">
        <v>66.553678850653995</v>
      </c>
      <c r="I51" s="157">
        <v>120.35640570847637</v>
      </c>
      <c r="J51" s="157">
        <v>91.695578181195458</v>
      </c>
      <c r="K51" s="157">
        <v>120.00672191476717</v>
      </c>
      <c r="L51" s="157">
        <v>86.664932232939833</v>
      </c>
      <c r="M51" s="157">
        <v>80.79867308767902</v>
      </c>
      <c r="N51" s="157">
        <v>104.11789391269805</v>
      </c>
    </row>
    <row r="52" spans="1:14" ht="26.25" customHeight="1" x14ac:dyDescent="0.2">
      <c r="A52" s="123">
        <v>2001</v>
      </c>
      <c r="B52" s="90" t="s">
        <v>3</v>
      </c>
      <c r="C52" s="157">
        <v>81.102115240861352</v>
      </c>
      <c r="D52" s="157">
        <v>60.007995461019938</v>
      </c>
      <c r="E52" s="157">
        <v>85.555503576617511</v>
      </c>
      <c r="F52" s="157">
        <v>76.559418613448855</v>
      </c>
      <c r="G52" s="157">
        <v>119.68026931285549</v>
      </c>
      <c r="H52" s="157">
        <v>68.138637874533558</v>
      </c>
      <c r="I52" s="157">
        <v>117.55054504369414</v>
      </c>
      <c r="J52" s="157">
        <v>86.29089250317692</v>
      </c>
      <c r="K52" s="157">
        <v>112.7383838192718</v>
      </c>
      <c r="L52" s="157">
        <v>88.046459246404282</v>
      </c>
      <c r="M52" s="157">
        <v>82.195926588864864</v>
      </c>
      <c r="N52" s="157">
        <v>99.658912603390405</v>
      </c>
    </row>
    <row r="53" spans="1:14" ht="12.75" customHeight="1" x14ac:dyDescent="0.2">
      <c r="B53" s="90" t="s">
        <v>4</v>
      </c>
      <c r="C53" s="157">
        <v>81.193342831963406</v>
      </c>
      <c r="D53" s="157">
        <v>60.358301487740285</v>
      </c>
      <c r="E53" s="157">
        <v>85.114009752327306</v>
      </c>
      <c r="F53" s="157">
        <v>77.487502223057575</v>
      </c>
      <c r="G53" s="157">
        <v>111.75598965606915</v>
      </c>
      <c r="H53" s="157">
        <v>62.012135105682987</v>
      </c>
      <c r="I53" s="157">
        <v>122.7122179839693</v>
      </c>
      <c r="J53" s="157">
        <v>86.501043327862021</v>
      </c>
      <c r="K53" s="157">
        <v>115.83741917141789</v>
      </c>
      <c r="L53" s="157">
        <v>86.94085721924165</v>
      </c>
      <c r="M53" s="157">
        <v>82.849731010797569</v>
      </c>
      <c r="N53" s="157">
        <v>105.05859673116537</v>
      </c>
    </row>
    <row r="54" spans="1:14" ht="12.75" customHeight="1" x14ac:dyDescent="0.2">
      <c r="B54" s="90" t="s">
        <v>1</v>
      </c>
      <c r="C54" s="157">
        <v>81.519750088107443</v>
      </c>
      <c r="D54" s="157">
        <v>63.808222704742612</v>
      </c>
      <c r="E54" s="157">
        <v>84.83559369025771</v>
      </c>
      <c r="F54" s="157">
        <v>75.950759750617948</v>
      </c>
      <c r="G54" s="157">
        <v>117.04280826068181</v>
      </c>
      <c r="H54" s="157">
        <v>60.531530037579529</v>
      </c>
      <c r="I54" s="157">
        <v>123.03344814941821</v>
      </c>
      <c r="J54" s="157">
        <v>91.414327854792006</v>
      </c>
      <c r="K54" s="157">
        <v>105.61834406337069</v>
      </c>
      <c r="L54" s="157">
        <v>85.886824784570209</v>
      </c>
      <c r="M54" s="157">
        <v>84.26851020645914</v>
      </c>
      <c r="N54" s="157">
        <v>106.80785083003475</v>
      </c>
    </row>
    <row r="55" spans="1:14" ht="12.75" customHeight="1" x14ac:dyDescent="0.2">
      <c r="B55" s="90" t="s">
        <v>2</v>
      </c>
      <c r="C55" s="157">
        <v>82.449498817621176</v>
      </c>
      <c r="D55" s="157">
        <v>67.322546765731857</v>
      </c>
      <c r="E55" s="157">
        <v>85.704070773088901</v>
      </c>
      <c r="F55" s="157">
        <v>76.714098235535502</v>
      </c>
      <c r="G55" s="157">
        <v>116.25147413093219</v>
      </c>
      <c r="H55" s="157">
        <v>66.007628686071115</v>
      </c>
      <c r="I55" s="157">
        <v>120.89333876233198</v>
      </c>
      <c r="J55" s="157">
        <v>95.514269773465685</v>
      </c>
      <c r="K55" s="157">
        <v>99.841106019067766</v>
      </c>
      <c r="L55" s="157">
        <v>84.952964727948952</v>
      </c>
      <c r="M55" s="157">
        <v>84.485984871064076</v>
      </c>
      <c r="N55" s="157">
        <v>106.18391232377171</v>
      </c>
    </row>
    <row r="56" spans="1:14" ht="26.25" customHeight="1" x14ac:dyDescent="0.2">
      <c r="A56" s="123">
        <v>2002</v>
      </c>
      <c r="B56" s="90" t="s">
        <v>3</v>
      </c>
      <c r="C56" s="157">
        <v>84.099311018842641</v>
      </c>
      <c r="D56" s="157">
        <v>71.847000251139079</v>
      </c>
      <c r="E56" s="157">
        <v>86.440538113041868</v>
      </c>
      <c r="F56" s="157">
        <v>75.044620994736306</v>
      </c>
      <c r="G56" s="157">
        <v>105.93372844524136</v>
      </c>
      <c r="H56" s="157">
        <v>67.361422439122734</v>
      </c>
      <c r="I56" s="157">
        <v>123.94564474389301</v>
      </c>
      <c r="J56" s="157">
        <v>108.8350049833406</v>
      </c>
      <c r="K56" s="157">
        <v>95.063402924616227</v>
      </c>
      <c r="L56" s="157">
        <v>81.684356778972983</v>
      </c>
      <c r="M56" s="157">
        <v>90.894533932750235</v>
      </c>
      <c r="N56" s="157">
        <v>108.71633343637184</v>
      </c>
    </row>
    <row r="57" spans="1:14" ht="12.75" customHeight="1" x14ac:dyDescent="0.2">
      <c r="B57" s="90" t="s">
        <v>4</v>
      </c>
      <c r="C57" s="157">
        <v>86.43394518910209</v>
      </c>
      <c r="D57" s="157">
        <v>73.65745926461949</v>
      </c>
      <c r="E57" s="157">
        <v>89.042430998773668</v>
      </c>
      <c r="F57" s="157">
        <v>77.695689656474613</v>
      </c>
      <c r="G57" s="157">
        <v>113.83717969624418</v>
      </c>
      <c r="H57" s="157">
        <v>64.365240400864238</v>
      </c>
      <c r="I57" s="157">
        <v>128.44150747685094</v>
      </c>
      <c r="J57" s="157">
        <v>121.58058010604741</v>
      </c>
      <c r="K57" s="157">
        <v>98.290286559678592</v>
      </c>
      <c r="L57" s="157">
        <v>80.294744755436142</v>
      </c>
      <c r="M57" s="157">
        <v>97.097298595333086</v>
      </c>
      <c r="N57" s="157">
        <v>104.64206443044351</v>
      </c>
    </row>
    <row r="58" spans="1:14" ht="12.75" customHeight="1" x14ac:dyDescent="0.2">
      <c r="B58" s="90" t="s">
        <v>1</v>
      </c>
      <c r="C58" s="157">
        <v>87.982109372160153</v>
      </c>
      <c r="D58" s="157">
        <v>72.213616072271137</v>
      </c>
      <c r="E58" s="157">
        <v>90.540546799129885</v>
      </c>
      <c r="F58" s="157">
        <v>81.063616861927287</v>
      </c>
      <c r="G58" s="157">
        <v>111.54356751133831</v>
      </c>
      <c r="H58" s="157">
        <v>63.669300700908927</v>
      </c>
      <c r="I58" s="157">
        <v>130.82037269710199</v>
      </c>
      <c r="J58" s="157">
        <v>119.45504147215586</v>
      </c>
      <c r="K58" s="157">
        <v>107.94464336360353</v>
      </c>
      <c r="L58" s="157">
        <v>82.294456290100896</v>
      </c>
      <c r="M58" s="157">
        <v>102.23447186287963</v>
      </c>
      <c r="N58" s="157">
        <v>107.20168709723163</v>
      </c>
    </row>
    <row r="59" spans="1:14" ht="12.75" customHeight="1" x14ac:dyDescent="0.2">
      <c r="B59" s="90" t="s">
        <v>2</v>
      </c>
      <c r="C59" s="157">
        <v>85.86847059114308</v>
      </c>
      <c r="D59" s="157">
        <v>68.517821583937803</v>
      </c>
      <c r="E59" s="157">
        <v>87.49678573938489</v>
      </c>
      <c r="F59" s="157">
        <v>77.08427985436353</v>
      </c>
      <c r="G59" s="157">
        <v>115.40136272592116</v>
      </c>
      <c r="H59" s="157">
        <v>56.718155367998392</v>
      </c>
      <c r="I59" s="157">
        <v>133.8430528314492</v>
      </c>
      <c r="J59" s="157">
        <v>113.98797368212313</v>
      </c>
      <c r="K59" s="157">
        <v>98.075660122225926</v>
      </c>
      <c r="L59" s="157">
        <v>80.980519130752143</v>
      </c>
      <c r="M59" s="157">
        <v>106.41115850695789</v>
      </c>
      <c r="N59" s="157">
        <v>109.00942635841767</v>
      </c>
    </row>
    <row r="60" spans="1:14" ht="26.25" customHeight="1" x14ac:dyDescent="0.2">
      <c r="A60" s="123">
        <v>2003</v>
      </c>
      <c r="B60" s="90" t="s">
        <v>3</v>
      </c>
      <c r="C60" s="157">
        <v>85.513717886177432</v>
      </c>
      <c r="D60" s="157">
        <v>67.463128463589669</v>
      </c>
      <c r="E60" s="157">
        <v>85.931757224762848</v>
      </c>
      <c r="F60" s="157">
        <v>80.889231071602495</v>
      </c>
      <c r="G60" s="157">
        <v>110.15911088213038</v>
      </c>
      <c r="H60" s="157">
        <v>57.554032660374226</v>
      </c>
      <c r="I60" s="157">
        <v>132.81079200712088</v>
      </c>
      <c r="J60" s="157">
        <v>94.814969612369111</v>
      </c>
      <c r="K60" s="157">
        <v>98.665055229777195</v>
      </c>
      <c r="L60" s="157">
        <v>80.953183224114383</v>
      </c>
      <c r="M60" s="157">
        <v>119.45378684430004</v>
      </c>
      <c r="N60" s="157">
        <v>106.93086887289901</v>
      </c>
    </row>
    <row r="61" spans="1:14" ht="12.75" customHeight="1" x14ac:dyDescent="0.2">
      <c r="B61" s="90" t="s">
        <v>4</v>
      </c>
      <c r="C61" s="157">
        <v>84.770370520761091</v>
      </c>
      <c r="D61" s="157">
        <v>65.207111879594265</v>
      </c>
      <c r="E61" s="157">
        <v>84.97864138843137</v>
      </c>
      <c r="F61" s="157">
        <v>80.752543176893326</v>
      </c>
      <c r="G61" s="157">
        <v>104.42519723271766</v>
      </c>
      <c r="H61" s="157">
        <v>57.652434858139401</v>
      </c>
      <c r="I61" s="157">
        <v>130.47147605206078</v>
      </c>
      <c r="J61" s="157">
        <v>92.860362782651166</v>
      </c>
      <c r="K61" s="157">
        <v>100.09437978417813</v>
      </c>
      <c r="L61" s="157">
        <v>79.780104888458709</v>
      </c>
      <c r="M61" s="157">
        <v>123.37870089776769</v>
      </c>
      <c r="N61" s="157">
        <v>104.8543725678617</v>
      </c>
    </row>
    <row r="62" spans="1:14" ht="12.75" customHeight="1" x14ac:dyDescent="0.2">
      <c r="B62" s="90" t="s">
        <v>1</v>
      </c>
      <c r="C62" s="157">
        <v>86.507708899333608</v>
      </c>
      <c r="D62" s="157">
        <v>61.178080337847511</v>
      </c>
      <c r="E62" s="157">
        <v>87.226726953260169</v>
      </c>
      <c r="F62" s="157">
        <v>83.5229212038372</v>
      </c>
      <c r="G62" s="157">
        <v>100.2374072547549</v>
      </c>
      <c r="H62" s="157">
        <v>55.460873092526882</v>
      </c>
      <c r="I62" s="157">
        <v>132.22914669182606</v>
      </c>
      <c r="J62" s="157">
        <v>106.87044077652266</v>
      </c>
      <c r="K62" s="157">
        <v>96.092894494070222</v>
      </c>
      <c r="L62" s="157">
        <v>80.894710661808816</v>
      </c>
      <c r="M62" s="157">
        <v>123.38969172360777</v>
      </c>
      <c r="N62" s="157">
        <v>112.07325835668948</v>
      </c>
    </row>
    <row r="63" spans="1:14" ht="12.75" customHeight="1" x14ac:dyDescent="0.2">
      <c r="B63" s="90" t="s">
        <v>2</v>
      </c>
      <c r="C63" s="157">
        <v>87.709941713191895</v>
      </c>
      <c r="D63" s="157">
        <v>62.581445240007241</v>
      </c>
      <c r="E63" s="157">
        <v>88.553527710552942</v>
      </c>
      <c r="F63" s="157">
        <v>87.868381240787173</v>
      </c>
      <c r="G63" s="157">
        <v>90.897636327204609</v>
      </c>
      <c r="H63" s="157">
        <v>60.465963048529488</v>
      </c>
      <c r="I63" s="157">
        <v>125.88659976327911</v>
      </c>
      <c r="J63" s="157">
        <v>100.83839691177762</v>
      </c>
      <c r="K63" s="157">
        <v>118.23848900579821</v>
      </c>
      <c r="L63" s="157">
        <v>82.293838195536736</v>
      </c>
      <c r="M63" s="157">
        <v>125.69329933590457</v>
      </c>
      <c r="N63" s="157">
        <v>110.9492755230836</v>
      </c>
    </row>
    <row r="64" spans="1:14" ht="26.25" customHeight="1" x14ac:dyDescent="0.2">
      <c r="A64" s="123">
        <v>2004</v>
      </c>
      <c r="B64" s="90" t="s">
        <v>3</v>
      </c>
      <c r="C64" s="157">
        <v>89.181783968228089</v>
      </c>
      <c r="D64" s="157">
        <v>63.169199958123215</v>
      </c>
      <c r="E64" s="157">
        <v>89.787609195013047</v>
      </c>
      <c r="F64" s="157">
        <v>87.358998182135011</v>
      </c>
      <c r="G64" s="157">
        <v>92.066432628345339</v>
      </c>
      <c r="H64" s="157">
        <v>58.528413360932355</v>
      </c>
      <c r="I64" s="157">
        <v>121.92759163707125</v>
      </c>
      <c r="J64" s="157">
        <v>118.26423890659542</v>
      </c>
      <c r="K64" s="157">
        <v>112.58685265996627</v>
      </c>
      <c r="L64" s="157">
        <v>83.55701094672601</v>
      </c>
      <c r="M64" s="157">
        <v>125.70022359544458</v>
      </c>
      <c r="N64" s="157">
        <v>118.35925232787633</v>
      </c>
    </row>
    <row r="65" spans="1:14" ht="12.75" customHeight="1" x14ac:dyDescent="0.2">
      <c r="B65" s="90" t="s">
        <v>4</v>
      </c>
      <c r="C65" s="157">
        <v>90.117362821232547</v>
      </c>
      <c r="D65" s="157">
        <v>62.971524815482859</v>
      </c>
      <c r="E65" s="157">
        <v>91.908444080902768</v>
      </c>
      <c r="F65" s="157">
        <v>93.823102404594437</v>
      </c>
      <c r="G65" s="157">
        <v>86.968376384785898</v>
      </c>
      <c r="H65" s="157">
        <v>63.927762743304925</v>
      </c>
      <c r="I65" s="157">
        <v>115.82294682350862</v>
      </c>
      <c r="J65" s="157">
        <v>120.18669807250996</v>
      </c>
      <c r="K65" s="157">
        <v>120.12553610346764</v>
      </c>
      <c r="L65" s="157">
        <v>83.310558232086606</v>
      </c>
      <c r="M65" s="157">
        <v>124.55928212538815</v>
      </c>
      <c r="N65" s="157">
        <v>110.92088033910116</v>
      </c>
    </row>
    <row r="66" spans="1:14" ht="12.75" customHeight="1" x14ac:dyDescent="0.2">
      <c r="B66" s="90" t="s">
        <v>1</v>
      </c>
      <c r="C66" s="157">
        <v>90.856032892171214</v>
      </c>
      <c r="D66" s="157">
        <v>68.750957040490619</v>
      </c>
      <c r="E66" s="157">
        <v>92.505172882874618</v>
      </c>
      <c r="F66" s="157">
        <v>93.338319250834914</v>
      </c>
      <c r="G66" s="157">
        <v>84.883920058625236</v>
      </c>
      <c r="H66" s="157">
        <v>65.017132860920128</v>
      </c>
      <c r="I66" s="157">
        <v>115.16652523100791</v>
      </c>
      <c r="J66" s="157">
        <v>122.84213162064667</v>
      </c>
      <c r="K66" s="157">
        <v>115.43172340908134</v>
      </c>
      <c r="L66" s="157">
        <v>85.71767139628345</v>
      </c>
      <c r="M66" s="157">
        <v>126.61639487801344</v>
      </c>
      <c r="N66" s="157">
        <v>105.29131207820353</v>
      </c>
    </row>
    <row r="67" spans="1:14" ht="12.75" customHeight="1" x14ac:dyDescent="0.2">
      <c r="B67" s="90" t="s">
        <v>2</v>
      </c>
      <c r="C67" s="157">
        <v>91.014942779866999</v>
      </c>
      <c r="D67" s="157">
        <v>66.957654007003995</v>
      </c>
      <c r="E67" s="157">
        <v>93.934766963014567</v>
      </c>
      <c r="F67" s="157">
        <v>95.377816665885518</v>
      </c>
      <c r="G67" s="157">
        <v>87.091841926457533</v>
      </c>
      <c r="H67" s="157">
        <v>60.935442501435681</v>
      </c>
      <c r="I67" s="157">
        <v>124.72499733045829</v>
      </c>
      <c r="J67" s="157">
        <v>124.71398843556321</v>
      </c>
      <c r="K67" s="157">
        <v>121.98978601968872</v>
      </c>
      <c r="L67" s="157">
        <v>85.049297397432412</v>
      </c>
      <c r="M67" s="157">
        <v>121.31134217373699</v>
      </c>
      <c r="N67" s="157">
        <v>100.61281707390881</v>
      </c>
    </row>
    <row r="68" spans="1:14" ht="26.25" customHeight="1" x14ac:dyDescent="0.2">
      <c r="A68" s="123">
        <v>2005</v>
      </c>
      <c r="B68" s="90" t="s">
        <v>3</v>
      </c>
      <c r="C68" s="157">
        <v>88.522511659078788</v>
      </c>
      <c r="D68" s="157">
        <v>66.959712002988212</v>
      </c>
      <c r="E68" s="157">
        <v>91.697628550389013</v>
      </c>
      <c r="F68" s="157">
        <v>92.578967429239611</v>
      </c>
      <c r="G68" s="157">
        <v>88.517316266795149</v>
      </c>
      <c r="H68" s="157">
        <v>60.873361988944438</v>
      </c>
      <c r="I68" s="157">
        <v>121.24108425574515</v>
      </c>
      <c r="J68" s="157">
        <v>112.33027360848472</v>
      </c>
      <c r="K68" s="157">
        <v>124.46256079013141</v>
      </c>
      <c r="L68" s="157">
        <v>86.170443582173718</v>
      </c>
      <c r="M68" s="157">
        <v>113.06662573783377</v>
      </c>
      <c r="N68" s="157">
        <v>97.810474749712057</v>
      </c>
    </row>
    <row r="69" spans="1:14" ht="12.75" customHeight="1" x14ac:dyDescent="0.2">
      <c r="B69" s="90" t="s">
        <v>4</v>
      </c>
      <c r="C69" s="157">
        <v>88.118999247885611</v>
      </c>
      <c r="D69" s="157">
        <v>67.159500081131114</v>
      </c>
      <c r="E69" s="157">
        <v>90.987522866285971</v>
      </c>
      <c r="F69" s="157">
        <v>87.796709927268452</v>
      </c>
      <c r="G69" s="157">
        <v>84.963687375868417</v>
      </c>
      <c r="H69" s="157">
        <v>60.03054455778657</v>
      </c>
      <c r="I69" s="157">
        <v>127.32999949647571</v>
      </c>
      <c r="J69" s="157">
        <v>109.52388194959885</v>
      </c>
      <c r="K69" s="157">
        <v>114.14067781965049</v>
      </c>
      <c r="L69" s="157">
        <v>89.462753668631692</v>
      </c>
      <c r="M69" s="157">
        <v>105.01277907491829</v>
      </c>
      <c r="N69" s="157">
        <v>107.99755271695879</v>
      </c>
    </row>
    <row r="70" spans="1:14" ht="12.75" customHeight="1" x14ac:dyDescent="0.2">
      <c r="B70" s="90" t="s">
        <v>1</v>
      </c>
      <c r="C70" s="157">
        <v>88.585734361065221</v>
      </c>
      <c r="D70" s="157">
        <v>69.195607016738649</v>
      </c>
      <c r="E70" s="157">
        <v>92.32135074810077</v>
      </c>
      <c r="F70" s="157">
        <v>90.774841945741201</v>
      </c>
      <c r="G70" s="157">
        <v>82.644660987738646</v>
      </c>
      <c r="H70" s="157">
        <v>61.415594362637869</v>
      </c>
      <c r="I70" s="157">
        <v>130.80262732364244</v>
      </c>
      <c r="J70" s="157">
        <v>113.27034425959882</v>
      </c>
      <c r="K70" s="157">
        <v>114.45720364122735</v>
      </c>
      <c r="L70" s="157">
        <v>87.299286300859592</v>
      </c>
      <c r="M70" s="157">
        <v>95.593714787281513</v>
      </c>
      <c r="N70" s="157">
        <v>110.15711857316508</v>
      </c>
    </row>
    <row r="71" spans="1:14" ht="12.75" customHeight="1" x14ac:dyDescent="0.2">
      <c r="B71" s="90" t="s">
        <v>2</v>
      </c>
      <c r="C71" s="157">
        <v>89.995438331197008</v>
      </c>
      <c r="D71" s="157">
        <v>75.897815957126582</v>
      </c>
      <c r="E71" s="157">
        <v>93.959758619498714</v>
      </c>
      <c r="F71" s="157">
        <v>89.488888101933526</v>
      </c>
      <c r="G71" s="157">
        <v>82.199288141185946</v>
      </c>
      <c r="H71" s="157">
        <v>66.818385092025764</v>
      </c>
      <c r="I71" s="157">
        <v>124.59851908159816</v>
      </c>
      <c r="J71" s="157">
        <v>122.78473741855534</v>
      </c>
      <c r="K71" s="157">
        <v>113.60601935353677</v>
      </c>
      <c r="L71" s="157">
        <v>90.377486454809016</v>
      </c>
      <c r="M71" s="157">
        <v>90.281755660150978</v>
      </c>
      <c r="N71" s="157">
        <v>112.28165916122515</v>
      </c>
    </row>
    <row r="72" spans="1:14" ht="26.25" customHeight="1" x14ac:dyDescent="0.2">
      <c r="A72" s="123">
        <v>2006</v>
      </c>
      <c r="B72" s="90" t="s">
        <v>3</v>
      </c>
      <c r="C72" s="157">
        <v>92.394649902277621</v>
      </c>
      <c r="D72" s="157">
        <v>83.40743187793899</v>
      </c>
      <c r="E72" s="157">
        <v>98.769762907616808</v>
      </c>
      <c r="F72" s="157">
        <v>95.435869243197459</v>
      </c>
      <c r="G72" s="157">
        <v>84.198557231838763</v>
      </c>
      <c r="H72" s="157">
        <v>69.650396653764787</v>
      </c>
      <c r="I72" s="157">
        <v>134.60287623795966</v>
      </c>
      <c r="J72" s="157">
        <v>129.59040814796839</v>
      </c>
      <c r="K72" s="157">
        <v>117.58187688370309</v>
      </c>
      <c r="L72" s="157">
        <v>92.233032358635896</v>
      </c>
      <c r="M72" s="157">
        <v>80.653760800338063</v>
      </c>
      <c r="N72" s="157">
        <v>106.26916153761303</v>
      </c>
    </row>
    <row r="73" spans="1:14" ht="12.75" customHeight="1" x14ac:dyDescent="0.2">
      <c r="B73" s="90" t="s">
        <v>4</v>
      </c>
      <c r="C73" s="157">
        <v>93.088032743372011</v>
      </c>
      <c r="D73" s="157">
        <v>89.367262679298904</v>
      </c>
      <c r="E73" s="157">
        <v>100.01584622919896</v>
      </c>
      <c r="F73" s="157">
        <v>102.15060158421764</v>
      </c>
      <c r="G73" s="157">
        <v>85.946316437059735</v>
      </c>
      <c r="H73" s="157">
        <v>68.704697134749239</v>
      </c>
      <c r="I73" s="157">
        <v>132.31733678925121</v>
      </c>
      <c r="J73" s="157">
        <v>121.36906751310195</v>
      </c>
      <c r="K73" s="157">
        <v>127.7496331134307</v>
      </c>
      <c r="L73" s="157">
        <v>94.071622662718497</v>
      </c>
      <c r="M73" s="157">
        <v>76.506385453897124</v>
      </c>
      <c r="N73" s="157">
        <v>104.16324876911773</v>
      </c>
    </row>
    <row r="74" spans="1:14" ht="12.75" customHeight="1" x14ac:dyDescent="0.2">
      <c r="B74" s="90" t="s">
        <v>1</v>
      </c>
      <c r="C74" s="157">
        <v>92.207568063111395</v>
      </c>
      <c r="D74" s="157">
        <v>97.998198427709838</v>
      </c>
      <c r="E74" s="157">
        <v>98.673279971593786</v>
      </c>
      <c r="F74" s="157">
        <v>104.68133524385279</v>
      </c>
      <c r="G74" s="157">
        <v>90.674170232417623</v>
      </c>
      <c r="H74" s="157">
        <v>67.306540631132876</v>
      </c>
      <c r="I74" s="157">
        <v>129.08336606547266</v>
      </c>
      <c r="J74" s="157">
        <v>106.53836315639599</v>
      </c>
      <c r="K74" s="157">
        <v>141.24538717091184</v>
      </c>
      <c r="L74" s="157">
        <v>92.285777340546304</v>
      </c>
      <c r="M74" s="157">
        <v>75.375966856512321</v>
      </c>
      <c r="N74" s="157">
        <v>96.739631386054612</v>
      </c>
    </row>
    <row r="75" spans="1:14" ht="12.75" customHeight="1" x14ac:dyDescent="0.2">
      <c r="B75" s="90" t="s">
        <v>2</v>
      </c>
      <c r="C75" s="157">
        <v>91.635882116463605</v>
      </c>
      <c r="D75" s="157">
        <v>102.83533669964828</v>
      </c>
      <c r="E75" s="157">
        <v>96.609545740639192</v>
      </c>
      <c r="F75" s="157">
        <v>107.39762285852957</v>
      </c>
      <c r="G75" s="157">
        <v>93.462983790805239</v>
      </c>
      <c r="H75" s="157">
        <v>59.83555743156689</v>
      </c>
      <c r="I75" s="157">
        <v>127.58473852718139</v>
      </c>
      <c r="J75" s="157">
        <v>95.387907395500136</v>
      </c>
      <c r="K75" s="157">
        <v>138.66161868889785</v>
      </c>
      <c r="L75" s="157">
        <v>93.229127974641386</v>
      </c>
      <c r="M75" s="157">
        <v>80.198068574742067</v>
      </c>
      <c r="N75" s="157">
        <v>95.106194963284878</v>
      </c>
    </row>
    <row r="76" spans="1:14" ht="26.25" customHeight="1" x14ac:dyDescent="0.2">
      <c r="A76" s="123">
        <v>2007</v>
      </c>
      <c r="B76" s="90" t="s">
        <v>3</v>
      </c>
      <c r="C76" s="157">
        <v>91.101730784550298</v>
      </c>
      <c r="D76" s="157">
        <v>100.30987049935352</v>
      </c>
      <c r="E76" s="157">
        <v>94.241153437343385</v>
      </c>
      <c r="F76" s="157">
        <v>105.57802277656606</v>
      </c>
      <c r="G76" s="157">
        <v>98.481098146821054</v>
      </c>
      <c r="H76" s="157">
        <v>49.546087404321291</v>
      </c>
      <c r="I76" s="157">
        <v>131.12257412942603</v>
      </c>
      <c r="J76" s="157">
        <v>98.057327718473161</v>
      </c>
      <c r="K76" s="157">
        <v>125.29477223978087</v>
      </c>
      <c r="L76" s="157">
        <v>93.121329112760918</v>
      </c>
      <c r="M76" s="157">
        <v>84.631771960429006</v>
      </c>
      <c r="N76" s="157">
        <v>100.08243286742888</v>
      </c>
    </row>
    <row r="77" spans="1:14" ht="12.75" customHeight="1" x14ac:dyDescent="0.2">
      <c r="B77" s="90" t="s">
        <v>4</v>
      </c>
      <c r="C77" s="157">
        <v>89.733535338837726</v>
      </c>
      <c r="D77" s="157">
        <v>97.830323167636678</v>
      </c>
      <c r="E77" s="157">
        <v>90.056671329870042</v>
      </c>
      <c r="F77" s="157">
        <v>99.035355141813923</v>
      </c>
      <c r="G77" s="157">
        <v>97.044132822659876</v>
      </c>
      <c r="H77" s="157">
        <v>39.990889030003437</v>
      </c>
      <c r="I77" s="157">
        <v>130.5720129107122</v>
      </c>
      <c r="J77" s="157">
        <v>95.713026364185779</v>
      </c>
      <c r="K77" s="157">
        <v>113.19332796861026</v>
      </c>
      <c r="L77" s="157">
        <v>95.185387358206171</v>
      </c>
      <c r="M77" s="157">
        <v>96.475581390815066</v>
      </c>
      <c r="N77" s="157">
        <v>94.234454476726881</v>
      </c>
    </row>
    <row r="78" spans="1:14" ht="12.75" customHeight="1" x14ac:dyDescent="0.2">
      <c r="B78" s="90" t="s">
        <v>1</v>
      </c>
      <c r="C78" s="157">
        <v>89.508266446732151</v>
      </c>
      <c r="D78" s="157">
        <v>97.801183789859508</v>
      </c>
      <c r="E78" s="157">
        <v>91.074247005365422</v>
      </c>
      <c r="F78" s="157">
        <v>99.657175525883332</v>
      </c>
      <c r="G78" s="157">
        <v>94.930233155224556</v>
      </c>
      <c r="H78" s="157">
        <v>36.811932081557309</v>
      </c>
      <c r="I78" s="157">
        <v>130.73871805698673</v>
      </c>
      <c r="J78" s="157">
        <v>111.11756436563886</v>
      </c>
      <c r="K78" s="157">
        <v>116.43307414503215</v>
      </c>
      <c r="L78" s="157">
        <v>94.16211886870218</v>
      </c>
      <c r="M78" s="157">
        <v>92.929676135801799</v>
      </c>
      <c r="N78" s="157">
        <v>90.136720419193921</v>
      </c>
    </row>
    <row r="79" spans="1:14" ht="12.75" customHeight="1" x14ac:dyDescent="0.2">
      <c r="B79" s="90" t="s">
        <v>2</v>
      </c>
      <c r="C79" s="157">
        <v>90.767347617690419</v>
      </c>
      <c r="D79" s="157">
        <v>105.62367686203477</v>
      </c>
      <c r="E79" s="157">
        <v>91.883901519273849</v>
      </c>
      <c r="F79" s="157">
        <v>101.34188761736687</v>
      </c>
      <c r="G79" s="157">
        <v>95.700367383139792</v>
      </c>
      <c r="H79" s="157">
        <v>42.88173200079013</v>
      </c>
      <c r="I79" s="157">
        <v>135.96802926965069</v>
      </c>
      <c r="J79" s="157">
        <v>96.052243946069694</v>
      </c>
      <c r="K79" s="157">
        <v>117.66750120513261</v>
      </c>
      <c r="L79" s="157">
        <v>93.75550646129868</v>
      </c>
      <c r="M79" s="157">
        <v>88.365509301506137</v>
      </c>
      <c r="N79" s="157">
        <v>99.991435120066782</v>
      </c>
    </row>
    <row r="80" spans="1:14" ht="26.25" customHeight="1" x14ac:dyDescent="0.2">
      <c r="A80" s="123">
        <v>2008</v>
      </c>
      <c r="B80" s="90" t="s">
        <v>3</v>
      </c>
      <c r="C80" s="157">
        <v>94.223878444251667</v>
      </c>
      <c r="D80" s="157">
        <v>114.6235591031334</v>
      </c>
      <c r="E80" s="157">
        <v>97.508513531131499</v>
      </c>
      <c r="F80" s="157">
        <v>104.4642774321015</v>
      </c>
      <c r="G80" s="157">
        <v>93.079345465713644</v>
      </c>
      <c r="H80" s="157">
        <v>52.644592141547342</v>
      </c>
      <c r="I80" s="157">
        <v>135.45956797683849</v>
      </c>
      <c r="J80" s="157">
        <v>106.84829379883196</v>
      </c>
      <c r="K80" s="157">
        <v>124.45903218035653</v>
      </c>
      <c r="L80" s="157">
        <v>98.621204640760268</v>
      </c>
      <c r="M80" s="157">
        <v>83.293375839675278</v>
      </c>
      <c r="N80" s="157">
        <v>96.311110548666377</v>
      </c>
    </row>
    <row r="81" spans="1:14" ht="12.75" customHeight="1" x14ac:dyDescent="0.2">
      <c r="B81" s="90" t="s">
        <v>4</v>
      </c>
      <c r="C81" s="157">
        <v>95.721942004238514</v>
      </c>
      <c r="D81" s="157">
        <v>117.3359034796721</v>
      </c>
      <c r="E81" s="157">
        <v>100.26261014057494</v>
      </c>
      <c r="F81" s="157">
        <v>104.50486733370413</v>
      </c>
      <c r="G81" s="157">
        <v>84.953468528796378</v>
      </c>
      <c r="H81" s="157">
        <v>58.941369472503396</v>
      </c>
      <c r="I81" s="157">
        <v>141.27503724496555</v>
      </c>
      <c r="J81" s="157">
        <v>116.91153780776679</v>
      </c>
      <c r="K81" s="157">
        <v>126.3357467370479</v>
      </c>
      <c r="L81" s="157">
        <v>96.391493588554752</v>
      </c>
      <c r="M81" s="157">
        <v>80.974679441764295</v>
      </c>
      <c r="N81" s="157">
        <v>93.541393655726338</v>
      </c>
    </row>
    <row r="82" spans="1:14" ht="12.75" customHeight="1" x14ac:dyDescent="0.2">
      <c r="B82" s="90" t="s">
        <v>1</v>
      </c>
      <c r="C82" s="157">
        <v>95.255062699778222</v>
      </c>
      <c r="D82" s="157">
        <v>117.05550396893786</v>
      </c>
      <c r="E82" s="157">
        <v>99.032484761437289</v>
      </c>
      <c r="F82" s="157">
        <v>101.65051112252671</v>
      </c>
      <c r="G82" s="157">
        <v>85.675275707838878</v>
      </c>
      <c r="H82" s="157">
        <v>63.798836194865864</v>
      </c>
      <c r="I82" s="157">
        <v>134.61077477949851</v>
      </c>
      <c r="J82" s="157">
        <v>108.62490911848022</v>
      </c>
      <c r="K82" s="157">
        <v>127.18706711614196</v>
      </c>
      <c r="L82" s="157">
        <v>95.778716720358815</v>
      </c>
      <c r="M82" s="157">
        <v>85.782176433959208</v>
      </c>
      <c r="N82" s="157">
        <v>89.839839851907584</v>
      </c>
    </row>
    <row r="83" spans="1:14" ht="12.75" customHeight="1" x14ac:dyDescent="0.2">
      <c r="B83" s="90" t="s">
        <v>2</v>
      </c>
      <c r="C83" s="157">
        <v>92.180573080995302</v>
      </c>
      <c r="D83" s="157">
        <v>108.82805522625702</v>
      </c>
      <c r="E83" s="157">
        <v>94.694499676518816</v>
      </c>
      <c r="F83" s="157">
        <v>98.782061499124026</v>
      </c>
      <c r="G83" s="157">
        <v>77.431804842048663</v>
      </c>
      <c r="H83" s="157">
        <v>59.707319940768357</v>
      </c>
      <c r="I83" s="157">
        <v>123.51864681861267</v>
      </c>
      <c r="J83" s="157">
        <v>106.90860481575585</v>
      </c>
      <c r="K83" s="157">
        <v>119.07712828046253</v>
      </c>
      <c r="L83" s="157">
        <v>94.280103545106797</v>
      </c>
      <c r="M83" s="157">
        <v>88.940424912898166</v>
      </c>
      <c r="N83" s="157">
        <v>89.93806555935204</v>
      </c>
    </row>
    <row r="84" spans="1:14" ht="26.25" customHeight="1" x14ac:dyDescent="0.2">
      <c r="A84" s="123">
        <v>2009</v>
      </c>
      <c r="B84" s="90" t="s">
        <v>3</v>
      </c>
      <c r="C84" s="157">
        <v>89.319494431150929</v>
      </c>
      <c r="D84" s="157">
        <v>104.0713827573601</v>
      </c>
      <c r="E84" s="157">
        <v>88.346683877110422</v>
      </c>
      <c r="F84" s="157">
        <v>98.918372638928332</v>
      </c>
      <c r="G84" s="157">
        <v>76.084565473422472</v>
      </c>
      <c r="H84" s="157">
        <v>53.630168494808103</v>
      </c>
      <c r="I84" s="157">
        <v>110.24493011060687</v>
      </c>
      <c r="J84" s="157">
        <v>94.774703218949142</v>
      </c>
      <c r="K84" s="157">
        <v>106.23284831392462</v>
      </c>
      <c r="L84" s="157">
        <v>87.74474057558362</v>
      </c>
      <c r="M84" s="157">
        <v>98.668576500401002</v>
      </c>
      <c r="N84" s="157">
        <v>89.123403286423851</v>
      </c>
    </row>
    <row r="85" spans="1:14" ht="12.75" customHeight="1" x14ac:dyDescent="0.2">
      <c r="B85" s="90" t="s">
        <v>4</v>
      </c>
      <c r="C85" s="157">
        <v>86.566494686056174</v>
      </c>
      <c r="D85" s="157">
        <v>104.54102543977903</v>
      </c>
      <c r="E85" s="157">
        <v>85.783554429259866</v>
      </c>
      <c r="F85" s="157">
        <v>101.83325810270536</v>
      </c>
      <c r="G85" s="157">
        <v>82.70853654760694</v>
      </c>
      <c r="H85" s="157">
        <v>50.379190132255239</v>
      </c>
      <c r="I85" s="157">
        <v>95.734859455355803</v>
      </c>
      <c r="J85" s="157">
        <v>94.442308187662036</v>
      </c>
      <c r="K85" s="157">
        <v>93.000636971708573</v>
      </c>
      <c r="L85" s="157">
        <v>86.536586502966657</v>
      </c>
      <c r="M85" s="157">
        <v>91.615892579089092</v>
      </c>
      <c r="N85" s="157">
        <v>88.106656952055474</v>
      </c>
    </row>
    <row r="86" spans="1:14" ht="12.75" customHeight="1" x14ac:dyDescent="0.2">
      <c r="B86" s="90" t="s">
        <v>1</v>
      </c>
      <c r="C86" s="157">
        <v>89.547695067298648</v>
      </c>
      <c r="D86" s="157">
        <v>108.18469952332197</v>
      </c>
      <c r="E86" s="157">
        <v>88.817762092983244</v>
      </c>
      <c r="F86" s="157">
        <v>106.35849821549634</v>
      </c>
      <c r="G86" s="157">
        <v>89.742922291197132</v>
      </c>
      <c r="H86" s="157">
        <v>50.537312875839007</v>
      </c>
      <c r="I86" s="157">
        <v>98.073266882143315</v>
      </c>
      <c r="J86" s="157">
        <v>92.232464600346958</v>
      </c>
      <c r="K86" s="157">
        <v>102.77915815299001</v>
      </c>
      <c r="L86" s="157">
        <v>91.693268778499771</v>
      </c>
      <c r="M86" s="157">
        <v>94.119958536303685</v>
      </c>
      <c r="N86" s="157">
        <v>91.41462650949677</v>
      </c>
    </row>
    <row r="87" spans="1:14" ht="12.75" customHeight="1" x14ac:dyDescent="0.2">
      <c r="B87" s="90" t="s">
        <v>2</v>
      </c>
      <c r="C87" s="157">
        <v>89.403263968212414</v>
      </c>
      <c r="D87" s="157">
        <v>109.19899540797569</v>
      </c>
      <c r="E87" s="157">
        <v>89.436243067243552</v>
      </c>
      <c r="F87" s="157">
        <v>105.76865588612758</v>
      </c>
      <c r="G87" s="157">
        <v>97.033018293171338</v>
      </c>
      <c r="H87" s="157">
        <v>49.095440367553486</v>
      </c>
      <c r="I87" s="157">
        <v>99.588697287333702</v>
      </c>
      <c r="J87" s="157">
        <v>91.527940519279994</v>
      </c>
      <c r="K87" s="157">
        <v>112.78164986489894</v>
      </c>
      <c r="L87" s="157">
        <v>93.139313428988942</v>
      </c>
      <c r="M87" s="157">
        <v>92.636206903383041</v>
      </c>
      <c r="N87" s="157">
        <v>87.313332146061526</v>
      </c>
    </row>
    <row r="88" spans="1:14" ht="26.25" customHeight="1" x14ac:dyDescent="0.2">
      <c r="A88" s="123">
        <v>2010</v>
      </c>
      <c r="B88" s="90" t="s">
        <v>3</v>
      </c>
      <c r="C88" s="157">
        <v>89.690910817268531</v>
      </c>
      <c r="D88" s="157">
        <v>119.07452546542797</v>
      </c>
      <c r="E88" s="157">
        <v>88.147694238080078</v>
      </c>
      <c r="F88" s="157">
        <v>101.06476513136846</v>
      </c>
      <c r="G88" s="157">
        <v>100.87759985500051</v>
      </c>
      <c r="H88" s="157">
        <v>46.075411415223229</v>
      </c>
      <c r="I88" s="157">
        <v>104.50843351798316</v>
      </c>
      <c r="J88" s="157">
        <v>79.903856860808148</v>
      </c>
      <c r="K88" s="157">
        <v>115.79865937399971</v>
      </c>
      <c r="L88" s="157">
        <v>97.225884227421616</v>
      </c>
      <c r="M88" s="157">
        <v>90.087099620191495</v>
      </c>
      <c r="N88" s="157">
        <v>95.767754454878528</v>
      </c>
    </row>
    <row r="89" spans="1:14" ht="12.75" customHeight="1" x14ac:dyDescent="0.2">
      <c r="B89" s="90" t="s">
        <v>4</v>
      </c>
      <c r="C89" s="157">
        <v>89.342279334399507</v>
      </c>
      <c r="D89" s="157">
        <v>118.53143845974355</v>
      </c>
      <c r="E89" s="157">
        <v>89.256645622255959</v>
      </c>
      <c r="F89" s="157">
        <v>98.727981826768186</v>
      </c>
      <c r="G89" s="157">
        <v>109.98402033510088</v>
      </c>
      <c r="H89" s="157">
        <v>45.519431374992067</v>
      </c>
      <c r="I89" s="157">
        <v>110.75248362530701</v>
      </c>
      <c r="J89" s="157">
        <v>83.055261368787669</v>
      </c>
      <c r="K89" s="157">
        <v>111.8019780080498</v>
      </c>
      <c r="L89" s="157">
        <v>99.779542462903322</v>
      </c>
      <c r="M89" s="157">
        <v>87.481196402210657</v>
      </c>
      <c r="N89" s="157">
        <v>89.58671330689107</v>
      </c>
    </row>
    <row r="90" spans="1:14" ht="12.75" customHeight="1" x14ac:dyDescent="0.2">
      <c r="B90" s="90" t="s">
        <v>1</v>
      </c>
      <c r="C90" s="157">
        <v>89.258309023079093</v>
      </c>
      <c r="D90" s="157">
        <v>115.54693762148003</v>
      </c>
      <c r="E90" s="157">
        <v>91.091439678471403</v>
      </c>
      <c r="F90" s="157">
        <v>100.78669098790589</v>
      </c>
      <c r="G90" s="157">
        <v>110.98434687902567</v>
      </c>
      <c r="H90" s="157">
        <v>48.593707681175417</v>
      </c>
      <c r="I90" s="157">
        <v>112.71547317890706</v>
      </c>
      <c r="J90" s="157">
        <v>88.517089023475691</v>
      </c>
      <c r="K90" s="157">
        <v>111.17372510973996</v>
      </c>
      <c r="L90" s="157">
        <v>98.547892871549124</v>
      </c>
      <c r="M90" s="157">
        <v>84.565532695992587</v>
      </c>
      <c r="N90" s="157">
        <v>83.952598453607635</v>
      </c>
    </row>
    <row r="91" spans="1:14" ht="12.75" customHeight="1" x14ac:dyDescent="0.2">
      <c r="B91" s="90" t="s">
        <v>2</v>
      </c>
      <c r="C91" s="157">
        <v>85.858552423635317</v>
      </c>
      <c r="D91" s="157">
        <v>103.83276436033364</v>
      </c>
      <c r="E91" s="157">
        <v>88.445998666508274</v>
      </c>
      <c r="F91" s="157">
        <v>92.550893126278055</v>
      </c>
      <c r="G91" s="157">
        <v>103.60842613063065</v>
      </c>
      <c r="H91" s="157">
        <v>49.859833483233345</v>
      </c>
      <c r="I91" s="157">
        <v>115.60964372021252</v>
      </c>
      <c r="J91" s="157">
        <v>81.972664825161999</v>
      </c>
      <c r="K91" s="157">
        <v>111.64910586834513</v>
      </c>
      <c r="L91" s="157">
        <v>96.937779960337977</v>
      </c>
      <c r="M91" s="157">
        <v>81.798305064559372</v>
      </c>
      <c r="N91" s="157">
        <v>80.77791521751513</v>
      </c>
    </row>
    <row r="92" spans="1:14" ht="26.25" customHeight="1" x14ac:dyDescent="0.2">
      <c r="A92" s="123">
        <v>2011</v>
      </c>
      <c r="B92" s="90" t="s">
        <v>3</v>
      </c>
      <c r="C92" s="157">
        <v>87.82969198398122</v>
      </c>
      <c r="D92" s="157">
        <v>90.321548054893583</v>
      </c>
      <c r="E92" s="157">
        <v>94.01493859519546</v>
      </c>
      <c r="F92" s="157">
        <v>97.524334006239059</v>
      </c>
      <c r="G92" s="157">
        <v>89.742412524038812</v>
      </c>
      <c r="H92" s="157">
        <v>63.562091851286425</v>
      </c>
      <c r="I92" s="157">
        <v>117.81652010926214</v>
      </c>
      <c r="J92" s="157">
        <v>94.038444957634937</v>
      </c>
      <c r="K92" s="157">
        <v>124.21419394537351</v>
      </c>
      <c r="L92" s="157">
        <v>93.479493779352453</v>
      </c>
      <c r="M92" s="157">
        <v>74.215481376670667</v>
      </c>
      <c r="N92" s="157">
        <v>86.905993522958838</v>
      </c>
    </row>
    <row r="93" spans="1:14" ht="12.75" customHeight="1" x14ac:dyDescent="0.2">
      <c r="B93" s="90" t="s">
        <v>4</v>
      </c>
      <c r="C93" s="157">
        <v>91.060411078354136</v>
      </c>
      <c r="D93" s="157">
        <v>88.4766687010966</v>
      </c>
      <c r="E93" s="157">
        <v>97.715946082760496</v>
      </c>
      <c r="F93" s="157">
        <v>100.00937383254193</v>
      </c>
      <c r="G93" s="157">
        <v>83.143908088133543</v>
      </c>
      <c r="H93" s="157">
        <v>75.065049527050292</v>
      </c>
      <c r="I93" s="157">
        <v>118.61767166515023</v>
      </c>
      <c r="J93" s="157">
        <v>90.306869403348202</v>
      </c>
      <c r="K93" s="157">
        <v>135.01373758387379</v>
      </c>
      <c r="L93" s="157">
        <v>94.86919848732137</v>
      </c>
      <c r="M93" s="157">
        <v>81.029112811723991</v>
      </c>
      <c r="N93" s="157">
        <v>86.249075868298107</v>
      </c>
    </row>
    <row r="94" spans="1:14" ht="12.75" customHeight="1" x14ac:dyDescent="0.2">
      <c r="B94" s="90" t="s">
        <v>1</v>
      </c>
      <c r="C94" s="157">
        <v>89.774453286452811</v>
      </c>
      <c r="D94" s="157">
        <v>87.784739189686988</v>
      </c>
      <c r="E94" s="157">
        <v>95.929707500633484</v>
      </c>
      <c r="F94" s="157">
        <v>94.769843758449539</v>
      </c>
      <c r="G94" s="157">
        <v>77.106470161485277</v>
      </c>
      <c r="H94" s="157">
        <v>76.283327106813488</v>
      </c>
      <c r="I94" s="157">
        <v>120.62528569228699</v>
      </c>
      <c r="J94" s="157">
        <v>86.287054897110352</v>
      </c>
      <c r="K94" s="157">
        <v>131.72469176786888</v>
      </c>
      <c r="L94" s="157">
        <v>93.969158152482649</v>
      </c>
      <c r="M94" s="157">
        <v>82.155516046094718</v>
      </c>
      <c r="N94" s="157">
        <v>83.536111980033667</v>
      </c>
    </row>
    <row r="95" spans="1:14" ht="12.75" customHeight="1" x14ac:dyDescent="0.2">
      <c r="B95" s="90" t="s">
        <v>2</v>
      </c>
      <c r="C95" s="157">
        <v>91.240910372874723</v>
      </c>
      <c r="D95" s="157">
        <v>93.990603320239217</v>
      </c>
      <c r="E95" s="157">
        <v>96.743108809758183</v>
      </c>
      <c r="F95" s="157">
        <v>94.297012519486131</v>
      </c>
      <c r="G95" s="157">
        <v>78.046883451880575</v>
      </c>
      <c r="H95" s="157">
        <v>78.381472089519747</v>
      </c>
      <c r="I95" s="157">
        <v>118.96865876642093</v>
      </c>
      <c r="J95" s="157">
        <v>86.834308848882287</v>
      </c>
      <c r="K95" s="157">
        <v>129.47487474456409</v>
      </c>
      <c r="L95" s="157">
        <v>97.435650875107441</v>
      </c>
      <c r="M95" s="157">
        <v>85.796042610236157</v>
      </c>
      <c r="N95" s="157">
        <v>82.141266732039938</v>
      </c>
    </row>
    <row r="96" spans="1:14" ht="26.25" customHeight="1" x14ac:dyDescent="0.2">
      <c r="A96" s="123">
        <v>2012</v>
      </c>
      <c r="B96" s="90" t="s">
        <v>3</v>
      </c>
      <c r="C96" s="157">
        <v>92.545363357547913</v>
      </c>
      <c r="D96" s="157">
        <v>101.98247282457359</v>
      </c>
      <c r="E96" s="157">
        <v>96.204695293305235</v>
      </c>
      <c r="F96" s="157">
        <v>90.184442085748231</v>
      </c>
      <c r="G96" s="157">
        <v>91.453400305795526</v>
      </c>
      <c r="H96" s="157">
        <v>78.613048668385701</v>
      </c>
      <c r="I96" s="157">
        <v>118.99387956935863</v>
      </c>
      <c r="J96" s="157">
        <v>90.982407808642648</v>
      </c>
      <c r="K96" s="157">
        <v>108.54425939682477</v>
      </c>
      <c r="L96" s="157">
        <v>100.61467505045479</v>
      </c>
      <c r="M96" s="157">
        <v>94.912095997120986</v>
      </c>
      <c r="N96" s="157">
        <v>77.541182861821923</v>
      </c>
    </row>
    <row r="97" spans="1:14" ht="12.75" customHeight="1" x14ac:dyDescent="0.2">
      <c r="B97" s="90" t="s">
        <v>4</v>
      </c>
      <c r="C97" s="157">
        <v>90.43564042925631</v>
      </c>
      <c r="D97" s="157">
        <v>108.90832471165614</v>
      </c>
      <c r="E97" s="157">
        <v>94.015793380651516</v>
      </c>
      <c r="F97" s="157">
        <v>87.005803222040697</v>
      </c>
      <c r="G97" s="157">
        <v>93.80917816418112</v>
      </c>
      <c r="H97" s="157">
        <v>75.266426890892404</v>
      </c>
      <c r="I97" s="157">
        <v>120.67478153726042</v>
      </c>
      <c r="J97" s="157">
        <v>89.605993072953453</v>
      </c>
      <c r="K97" s="157">
        <v>102.0653593367249</v>
      </c>
      <c r="L97" s="157">
        <v>98.477492329630934</v>
      </c>
      <c r="M97" s="157">
        <v>86.647345676606534</v>
      </c>
      <c r="N97" s="157">
        <v>76.395896199815027</v>
      </c>
    </row>
    <row r="98" spans="1:14" ht="12.75" customHeight="1" x14ac:dyDescent="0.2">
      <c r="B98" s="90" t="s">
        <v>1</v>
      </c>
      <c r="C98" s="157">
        <v>92.117718361350441</v>
      </c>
      <c r="D98" s="157">
        <v>117.62556596176582</v>
      </c>
      <c r="E98" s="157">
        <v>93.543648043128655</v>
      </c>
      <c r="F98" s="157">
        <v>88.488130479027234</v>
      </c>
      <c r="G98" s="157">
        <v>92.22165402249891</v>
      </c>
      <c r="H98" s="157">
        <v>71.09374948616707</v>
      </c>
      <c r="I98" s="157">
        <v>116.72674756727065</v>
      </c>
      <c r="J98" s="157">
        <v>92.756127854838667</v>
      </c>
      <c r="K98" s="157">
        <v>99.711678661263534</v>
      </c>
      <c r="L98" s="157">
        <v>99.623056016716887</v>
      </c>
      <c r="M98" s="157">
        <v>94.888349898438875</v>
      </c>
      <c r="N98" s="157">
        <v>75.73895118106141</v>
      </c>
    </row>
    <row r="99" spans="1:14" ht="12.75" customHeight="1" x14ac:dyDescent="0.2">
      <c r="B99" s="90" t="s">
        <v>2</v>
      </c>
      <c r="C99" s="157">
        <v>93.418421772014071</v>
      </c>
      <c r="D99" s="157">
        <v>117.25340310965832</v>
      </c>
      <c r="E99" s="157">
        <v>94.767992480783548</v>
      </c>
      <c r="F99" s="157">
        <v>85.195947755187106</v>
      </c>
      <c r="G99" s="157">
        <v>91.762989538445467</v>
      </c>
      <c r="H99" s="157">
        <v>75.749744018525789</v>
      </c>
      <c r="I99" s="157">
        <v>124.59679438403741</v>
      </c>
      <c r="J99" s="157">
        <v>95.583737998026237</v>
      </c>
      <c r="K99" s="157">
        <v>98.904532853823397</v>
      </c>
      <c r="L99" s="157">
        <v>99.914244630138413</v>
      </c>
      <c r="M99" s="157">
        <v>98.788649115008369</v>
      </c>
      <c r="N99" s="157">
        <v>75.423202575597628</v>
      </c>
    </row>
    <row r="100" spans="1:14" ht="26.25" customHeight="1" x14ac:dyDescent="0.2">
      <c r="A100" s="123">
        <v>2013</v>
      </c>
      <c r="B100" s="90" t="s">
        <v>3</v>
      </c>
      <c r="C100" s="157">
        <v>92.102834708914287</v>
      </c>
      <c r="D100" s="157">
        <v>116.53511974418726</v>
      </c>
      <c r="E100" s="157">
        <v>94.054639617307856</v>
      </c>
      <c r="F100" s="157">
        <v>88.344823175325317</v>
      </c>
      <c r="G100" s="157">
        <v>91.125937614475546</v>
      </c>
      <c r="H100" s="157">
        <v>70.159055378526602</v>
      </c>
      <c r="I100" s="157">
        <v>123.34358623156758</v>
      </c>
      <c r="J100" s="157">
        <v>92.581924353131058</v>
      </c>
      <c r="K100" s="157">
        <v>99.808544930699242</v>
      </c>
      <c r="L100" s="157">
        <v>98.170669169594916</v>
      </c>
      <c r="M100" s="157">
        <v>94.161105693982208</v>
      </c>
      <c r="N100" s="157">
        <v>74.837726332255372</v>
      </c>
    </row>
    <row r="101" spans="1:14" ht="12.75" customHeight="1" x14ac:dyDescent="0.2">
      <c r="B101" s="90" t="s">
        <v>4</v>
      </c>
      <c r="C101" s="157">
        <v>93.435162461679226</v>
      </c>
      <c r="D101" s="157">
        <v>103.22688497641944</v>
      </c>
      <c r="E101" s="157">
        <v>96.623929185173679</v>
      </c>
      <c r="F101" s="157">
        <v>90.125094333777909</v>
      </c>
      <c r="G101" s="157">
        <v>90.928799334102763</v>
      </c>
      <c r="H101" s="157">
        <v>77.033732779408524</v>
      </c>
      <c r="I101" s="157">
        <v>128.88385186996683</v>
      </c>
      <c r="J101" s="157">
        <v>90.938396151999555</v>
      </c>
      <c r="K101" s="157">
        <v>95.11603642015848</v>
      </c>
      <c r="L101" s="157">
        <v>101.01354421103859</v>
      </c>
      <c r="M101" s="157">
        <v>100.03948199874651</v>
      </c>
      <c r="N101" s="157">
        <v>74.190540824277747</v>
      </c>
    </row>
    <row r="102" spans="1:14" ht="12.75" customHeight="1" x14ac:dyDescent="0.2">
      <c r="B102" s="90" t="s">
        <v>1</v>
      </c>
      <c r="C102" s="157">
        <v>92.901420460050048</v>
      </c>
      <c r="D102" s="157">
        <v>97.039871149804739</v>
      </c>
      <c r="E102" s="157">
        <v>97.222918690678696</v>
      </c>
      <c r="F102" s="157">
        <v>86.547490374059933</v>
      </c>
      <c r="G102" s="157">
        <v>97.998944784265447</v>
      </c>
      <c r="H102" s="157">
        <v>78.728174664548064</v>
      </c>
      <c r="I102" s="157">
        <v>134.46871932833704</v>
      </c>
      <c r="J102" s="157">
        <v>87.907978380934509</v>
      </c>
      <c r="K102" s="157">
        <v>96.611958774582334</v>
      </c>
      <c r="L102" s="157">
        <v>103.53064291300851</v>
      </c>
      <c r="M102" s="157">
        <v>97.676042041196283</v>
      </c>
      <c r="N102" s="157">
        <v>74.329244736362895</v>
      </c>
    </row>
    <row r="103" spans="1:14" ht="12.75" customHeight="1" x14ac:dyDescent="0.2">
      <c r="B103" s="90" t="s">
        <v>2</v>
      </c>
      <c r="C103" s="157">
        <v>93.138745744406179</v>
      </c>
      <c r="D103" s="157">
        <v>98.123309858568049</v>
      </c>
      <c r="E103" s="157">
        <v>97.343449392232955</v>
      </c>
      <c r="F103" s="157">
        <v>86.363191694874402</v>
      </c>
      <c r="G103" s="157">
        <v>99.72534739523303</v>
      </c>
      <c r="H103" s="157">
        <v>76.655723740894558</v>
      </c>
      <c r="I103" s="157">
        <v>135.92024948243406</v>
      </c>
      <c r="J103" s="157">
        <v>88.355038846206469</v>
      </c>
      <c r="K103" s="157">
        <v>96.502221685870097</v>
      </c>
      <c r="L103" s="157">
        <v>104.15489696023558</v>
      </c>
      <c r="M103" s="157">
        <v>98.320525238533975</v>
      </c>
      <c r="N103" s="157">
        <v>73.729974402162455</v>
      </c>
    </row>
    <row r="104" spans="1:14" ht="26.25" customHeight="1" x14ac:dyDescent="0.2">
      <c r="A104" s="123">
        <v>2014</v>
      </c>
      <c r="B104" s="90" t="s">
        <v>3</v>
      </c>
      <c r="C104" s="157">
        <v>95.172123457902785</v>
      </c>
      <c r="D104" s="157">
        <v>99.366795457199416</v>
      </c>
      <c r="E104" s="157">
        <v>100.51759456844187</v>
      </c>
      <c r="F104" s="157">
        <v>88.028511861308843</v>
      </c>
      <c r="G104" s="157">
        <v>106.52444156995443</v>
      </c>
      <c r="H104" s="157">
        <v>78.849069061451274</v>
      </c>
      <c r="I104" s="157">
        <v>140.58874685266179</v>
      </c>
      <c r="J104" s="157">
        <v>95.33923977509744</v>
      </c>
      <c r="K104" s="157">
        <v>98.643607864170363</v>
      </c>
      <c r="L104" s="157">
        <v>106.97330225445147</v>
      </c>
      <c r="M104" s="157">
        <v>97.667716634868825</v>
      </c>
      <c r="N104" s="157">
        <v>74.472293229190882</v>
      </c>
    </row>
    <row r="105" spans="1:14" ht="12.75" x14ac:dyDescent="0.2">
      <c r="B105" s="90" t="s">
        <v>4</v>
      </c>
      <c r="C105" s="157">
        <v>94.838089905847269</v>
      </c>
      <c r="D105" s="157">
        <v>102.56721788050804</v>
      </c>
      <c r="E105" s="157">
        <v>100.86574175900408</v>
      </c>
      <c r="F105" s="157">
        <v>85.817680260445897</v>
      </c>
      <c r="G105" s="157">
        <v>107.98908828264543</v>
      </c>
      <c r="H105" s="157">
        <v>75.02081593452138</v>
      </c>
      <c r="I105" s="157">
        <v>140.49126633986808</v>
      </c>
      <c r="J105" s="157">
        <v>100.5254138246312</v>
      </c>
      <c r="K105" s="157">
        <v>101.64688458122517</v>
      </c>
      <c r="L105" s="157">
        <v>110.57527534699884</v>
      </c>
      <c r="M105" s="157">
        <v>91.944451647419044</v>
      </c>
      <c r="N105" s="157">
        <v>76.310215234637852</v>
      </c>
    </row>
    <row r="106" spans="1:14" ht="12.75" x14ac:dyDescent="0.2">
      <c r="B106" s="90" t="s">
        <v>1</v>
      </c>
      <c r="C106" s="157">
        <v>95.775138027487017</v>
      </c>
      <c r="D106" s="157">
        <v>104.1688907992409</v>
      </c>
      <c r="E106" s="157">
        <v>102.30854860309928</v>
      </c>
      <c r="F106" s="157">
        <v>90.348634108819326</v>
      </c>
      <c r="G106" s="157">
        <v>112.4763034457247</v>
      </c>
      <c r="H106" s="157">
        <v>76.209899864420223</v>
      </c>
      <c r="I106" s="157">
        <v>136.65751816989794</v>
      </c>
      <c r="J106" s="157">
        <v>98.647704309249306</v>
      </c>
      <c r="K106" s="157">
        <v>96.853073516007527</v>
      </c>
      <c r="L106" s="157">
        <v>113.93044301245389</v>
      </c>
      <c r="M106" s="157">
        <v>90.978047057974123</v>
      </c>
      <c r="N106" s="157">
        <v>77.380770387722094</v>
      </c>
    </row>
    <row r="107" spans="1:14" ht="12.75" x14ac:dyDescent="0.2">
      <c r="B107" s="90" t="s">
        <v>2</v>
      </c>
      <c r="C107" s="157">
        <v>96.413894621371753</v>
      </c>
      <c r="D107" s="157">
        <v>119.03343371233082</v>
      </c>
      <c r="E107" s="157">
        <v>101.00183876435689</v>
      </c>
      <c r="F107" s="157">
        <v>92.323575303194858</v>
      </c>
      <c r="G107" s="157">
        <v>111.94406212493804</v>
      </c>
      <c r="H107" s="157">
        <v>78.29813903411744</v>
      </c>
      <c r="I107" s="157">
        <v>128.93589170595047</v>
      </c>
      <c r="J107" s="157">
        <v>99.723354096657488</v>
      </c>
      <c r="K107" s="157">
        <v>92.106017897556612</v>
      </c>
      <c r="L107" s="157">
        <v>109.94253377614068</v>
      </c>
      <c r="M107" s="157">
        <v>90.99013955244061</v>
      </c>
      <c r="N107" s="157">
        <v>79.379933266962567</v>
      </c>
    </row>
    <row r="108" spans="1:14" ht="23.25" customHeight="1" x14ac:dyDescent="0.2">
      <c r="A108" s="123">
        <v>2015</v>
      </c>
      <c r="B108" s="90" t="s">
        <v>3</v>
      </c>
      <c r="C108" s="157">
        <v>98.585525169693881</v>
      </c>
      <c r="D108" s="157">
        <v>160.96820893795987</v>
      </c>
      <c r="E108" s="157">
        <v>97.83978052788666</v>
      </c>
      <c r="F108" s="157">
        <v>91.742615669985454</v>
      </c>
      <c r="G108" s="157">
        <v>99.394556136431618</v>
      </c>
      <c r="H108" s="157">
        <v>81.880105848154912</v>
      </c>
      <c r="I108" s="157">
        <v>120.80281782024525</v>
      </c>
      <c r="J108" s="157">
        <v>83.539953124230834</v>
      </c>
      <c r="K108" s="157">
        <v>88.498415035969117</v>
      </c>
      <c r="L108" s="157">
        <v>109.70177801233561</v>
      </c>
      <c r="M108" s="157">
        <v>95.073233677341918</v>
      </c>
      <c r="N108" s="157">
        <v>81.128616976580375</v>
      </c>
    </row>
    <row r="109" spans="1:14" ht="14.25" customHeight="1" x14ac:dyDescent="0.2">
      <c r="B109" s="90" t="s">
        <v>4</v>
      </c>
      <c r="C109" s="157">
        <v>98.725886080839359</v>
      </c>
      <c r="D109" s="157">
        <v>176.7426380827508</v>
      </c>
      <c r="E109" s="157">
        <v>95.779659283062472</v>
      </c>
      <c r="F109" s="157">
        <v>89.605833897228081</v>
      </c>
      <c r="G109" s="157">
        <v>110.05789767254899</v>
      </c>
      <c r="H109" s="157">
        <v>87.303868228615798</v>
      </c>
      <c r="I109" s="157">
        <v>114.52679754639617</v>
      </c>
      <c r="J109" s="157">
        <v>79.994661975284799</v>
      </c>
      <c r="K109" s="157">
        <v>80.850264214282262</v>
      </c>
      <c r="L109" s="157">
        <v>105.73952957047187</v>
      </c>
      <c r="M109" s="157">
        <v>96.18619375719193</v>
      </c>
      <c r="N109" s="157">
        <v>81.348737102042392</v>
      </c>
    </row>
    <row r="110" spans="1:14" ht="12.75" customHeight="1" x14ac:dyDescent="0.2">
      <c r="B110" s="90" t="s">
        <v>1</v>
      </c>
      <c r="C110" s="157">
        <v>98.913996764304187</v>
      </c>
      <c r="D110" s="157">
        <v>177.2408427997442</v>
      </c>
      <c r="E110" s="157">
        <v>96.856340793815448</v>
      </c>
      <c r="F110" s="157">
        <v>94.287922394035576</v>
      </c>
      <c r="G110" s="157">
        <v>110.4494763388257</v>
      </c>
      <c r="H110" s="157">
        <v>89.092426221123944</v>
      </c>
      <c r="I110" s="157">
        <v>115.21886284466767</v>
      </c>
      <c r="J110" s="157">
        <v>79.136001941663238</v>
      </c>
      <c r="K110" s="157">
        <v>76.89316853385823</v>
      </c>
      <c r="L110" s="157">
        <v>103.97064096347388</v>
      </c>
      <c r="M110" s="157">
        <v>93.557603596623593</v>
      </c>
      <c r="N110" s="157">
        <v>81.214427092862095</v>
      </c>
    </row>
    <row r="111" spans="1:14" ht="12" customHeight="1" x14ac:dyDescent="0.2">
      <c r="B111" s="90" t="s">
        <v>2</v>
      </c>
      <c r="C111" s="157">
        <v>99.749814038855462</v>
      </c>
      <c r="D111" s="157">
        <v>170.72032789536874</v>
      </c>
      <c r="E111" s="157">
        <v>98.384121070468126</v>
      </c>
      <c r="F111" s="157">
        <v>93.65424588760591</v>
      </c>
      <c r="G111" s="157">
        <v>106.42596055550513</v>
      </c>
      <c r="H111" s="157">
        <v>98.261671564322683</v>
      </c>
      <c r="I111" s="157">
        <v>119.1472037805642</v>
      </c>
      <c r="J111" s="157">
        <v>80.001313422153586</v>
      </c>
      <c r="K111" s="157">
        <v>75.997277923418949</v>
      </c>
      <c r="L111" s="157">
        <v>103.91939430125494</v>
      </c>
      <c r="M111" s="157">
        <v>95.207839540077202</v>
      </c>
      <c r="N111" s="157">
        <v>81.971877386144598</v>
      </c>
    </row>
    <row r="112" spans="1:14" ht="23.25" customHeight="1" x14ac:dyDescent="0.2">
      <c r="A112" s="123">
        <v>2016</v>
      </c>
      <c r="B112" s="90" t="s">
        <v>3</v>
      </c>
      <c r="C112" s="157">
        <v>98.379534760002883</v>
      </c>
      <c r="D112" s="157">
        <v>141.52632913562593</v>
      </c>
      <c r="E112" s="157">
        <v>96.179307453860559</v>
      </c>
      <c r="F112" s="157">
        <v>86.444003745190372</v>
      </c>
      <c r="G112" s="157">
        <v>107.06302804615692</v>
      </c>
      <c r="H112" s="157">
        <v>98.852398990772272</v>
      </c>
      <c r="I112" s="157">
        <v>117.28912129062354</v>
      </c>
      <c r="J112" s="157">
        <v>80.155879372139935</v>
      </c>
      <c r="K112" s="157">
        <v>74.587786401409602</v>
      </c>
      <c r="L112" s="157">
        <v>104.324596533715</v>
      </c>
      <c r="M112" s="157">
        <v>101.72778059906766</v>
      </c>
      <c r="N112" s="157">
        <v>85.430949498416524</v>
      </c>
    </row>
    <row r="113" spans="1:14" ht="12" customHeight="1" x14ac:dyDescent="0.2">
      <c r="B113" s="123" t="s">
        <v>4</v>
      </c>
      <c r="C113" s="157">
        <v>97.375022623266304</v>
      </c>
      <c r="D113" s="157">
        <v>130.31399276661389</v>
      </c>
      <c r="E113" s="157">
        <v>95.502375642205251</v>
      </c>
      <c r="F113" s="157">
        <v>85.499299411908865</v>
      </c>
      <c r="G113" s="157">
        <v>95.364081872207038</v>
      </c>
      <c r="H113" s="157">
        <v>102.61458384537697</v>
      </c>
      <c r="I113" s="157">
        <v>111.02674828323927</v>
      </c>
      <c r="J113" s="157">
        <v>81.735266335572646</v>
      </c>
      <c r="K113" s="157">
        <v>80.181660046199781</v>
      </c>
      <c r="L113" s="157">
        <v>103.8755720882214</v>
      </c>
      <c r="M113" s="157">
        <v>99.173787518815715</v>
      </c>
      <c r="N113" s="157">
        <v>90.354590618553189</v>
      </c>
    </row>
    <row r="114" spans="1:14" ht="12" customHeight="1" x14ac:dyDescent="0.2">
      <c r="B114" s="123" t="s">
        <v>1</v>
      </c>
      <c r="C114" s="157">
        <v>96.694377216370285</v>
      </c>
      <c r="D114" s="157">
        <v>125.44196335618024</v>
      </c>
      <c r="E114" s="157">
        <v>92.879897475767578</v>
      </c>
      <c r="F114" s="157">
        <v>84.900049989610153</v>
      </c>
      <c r="G114" s="157">
        <v>86.275285375966476</v>
      </c>
      <c r="H114" s="157">
        <v>94.832225037814766</v>
      </c>
      <c r="I114" s="157">
        <v>108.05903405487851</v>
      </c>
      <c r="J114" s="157">
        <v>82.762660196293396</v>
      </c>
      <c r="K114" s="157">
        <v>76.073957226407188</v>
      </c>
      <c r="L114" s="157">
        <v>101.85110091326875</v>
      </c>
      <c r="M114" s="157">
        <v>103.16111442070464</v>
      </c>
      <c r="N114" s="157">
        <v>95.325136529579993</v>
      </c>
    </row>
    <row r="115" spans="1:14" ht="12" customHeight="1" x14ac:dyDescent="0.2">
      <c r="B115" s="123" t="s">
        <v>2</v>
      </c>
      <c r="C115" s="157">
        <v>94.980743973297436</v>
      </c>
      <c r="D115" s="157">
        <v>122.79249109625087</v>
      </c>
      <c r="E115" s="157">
        <v>91.620174448526015</v>
      </c>
      <c r="F115" s="157">
        <v>84.210505955794943</v>
      </c>
      <c r="G115" s="157">
        <v>87.4546215128574</v>
      </c>
      <c r="H115" s="157">
        <v>96.528268272352392</v>
      </c>
      <c r="I115" s="157">
        <v>98.436257958064303</v>
      </c>
      <c r="J115" s="157">
        <v>84.72188711141844</v>
      </c>
      <c r="K115" s="157">
        <v>76.55989004337826</v>
      </c>
      <c r="L115" s="157">
        <v>100.99555983095405</v>
      </c>
      <c r="M115" s="157">
        <v>97.295109382108208</v>
      </c>
      <c r="N115" s="157">
        <v>98.929332521752073</v>
      </c>
    </row>
    <row r="116" spans="1:14" ht="19.5" customHeight="1" x14ac:dyDescent="0.2">
      <c r="A116" s="123">
        <v>2017</v>
      </c>
      <c r="B116" s="118" t="s">
        <v>3</v>
      </c>
      <c r="C116" s="157">
        <v>96.715457438998058</v>
      </c>
      <c r="D116" s="157">
        <v>121.10859133809208</v>
      </c>
      <c r="E116" s="157">
        <v>94.401661112110801</v>
      </c>
      <c r="F116" s="157">
        <v>92.313869610067741</v>
      </c>
      <c r="G116" s="157">
        <v>94.032597472374718</v>
      </c>
      <c r="H116" s="157">
        <v>93.789799937307905</v>
      </c>
      <c r="I116" s="157">
        <v>101.09801763567054</v>
      </c>
      <c r="J116" s="157">
        <v>88.916881453632897</v>
      </c>
      <c r="K116" s="157">
        <v>79.045160828343128</v>
      </c>
      <c r="L116" s="157">
        <v>99.38077481274685</v>
      </c>
      <c r="M116" s="157">
        <v>96.833729868763896</v>
      </c>
      <c r="N116" s="157">
        <v>99.067343650998723</v>
      </c>
    </row>
    <row r="117" spans="1:14" ht="12.75" x14ac:dyDescent="0.2">
      <c r="B117" s="123" t="s">
        <v>4</v>
      </c>
      <c r="C117" s="157">
        <v>96.915776885971084</v>
      </c>
      <c r="D117" s="157">
        <v>115.58775318282707</v>
      </c>
      <c r="E117" s="157">
        <v>94.665578040068596</v>
      </c>
      <c r="F117" s="157">
        <v>94.528351062869447</v>
      </c>
      <c r="G117" s="157">
        <v>100.20912798574892</v>
      </c>
      <c r="H117" s="157">
        <v>92.347612737804511</v>
      </c>
      <c r="I117" s="157">
        <v>100.66426352633161</v>
      </c>
      <c r="J117" s="157">
        <v>86.867825473232642</v>
      </c>
      <c r="K117" s="157">
        <v>87.784169704095547</v>
      </c>
      <c r="L117" s="157">
        <v>96.85655258392292</v>
      </c>
      <c r="M117" s="157">
        <v>99.809775526969872</v>
      </c>
      <c r="N117" s="157">
        <v>97.029455895706164</v>
      </c>
    </row>
    <row r="118" spans="1:14" ht="12.75" x14ac:dyDescent="0.2">
      <c r="B118" s="128" t="s">
        <v>1</v>
      </c>
      <c r="C118" s="157">
        <v>97.958513084314262</v>
      </c>
      <c r="D118" s="157">
        <v>111.63386956066665</v>
      </c>
      <c r="E118" s="157">
        <v>95.060269882977167</v>
      </c>
      <c r="F118" s="157">
        <v>95.05215312416945</v>
      </c>
      <c r="G118" s="157">
        <v>113.43856239464797</v>
      </c>
      <c r="H118" s="157">
        <v>87.097309362308181</v>
      </c>
      <c r="I118" s="157">
        <v>101.21865102741278</v>
      </c>
      <c r="J118" s="157">
        <v>84.873861408795122</v>
      </c>
      <c r="K118" s="157">
        <v>100.9250444868124</v>
      </c>
      <c r="L118" s="157">
        <v>96.494963462261879</v>
      </c>
      <c r="M118" s="157">
        <v>105.53850873863402</v>
      </c>
      <c r="N118" s="157">
        <v>97.013101690623742</v>
      </c>
    </row>
    <row r="119" spans="1:14" ht="12.75" x14ac:dyDescent="0.2">
      <c r="B119" s="132" t="s">
        <v>2</v>
      </c>
      <c r="C119" s="157">
        <v>97.997039779374745</v>
      </c>
      <c r="D119" s="157">
        <v>105.3177804456889</v>
      </c>
      <c r="E119" s="157">
        <v>95.220850072905904</v>
      </c>
      <c r="F119" s="157">
        <v>98.686842723447413</v>
      </c>
      <c r="G119" s="157">
        <v>110.84186581334305</v>
      </c>
      <c r="H119" s="157">
        <v>91.812254462204095</v>
      </c>
      <c r="I119" s="157">
        <v>101.87177768681244</v>
      </c>
      <c r="J119" s="157">
        <v>69.470975219822691</v>
      </c>
      <c r="K119" s="157">
        <v>109.27387175462263</v>
      </c>
      <c r="L119" s="157">
        <v>95.183312039767159</v>
      </c>
      <c r="M119" s="157">
        <v>104.96230186754629</v>
      </c>
      <c r="N119" s="157">
        <v>100.57995412029362</v>
      </c>
    </row>
    <row r="120" spans="1:14" ht="19.5" customHeight="1" x14ac:dyDescent="0.2">
      <c r="A120" s="123">
        <v>2018</v>
      </c>
      <c r="B120" s="135" t="s">
        <v>3</v>
      </c>
      <c r="C120" s="157">
        <v>99.109081618607064</v>
      </c>
      <c r="D120" s="157">
        <v>97.623808766633587</v>
      </c>
      <c r="E120" s="157">
        <v>98.386569869668278</v>
      </c>
      <c r="F120" s="157">
        <v>101.05645860942556</v>
      </c>
      <c r="G120" s="157">
        <v>106.36048293937492</v>
      </c>
      <c r="H120" s="157">
        <v>92.835940067134771</v>
      </c>
      <c r="I120" s="157">
        <v>103.64319416641263</v>
      </c>
      <c r="J120" s="157">
        <v>99.564906852981466</v>
      </c>
      <c r="K120" s="157">
        <v>98.463621749238172</v>
      </c>
      <c r="L120" s="157">
        <v>93.363518191415821</v>
      </c>
      <c r="M120" s="157">
        <v>101.02308173277152</v>
      </c>
      <c r="N120" s="157">
        <v>101.66581695223138</v>
      </c>
    </row>
    <row r="121" spans="1:14" ht="14.25" customHeight="1" x14ac:dyDescent="0.2">
      <c r="B121" s="137" t="s">
        <v>4</v>
      </c>
      <c r="C121" s="157">
        <v>98.918682159579618</v>
      </c>
      <c r="D121" s="157">
        <v>97.47686005502446</v>
      </c>
      <c r="E121" s="157">
        <v>98.577339699361715</v>
      </c>
      <c r="F121" s="157">
        <v>103.366695177493</v>
      </c>
      <c r="G121" s="157">
        <v>91.685370761748388</v>
      </c>
      <c r="H121" s="157">
        <v>90.979564102814138</v>
      </c>
      <c r="I121" s="157">
        <v>97.224590930634761</v>
      </c>
      <c r="J121" s="157">
        <v>92.994672387897324</v>
      </c>
      <c r="K121" s="157">
        <v>104.6511878612757</v>
      </c>
      <c r="L121" s="157">
        <v>100.39838376675388</v>
      </c>
      <c r="M121" s="157">
        <v>99.298614519113841</v>
      </c>
      <c r="N121" s="157">
        <v>101.62886951069713</v>
      </c>
    </row>
    <row r="122" spans="1:14" ht="14.25" customHeight="1" x14ac:dyDescent="0.2">
      <c r="B122" s="137" t="s">
        <v>1</v>
      </c>
      <c r="C122" s="157">
        <v>97.821071045367546</v>
      </c>
      <c r="D122" s="157">
        <v>93.498104253854791</v>
      </c>
      <c r="E122" s="157">
        <v>98.464474245879842</v>
      </c>
      <c r="F122" s="157">
        <v>102.72920213805415</v>
      </c>
      <c r="G122" s="157">
        <v>98.404983662207115</v>
      </c>
      <c r="H122" s="157">
        <v>92.180562553519763</v>
      </c>
      <c r="I122" s="157">
        <v>100.53841678417592</v>
      </c>
      <c r="J122" s="157">
        <v>89.781174851933883</v>
      </c>
      <c r="K122" s="157">
        <v>100.14689970810322</v>
      </c>
      <c r="L122" s="157">
        <v>99.430071140548719</v>
      </c>
      <c r="M122" s="157">
        <v>96.711785024161344</v>
      </c>
      <c r="N122" s="157">
        <v>98.226739322192543</v>
      </c>
    </row>
    <row r="123" spans="1:14" ht="14.25" customHeight="1" x14ac:dyDescent="0.2">
      <c r="B123" s="137" t="s">
        <v>2</v>
      </c>
      <c r="C123" s="157">
        <v>97.672315789184225</v>
      </c>
      <c r="D123" s="157">
        <v>91.570727345942601</v>
      </c>
      <c r="E123" s="157">
        <v>99.15412850256709</v>
      </c>
      <c r="F123" s="157">
        <v>102.71397437501371</v>
      </c>
      <c r="G123" s="157">
        <v>101.37493827084161</v>
      </c>
      <c r="H123" s="157">
        <v>92.613336011756417</v>
      </c>
      <c r="I123" s="157">
        <v>101.46498388825641</v>
      </c>
      <c r="J123" s="157">
        <v>92.444704857846617</v>
      </c>
      <c r="K123" s="157">
        <v>100.28354297612472</v>
      </c>
      <c r="L123" s="157">
        <v>99.842180306967165</v>
      </c>
      <c r="M123" s="157">
        <v>94.632718063440819</v>
      </c>
      <c r="N123" s="157">
        <v>96.876743982756722</v>
      </c>
    </row>
    <row r="124" spans="1:14" ht="21.75" customHeight="1" x14ac:dyDescent="0.2">
      <c r="A124" s="123">
        <v>2019</v>
      </c>
      <c r="B124" s="137" t="s">
        <v>3</v>
      </c>
      <c r="C124" s="157">
        <v>100.03645329648883</v>
      </c>
      <c r="D124" s="157">
        <v>96.455345701608366</v>
      </c>
      <c r="E124" s="157">
        <v>101.58579779347463</v>
      </c>
      <c r="F124" s="157">
        <v>100.96530451279561</v>
      </c>
      <c r="G124" s="157">
        <v>100.29096534558228</v>
      </c>
      <c r="H124" s="159">
        <v>101.97716831544049</v>
      </c>
      <c r="I124" s="157">
        <v>101.10890727456294</v>
      </c>
      <c r="J124" s="159">
        <v>96.146122583843635</v>
      </c>
      <c r="K124" s="159">
        <v>99.906082661794329</v>
      </c>
      <c r="L124" s="159">
        <v>105.38747737695822</v>
      </c>
      <c r="M124" s="157">
        <v>96.486573884021993</v>
      </c>
      <c r="N124" s="157">
        <v>98.071466742505976</v>
      </c>
    </row>
    <row r="125" spans="1:14" ht="12" customHeight="1" x14ac:dyDescent="0.2">
      <c r="B125" s="137" t="s">
        <v>4</v>
      </c>
      <c r="C125" s="157">
        <v>99.046374473422858</v>
      </c>
      <c r="D125" s="157">
        <v>95.652795802759499</v>
      </c>
      <c r="E125" s="157">
        <v>99.552827382967791</v>
      </c>
      <c r="F125" s="157">
        <v>98.284937272930989</v>
      </c>
      <c r="G125" s="157">
        <v>95.969264094341469</v>
      </c>
      <c r="H125" s="159">
        <v>95.832275132807297</v>
      </c>
      <c r="I125" s="157">
        <v>104.14566825222595</v>
      </c>
      <c r="J125" s="159">
        <v>100.00701382912173</v>
      </c>
      <c r="K125" s="159">
        <v>97.407976800012179</v>
      </c>
      <c r="L125" s="159">
        <v>101.19978346046454</v>
      </c>
      <c r="M125" s="157">
        <v>98.617453328289159</v>
      </c>
      <c r="N125" s="157">
        <v>98.675441723569975</v>
      </c>
    </row>
    <row r="126" spans="1:14" ht="12" customHeight="1" x14ac:dyDescent="0.2">
      <c r="B126" s="137" t="s">
        <v>1</v>
      </c>
      <c r="C126" s="157">
        <v>100.82498042611286</v>
      </c>
      <c r="D126" s="157">
        <v>99.556274563008898</v>
      </c>
      <c r="E126" s="157">
        <v>100.25865996692761</v>
      </c>
      <c r="F126" s="157">
        <v>99.822964845382685</v>
      </c>
      <c r="G126" s="157">
        <v>102.22575186390243</v>
      </c>
      <c r="H126" s="159">
        <v>103.05371296022541</v>
      </c>
      <c r="I126" s="157">
        <v>98.529694316297835</v>
      </c>
      <c r="J126" s="159">
        <v>102.38417802121805</v>
      </c>
      <c r="K126" s="159">
        <v>102.51089173845294</v>
      </c>
      <c r="L126" s="159">
        <v>98.465191374299096</v>
      </c>
      <c r="M126" s="157">
        <v>103.12755138140616</v>
      </c>
      <c r="N126" s="157">
        <v>101.60501761928786</v>
      </c>
    </row>
    <row r="127" spans="1:14" ht="12" customHeight="1" x14ac:dyDescent="0.2">
      <c r="B127" s="137" t="s">
        <v>2</v>
      </c>
      <c r="C127" s="157">
        <v>100.09219180397545</v>
      </c>
      <c r="D127" s="157">
        <v>108.33558393262321</v>
      </c>
      <c r="E127" s="157">
        <v>98.602714856629973</v>
      </c>
      <c r="F127" s="157">
        <v>100.92679336889073</v>
      </c>
      <c r="G127" s="157">
        <v>101.51401869617379</v>
      </c>
      <c r="H127" s="159">
        <v>99.136843591526812</v>
      </c>
      <c r="I127" s="157">
        <v>96.21573015691331</v>
      </c>
      <c r="J127" s="159">
        <v>101.46268556581654</v>
      </c>
      <c r="K127" s="159">
        <v>100.17504879974055</v>
      </c>
      <c r="L127" s="159">
        <v>94.947547788278143</v>
      </c>
      <c r="M127" s="157">
        <v>101.76842140628266</v>
      </c>
      <c r="N127" s="157">
        <v>101.64807391463624</v>
      </c>
    </row>
    <row r="128" spans="1:14" ht="21.75" customHeight="1" x14ac:dyDescent="0.2">
      <c r="A128" s="123">
        <v>2020</v>
      </c>
      <c r="B128" s="137" t="s">
        <v>3</v>
      </c>
      <c r="C128" s="157">
        <v>97.74508747493617</v>
      </c>
      <c r="D128" s="157">
        <v>110.89965427309023</v>
      </c>
      <c r="E128" s="157">
        <v>92.605369553017951</v>
      </c>
      <c r="F128" s="157">
        <v>95.235004900647908</v>
      </c>
      <c r="G128" s="157">
        <v>87.29678549320505</v>
      </c>
      <c r="H128" s="159">
        <v>97.205853238538381</v>
      </c>
      <c r="I128" s="157">
        <v>91.368298143248538</v>
      </c>
      <c r="J128" s="159">
        <v>86.325452130563278</v>
      </c>
      <c r="K128" s="159">
        <v>101.79400340258101</v>
      </c>
      <c r="L128" s="159">
        <v>89.519623102861431</v>
      </c>
      <c r="M128" s="157">
        <v>110.87321140560005</v>
      </c>
      <c r="N128" s="157">
        <v>99.684491874213762</v>
      </c>
    </row>
    <row r="129" spans="1:15" ht="12" customHeight="1" x14ac:dyDescent="0.2">
      <c r="B129" s="137" t="s">
        <v>4</v>
      </c>
      <c r="C129" s="157">
        <v>78.919856253497201</v>
      </c>
      <c r="D129" s="157">
        <v>78.475198857212376</v>
      </c>
      <c r="E129" s="157">
        <v>73.313075129530347</v>
      </c>
      <c r="F129" s="157">
        <v>71.095767861054895</v>
      </c>
      <c r="G129" s="157">
        <v>46.347097016754716</v>
      </c>
      <c r="H129" s="159">
        <v>96.487425225149934</v>
      </c>
      <c r="I129" s="157">
        <v>74.03175890413155</v>
      </c>
      <c r="J129" s="159">
        <v>79.197704945498259</v>
      </c>
      <c r="K129" s="159">
        <v>66.841165058007988</v>
      </c>
      <c r="L129" s="159">
        <v>64.954071348948787</v>
      </c>
      <c r="M129" s="157">
        <v>96.300539168597297</v>
      </c>
      <c r="N129" s="157">
        <v>84.752510068324085</v>
      </c>
    </row>
    <row r="130" spans="1:15" ht="12" customHeight="1" x14ac:dyDescent="0.2">
      <c r="B130" s="137" t="s">
        <v>1</v>
      </c>
      <c r="C130" s="157">
        <v>93.400113177157721</v>
      </c>
      <c r="D130" s="157">
        <v>97.335636086343129</v>
      </c>
      <c r="E130" s="157">
        <v>88.493825581530615</v>
      </c>
      <c r="F130" s="157">
        <v>89.667369199740094</v>
      </c>
      <c r="G130" s="157">
        <v>83.21809320574414</v>
      </c>
      <c r="H130" s="159">
        <v>103.09283667094883</v>
      </c>
      <c r="I130" s="157">
        <v>88.388673953696326</v>
      </c>
      <c r="J130" s="159">
        <v>82.287639302100587</v>
      </c>
      <c r="K130" s="159">
        <v>94.538561338382848</v>
      </c>
      <c r="L130" s="159">
        <v>81.235517129492877</v>
      </c>
      <c r="M130" s="157">
        <v>110.09983640297963</v>
      </c>
      <c r="N130" s="157">
        <v>93.132881021089133</v>
      </c>
    </row>
    <row r="131" spans="1:15" ht="12" customHeight="1" x14ac:dyDescent="0.2">
      <c r="B131" s="137" t="s">
        <v>2</v>
      </c>
      <c r="C131" s="157">
        <v>93.923881030588461</v>
      </c>
      <c r="D131" s="157">
        <v>100.60802787663438</v>
      </c>
      <c r="E131" s="157">
        <v>90.712874839175029</v>
      </c>
      <c r="F131" s="157">
        <v>89.117979040771928</v>
      </c>
      <c r="G131" s="157">
        <v>89.467603278108555</v>
      </c>
      <c r="H131" s="159">
        <v>114.59893762653641</v>
      </c>
      <c r="I131" s="157">
        <v>86.357585902087934</v>
      </c>
      <c r="J131" s="159">
        <v>78.522904851067352</v>
      </c>
      <c r="K131" s="159">
        <v>92.29660748685329</v>
      </c>
      <c r="L131" s="159">
        <v>86.880840838041848</v>
      </c>
      <c r="M131" s="157">
        <v>101.60930682715788</v>
      </c>
      <c r="N131" s="157">
        <v>97.057666911938071</v>
      </c>
    </row>
    <row r="132" spans="1:15" ht="21.75" customHeight="1" x14ac:dyDescent="0.2">
      <c r="A132" s="123">
        <v>2021</v>
      </c>
      <c r="B132" s="137" t="s">
        <v>3</v>
      </c>
      <c r="C132" s="157">
        <v>94.14808172268981</v>
      </c>
      <c r="D132" s="157">
        <v>99.991879148181368</v>
      </c>
      <c r="E132" s="157">
        <v>92.181186935962188</v>
      </c>
      <c r="F132" s="157">
        <v>90.621414483320564</v>
      </c>
      <c r="G132" s="157">
        <v>97.671484864799439</v>
      </c>
      <c r="H132" s="159">
        <v>118.699339427233</v>
      </c>
      <c r="I132" s="157">
        <v>83.435497969490754</v>
      </c>
      <c r="J132" s="159">
        <v>85.101302232131516</v>
      </c>
      <c r="K132" s="159">
        <v>91.248862121996694</v>
      </c>
      <c r="L132" s="159">
        <v>86.600021128880527</v>
      </c>
      <c r="M132" s="157">
        <v>96.074289998652418</v>
      </c>
      <c r="N132" s="157">
        <v>100.00297511703432</v>
      </c>
    </row>
    <row r="133" spans="1:15" ht="12" customHeight="1" x14ac:dyDescent="0.2">
      <c r="B133" s="137" t="s">
        <v>4</v>
      </c>
      <c r="C133" s="157">
        <v>98.194495561104034</v>
      </c>
      <c r="D133" s="157">
        <v>105.03599215040504</v>
      </c>
      <c r="E133" s="157">
        <v>97.526732994469455</v>
      </c>
      <c r="F133" s="157">
        <v>96.397483941017043</v>
      </c>
      <c r="G133" s="157">
        <v>103.60616687050597</v>
      </c>
      <c r="H133" s="159">
        <v>127.07421851293063</v>
      </c>
      <c r="I133" s="157">
        <v>86.176093444316351</v>
      </c>
      <c r="J133" s="159">
        <v>87.795820462305713</v>
      </c>
      <c r="K133" s="159">
        <v>95.996977743075973</v>
      </c>
      <c r="L133" s="159">
        <v>92.531904918891001</v>
      </c>
      <c r="M133" s="157">
        <v>94.732594848154761</v>
      </c>
      <c r="N133" s="157">
        <v>104.58723890602823</v>
      </c>
    </row>
    <row r="134" spans="1:15" ht="12" customHeight="1" x14ac:dyDescent="0.2">
      <c r="B134" s="137" t="s">
        <v>1</v>
      </c>
      <c r="C134" s="157">
        <v>96.07004470123151</v>
      </c>
      <c r="D134" s="157">
        <v>105.79476622107401</v>
      </c>
      <c r="E134" s="157">
        <v>93.654663981170799</v>
      </c>
      <c r="F134" s="157">
        <v>93.808404161038382</v>
      </c>
      <c r="G134" s="157">
        <v>102.17559715043583</v>
      </c>
      <c r="H134" s="159">
        <v>117.21130189578648</v>
      </c>
      <c r="I134" s="157">
        <v>85.993000227066346</v>
      </c>
      <c r="J134" s="159">
        <v>82.011077818448371</v>
      </c>
      <c r="K134" s="159">
        <v>93.184020808943998</v>
      </c>
      <c r="L134" s="159">
        <v>88.619894774923111</v>
      </c>
      <c r="M134" s="157">
        <v>96.651392939634022</v>
      </c>
      <c r="N134" s="157">
        <v>104.87344754279012</v>
      </c>
    </row>
    <row r="135" spans="1:15" ht="12" customHeight="1" x14ac:dyDescent="0.2">
      <c r="B135" s="137" t="s">
        <v>2</v>
      </c>
      <c r="C135" s="157">
        <v>96.588262558740709</v>
      </c>
      <c r="D135" s="157">
        <v>105.54568635604939</v>
      </c>
      <c r="E135" s="157">
        <v>94.110529355822152</v>
      </c>
      <c r="F135" s="157">
        <v>96.590994011452551</v>
      </c>
      <c r="G135" s="157">
        <v>102.36408928577262</v>
      </c>
      <c r="H135" s="159">
        <v>121.25779961805981</v>
      </c>
      <c r="I135" s="157">
        <v>84.567770708034615</v>
      </c>
      <c r="J135" s="159">
        <v>82.919626036533415</v>
      </c>
      <c r="K135" s="159">
        <v>94.060129570207138</v>
      </c>
      <c r="L135" s="159">
        <v>85.226858769825725</v>
      </c>
      <c r="M135" s="157">
        <v>97.126704610787684</v>
      </c>
      <c r="N135" s="157">
        <v>106.35606835375037</v>
      </c>
    </row>
    <row r="136" spans="1:15" ht="21" customHeight="1" x14ac:dyDescent="0.2">
      <c r="A136" s="123">
        <v>2022</v>
      </c>
      <c r="B136" s="137" t="s">
        <v>3</v>
      </c>
      <c r="C136" s="157">
        <v>99.02943977336578</v>
      </c>
      <c r="D136" s="157">
        <v>109.89196486014876</v>
      </c>
      <c r="E136" s="157">
        <v>97.554617598533028</v>
      </c>
      <c r="F136" s="157">
        <v>104.4658390032632</v>
      </c>
      <c r="G136" s="157">
        <v>111.81337335780641</v>
      </c>
      <c r="H136" s="159">
        <v>106.69866594453181</v>
      </c>
      <c r="I136" s="157">
        <v>90.246891431990434</v>
      </c>
      <c r="J136" s="159">
        <v>88.664645154733819</v>
      </c>
      <c r="K136" s="159">
        <v>92.91375227292815</v>
      </c>
      <c r="L136" s="159">
        <v>91.485188317573176</v>
      </c>
      <c r="M136" s="157">
        <v>98.758383557198229</v>
      </c>
      <c r="N136" s="157">
        <v>102.46756669437781</v>
      </c>
    </row>
    <row r="137" spans="1:15" ht="12.75" x14ac:dyDescent="0.2">
      <c r="B137" s="137" t="s">
        <v>4</v>
      </c>
      <c r="C137" s="157">
        <v>97.105583011080043</v>
      </c>
      <c r="D137" s="157">
        <v>108.79069207555132</v>
      </c>
      <c r="E137" s="157">
        <v>93.553007373743299</v>
      </c>
      <c r="F137" s="157">
        <v>107.68133666339732</v>
      </c>
      <c r="G137" s="157">
        <v>109.0590565833312</v>
      </c>
      <c r="H137" s="159">
        <v>92.558929602334089</v>
      </c>
      <c r="I137" s="157">
        <v>87.604946493183817</v>
      </c>
      <c r="J137" s="159">
        <v>82.749716248130113</v>
      </c>
      <c r="K137" s="159">
        <v>86.944459088260629</v>
      </c>
      <c r="L137" s="159">
        <v>85.228510969345265</v>
      </c>
      <c r="M137" s="157">
        <v>100.0962884398058</v>
      </c>
      <c r="N137" s="157">
        <v>107.8355458772711</v>
      </c>
    </row>
    <row r="138" spans="1:15" ht="12.75" x14ac:dyDescent="0.2">
      <c r="B138" s="137" t="s">
        <v>1</v>
      </c>
      <c r="C138" s="157">
        <v>96.141842243939507</v>
      </c>
      <c r="D138" s="157">
        <v>109.55624656213226</v>
      </c>
      <c r="E138" s="157">
        <v>92.781674452617139</v>
      </c>
      <c r="F138" s="157">
        <v>106.92553309495469</v>
      </c>
      <c r="G138" s="157">
        <v>98.822086882688367</v>
      </c>
      <c r="H138" s="159">
        <v>96.097319717624032</v>
      </c>
      <c r="I138" s="157">
        <v>85.28015075744446</v>
      </c>
      <c r="J138" s="159">
        <v>86.038628443945939</v>
      </c>
      <c r="K138" s="159">
        <v>82.631700739721637</v>
      </c>
      <c r="L138" s="159">
        <v>83.284246052300517</v>
      </c>
      <c r="M138" s="157">
        <v>95.687478781460769</v>
      </c>
      <c r="N138" s="157">
        <v>110.75148165102924</v>
      </c>
    </row>
    <row r="139" spans="1:15" ht="12.75" x14ac:dyDescent="0.2">
      <c r="B139" s="137" t="s">
        <v>2</v>
      </c>
      <c r="C139" s="157">
        <v>96.324405541705104</v>
      </c>
      <c r="D139" s="157">
        <v>107.77186886994711</v>
      </c>
      <c r="E139" s="157">
        <v>92.71048053368645</v>
      </c>
      <c r="F139" s="157">
        <v>108.18804655142995</v>
      </c>
      <c r="G139" s="157">
        <v>110.31468953257509</v>
      </c>
      <c r="H139" s="159">
        <v>93.976211348027803</v>
      </c>
      <c r="I139" s="157">
        <v>83.931251417202432</v>
      </c>
      <c r="J139" s="159">
        <v>84.189257989563856</v>
      </c>
      <c r="K139" s="159">
        <v>85.152486076620846</v>
      </c>
      <c r="L139" s="159">
        <v>82.044076445430946</v>
      </c>
      <c r="M139" s="157">
        <v>96.232212338186613</v>
      </c>
      <c r="N139" s="157">
        <v>113.24848414345779</v>
      </c>
    </row>
    <row r="140" spans="1:15" ht="12" customHeight="1" thickBot="1" x14ac:dyDescent="0.25">
      <c r="B140" s="137"/>
      <c r="C140" s="157"/>
      <c r="D140" s="157"/>
      <c r="E140" s="157"/>
      <c r="F140" s="157"/>
      <c r="G140" s="157"/>
      <c r="H140" s="159"/>
      <c r="I140" s="157"/>
      <c r="J140" s="159"/>
      <c r="K140" s="159"/>
      <c r="L140" s="159"/>
      <c r="M140" s="157"/>
      <c r="N140" s="157"/>
    </row>
    <row r="141" spans="1:15" ht="12.75" customHeight="1" x14ac:dyDescent="0.2">
      <c r="A141" s="89" t="s">
        <v>210</v>
      </c>
      <c r="B141" s="94"/>
      <c r="C141" s="162"/>
      <c r="D141" s="158"/>
      <c r="E141" s="158"/>
      <c r="F141" s="158"/>
      <c r="G141" s="158"/>
      <c r="H141" s="158"/>
      <c r="I141" s="158"/>
      <c r="J141" s="158"/>
      <c r="K141" s="158"/>
      <c r="L141" s="158"/>
      <c r="M141" s="158"/>
      <c r="N141" s="158"/>
    </row>
    <row r="142" spans="1:15" ht="12.75" customHeight="1" x14ac:dyDescent="0.2">
      <c r="A142" s="90">
        <v>2018</v>
      </c>
      <c r="C142" s="157">
        <v>1.0098811236570748</v>
      </c>
      <c r="D142" s="157">
        <v>-16.197248746219582</v>
      </c>
      <c r="E142" s="157">
        <v>4.0158742864299102</v>
      </c>
      <c r="F142" s="157">
        <v>7.6948395002701897</v>
      </c>
      <c r="G142" s="157">
        <v>-4.9451093211313584</v>
      </c>
      <c r="H142" s="157">
        <v>0.97588158920252077</v>
      </c>
      <c r="I142" s="157">
        <v>-0.4894432119161185</v>
      </c>
      <c r="J142" s="157">
        <v>13.526785550373145</v>
      </c>
      <c r="K142" s="157">
        <v>7.0331615065361008</v>
      </c>
      <c r="L142" s="157">
        <v>1.3195010638237914</v>
      </c>
      <c r="M142" s="157">
        <v>-3.8016290671619712</v>
      </c>
      <c r="N142" s="157">
        <v>1.1959450684799977</v>
      </c>
    </row>
    <row r="143" spans="1:15" ht="12.75" customHeight="1" x14ac:dyDescent="0.2">
      <c r="A143" s="90">
        <v>2019</v>
      </c>
      <c r="C143" s="157">
        <v>1.6463789499429948</v>
      </c>
      <c r="D143" s="157">
        <v>5.2162258036376974</v>
      </c>
      <c r="E143" s="157">
        <v>1.3729670001604743</v>
      </c>
      <c r="F143" s="157">
        <v>-2.4072068307648298</v>
      </c>
      <c r="G143" s="157">
        <v>0.54652677101227898</v>
      </c>
      <c r="H143" s="157">
        <v>8.5159513110204301</v>
      </c>
      <c r="I143" s="157">
        <v>-0.71268084462178249</v>
      </c>
      <c r="J143" s="157">
        <v>6.7277266092279575</v>
      </c>
      <c r="K143" s="157">
        <v>-0.87852657777085508</v>
      </c>
      <c r="L143" s="157">
        <v>1.7723260266199636</v>
      </c>
      <c r="M143" s="157">
        <v>2.127781430862985</v>
      </c>
      <c r="N143" s="157">
        <v>0.40206766839705477</v>
      </c>
      <c r="O143" s="157"/>
    </row>
    <row r="144" spans="1:15" ht="12.75" customHeight="1" x14ac:dyDescent="0.2">
      <c r="A144" s="90">
        <v>2020</v>
      </c>
      <c r="C144" s="157">
        <v>-9.0027655159551134</v>
      </c>
      <c r="D144" s="157">
        <v>-3.1703707266799608</v>
      </c>
      <c r="E144" s="157">
        <v>-13.718713724186514</v>
      </c>
      <c r="F144" s="157">
        <v>-13.720969749446288</v>
      </c>
      <c r="G144" s="157">
        <v>-23.417605251546892</v>
      </c>
      <c r="H144" s="157">
        <v>2.8462631902933744</v>
      </c>
      <c r="I144" s="157">
        <v>-14.963420774208913</v>
      </c>
      <c r="J144" s="157">
        <v>-18.41657469269261</v>
      </c>
      <c r="K144" s="157">
        <v>-11.132415678543705</v>
      </c>
      <c r="L144" s="157">
        <v>-19.352486895163768</v>
      </c>
      <c r="M144" s="157">
        <v>4.7207234510837193</v>
      </c>
      <c r="N144" s="157">
        <v>-6.3431125311087522</v>
      </c>
      <c r="O144" s="157"/>
    </row>
    <row r="145" spans="1:15" ht="12.75" customHeight="1" x14ac:dyDescent="0.2">
      <c r="A145" s="90">
        <v>2021</v>
      </c>
      <c r="C145" s="157">
        <v>5.7726882379240507</v>
      </c>
      <c r="D145" s="157">
        <v>7.5002370143417263</v>
      </c>
      <c r="E145" s="157">
        <v>9.3728227638970818</v>
      </c>
      <c r="F145" s="157">
        <v>9.3597991020553764</v>
      </c>
      <c r="G145" s="157">
        <v>32.477359680539017</v>
      </c>
      <c r="H145" s="157">
        <v>17.710319372039329</v>
      </c>
      <c r="I145" s="157">
        <v>7.6571300200445336E-3</v>
      </c>
      <c r="J145" s="157">
        <v>3.52219990668865</v>
      </c>
      <c r="K145" s="157">
        <v>5.3505597973721786</v>
      </c>
      <c r="L145" s="157">
        <v>9.4201997071107222</v>
      </c>
      <c r="M145" s="157">
        <v>-8.187947494252878</v>
      </c>
      <c r="N145" s="157">
        <v>10.995502081392662</v>
      </c>
      <c r="O145" s="157"/>
    </row>
    <row r="146" spans="1:15" ht="12.75" customHeight="1" x14ac:dyDescent="0.2">
      <c r="A146" s="90">
        <v>2022</v>
      </c>
      <c r="C146" s="157">
        <v>0.93516305309035985</v>
      </c>
      <c r="D146" s="157">
        <v>4.7175655220912383</v>
      </c>
      <c r="E146" s="157">
        <v>-0.23136305028060855</v>
      </c>
      <c r="F146" s="157">
        <v>13.206158568793501</v>
      </c>
      <c r="G146" s="157">
        <v>5.9612702340142043</v>
      </c>
      <c r="H146" s="157">
        <v>-19.599994132798273</v>
      </c>
      <c r="I146" s="157">
        <v>2.0257018246077507</v>
      </c>
      <c r="J146" s="157">
        <v>1.1291021600900342</v>
      </c>
      <c r="K146" s="157">
        <v>-7.1691080579173398</v>
      </c>
      <c r="L146" s="157">
        <v>-3.0983904808346452</v>
      </c>
      <c r="M146" s="157">
        <v>1.6093662006358977</v>
      </c>
      <c r="N146" s="157">
        <v>4.4450388273078012</v>
      </c>
      <c r="O146" s="157"/>
    </row>
    <row r="147" spans="1:15" ht="12.75" customHeight="1" x14ac:dyDescent="0.2">
      <c r="A147" s="127"/>
      <c r="C147" s="157"/>
      <c r="D147" s="157"/>
      <c r="E147" s="157"/>
      <c r="F147" s="157"/>
      <c r="G147" s="157"/>
      <c r="H147" s="157"/>
      <c r="I147" s="157"/>
      <c r="J147" s="157"/>
      <c r="K147" s="157"/>
      <c r="L147" s="157"/>
      <c r="M147" s="157"/>
      <c r="N147" s="157"/>
    </row>
    <row r="148" spans="1:15" ht="12.75" customHeight="1" x14ac:dyDescent="0.2">
      <c r="A148" s="127" t="s">
        <v>11</v>
      </c>
      <c r="C148" s="183"/>
      <c r="D148" s="157"/>
      <c r="E148" s="157"/>
      <c r="F148" s="157"/>
      <c r="G148" s="157"/>
      <c r="H148" s="157"/>
      <c r="I148" s="157"/>
      <c r="J148" s="157"/>
      <c r="K148" s="157"/>
      <c r="L148" s="157"/>
      <c r="M148" s="157"/>
      <c r="N148" s="157"/>
    </row>
    <row r="149" spans="1:15" ht="20.25" customHeight="1" x14ac:dyDescent="0.2">
      <c r="A149" s="123">
        <v>2018</v>
      </c>
      <c r="B149" s="135" t="s">
        <v>3</v>
      </c>
      <c r="C149" s="157">
        <v>1.1347708479112262</v>
      </c>
      <c r="D149" s="157">
        <v>-7.305482176414646</v>
      </c>
      <c r="E149" s="157">
        <v>3.3246077874105717</v>
      </c>
      <c r="F149" s="157">
        <v>2.4011467188372659</v>
      </c>
      <c r="G149" s="157">
        <v>-4.0430417163084815</v>
      </c>
      <c r="H149" s="157">
        <v>1.1149770920308777</v>
      </c>
      <c r="I149" s="157">
        <v>1.7388687228430566</v>
      </c>
      <c r="J149" s="157">
        <v>43.318711933918323</v>
      </c>
      <c r="K149" s="157">
        <v>-9.8928040452883064</v>
      </c>
      <c r="L149" s="157">
        <v>-1.9118833011306013</v>
      </c>
      <c r="M149" s="157">
        <v>-3.7529856574084475</v>
      </c>
      <c r="N149" s="157">
        <v>1.0796016377568218</v>
      </c>
    </row>
    <row r="150" spans="1:15" ht="12.75" x14ac:dyDescent="0.2">
      <c r="B150" s="137" t="s">
        <v>4</v>
      </c>
      <c r="C150" s="157">
        <v>-0.19211101134015696</v>
      </c>
      <c r="D150" s="157">
        <v>-0.15052548498738494</v>
      </c>
      <c r="E150" s="157">
        <v>0.19389824235782616</v>
      </c>
      <c r="F150" s="157">
        <v>2.2860850259915688</v>
      </c>
      <c r="G150" s="157">
        <v>-13.797523076302021</v>
      </c>
      <c r="H150" s="157">
        <v>-1.9996307065756946</v>
      </c>
      <c r="I150" s="157">
        <v>-6.1929809163078886</v>
      </c>
      <c r="J150" s="157">
        <v>-6.5989460270231675</v>
      </c>
      <c r="K150" s="157">
        <v>6.2841138708016331</v>
      </c>
      <c r="L150" s="157">
        <v>7.5349191114617575</v>
      </c>
      <c r="M150" s="157">
        <v>-1.7070031759863324</v>
      </c>
      <c r="N150" s="157">
        <v>-3.6342049512683161E-2</v>
      </c>
    </row>
    <row r="151" spans="1:15" ht="12.75" x14ac:dyDescent="0.2">
      <c r="B151" s="137" t="s">
        <v>1</v>
      </c>
      <c r="C151" s="157">
        <v>-1.1096095199098599</v>
      </c>
      <c r="D151" s="157">
        <v>-4.0817439122718069</v>
      </c>
      <c r="E151" s="157">
        <v>-0.11449431870050875</v>
      </c>
      <c r="F151" s="157">
        <v>-0.61672963263863512</v>
      </c>
      <c r="G151" s="157">
        <v>7.3289913588506561</v>
      </c>
      <c r="H151" s="157">
        <v>1.320074966888618</v>
      </c>
      <c r="I151" s="157">
        <v>3.4084235498665461</v>
      </c>
      <c r="J151" s="157">
        <v>-3.4555716509859558</v>
      </c>
      <c r="K151" s="157">
        <v>-4.3040965374834599</v>
      </c>
      <c r="L151" s="157">
        <v>-0.96447033296347406</v>
      </c>
      <c r="M151" s="157">
        <v>-2.6051012972135301</v>
      </c>
      <c r="N151" s="157">
        <v>-3.347602118260784</v>
      </c>
    </row>
    <row r="152" spans="1:15" ht="12.75" x14ac:dyDescent="0.2">
      <c r="B152" s="137" t="s">
        <v>2</v>
      </c>
      <c r="C152" s="157">
        <v>-0.15206872567805618</v>
      </c>
      <c r="D152" s="157">
        <v>-2.0614074726897247</v>
      </c>
      <c r="E152" s="157">
        <v>0.70040922065464084</v>
      </c>
      <c r="F152" s="157">
        <v>-1.4823207737935107E-2</v>
      </c>
      <c r="G152" s="157">
        <v>3.0180936961784477</v>
      </c>
      <c r="H152" s="157">
        <v>0.46948450546218101</v>
      </c>
      <c r="I152" s="157">
        <v>0.92160502792633103</v>
      </c>
      <c r="J152" s="157">
        <v>2.9666909686862475</v>
      </c>
      <c r="K152" s="157">
        <v>0.13644283389677714</v>
      </c>
      <c r="L152" s="157">
        <v>0.41447135830356974</v>
      </c>
      <c r="M152" s="157">
        <v>-2.1497555444779715</v>
      </c>
      <c r="N152" s="157">
        <v>-1.3743664390688082</v>
      </c>
    </row>
    <row r="153" spans="1:15" ht="20.25" customHeight="1" x14ac:dyDescent="0.2">
      <c r="A153" s="137">
        <v>2019</v>
      </c>
      <c r="B153" s="173" t="s">
        <v>3</v>
      </c>
      <c r="C153" s="157">
        <v>2.4204786056341243</v>
      </c>
      <c r="D153" s="157">
        <v>5.334257461134162</v>
      </c>
      <c r="E153" s="157">
        <v>2.4524135581954987</v>
      </c>
      <c r="F153" s="157">
        <v>-1.7024653878484064</v>
      </c>
      <c r="G153" s="157">
        <v>-1.0692711075821371</v>
      </c>
      <c r="H153" s="157">
        <v>10.11067380457542</v>
      </c>
      <c r="I153" s="157">
        <v>-0.35093546566332678</v>
      </c>
      <c r="J153" s="157">
        <v>4.0039261650396618</v>
      </c>
      <c r="K153" s="157">
        <v>-0.37639307819454793</v>
      </c>
      <c r="L153" s="157">
        <v>5.5540624743388944</v>
      </c>
      <c r="M153" s="157">
        <v>1.9590009232730354</v>
      </c>
      <c r="N153" s="157">
        <v>1.2332400023290502</v>
      </c>
    </row>
    <row r="154" spans="1:15" ht="13.5" customHeight="1" x14ac:dyDescent="0.2">
      <c r="A154" s="137"/>
      <c r="B154" s="173" t="s">
        <v>4</v>
      </c>
      <c r="C154" s="157">
        <v>-0.98971803821509274</v>
      </c>
      <c r="D154" s="157">
        <v>-0.8320429448582467</v>
      </c>
      <c r="E154" s="157">
        <v>-2.0012348720634066</v>
      </c>
      <c r="F154" s="157">
        <v>-2.6547409060950544</v>
      </c>
      <c r="G154" s="157">
        <v>-4.3091630799934055</v>
      </c>
      <c r="H154" s="157">
        <v>-6.025753886032148</v>
      </c>
      <c r="I154" s="157">
        <v>3.0034554417808446</v>
      </c>
      <c r="J154" s="157">
        <v>4.0156494526456088</v>
      </c>
      <c r="K154" s="157">
        <v>-2.5004542218303394</v>
      </c>
      <c r="L154" s="157">
        <v>-3.9736162404901298</v>
      </c>
      <c r="M154" s="157">
        <v>2.2084724936222822</v>
      </c>
      <c r="N154" s="157">
        <v>0.615851889571295</v>
      </c>
    </row>
    <row r="155" spans="1:15" ht="13.5" customHeight="1" x14ac:dyDescent="0.2">
      <c r="A155" s="137"/>
      <c r="B155" s="173" t="s">
        <v>1</v>
      </c>
      <c r="C155" s="157">
        <v>1.7957304970988686</v>
      </c>
      <c r="D155" s="157">
        <v>4.0808830808234386</v>
      </c>
      <c r="E155" s="157">
        <v>0.70900305145986664</v>
      </c>
      <c r="F155" s="157">
        <v>1.5648660060500363</v>
      </c>
      <c r="G155" s="157">
        <v>6.5192620039376203</v>
      </c>
      <c r="H155" s="157">
        <v>7.5354965927819428</v>
      </c>
      <c r="I155" s="157">
        <v>-5.3924220086878911</v>
      </c>
      <c r="J155" s="157">
        <v>2.3769974735552868</v>
      </c>
      <c r="K155" s="157">
        <v>5.238703344508977</v>
      </c>
      <c r="L155" s="157">
        <v>-2.7021718749366319</v>
      </c>
      <c r="M155" s="157">
        <v>4.5733264253978057</v>
      </c>
      <c r="N155" s="157">
        <v>2.9689007158689273</v>
      </c>
    </row>
    <row r="156" spans="1:15" ht="13.5" customHeight="1" x14ac:dyDescent="0.2">
      <c r="A156" s="137"/>
      <c r="B156" s="173" t="s">
        <v>2</v>
      </c>
      <c r="C156" s="157">
        <v>-0.7267927244225092</v>
      </c>
      <c r="D156" s="157">
        <v>8.8184390267214141</v>
      </c>
      <c r="E156" s="157">
        <v>-1.651672893736944</v>
      </c>
      <c r="F156" s="157">
        <v>1.1057861537350444</v>
      </c>
      <c r="G156" s="157">
        <v>-0.69623666713275467</v>
      </c>
      <c r="H156" s="157">
        <v>-3.800803732525726</v>
      </c>
      <c r="I156" s="157">
        <v>-2.3484942031346323</v>
      </c>
      <c r="J156" s="157">
        <v>-0.90003404159824107</v>
      </c>
      <c r="K156" s="157">
        <v>-2.278629030632251</v>
      </c>
      <c r="L156" s="157">
        <v>-3.5724742286329492</v>
      </c>
      <c r="M156" s="157">
        <v>-1.3179116122876922</v>
      </c>
      <c r="N156" s="157">
        <v>4.2376150663847589E-2</v>
      </c>
    </row>
    <row r="157" spans="1:15" ht="20.25" customHeight="1" x14ac:dyDescent="0.2">
      <c r="A157" s="137">
        <v>2020</v>
      </c>
      <c r="B157" s="173" t="s">
        <v>3</v>
      </c>
      <c r="C157" s="157">
        <v>-2.3449424842608591</v>
      </c>
      <c r="D157" s="157">
        <v>2.3667849910345984</v>
      </c>
      <c r="E157" s="157">
        <v>-6.0823328367096803</v>
      </c>
      <c r="F157" s="157">
        <v>-5.6395217545841874</v>
      </c>
      <c r="G157" s="157">
        <v>-14.005191977986986</v>
      </c>
      <c r="H157" s="157">
        <v>-1.9478029388798057</v>
      </c>
      <c r="I157" s="157">
        <v>-5.0380868136211676</v>
      </c>
      <c r="J157" s="157">
        <v>-14.919015154033232</v>
      </c>
      <c r="K157" s="157">
        <v>1.6161255943851982</v>
      </c>
      <c r="L157" s="157">
        <v>-5.7167613191236306</v>
      </c>
      <c r="M157" s="157">
        <v>8.9465768197081417</v>
      </c>
      <c r="N157" s="157">
        <v>-1.9317454476033613</v>
      </c>
    </row>
    <row r="158" spans="1:15" ht="13.5" customHeight="1" x14ac:dyDescent="0.2">
      <c r="A158" s="137"/>
      <c r="B158" s="173" t="s">
        <v>4</v>
      </c>
      <c r="C158" s="157">
        <v>-19.259516470601291</v>
      </c>
      <c r="D158" s="157">
        <v>-29.237652388016187</v>
      </c>
      <c r="E158" s="157">
        <v>-20.83280323441987</v>
      </c>
      <c r="F158" s="157">
        <v>-25.347021365490352</v>
      </c>
      <c r="G158" s="157">
        <v>-46.90858689136698</v>
      </c>
      <c r="H158" s="157">
        <v>-0.73907896433506037</v>
      </c>
      <c r="I158" s="157">
        <v>-18.974348424369815</v>
      </c>
      <c r="J158" s="157">
        <v>-8.2568315706990187</v>
      </c>
      <c r="K158" s="157">
        <v>-34.336834367678271</v>
      </c>
      <c r="L158" s="157">
        <v>-27.441527234409701</v>
      </c>
      <c r="M158" s="157">
        <v>-13.143546626148062</v>
      </c>
      <c r="N158" s="157">
        <v>-14.979242533263349</v>
      </c>
    </row>
    <row r="159" spans="1:15" ht="13.5" customHeight="1" x14ac:dyDescent="0.2">
      <c r="A159" s="137"/>
      <c r="B159" s="173" t="s">
        <v>1</v>
      </c>
      <c r="C159" s="157">
        <v>18.348052836219964</v>
      </c>
      <c r="D159" s="157">
        <v>24.033627826095483</v>
      </c>
      <c r="E159" s="157">
        <v>20.706743544966223</v>
      </c>
      <c r="F159" s="157">
        <v>26.121950570926209</v>
      </c>
      <c r="G159" s="157">
        <v>79.554057454041541</v>
      </c>
      <c r="H159" s="157">
        <v>6.8458780306194233</v>
      </c>
      <c r="I159" s="157">
        <v>19.392913611787144</v>
      </c>
      <c r="J159" s="157">
        <v>3.9015453272651435</v>
      </c>
      <c r="K159" s="157">
        <v>41.437632417594351</v>
      </c>
      <c r="L159" s="157">
        <v>25.066089688321892</v>
      </c>
      <c r="M159" s="157">
        <v>14.329408073430772</v>
      </c>
      <c r="N159" s="157">
        <v>9.8880504494900823</v>
      </c>
    </row>
    <row r="160" spans="1:15" ht="13.5" customHeight="1" x14ac:dyDescent="0.2">
      <c r="A160" s="137"/>
      <c r="B160" s="173" t="s">
        <v>2</v>
      </c>
      <c r="C160" s="157">
        <v>0.5607786068067</v>
      </c>
      <c r="D160" s="157">
        <v>3.3619668210607134</v>
      </c>
      <c r="E160" s="157">
        <v>2.5075752382294425</v>
      </c>
      <c r="F160" s="157">
        <v>-0.61269797906567947</v>
      </c>
      <c r="G160" s="157">
        <v>7.5097972467519147</v>
      </c>
      <c r="H160" s="157">
        <v>11.160912171145988</v>
      </c>
      <c r="I160" s="157">
        <v>-2.2979053319347353</v>
      </c>
      <c r="J160" s="157">
        <v>-4.5750910865383521</v>
      </c>
      <c r="K160" s="157">
        <v>-2.3714702443005331</v>
      </c>
      <c r="L160" s="157">
        <v>6.9493294411483664</v>
      </c>
      <c r="M160" s="157">
        <v>-7.7116641161439343</v>
      </c>
      <c r="N160" s="157">
        <v>4.2141785455560132</v>
      </c>
    </row>
    <row r="161" spans="1:14" ht="20.25" customHeight="1" x14ac:dyDescent="0.2">
      <c r="A161" s="137">
        <v>2021</v>
      </c>
      <c r="B161" s="173" t="s">
        <v>3</v>
      </c>
      <c r="C161" s="157">
        <v>0.23870467195485912</v>
      </c>
      <c r="D161" s="157">
        <v>-0.61242501364655588</v>
      </c>
      <c r="E161" s="157">
        <v>1.6186369348235585</v>
      </c>
      <c r="F161" s="157">
        <v>1.6870169843739458</v>
      </c>
      <c r="G161" s="157">
        <v>9.1696673277244845</v>
      </c>
      <c r="H161" s="157">
        <v>3.5780452119541284</v>
      </c>
      <c r="I161" s="157">
        <v>-3.3837072934278623</v>
      </c>
      <c r="J161" s="157">
        <v>8.3776796000367924</v>
      </c>
      <c r="K161" s="157">
        <v>-1.1351937989766747</v>
      </c>
      <c r="L161" s="157">
        <v>-0.32322397717674534</v>
      </c>
      <c r="M161" s="157">
        <v>-5.4473522173719591</v>
      </c>
      <c r="N161" s="157">
        <v>3.0345961311522007</v>
      </c>
    </row>
    <row r="162" spans="1:14" ht="13.5" customHeight="1" x14ac:dyDescent="0.2">
      <c r="A162" s="137"/>
      <c r="B162" s="173" t="s">
        <v>4</v>
      </c>
      <c r="C162" s="157">
        <v>4.2979248906343193</v>
      </c>
      <c r="D162" s="157">
        <v>5.04452266043387</v>
      </c>
      <c r="E162" s="157">
        <v>5.7989555528513481</v>
      </c>
      <c r="F162" s="157">
        <v>6.3738460612525527</v>
      </c>
      <c r="G162" s="157">
        <v>6.076166461400212</v>
      </c>
      <c r="H162" s="157">
        <v>7.0555397579375123</v>
      </c>
      <c r="I162" s="157">
        <v>3.2846876228002309</v>
      </c>
      <c r="J162" s="157">
        <v>3.1662479415700773</v>
      </c>
      <c r="K162" s="157">
        <v>5.2034792661098672</v>
      </c>
      <c r="L162" s="157">
        <v>6.8497486636665883</v>
      </c>
      <c r="M162" s="157">
        <v>-1.3965184135281916</v>
      </c>
      <c r="N162" s="157">
        <v>4.5841274058385784</v>
      </c>
    </row>
    <row r="163" spans="1:14" ht="13.5" customHeight="1" x14ac:dyDescent="0.2">
      <c r="A163" s="137"/>
      <c r="B163" s="173" t="s">
        <v>1</v>
      </c>
      <c r="C163" s="157">
        <v>-2.1635131864907176</v>
      </c>
      <c r="D163" s="157">
        <v>0.72239434800831503</v>
      </c>
      <c r="E163" s="157">
        <v>-3.9702642490015871</v>
      </c>
      <c r="F163" s="157">
        <v>-2.685837507504707</v>
      </c>
      <c r="G163" s="157">
        <v>-1.3807766113557385</v>
      </c>
      <c r="H163" s="157">
        <v>-7.7615402499135016</v>
      </c>
      <c r="I163" s="157">
        <v>-0.21246404882383496</v>
      </c>
      <c r="J163" s="157">
        <v>-6.588858801474462</v>
      </c>
      <c r="K163" s="157">
        <v>-2.93025572290464</v>
      </c>
      <c r="L163" s="157">
        <v>-4.2277419311717024</v>
      </c>
      <c r="M163" s="157">
        <v>2.0254887924846532</v>
      </c>
      <c r="N163" s="157">
        <v>0.27365540935548882</v>
      </c>
    </row>
    <row r="164" spans="1:14" ht="13.5" customHeight="1" x14ac:dyDescent="0.2">
      <c r="A164" s="137"/>
      <c r="B164" s="173" t="s">
        <v>2</v>
      </c>
      <c r="C164" s="157">
        <v>0.53941669239438994</v>
      </c>
      <c r="D164" s="157">
        <v>-0.23543684997057168</v>
      </c>
      <c r="E164" s="157">
        <v>0.48675138564695519</v>
      </c>
      <c r="F164" s="157">
        <v>2.9662479340735626</v>
      </c>
      <c r="G164" s="157">
        <v>0.18447862365733592</v>
      </c>
      <c r="H164" s="157">
        <v>3.4523101926391853</v>
      </c>
      <c r="I164" s="157">
        <v>-1.6573785253083173</v>
      </c>
      <c r="J164" s="157">
        <v>1.1078359683265537</v>
      </c>
      <c r="K164" s="157">
        <v>0.94019205616746593</v>
      </c>
      <c r="L164" s="157">
        <v>-3.8287520129819841</v>
      </c>
      <c r="M164" s="157">
        <v>0.49177943193279283</v>
      </c>
      <c r="N164" s="157">
        <v>1.4137237267377145</v>
      </c>
    </row>
    <row r="165" spans="1:14" ht="21.6" customHeight="1" x14ac:dyDescent="0.2">
      <c r="A165" s="137">
        <v>2022</v>
      </c>
      <c r="B165" s="173" t="s">
        <v>3</v>
      </c>
      <c r="C165" s="157">
        <v>2.527405659813442</v>
      </c>
      <c r="D165" s="157">
        <v>4.1179120191019214</v>
      </c>
      <c r="E165" s="157">
        <v>3.6596205188572872</v>
      </c>
      <c r="F165" s="157">
        <v>8.1527735296698101</v>
      </c>
      <c r="G165" s="157">
        <v>9.2310537200736231</v>
      </c>
      <c r="H165" s="157">
        <v>-12.00676057077288</v>
      </c>
      <c r="I165" s="157">
        <v>6.7154669874917916</v>
      </c>
      <c r="J165" s="157">
        <v>6.9284189917465655</v>
      </c>
      <c r="K165" s="157">
        <v>-1.2187706975497203</v>
      </c>
      <c r="L165" s="157">
        <v>7.3431423357388725</v>
      </c>
      <c r="M165" s="157">
        <v>1.6799488389409589</v>
      </c>
      <c r="N165" s="157">
        <v>-3.6561164017825831</v>
      </c>
    </row>
    <row r="166" spans="1:14" ht="12.75" x14ac:dyDescent="0.2">
      <c r="A166" s="137"/>
      <c r="B166" s="173" t="s">
        <v>4</v>
      </c>
      <c r="C166" s="157">
        <v>-1.9427119518080516</v>
      </c>
      <c r="D166" s="157">
        <v>-1.0021413176103944</v>
      </c>
      <c r="E166" s="157">
        <v>-4.1019178008134594</v>
      </c>
      <c r="F166" s="157">
        <v>3.0780374625945184</v>
      </c>
      <c r="G166" s="157">
        <v>-2.4633160522411823</v>
      </c>
      <c r="H166" s="157">
        <v>-13.252027302336078</v>
      </c>
      <c r="I166" s="157">
        <v>-2.9274636465429604</v>
      </c>
      <c r="J166" s="157">
        <v>-6.6711245460704394</v>
      </c>
      <c r="K166" s="157">
        <v>-6.4245529199306368</v>
      </c>
      <c r="L166" s="157">
        <v>-6.8390058142625882</v>
      </c>
      <c r="M166" s="157">
        <v>1.3547253756261535</v>
      </c>
      <c r="N166" s="157">
        <v>5.2387105072026818</v>
      </c>
    </row>
    <row r="167" spans="1:14" ht="12.75" x14ac:dyDescent="0.2">
      <c r="A167" s="137"/>
      <c r="B167" s="173" t="s">
        <v>1</v>
      </c>
      <c r="C167" s="157">
        <v>-0.99246689763509144</v>
      </c>
      <c r="D167" s="157">
        <v>0.70369484004135785</v>
      </c>
      <c r="E167" s="157">
        <v>-0.82448757424193886</v>
      </c>
      <c r="F167" s="157">
        <v>-0.70188910340629462</v>
      </c>
      <c r="G167" s="157">
        <v>-9.3866296127555806</v>
      </c>
      <c r="H167" s="157">
        <v>3.8228511614083249</v>
      </c>
      <c r="I167" s="157">
        <v>-2.6537265631687124</v>
      </c>
      <c r="J167" s="157">
        <v>3.9745298774847893</v>
      </c>
      <c r="K167" s="157">
        <v>-4.9603602043931776</v>
      </c>
      <c r="L167" s="157">
        <v>-2.2812376925651745</v>
      </c>
      <c r="M167" s="157">
        <v>-4.4045685679907409</v>
      </c>
      <c r="N167" s="157">
        <v>2.7040580636340517</v>
      </c>
    </row>
    <row r="168" spans="1:14" ht="12.75" x14ac:dyDescent="0.2">
      <c r="A168" s="137"/>
      <c r="B168" s="173" t="s">
        <v>2</v>
      </c>
      <c r="C168" s="157">
        <v>0.18988953561174249</v>
      </c>
      <c r="D168" s="157">
        <v>-1.6287320423789553</v>
      </c>
      <c r="E168" s="157">
        <v>-7.6732737742346568E-2</v>
      </c>
      <c r="F168" s="157">
        <v>1.1807408576154588</v>
      </c>
      <c r="G168" s="157">
        <v>11.629589105449245</v>
      </c>
      <c r="H168" s="157">
        <v>-2.2072502915055026</v>
      </c>
      <c r="I168" s="157">
        <v>-1.5817271994260307</v>
      </c>
      <c r="J168" s="157">
        <v>-2.1494652899853528</v>
      </c>
      <c r="K168" s="157">
        <v>3.0506274399934474</v>
      </c>
      <c r="L168" s="157">
        <v>-1.4890806672978374</v>
      </c>
      <c r="M168" s="157">
        <v>0.56928405227392176</v>
      </c>
      <c r="N168" s="157">
        <v>2.2545996272053781</v>
      </c>
    </row>
    <row r="169" spans="1:14" ht="13.5" customHeight="1" x14ac:dyDescent="0.2">
      <c r="A169" s="137"/>
      <c r="B169" s="173"/>
      <c r="C169" s="157"/>
      <c r="D169" s="157"/>
      <c r="E169" s="157"/>
      <c r="F169" s="157"/>
      <c r="G169" s="157"/>
      <c r="H169" s="157"/>
      <c r="I169" s="157"/>
      <c r="J169" s="157"/>
      <c r="K169" s="157"/>
      <c r="L169" s="157"/>
      <c r="M169" s="157"/>
      <c r="N169" s="157"/>
    </row>
    <row r="170" spans="1:14" ht="12" customHeight="1" x14ac:dyDescent="0.2">
      <c r="A170" s="85" t="s">
        <v>75</v>
      </c>
      <c r="B170" s="90"/>
      <c r="C170" s="157"/>
      <c r="D170" s="157"/>
      <c r="E170" s="157"/>
      <c r="F170" s="157"/>
      <c r="G170" s="157"/>
      <c r="H170" s="157"/>
      <c r="I170" s="157"/>
      <c r="J170" s="157"/>
      <c r="K170" s="157"/>
      <c r="L170" s="157"/>
      <c r="M170" s="157"/>
      <c r="N170" s="157"/>
    </row>
    <row r="171" spans="1:14" ht="20.25" customHeight="1" x14ac:dyDescent="0.2">
      <c r="A171" s="123">
        <v>2018</v>
      </c>
      <c r="B171" s="135" t="s">
        <v>3</v>
      </c>
      <c r="C171" s="157">
        <v>2.4749137759274342</v>
      </c>
      <c r="D171" s="157">
        <v>-19.391508324869655</v>
      </c>
      <c r="E171" s="157">
        <v>4.2212273710152459</v>
      </c>
      <c r="F171" s="157">
        <v>9.4705043091426901</v>
      </c>
      <c r="G171" s="157">
        <v>13.110225388192575</v>
      </c>
      <c r="H171" s="157">
        <v>-1.0170187704960698</v>
      </c>
      <c r="I171" s="157">
        <v>2.5175335681795419</v>
      </c>
      <c r="J171" s="157">
        <v>11.97525736988554</v>
      </c>
      <c r="K171" s="157">
        <v>24.566286813009029</v>
      </c>
      <c r="L171" s="157">
        <v>-6.0547491531120929</v>
      </c>
      <c r="M171" s="157">
        <v>4.326335327251507</v>
      </c>
      <c r="N171" s="157">
        <v>2.6229362830063829</v>
      </c>
    </row>
    <row r="172" spans="1:14" ht="12.75" x14ac:dyDescent="0.2">
      <c r="B172" s="137" t="s">
        <v>4</v>
      </c>
      <c r="C172" s="157">
        <v>2.0666452232695809</v>
      </c>
      <c r="D172" s="157">
        <v>-15.668522511339333</v>
      </c>
      <c r="E172" s="157">
        <v>4.1321901162821861</v>
      </c>
      <c r="F172" s="157">
        <v>9.3499400076759045</v>
      </c>
      <c r="G172" s="157">
        <v>-8.5059688626496488</v>
      </c>
      <c r="H172" s="157">
        <v>-1.481412019685413</v>
      </c>
      <c r="I172" s="157">
        <v>-3.4169748778791864</v>
      </c>
      <c r="J172" s="157">
        <v>7.0530681311374632</v>
      </c>
      <c r="K172" s="157">
        <v>19.214191139513879</v>
      </c>
      <c r="L172" s="157">
        <v>3.656780143771976</v>
      </c>
      <c r="M172" s="157">
        <v>-0.51213521436876963</v>
      </c>
      <c r="N172" s="157">
        <v>4.7402240613765079</v>
      </c>
    </row>
    <row r="173" spans="1:14" ht="12.75" x14ac:dyDescent="0.2">
      <c r="B173" s="137" t="s">
        <v>1</v>
      </c>
      <c r="C173" s="157">
        <v>-0.1403063752390965</v>
      </c>
      <c r="D173" s="157">
        <v>-16.245755323348444</v>
      </c>
      <c r="E173" s="157">
        <v>3.581101092068617</v>
      </c>
      <c r="F173" s="157">
        <v>8.0766702926297071</v>
      </c>
      <c r="G173" s="157">
        <v>-13.252617465425621</v>
      </c>
      <c r="H173" s="157">
        <v>5.8362918767860261</v>
      </c>
      <c r="I173" s="157">
        <v>-0.67204436764586317</v>
      </c>
      <c r="J173" s="157">
        <v>5.7818901622758379</v>
      </c>
      <c r="K173" s="157">
        <v>-0.77101256944291929</v>
      </c>
      <c r="L173" s="157">
        <v>3.0417211147343748</v>
      </c>
      <c r="M173" s="157">
        <v>-8.3635099831967921</v>
      </c>
      <c r="N173" s="157">
        <v>1.2510038442427263</v>
      </c>
    </row>
    <row r="174" spans="1:14" ht="12.75" x14ac:dyDescent="0.2">
      <c r="B174" s="137" t="s">
        <v>2</v>
      </c>
      <c r="C174" s="157">
        <v>-0.33136101959976294</v>
      </c>
      <c r="D174" s="157">
        <v>-13.052927095093391</v>
      </c>
      <c r="E174" s="157">
        <v>4.1306903127305228</v>
      </c>
      <c r="F174" s="157">
        <v>4.0807178955472478</v>
      </c>
      <c r="G174" s="157">
        <v>-8.5409312384218445</v>
      </c>
      <c r="H174" s="157">
        <v>0.87252137990152523</v>
      </c>
      <c r="I174" s="157">
        <v>-0.39931942662927433</v>
      </c>
      <c r="J174" s="157">
        <v>33.069536688278212</v>
      </c>
      <c r="K174" s="157">
        <v>-8.2273361729928709</v>
      </c>
      <c r="L174" s="157">
        <v>4.894627185544409</v>
      </c>
      <c r="M174" s="157">
        <v>-9.8412321569896104</v>
      </c>
      <c r="N174" s="157">
        <v>-3.6818570558382446</v>
      </c>
    </row>
    <row r="175" spans="1:14" ht="20.25" customHeight="1" x14ac:dyDescent="0.2">
      <c r="A175" s="123">
        <v>2019</v>
      </c>
      <c r="B175" s="173" t="s">
        <v>3</v>
      </c>
      <c r="C175" s="157">
        <v>0.93570807310119353</v>
      </c>
      <c r="D175" s="157">
        <v>-1.1969037879052569</v>
      </c>
      <c r="E175" s="157">
        <v>3.2516916973976517</v>
      </c>
      <c r="F175" s="157">
        <v>-9.0201158722824637E-2</v>
      </c>
      <c r="G175" s="157">
        <v>-5.7065532480256254</v>
      </c>
      <c r="H175" s="157">
        <v>9.8466480133611931</v>
      </c>
      <c r="I175" s="157">
        <v>-2.445203384778516</v>
      </c>
      <c r="J175" s="157">
        <v>-3.4337241676789199</v>
      </c>
      <c r="K175" s="157">
        <v>1.4649683679417658</v>
      </c>
      <c r="L175" s="157">
        <v>12.8786483398051</v>
      </c>
      <c r="M175" s="157">
        <v>-4.4905656914620673</v>
      </c>
      <c r="N175" s="157">
        <v>-3.5354559845953371</v>
      </c>
    </row>
    <row r="176" spans="1:14" ht="12.75" x14ac:dyDescent="0.2">
      <c r="B176" s="173" t="s">
        <v>4</v>
      </c>
      <c r="C176" s="157">
        <v>0.1290881672253219</v>
      </c>
      <c r="D176" s="157">
        <v>-1.8712792464132488</v>
      </c>
      <c r="E176" s="157">
        <v>0.98956584401759251</v>
      </c>
      <c r="F176" s="157">
        <v>-4.9162429889395458</v>
      </c>
      <c r="G176" s="157">
        <v>4.6723848057779183</v>
      </c>
      <c r="H176" s="157">
        <v>5.3338473071921966</v>
      </c>
      <c r="I176" s="157">
        <v>7.1186489501704919</v>
      </c>
      <c r="J176" s="157">
        <v>7.5405840583799177</v>
      </c>
      <c r="K176" s="157">
        <v>-6.9212889115649929</v>
      </c>
      <c r="L176" s="157">
        <v>0.79821971593934116</v>
      </c>
      <c r="M176" s="157">
        <v>-0.68597250235910012</v>
      </c>
      <c r="N176" s="157">
        <v>-2.9060913511551822</v>
      </c>
    </row>
    <row r="177" spans="1:14" ht="12.75" x14ac:dyDescent="0.2">
      <c r="B177" s="173" t="s">
        <v>1</v>
      </c>
      <c r="C177" s="157">
        <v>3.0708203750418495</v>
      </c>
      <c r="D177" s="157">
        <v>6.4794579071953073</v>
      </c>
      <c r="E177" s="157">
        <v>1.8221655422314242</v>
      </c>
      <c r="F177" s="157">
        <v>-2.8290274159492368</v>
      </c>
      <c r="G177" s="157">
        <v>3.8826978670214451</v>
      </c>
      <c r="H177" s="157">
        <v>11.795491484869958</v>
      </c>
      <c r="I177" s="157">
        <v>-1.9979650884996314</v>
      </c>
      <c r="J177" s="157">
        <v>14.037467420167872</v>
      </c>
      <c r="K177" s="157">
        <v>2.3605244268569692</v>
      </c>
      <c r="L177" s="157">
        <v>-0.97041041526131355</v>
      </c>
      <c r="M177" s="157">
        <v>6.6339033610453679</v>
      </c>
      <c r="N177" s="157">
        <v>3.4392654387256583</v>
      </c>
    </row>
    <row r="178" spans="1:14" ht="12.75" x14ac:dyDescent="0.2">
      <c r="B178" s="173" t="s">
        <v>2</v>
      </c>
      <c r="C178" s="157">
        <v>2.4775454490239435</v>
      </c>
      <c r="D178" s="157">
        <v>18.308095908581244</v>
      </c>
      <c r="E178" s="157">
        <v>-0.55611768694314723</v>
      </c>
      <c r="F178" s="157">
        <v>-1.7399589656592385</v>
      </c>
      <c r="G178" s="157">
        <v>0.13719409126602411</v>
      </c>
      <c r="H178" s="157">
        <v>7.0438101689181076</v>
      </c>
      <c r="I178" s="157">
        <v>-5.1734633271357078</v>
      </c>
      <c r="J178" s="157">
        <v>9.7549997285804491</v>
      </c>
      <c r="K178" s="157">
        <v>-0.10818741855780356</v>
      </c>
      <c r="L178" s="157">
        <v>-4.9023694230638348</v>
      </c>
      <c r="M178" s="157">
        <v>7.5404188835177743</v>
      </c>
      <c r="N178" s="157">
        <v>4.925155136023962</v>
      </c>
    </row>
    <row r="179" spans="1:14" ht="20.25" customHeight="1" x14ac:dyDescent="0.2">
      <c r="A179" s="123">
        <v>2020</v>
      </c>
      <c r="B179" s="173" t="s">
        <v>3</v>
      </c>
      <c r="C179" s="157">
        <v>-2.2905308475516306</v>
      </c>
      <c r="D179" s="157">
        <v>14.975124982876942</v>
      </c>
      <c r="E179" s="157">
        <v>-8.8402399110100163</v>
      </c>
      <c r="F179" s="157">
        <v>-5.6755136230203558</v>
      </c>
      <c r="G179" s="157">
        <v>-12.956480982710584</v>
      </c>
      <c r="H179" s="157">
        <v>-4.6788071837249534</v>
      </c>
      <c r="I179" s="157">
        <v>-9.6337794501760499</v>
      </c>
      <c r="J179" s="157">
        <v>-10.214317737791557</v>
      </c>
      <c r="K179" s="157">
        <v>1.8896954924934262</v>
      </c>
      <c r="L179" s="157">
        <v>-15.056679094176816</v>
      </c>
      <c r="M179" s="157">
        <v>14.910507174677967</v>
      </c>
      <c r="N179" s="157">
        <v>1.6447445778932979</v>
      </c>
    </row>
    <row r="180" spans="1:14" ht="12.75" x14ac:dyDescent="0.2">
      <c r="B180" s="173" t="s">
        <v>4</v>
      </c>
      <c r="C180" s="157">
        <v>-20.320297766503515</v>
      </c>
      <c r="D180" s="157">
        <v>-17.958280049616249</v>
      </c>
      <c r="E180" s="157">
        <v>-26.357616296015639</v>
      </c>
      <c r="F180" s="157">
        <v>-27.663617809892383</v>
      </c>
      <c r="G180" s="157">
        <v>-51.706311959218795</v>
      </c>
      <c r="H180" s="157">
        <v>0.68364242780911688</v>
      </c>
      <c r="I180" s="157">
        <v>-28.915181834699844</v>
      </c>
      <c r="J180" s="157">
        <v>-20.807849456618676</v>
      </c>
      <c r="K180" s="157">
        <v>-31.380193641390129</v>
      </c>
      <c r="L180" s="157">
        <v>-35.815997694971138</v>
      </c>
      <c r="M180" s="157">
        <v>-2.3493956510710623</v>
      </c>
      <c r="N180" s="157">
        <v>-14.109824503496704</v>
      </c>
    </row>
    <row r="181" spans="1:14" ht="12.75" x14ac:dyDescent="0.2">
      <c r="B181" s="173" t="s">
        <v>1</v>
      </c>
      <c r="C181" s="157">
        <v>-7.364114743762606</v>
      </c>
      <c r="D181" s="157">
        <v>-2.2305359319771734</v>
      </c>
      <c r="E181" s="157">
        <v>-11.734481978193079</v>
      </c>
      <c r="F181" s="157">
        <v>-10.173606505650024</v>
      </c>
      <c r="G181" s="157">
        <v>-18.593806659856128</v>
      </c>
      <c r="H181" s="157">
        <v>3.7964387307920511E-2</v>
      </c>
      <c r="I181" s="157">
        <v>-10.292349360231478</v>
      </c>
      <c r="J181" s="157">
        <v>-19.628558931198004</v>
      </c>
      <c r="K181" s="157">
        <v>-7.7770569203619466</v>
      </c>
      <c r="L181" s="157">
        <v>-17.498238722058101</v>
      </c>
      <c r="M181" s="157">
        <v>6.760836389673619</v>
      </c>
      <c r="N181" s="157">
        <v>-8.338305328525875</v>
      </c>
    </row>
    <row r="182" spans="1:14" ht="12.75" x14ac:dyDescent="0.2">
      <c r="B182" s="173" t="s">
        <v>2</v>
      </c>
      <c r="C182" s="157">
        <v>-6.1626293342314398</v>
      </c>
      <c r="D182" s="157">
        <v>-7.1329804810899455</v>
      </c>
      <c r="E182" s="157">
        <v>-8.001645825803994</v>
      </c>
      <c r="F182" s="157">
        <v>-11.70037601903906</v>
      </c>
      <c r="G182" s="157">
        <v>-11.866750595422227</v>
      </c>
      <c r="H182" s="157">
        <v>15.596718106860475</v>
      </c>
      <c r="I182" s="157">
        <v>-10.245875844571605</v>
      </c>
      <c r="J182" s="157">
        <v>-22.60908095111348</v>
      </c>
      <c r="K182" s="157">
        <v>-7.8646742949304844</v>
      </c>
      <c r="L182" s="157">
        <v>-8.4959613366993985</v>
      </c>
      <c r="M182" s="157">
        <v>-0.15634965829877112</v>
      </c>
      <c r="N182" s="157">
        <v>-4.5159803092316153</v>
      </c>
    </row>
    <row r="183" spans="1:14" ht="20.25" customHeight="1" x14ac:dyDescent="0.2">
      <c r="A183" s="123">
        <v>2021</v>
      </c>
      <c r="B183" s="173" t="s">
        <v>3</v>
      </c>
      <c r="C183" s="157">
        <v>-3.6799862224980884</v>
      </c>
      <c r="D183" s="157">
        <v>-9.8357160772101988</v>
      </c>
      <c r="E183" s="157">
        <v>-0.45805401900902432</v>
      </c>
      <c r="F183" s="157">
        <v>-4.8444271327967918</v>
      </c>
      <c r="G183" s="157">
        <v>11.884400225025393</v>
      </c>
      <c r="H183" s="157">
        <v>22.111308601911727</v>
      </c>
      <c r="I183" s="157">
        <v>-8.6822238511224388</v>
      </c>
      <c r="J183" s="157">
        <v>-1.4180636975758776</v>
      </c>
      <c r="K183" s="157">
        <v>-10.35929517270262</v>
      </c>
      <c r="L183" s="157">
        <v>-3.2614100381389788</v>
      </c>
      <c r="M183" s="157">
        <v>-13.347607793923933</v>
      </c>
      <c r="N183" s="157">
        <v>0.31949126371877412</v>
      </c>
    </row>
    <row r="184" spans="1:14" ht="12.75" x14ac:dyDescent="0.2">
      <c r="B184" s="173" t="s">
        <v>4</v>
      </c>
      <c r="C184" s="157">
        <v>24.423054251005063</v>
      </c>
      <c r="D184" s="157">
        <v>33.846098741999619</v>
      </c>
      <c r="E184" s="157">
        <v>33.027748218388254</v>
      </c>
      <c r="F184" s="157">
        <v>35.588216909634099</v>
      </c>
      <c r="G184" s="157">
        <v>123.54402657204572</v>
      </c>
      <c r="H184" s="157">
        <v>31.700289666148219</v>
      </c>
      <c r="I184" s="157">
        <v>16.404222620066712</v>
      </c>
      <c r="J184" s="157">
        <v>10.856521060458068</v>
      </c>
      <c r="K184" s="157">
        <v>43.619545918694214</v>
      </c>
      <c r="L184" s="157">
        <v>42.457436458120547</v>
      </c>
      <c r="M184" s="157">
        <v>-1.6281781327282863</v>
      </c>
      <c r="N184" s="157">
        <v>23.40311670027728</v>
      </c>
    </row>
    <row r="185" spans="1:14" ht="12.75" x14ac:dyDescent="0.2">
      <c r="B185" s="173" t="s">
        <v>1</v>
      </c>
      <c r="C185" s="157">
        <v>2.8585955982832312</v>
      </c>
      <c r="D185" s="157">
        <v>8.6906815169185201</v>
      </c>
      <c r="E185" s="157">
        <v>5.8318626929349193</v>
      </c>
      <c r="F185" s="157">
        <v>4.6182184202079757</v>
      </c>
      <c r="G185" s="157">
        <v>22.780507476687962</v>
      </c>
      <c r="H185" s="157">
        <v>13.694904205518066</v>
      </c>
      <c r="I185" s="157">
        <v>-2.710385414182126</v>
      </c>
      <c r="J185" s="157">
        <v>-0.33609116265552741</v>
      </c>
      <c r="K185" s="157">
        <v>-1.43279156173165</v>
      </c>
      <c r="L185" s="157">
        <v>9.0900851085359946</v>
      </c>
      <c r="M185" s="157">
        <v>-12.214771522568457</v>
      </c>
      <c r="N185" s="157">
        <v>12.60625290765185</v>
      </c>
    </row>
    <row r="186" spans="1:14" ht="12.75" x14ac:dyDescent="0.2">
      <c r="B186" s="173" t="s">
        <v>2</v>
      </c>
      <c r="C186" s="157">
        <v>2.8367455634467742</v>
      </c>
      <c r="D186" s="157">
        <v>4.9078175803918711</v>
      </c>
      <c r="E186" s="157">
        <v>3.7455041775170672</v>
      </c>
      <c r="F186" s="157">
        <v>8.3855301153785042</v>
      </c>
      <c r="G186" s="157">
        <v>14.41469932705759</v>
      </c>
      <c r="H186" s="157">
        <v>5.8105791636775761</v>
      </c>
      <c r="I186" s="157">
        <v>-2.0725627926683865</v>
      </c>
      <c r="J186" s="157">
        <v>5.5992849396048427</v>
      </c>
      <c r="K186" s="157">
        <v>1.9107117058501322</v>
      </c>
      <c r="L186" s="157">
        <v>-1.9037362579160333</v>
      </c>
      <c r="M186" s="157">
        <v>-4.4116059407779513</v>
      </c>
      <c r="N186" s="157">
        <v>9.5802853475232208</v>
      </c>
    </row>
    <row r="187" spans="1:14" ht="21.6" customHeight="1" x14ac:dyDescent="0.2">
      <c r="A187" s="123">
        <v>2022</v>
      </c>
      <c r="B187" s="173" t="s">
        <v>3</v>
      </c>
      <c r="C187" s="157">
        <v>5.1847663397474708</v>
      </c>
      <c r="D187" s="157">
        <v>9.9008897485525882</v>
      </c>
      <c r="E187" s="157">
        <v>5.8292053304799918</v>
      </c>
      <c r="F187" s="157">
        <v>15.277210799320272</v>
      </c>
      <c r="G187" s="157">
        <v>14.479035014756558</v>
      </c>
      <c r="H187" s="157">
        <v>-10.110143443601928</v>
      </c>
      <c r="I187" s="157">
        <v>8.1636637022174376</v>
      </c>
      <c r="J187" s="157">
        <v>4.1871779034385881</v>
      </c>
      <c r="K187" s="157">
        <v>1.8245599037778115</v>
      </c>
      <c r="L187" s="157">
        <v>5.6410692803670504</v>
      </c>
      <c r="M187" s="157">
        <v>2.7937688205486255</v>
      </c>
      <c r="N187" s="157">
        <v>2.4645182550410594</v>
      </c>
    </row>
    <row r="188" spans="1:14" ht="12.75" x14ac:dyDescent="0.2">
      <c r="B188" s="173" t="s">
        <v>4</v>
      </c>
      <c r="C188" s="157">
        <v>-1.1089344100213672</v>
      </c>
      <c r="D188" s="157">
        <v>3.5746793535017751</v>
      </c>
      <c r="E188" s="157">
        <v>-4.074498856586839</v>
      </c>
      <c r="F188" s="157">
        <v>11.705546930337473</v>
      </c>
      <c r="G188" s="157">
        <v>5.2630937689651436</v>
      </c>
      <c r="H188" s="157">
        <v>-27.161519712265147</v>
      </c>
      <c r="I188" s="157">
        <v>1.6580619888400205</v>
      </c>
      <c r="J188" s="157">
        <v>-5.7475449145578565</v>
      </c>
      <c r="K188" s="157">
        <v>-9.4300038059982327</v>
      </c>
      <c r="L188" s="157">
        <v>-7.8928386440844767</v>
      </c>
      <c r="M188" s="157">
        <v>5.6619304055255837</v>
      </c>
      <c r="N188" s="157">
        <v>3.1058349041621414</v>
      </c>
    </row>
    <row r="189" spans="1:14" ht="12.75" x14ac:dyDescent="0.2">
      <c r="B189" s="173" t="s">
        <v>1</v>
      </c>
      <c r="C189" s="157">
        <v>7.4734578224955328E-2</v>
      </c>
      <c r="D189" s="157">
        <v>3.5554503076249189</v>
      </c>
      <c r="E189" s="157">
        <v>-0.93213673664899188</v>
      </c>
      <c r="F189" s="157">
        <v>13.982893165305832</v>
      </c>
      <c r="G189" s="157">
        <v>-3.282104887344095</v>
      </c>
      <c r="H189" s="157">
        <v>-18.01360605731951</v>
      </c>
      <c r="I189" s="157">
        <v>-0.82896220359749417</v>
      </c>
      <c r="J189" s="157">
        <v>4.9109836532249096</v>
      </c>
      <c r="K189" s="157">
        <v>-11.324173369657309</v>
      </c>
      <c r="L189" s="157">
        <v>-6.0208249357258659</v>
      </c>
      <c r="M189" s="157">
        <v>-0.99731015648713006</v>
      </c>
      <c r="N189" s="157">
        <v>5.6048830718955722</v>
      </c>
    </row>
    <row r="190" spans="1:14" ht="12.75" x14ac:dyDescent="0.2">
      <c r="B190" s="173" t="s">
        <v>2</v>
      </c>
      <c r="C190" s="157">
        <v>-0.27317710252333649</v>
      </c>
      <c r="D190" s="157">
        <v>2.1092122196144425</v>
      </c>
      <c r="E190" s="157">
        <v>-1.4876643790221022</v>
      </c>
      <c r="F190" s="157">
        <v>12.006349720971254</v>
      </c>
      <c r="G190" s="157">
        <v>7.7669818608033125</v>
      </c>
      <c r="H190" s="157">
        <v>-22.498831708940859</v>
      </c>
      <c r="I190" s="157">
        <v>-0.75267360780943982</v>
      </c>
      <c r="J190" s="157">
        <v>1.5311597672558852</v>
      </c>
      <c r="K190" s="157">
        <v>-9.4701586466958467</v>
      </c>
      <c r="L190" s="157">
        <v>-3.734482732715283</v>
      </c>
      <c r="M190" s="157">
        <v>-0.92095400146183781</v>
      </c>
      <c r="N190" s="157">
        <v>6.4805101358039963</v>
      </c>
    </row>
    <row r="191" spans="1:14" ht="12.75" x14ac:dyDescent="0.2">
      <c r="B191" s="173"/>
      <c r="C191" s="157"/>
      <c r="D191" s="157"/>
      <c r="E191" s="157"/>
      <c r="F191" s="157"/>
      <c r="G191" s="157"/>
      <c r="H191" s="157"/>
      <c r="I191" s="157"/>
      <c r="J191" s="157"/>
      <c r="K191" s="157"/>
      <c r="L191" s="157"/>
      <c r="M191" s="157"/>
      <c r="N191" s="157"/>
    </row>
    <row r="192" spans="1:14" ht="14.25" x14ac:dyDescent="0.2">
      <c r="A192" s="85" t="s">
        <v>223</v>
      </c>
      <c r="B192" s="131"/>
      <c r="C192" s="157"/>
      <c r="D192" s="157"/>
      <c r="E192" s="157"/>
      <c r="F192" s="157"/>
      <c r="G192" s="157"/>
      <c r="H192" s="157"/>
      <c r="I192" s="157"/>
      <c r="J192" s="157"/>
      <c r="K192" s="157"/>
      <c r="L192" s="157"/>
      <c r="M192" s="157"/>
      <c r="N192" s="157"/>
    </row>
    <row r="193" spans="1:14" ht="20.25" customHeight="1" x14ac:dyDescent="0.2">
      <c r="A193" s="123">
        <v>2018</v>
      </c>
      <c r="B193" s="135" t="s">
        <v>3</v>
      </c>
      <c r="C193" s="157">
        <v>1.6110327349473375</v>
      </c>
      <c r="D193" s="157">
        <v>-13.908305345202109</v>
      </c>
      <c r="E193" s="157">
        <v>2.3848988245679603</v>
      </c>
      <c r="F193" s="157">
        <v>12.221729879245569</v>
      </c>
      <c r="G193" s="157">
        <v>18.65009488899798</v>
      </c>
      <c r="H193" s="157">
        <v>-6.1046685406043411</v>
      </c>
      <c r="I193" s="157">
        <v>-2.6807534212109019</v>
      </c>
      <c r="J193" s="157">
        <v>0.78100776881302458</v>
      </c>
      <c r="K193" s="157">
        <v>27.123022615758053</v>
      </c>
      <c r="L193" s="157">
        <v>-5.9602270636150312</v>
      </c>
      <c r="M193" s="157">
        <v>3.7506397510354672</v>
      </c>
      <c r="N193" s="157">
        <v>3.2871256164854756</v>
      </c>
    </row>
    <row r="194" spans="1:14" ht="12.75" x14ac:dyDescent="0.2">
      <c r="B194" s="137" t="s">
        <v>4</v>
      </c>
      <c r="C194" s="157">
        <v>2.2519641846159955</v>
      </c>
      <c r="D194" s="157">
        <v>-15.028635075278384</v>
      </c>
      <c r="E194" s="157">
        <v>3.661379902065387</v>
      </c>
      <c r="F194" s="157">
        <v>11.858138435439347</v>
      </c>
      <c r="G194" s="157">
        <v>14.771423877294353</v>
      </c>
      <c r="H194" s="157">
        <v>-3.913356274721802</v>
      </c>
      <c r="I194" s="157">
        <v>-1.0530997209034165</v>
      </c>
      <c r="J194" s="157">
        <v>1.0589825887625581</v>
      </c>
      <c r="K194" s="157">
        <v>29.37757919249977</v>
      </c>
      <c r="L194" s="157">
        <v>-3.4187817818130628</v>
      </c>
      <c r="M194" s="157">
        <v>3.4557509488146287</v>
      </c>
      <c r="N194" s="157">
        <v>2.6992287520035685</v>
      </c>
    </row>
    <row r="195" spans="1:14" ht="12.75" x14ac:dyDescent="0.2">
      <c r="B195" s="137" t="s">
        <v>1</v>
      </c>
      <c r="C195" s="157">
        <v>1.8820327424184713</v>
      </c>
      <c r="D195" s="157">
        <v>-16.387694927055485</v>
      </c>
      <c r="E195" s="157">
        <v>3.9658395937337332</v>
      </c>
      <c r="F195" s="157">
        <v>10.8532612081917</v>
      </c>
      <c r="G195" s="157">
        <v>3.0768716007814056</v>
      </c>
      <c r="H195" s="157">
        <v>-0.52862757369599445</v>
      </c>
      <c r="I195" s="157">
        <v>0.46355499122319177</v>
      </c>
      <c r="J195" s="157">
        <v>1.8620839031644687</v>
      </c>
      <c r="K195" s="157">
        <v>19.81367690304705</v>
      </c>
      <c r="L195" s="157">
        <v>-1.3594581998762401</v>
      </c>
      <c r="M195" s="157">
        <v>0.63048907655736119</v>
      </c>
      <c r="N195" s="157">
        <v>2.5666171341711896</v>
      </c>
    </row>
    <row r="196" spans="1:14" ht="12.75" customHeight="1" x14ac:dyDescent="0.2">
      <c r="A196" s="295"/>
      <c r="B196" s="295" t="s">
        <v>2</v>
      </c>
      <c r="C196" s="157">
        <v>1.0098811236570748</v>
      </c>
      <c r="D196" s="157">
        <v>-16.197248746219582</v>
      </c>
      <c r="E196" s="157">
        <v>4.0158742864299102</v>
      </c>
      <c r="F196" s="157">
        <v>7.6948395002701897</v>
      </c>
      <c r="G196" s="157">
        <v>-4.9451093211313353</v>
      </c>
      <c r="H196" s="157">
        <v>0.97588158920256518</v>
      </c>
      <c r="I196" s="157">
        <v>-0.4894432119161074</v>
      </c>
      <c r="J196" s="157">
        <v>13.526785550373145</v>
      </c>
      <c r="K196" s="157">
        <v>7.0331615065361452</v>
      </c>
      <c r="L196" s="157">
        <v>1.3195010638237914</v>
      </c>
      <c r="M196" s="157">
        <v>-3.8016290671619712</v>
      </c>
      <c r="N196" s="157">
        <v>1.1959450684799977</v>
      </c>
    </row>
    <row r="197" spans="1:14" ht="20.25" customHeight="1" x14ac:dyDescent="0.2">
      <c r="A197" s="123">
        <v>2019</v>
      </c>
      <c r="B197" s="137" t="s">
        <v>3</v>
      </c>
      <c r="C197" s="157">
        <v>0.62965159757288891</v>
      </c>
      <c r="D197" s="157">
        <v>-11.893665747651394</v>
      </c>
      <c r="E197" s="157">
        <v>3.769167350413305</v>
      </c>
      <c r="F197" s="157">
        <v>5.253049105521157</v>
      </c>
      <c r="G197" s="157">
        <v>-9.0736399076099659</v>
      </c>
      <c r="H197" s="157">
        <v>3.7511047944306375</v>
      </c>
      <c r="I197" s="157">
        <v>-1.7331919887001668</v>
      </c>
      <c r="J197" s="157">
        <v>8.9762673700932272</v>
      </c>
      <c r="K197" s="157">
        <v>2.1543893155760774</v>
      </c>
      <c r="L197" s="157">
        <v>6.0643798381466718</v>
      </c>
      <c r="M197" s="157">
        <v>-5.8842682391544994</v>
      </c>
      <c r="N197" s="157">
        <v>-0.3746032858768622</v>
      </c>
    </row>
    <row r="198" spans="1:14" ht="14.25" customHeight="1" x14ac:dyDescent="0.2">
      <c r="A198" s="295"/>
      <c r="B198" s="300" t="s">
        <v>4</v>
      </c>
      <c r="C198" s="157">
        <v>0.15048808859252638</v>
      </c>
      <c r="D198" s="157">
        <v>-8.463814940550062</v>
      </c>
      <c r="E198" s="157">
        <v>2.9728460076297925</v>
      </c>
      <c r="F198" s="157">
        <v>1.6403539789640709</v>
      </c>
      <c r="G198" s="157">
        <v>-6.2241285144074237</v>
      </c>
      <c r="H198" s="157">
        <v>5.4802592302129804</v>
      </c>
      <c r="I198" s="157">
        <v>0.81685735680827598</v>
      </c>
      <c r="J198" s="157">
        <v>9.0729892193386785</v>
      </c>
      <c r="K198" s="157">
        <v>-3.7669263641855188</v>
      </c>
      <c r="L198" s="157">
        <v>5.2976664133174145</v>
      </c>
      <c r="M198" s="157">
        <v>-5.9329701151386143</v>
      </c>
      <c r="N198" s="157">
        <v>-2.2543344557158451</v>
      </c>
    </row>
    <row r="199" spans="1:14" ht="14.25" customHeight="1" x14ac:dyDescent="0.2">
      <c r="A199" s="295"/>
      <c r="B199" s="300" t="s">
        <v>1</v>
      </c>
      <c r="C199" s="157">
        <v>0.94814992947296339</v>
      </c>
      <c r="D199" s="157">
        <v>-2.711592090355619</v>
      </c>
      <c r="E199" s="157">
        <v>2.5348007622011837</v>
      </c>
      <c r="F199" s="157">
        <v>-0.99842934240744752</v>
      </c>
      <c r="G199" s="157">
        <v>-1.8246787983289492</v>
      </c>
      <c r="H199" s="157">
        <v>6.978681491438965</v>
      </c>
      <c r="I199" s="157">
        <v>0.48881274534724461</v>
      </c>
      <c r="J199" s="157">
        <v>11.133878354745331</v>
      </c>
      <c r="K199" s="157">
        <v>-3.0123672883016983</v>
      </c>
      <c r="L199" s="157">
        <v>4.2534496947489897</v>
      </c>
      <c r="M199" s="157">
        <v>-2.2715378790859386</v>
      </c>
      <c r="N199" s="157">
        <v>-1.7091982720653265</v>
      </c>
    </row>
    <row r="200" spans="1:14" ht="14.25" customHeight="1" x14ac:dyDescent="0.2">
      <c r="A200" s="295"/>
      <c r="B200" s="300" t="s">
        <v>2</v>
      </c>
      <c r="C200" s="157">
        <v>1.6463789499429948</v>
      </c>
      <c r="D200" s="157">
        <v>5.2162258036377196</v>
      </c>
      <c r="E200" s="157">
        <v>1.3729670001604743</v>
      </c>
      <c r="F200" s="157">
        <v>-2.4072068307648187</v>
      </c>
      <c r="G200" s="157">
        <v>0.54652677101225677</v>
      </c>
      <c r="H200" s="157">
        <v>8.5159513110204088</v>
      </c>
      <c r="I200" s="157">
        <v>-0.71268084462178249</v>
      </c>
      <c r="J200" s="157">
        <v>6.7277266092279575</v>
      </c>
      <c r="K200" s="157">
        <v>-0.87852657777088838</v>
      </c>
      <c r="L200" s="157">
        <v>1.7723260266199636</v>
      </c>
      <c r="M200" s="157">
        <v>2.127781430862985</v>
      </c>
      <c r="N200" s="157">
        <v>0.40206766839707697</v>
      </c>
    </row>
    <row r="201" spans="1:14" ht="20.25" customHeight="1" x14ac:dyDescent="0.2">
      <c r="A201" s="123">
        <v>2020</v>
      </c>
      <c r="B201" s="137" t="s">
        <v>3</v>
      </c>
      <c r="C201" s="157">
        <v>0.82649869465734049</v>
      </c>
      <c r="D201" s="157">
        <v>9.3517610036827126</v>
      </c>
      <c r="E201" s="157">
        <v>-1.6999695555754202</v>
      </c>
      <c r="F201" s="157">
        <v>-3.7838982729908932</v>
      </c>
      <c r="G201" s="157">
        <v>-1.2126003848716982</v>
      </c>
      <c r="H201" s="157">
        <v>4.6268761733263775</v>
      </c>
      <c r="I201" s="157">
        <v>-2.5172568497176528</v>
      </c>
      <c r="J201" s="157">
        <v>5.0657897296066068</v>
      </c>
      <c r="K201" s="157">
        <v>-0.76540407657369469</v>
      </c>
      <c r="L201" s="157">
        <v>-5.1661641169109433</v>
      </c>
      <c r="M201" s="157">
        <v>7.0407790024786143</v>
      </c>
      <c r="N201" s="157">
        <v>1.7247061036987921</v>
      </c>
    </row>
    <row r="202" spans="1:14" ht="14.25" customHeight="1" x14ac:dyDescent="0.2">
      <c r="A202" s="295"/>
      <c r="B202" s="300" t="s">
        <v>4</v>
      </c>
      <c r="C202" s="157">
        <v>-4.3069242435145867</v>
      </c>
      <c r="D202" s="157">
        <v>5.3263427924645113</v>
      </c>
      <c r="E202" s="157">
        <v>-8.5208257153356222</v>
      </c>
      <c r="F202" s="157">
        <v>-9.294168281987659</v>
      </c>
      <c r="G202" s="157">
        <v>-14.810745349831066</v>
      </c>
      <c r="H202" s="157">
        <v>3.4710865127380863</v>
      </c>
      <c r="I202" s="157">
        <v>-11.568219023802174</v>
      </c>
      <c r="J202" s="157">
        <v>-2.3809447870457912</v>
      </c>
      <c r="K202" s="157">
        <v>-6.6433082053137804</v>
      </c>
      <c r="L202" s="157">
        <v>-14.284026101586234</v>
      </c>
      <c r="M202" s="157">
        <v>6.6299108556807873</v>
      </c>
      <c r="N202" s="157">
        <v>-1.0617057892325032</v>
      </c>
    </row>
    <row r="203" spans="1:14" ht="14.25" customHeight="1" x14ac:dyDescent="0.2">
      <c r="A203" s="295"/>
      <c r="B203" s="300" t="s">
        <v>1</v>
      </c>
      <c r="C203" s="157">
        <v>-6.8974462306527489</v>
      </c>
      <c r="D203" s="157">
        <v>3.0819015267635308</v>
      </c>
      <c r="E203" s="157">
        <v>-11.867747037150023</v>
      </c>
      <c r="F203" s="157">
        <v>-11.165673718969582</v>
      </c>
      <c r="G203" s="157">
        <v>-20.378316853136237</v>
      </c>
      <c r="H203" s="157">
        <v>0.62175666223067694</v>
      </c>
      <c r="I203" s="157">
        <v>-13.632299643906931</v>
      </c>
      <c r="J203" s="157">
        <v>-10.667635668661946</v>
      </c>
      <c r="K203" s="157">
        <v>-9.1874369359093215</v>
      </c>
      <c r="L203" s="157">
        <v>-18.335109232568346</v>
      </c>
      <c r="M203" s="157">
        <v>6.6632961938880575</v>
      </c>
      <c r="N203" s="157">
        <v>-4.0509999406413861</v>
      </c>
    </row>
    <row r="204" spans="1:14" ht="14.25" customHeight="1" x14ac:dyDescent="0.2">
      <c r="A204" s="295"/>
      <c r="B204" s="300" t="s">
        <v>2</v>
      </c>
      <c r="C204" s="157">
        <v>-9.0027655159551134</v>
      </c>
      <c r="D204" s="157">
        <v>-3.1703707266799719</v>
      </c>
      <c r="E204" s="157">
        <v>-13.718713724186514</v>
      </c>
      <c r="F204" s="157">
        <v>-13.72096974944631</v>
      </c>
      <c r="G204" s="157">
        <v>-23.417605251546881</v>
      </c>
      <c r="H204" s="157">
        <v>2.8462631902933744</v>
      </c>
      <c r="I204" s="157">
        <v>-14.963420774208913</v>
      </c>
      <c r="J204" s="157">
        <v>-18.41657469269262</v>
      </c>
      <c r="K204" s="157">
        <v>-11.132415678543705</v>
      </c>
      <c r="L204" s="157">
        <v>-19.352486895163757</v>
      </c>
      <c r="M204" s="157">
        <v>4.7207234510837193</v>
      </c>
      <c r="N204" s="157">
        <v>-6.3431125311087744</v>
      </c>
    </row>
    <row r="205" spans="1:14" ht="20.25" customHeight="1" x14ac:dyDescent="0.2">
      <c r="A205" s="123">
        <v>2021</v>
      </c>
      <c r="B205" s="137" t="s">
        <v>3</v>
      </c>
      <c r="C205" s="157">
        <v>-9.3829247815048973</v>
      </c>
      <c r="D205" s="157">
        <v>-9.177002993286532</v>
      </c>
      <c r="E205" s="157">
        <v>-11.845598690857507</v>
      </c>
      <c r="F205" s="157">
        <v>-13.637154909462412</v>
      </c>
      <c r="G205" s="157">
        <v>-18.165499876823421</v>
      </c>
      <c r="H205" s="157">
        <v>9.5260934904297443</v>
      </c>
      <c r="I205" s="157">
        <v>-14.873664925800679</v>
      </c>
      <c r="J205" s="157">
        <v>-16.6768901601002</v>
      </c>
      <c r="K205" s="157">
        <v>-14.17378373317324</v>
      </c>
      <c r="L205" s="157">
        <v>-16.781124932599546</v>
      </c>
      <c r="M205" s="157">
        <v>-2.486244533803128</v>
      </c>
      <c r="N205" s="157">
        <v>-6.6399718994614059</v>
      </c>
    </row>
    <row r="206" spans="1:14" ht="14.25" customHeight="1" x14ac:dyDescent="0.2">
      <c r="A206" s="295"/>
      <c r="B206" s="300" t="s">
        <v>4</v>
      </c>
      <c r="C206" s="157">
        <v>0.552053565282562</v>
      </c>
      <c r="D206" s="157">
        <v>1.4360185408640147</v>
      </c>
      <c r="E206" s="157">
        <v>1.1335059188936736</v>
      </c>
      <c r="F206" s="157">
        <v>-0.3476850999788117</v>
      </c>
      <c r="G206" s="157">
        <v>10.842165829987227</v>
      </c>
      <c r="H206" s="157">
        <v>17.071042372713308</v>
      </c>
      <c r="I206" s="157">
        <v>-4.38368133464897</v>
      </c>
      <c r="J206" s="157">
        <v>-9.6549129113049368</v>
      </c>
      <c r="K206" s="157">
        <v>0.74326495979937235</v>
      </c>
      <c r="L206" s="157">
        <v>-0.18343618417399066</v>
      </c>
      <c r="M206" s="157">
        <v>-2.3184657215282289</v>
      </c>
      <c r="N206" s="157">
        <v>1.8289527122153038</v>
      </c>
    </row>
    <row r="207" spans="1:14" ht="14.25" customHeight="1" x14ac:dyDescent="0.2">
      <c r="A207" s="295"/>
      <c r="B207" s="137" t="s">
        <v>1</v>
      </c>
      <c r="C207" s="157">
        <v>3.2902919903652794</v>
      </c>
      <c r="D207" s="157">
        <v>4.1475142674902488</v>
      </c>
      <c r="E207" s="157">
        <v>5.9658865820857887</v>
      </c>
      <c r="F207" s="157">
        <v>3.6479228563182309</v>
      </c>
      <c r="G207" s="157">
        <v>23.414094988435142</v>
      </c>
      <c r="H207" s="157">
        <v>20.625436574594392</v>
      </c>
      <c r="I207" s="157">
        <v>-2.2977660308729941</v>
      </c>
      <c r="J207" s="157">
        <v>-4.5358085852526209</v>
      </c>
      <c r="K207" s="157">
        <v>2.5809057617651732</v>
      </c>
      <c r="L207" s="157">
        <v>7.2509941538370315</v>
      </c>
      <c r="M207" s="157">
        <v>-7.1530832637742066</v>
      </c>
      <c r="N207" s="157">
        <v>7.1999152741315298</v>
      </c>
    </row>
    <row r="208" spans="1:14" ht="14.25" customHeight="1" x14ac:dyDescent="0.2">
      <c r="A208" s="295"/>
      <c r="B208" s="137" t="s">
        <v>2</v>
      </c>
      <c r="C208" s="157">
        <v>5.7726882379240507</v>
      </c>
      <c r="D208" s="157">
        <v>7.5002370143417485</v>
      </c>
      <c r="E208" s="157">
        <v>9.3728227638970818</v>
      </c>
      <c r="F208" s="157">
        <v>9.3597991020553994</v>
      </c>
      <c r="G208" s="157">
        <v>32.477359680539038</v>
      </c>
      <c r="H208" s="157">
        <v>17.710319372039329</v>
      </c>
      <c r="I208" s="157">
        <v>7.6571300200445336E-3</v>
      </c>
      <c r="J208" s="157">
        <v>3.52219990668865</v>
      </c>
      <c r="K208" s="157">
        <v>5.3505597973721786</v>
      </c>
      <c r="L208" s="157">
        <v>9.4201997071106991</v>
      </c>
      <c r="M208" s="157">
        <v>-8.187947494252878</v>
      </c>
      <c r="N208" s="157">
        <v>10.995502081392639</v>
      </c>
    </row>
    <row r="209" spans="1:14" ht="20.65" customHeight="1" x14ac:dyDescent="0.2">
      <c r="A209" s="123">
        <v>2022</v>
      </c>
      <c r="B209" s="137" t="s">
        <v>3</v>
      </c>
      <c r="C209" s="157">
        <v>8.1828442251193003</v>
      </c>
      <c r="D209" s="157">
        <v>13.245548561814235</v>
      </c>
      <c r="E209" s="157">
        <v>11.066282254818049</v>
      </c>
      <c r="F209" s="157">
        <v>14.9074341517204</v>
      </c>
      <c r="G209" s="157">
        <v>32.602953402473609</v>
      </c>
      <c r="H209" s="157">
        <v>9.0934161617098006</v>
      </c>
      <c r="I209" s="157">
        <v>4.4460078648852264</v>
      </c>
      <c r="J209" s="157">
        <v>5.0080405434342667</v>
      </c>
      <c r="K209" s="157">
        <v>9.0540455587477133</v>
      </c>
      <c r="L209" s="157">
        <v>11.947740644353599</v>
      </c>
      <c r="M209" s="157">
        <v>-4.1612381559831713</v>
      </c>
      <c r="N209" s="157">
        <v>11.558540309953692</v>
      </c>
    </row>
    <row r="210" spans="1:14" ht="12.75" x14ac:dyDescent="0.2">
      <c r="B210" s="137" t="s">
        <v>4</v>
      </c>
      <c r="C210" s="157">
        <v>2.4038878421724252</v>
      </c>
      <c r="D210" s="157">
        <v>6.7130235969894647</v>
      </c>
      <c r="E210" s="157">
        <v>2.6993232061808037</v>
      </c>
      <c r="F210" s="157">
        <v>10.044259329762561</v>
      </c>
      <c r="G210" s="157">
        <v>13.757703369378538</v>
      </c>
      <c r="H210" s="157">
        <v>-5.5535189768495581</v>
      </c>
      <c r="I210" s="157">
        <v>1.1774837064799426</v>
      </c>
      <c r="J210" s="157">
        <v>0.79033197982980585</v>
      </c>
      <c r="K210" s="157">
        <v>-1.8655443040002884</v>
      </c>
      <c r="L210" s="157">
        <v>0.95383302634695077</v>
      </c>
      <c r="M210" s="157">
        <v>-2.4553701815893003</v>
      </c>
      <c r="N210" s="157">
        <v>6.7763855511974169</v>
      </c>
    </row>
    <row r="211" spans="1:14" ht="12.75" x14ac:dyDescent="0.2">
      <c r="B211" s="137" t="s">
        <v>1</v>
      </c>
      <c r="C211" s="157">
        <v>1.7075598380010382</v>
      </c>
      <c r="D211" s="157">
        <v>5.4332178754967986</v>
      </c>
      <c r="E211" s="157">
        <v>1.0490851345992036</v>
      </c>
      <c r="F211" s="157">
        <v>12.358157656710178</v>
      </c>
      <c r="G211" s="157">
        <v>7.4156802280369361</v>
      </c>
      <c r="H211" s="157">
        <v>-12.766572673505717</v>
      </c>
      <c r="I211" s="157">
        <v>1.6778410667861454</v>
      </c>
      <c r="J211" s="157">
        <v>2.0818425179058853</v>
      </c>
      <c r="K211" s="157">
        <v>-4.3400262314536198</v>
      </c>
      <c r="L211" s="157">
        <v>-2.6528457665560223</v>
      </c>
      <c r="M211" s="157">
        <v>0.66859097969749204</v>
      </c>
      <c r="N211" s="157">
        <v>5.1385579637007739</v>
      </c>
    </row>
    <row r="212" spans="1:14" ht="13.5" thickBot="1" x14ac:dyDescent="0.25">
      <c r="A212" s="296"/>
      <c r="B212" s="333" t="s">
        <v>2</v>
      </c>
      <c r="C212" s="335">
        <v>0</v>
      </c>
      <c r="D212" s="335">
        <v>0</v>
      </c>
      <c r="E212" s="335">
        <v>0</v>
      </c>
      <c r="F212" s="335">
        <v>0</v>
      </c>
      <c r="G212" s="335">
        <v>0</v>
      </c>
      <c r="H212" s="335">
        <v>0</v>
      </c>
      <c r="I212" s="335">
        <v>0</v>
      </c>
      <c r="J212" s="335">
        <v>0</v>
      </c>
      <c r="K212" s="335">
        <v>0</v>
      </c>
      <c r="L212" s="335">
        <v>0</v>
      </c>
      <c r="M212" s="335">
        <v>0</v>
      </c>
      <c r="N212" s="335">
        <v>0</v>
      </c>
    </row>
    <row r="213" spans="1:14" ht="12.75" x14ac:dyDescent="0.2">
      <c r="A213" s="292" t="s">
        <v>269</v>
      </c>
      <c r="B213" s="106"/>
      <c r="C213" s="106"/>
      <c r="D213" s="106"/>
      <c r="E213" s="106"/>
      <c r="F213" s="106"/>
      <c r="G213" s="106"/>
      <c r="H213" s="115"/>
      <c r="I213" s="106"/>
      <c r="J213" s="115"/>
      <c r="K213" s="115"/>
      <c r="L213" s="115"/>
      <c r="M213" s="106"/>
      <c r="N213" s="106"/>
    </row>
    <row r="214" spans="1:14" ht="12.75" x14ac:dyDescent="0.2">
      <c r="A214" s="184" t="s">
        <v>211</v>
      </c>
      <c r="B214" s="106"/>
      <c r="C214" s="106"/>
      <c r="D214" s="106"/>
      <c r="E214" s="106"/>
      <c r="F214" s="110"/>
      <c r="G214" s="110"/>
      <c r="H214" s="96"/>
      <c r="I214" s="110"/>
      <c r="J214" s="96"/>
      <c r="K214" s="96"/>
      <c r="L214" s="96"/>
      <c r="M214" s="106"/>
      <c r="N214" s="106"/>
    </row>
    <row r="215" spans="1:14" ht="12.75" x14ac:dyDescent="0.2">
      <c r="A215" s="184" t="s">
        <v>270</v>
      </c>
      <c r="B215" s="106"/>
      <c r="C215" s="106"/>
      <c r="D215" s="106"/>
      <c r="E215" s="106"/>
      <c r="F215" s="106"/>
      <c r="G215" s="106"/>
      <c r="H215" s="90"/>
      <c r="I215" s="106"/>
      <c r="J215" s="115"/>
      <c r="K215" s="115"/>
      <c r="L215" s="115"/>
      <c r="M215" s="106"/>
      <c r="N215" s="106"/>
    </row>
    <row r="216" spans="1:14" ht="12.75" x14ac:dyDescent="0.2">
      <c r="A216" s="184" t="s">
        <v>271</v>
      </c>
      <c r="B216" s="82"/>
      <c r="F216" s="115"/>
      <c r="H216" s="90"/>
      <c r="J216" s="114"/>
      <c r="K216" s="114"/>
      <c r="L216" s="90"/>
    </row>
    <row r="217" spans="1:14" ht="12.75" x14ac:dyDescent="0.2">
      <c r="H217" s="174"/>
      <c r="J217" s="174"/>
      <c r="K217" s="174"/>
      <c r="L217" s="174"/>
    </row>
    <row r="218" spans="1:14" ht="12.75" x14ac:dyDescent="0.2">
      <c r="C218" s="110"/>
      <c r="D218" s="110"/>
      <c r="E218" s="110"/>
      <c r="F218" s="110"/>
      <c r="G218" s="110"/>
      <c r="H218" s="110"/>
      <c r="I218" s="110"/>
      <c r="J218" s="110"/>
      <c r="K218" s="110"/>
      <c r="L218" s="110"/>
      <c r="M218" s="110"/>
      <c r="N218" s="110"/>
    </row>
    <row r="219" spans="1:14" ht="12.75" x14ac:dyDescent="0.2">
      <c r="H219" s="175"/>
      <c r="J219" s="175"/>
      <c r="K219" s="175"/>
      <c r="L219" s="175"/>
    </row>
    <row r="220" spans="1:14" ht="19.5" customHeight="1" x14ac:dyDescent="0.2">
      <c r="H220" s="175"/>
      <c r="J220" s="175"/>
      <c r="K220" s="175"/>
      <c r="L220" s="175"/>
    </row>
    <row r="221" spans="1:14" ht="12.75" x14ac:dyDescent="0.2">
      <c r="H221" s="175"/>
      <c r="J221" s="175"/>
      <c r="K221" s="175"/>
      <c r="L221" s="175"/>
    </row>
    <row r="222" spans="1:14" ht="12.75" x14ac:dyDescent="0.2">
      <c r="H222" s="115"/>
      <c r="J222" s="115"/>
      <c r="K222" s="115"/>
      <c r="L222" s="115"/>
    </row>
    <row r="223" spans="1:14" ht="12.75" x14ac:dyDescent="0.2">
      <c r="H223" s="115"/>
      <c r="J223" s="115"/>
      <c r="K223" s="115"/>
      <c r="L223" s="115"/>
    </row>
    <row r="224" spans="1:14" ht="12.75" x14ac:dyDescent="0.2">
      <c r="H224" s="115"/>
      <c r="J224" s="115"/>
      <c r="K224" s="115"/>
      <c r="L224" s="115"/>
    </row>
    <row r="225" spans="1:12" ht="12.75" x14ac:dyDescent="0.2">
      <c r="H225" s="115"/>
      <c r="J225" s="115"/>
      <c r="K225" s="115"/>
      <c r="L225" s="115"/>
    </row>
    <row r="226" spans="1:12" ht="12.75" x14ac:dyDescent="0.2">
      <c r="H226" s="115"/>
      <c r="J226" s="115"/>
      <c r="K226" s="115"/>
      <c r="L226" s="115"/>
    </row>
    <row r="227" spans="1:12" ht="12.75" x14ac:dyDescent="0.2">
      <c r="H227" s="107"/>
      <c r="J227" s="107"/>
      <c r="K227" s="107"/>
      <c r="L227" s="107"/>
    </row>
    <row r="228" spans="1:12" ht="12.75" x14ac:dyDescent="0.2">
      <c r="H228" s="107"/>
      <c r="J228" s="107"/>
      <c r="K228" s="107"/>
      <c r="L228" s="107"/>
    </row>
    <row r="229" spans="1:12" ht="12.75" x14ac:dyDescent="0.2">
      <c r="H229" s="107"/>
      <c r="J229" s="107"/>
      <c r="K229" s="107"/>
      <c r="L229" s="107"/>
    </row>
    <row r="230" spans="1:12" ht="12.75" x14ac:dyDescent="0.2">
      <c r="H230" s="107"/>
      <c r="J230" s="107"/>
      <c r="K230" s="107"/>
      <c r="L230" s="107"/>
    </row>
    <row r="231" spans="1:12" ht="12.75" x14ac:dyDescent="0.2">
      <c r="H231" s="107"/>
      <c r="J231" s="107"/>
      <c r="K231" s="107"/>
      <c r="L231" s="107"/>
    </row>
    <row r="232" spans="1:12" s="115" customFormat="1" ht="12.75" x14ac:dyDescent="0.2">
      <c r="A232" s="123"/>
      <c r="B232" s="92"/>
      <c r="F232" s="114"/>
      <c r="G232" s="114"/>
      <c r="H232" s="107"/>
      <c r="I232" s="114"/>
      <c r="J232" s="107"/>
      <c r="K232" s="107"/>
      <c r="L232" s="107"/>
    </row>
    <row r="233" spans="1:12" s="115" customFormat="1" ht="12.75" x14ac:dyDescent="0.2">
      <c r="A233" s="123"/>
      <c r="B233" s="92"/>
      <c r="F233" s="114"/>
      <c r="G233" s="114"/>
      <c r="H233" s="107"/>
      <c r="I233" s="114"/>
      <c r="J233" s="107"/>
      <c r="K233" s="107"/>
      <c r="L233" s="107"/>
    </row>
    <row r="234" spans="1:12" s="115" customFormat="1" ht="12.75" x14ac:dyDescent="0.2">
      <c r="A234" s="123"/>
      <c r="B234" s="92"/>
      <c r="F234" s="114"/>
      <c r="G234" s="114"/>
      <c r="H234" s="107"/>
      <c r="I234" s="114"/>
      <c r="J234" s="107"/>
      <c r="K234" s="107"/>
      <c r="L234" s="107"/>
    </row>
    <row r="235" spans="1:12" s="115" customFormat="1" ht="12.75" x14ac:dyDescent="0.2">
      <c r="A235" s="123"/>
      <c r="B235" s="92"/>
      <c r="F235" s="114"/>
      <c r="G235" s="114"/>
      <c r="H235" s="107"/>
      <c r="I235" s="114"/>
      <c r="J235" s="107"/>
      <c r="K235" s="107"/>
      <c r="L235" s="107"/>
    </row>
    <row r="236" spans="1:12" s="115" customFormat="1" ht="12.75" x14ac:dyDescent="0.2">
      <c r="A236" s="123"/>
      <c r="B236" s="92"/>
      <c r="F236" s="114"/>
      <c r="G236" s="114"/>
      <c r="H236" s="107"/>
      <c r="I236" s="114"/>
      <c r="J236" s="107"/>
      <c r="K236" s="107"/>
      <c r="L236" s="107"/>
    </row>
    <row r="237" spans="1:12" s="115" customFormat="1" ht="12.75" x14ac:dyDescent="0.2">
      <c r="A237" s="123"/>
      <c r="B237" s="92"/>
      <c r="F237" s="114"/>
      <c r="G237" s="114"/>
      <c r="H237" s="107"/>
      <c r="I237" s="114"/>
      <c r="J237" s="107"/>
      <c r="K237" s="107"/>
      <c r="L237" s="107"/>
    </row>
    <row r="238" spans="1:12" s="115" customFormat="1" ht="12.75" x14ac:dyDescent="0.2">
      <c r="A238" s="123"/>
      <c r="B238" s="92"/>
      <c r="F238" s="114"/>
      <c r="G238" s="114"/>
      <c r="H238" s="107"/>
      <c r="I238" s="114"/>
      <c r="J238" s="107"/>
      <c r="K238" s="107"/>
      <c r="L238" s="107"/>
    </row>
    <row r="239" spans="1:12" s="115" customFormat="1" ht="12.75" x14ac:dyDescent="0.2">
      <c r="A239" s="123"/>
      <c r="B239" s="92"/>
      <c r="F239" s="114"/>
      <c r="G239" s="114"/>
      <c r="H239" s="107"/>
      <c r="I239" s="114"/>
      <c r="J239" s="107"/>
      <c r="K239" s="107"/>
      <c r="L239" s="107"/>
    </row>
    <row r="240" spans="1:12" s="115" customFormat="1" ht="12.75" x14ac:dyDescent="0.2">
      <c r="A240" s="123"/>
      <c r="B240" s="92"/>
      <c r="F240" s="114"/>
      <c r="G240" s="114"/>
      <c r="H240" s="107"/>
      <c r="I240" s="114"/>
      <c r="J240" s="107"/>
      <c r="K240" s="107"/>
      <c r="L240" s="107"/>
    </row>
    <row r="241" spans="1:12" s="115" customFormat="1" ht="12.75" x14ac:dyDescent="0.2">
      <c r="A241" s="123"/>
      <c r="B241" s="92"/>
      <c r="F241" s="114"/>
      <c r="G241" s="114"/>
      <c r="H241" s="107"/>
      <c r="I241" s="114"/>
      <c r="J241" s="107"/>
      <c r="K241" s="107"/>
      <c r="L241" s="107"/>
    </row>
    <row r="242" spans="1:12" s="115" customFormat="1" ht="12.75" x14ac:dyDescent="0.2">
      <c r="A242" s="123"/>
      <c r="B242" s="92"/>
      <c r="F242" s="114"/>
      <c r="G242" s="114"/>
      <c r="H242" s="107"/>
      <c r="I242" s="114"/>
      <c r="J242" s="107"/>
      <c r="K242" s="107"/>
      <c r="L242" s="107"/>
    </row>
    <row r="243" spans="1:12" s="115" customFormat="1" ht="12.75" x14ac:dyDescent="0.2">
      <c r="A243" s="123"/>
      <c r="B243" s="92"/>
      <c r="F243" s="114"/>
      <c r="G243" s="114"/>
      <c r="H243" s="107"/>
      <c r="I243" s="114"/>
      <c r="J243" s="107"/>
      <c r="K243" s="107"/>
      <c r="L243" s="107"/>
    </row>
    <row r="244" spans="1:12" s="115" customFormat="1" ht="12.75" x14ac:dyDescent="0.2">
      <c r="A244" s="123"/>
      <c r="B244" s="92"/>
      <c r="F244" s="114"/>
      <c r="G244" s="114"/>
      <c r="H244" s="107"/>
      <c r="I244" s="114"/>
      <c r="J244" s="107"/>
      <c r="K244" s="107"/>
      <c r="L244" s="107"/>
    </row>
    <row r="245" spans="1:12" s="115" customFormat="1" ht="12.75" x14ac:dyDescent="0.2">
      <c r="A245" s="123"/>
      <c r="B245" s="92"/>
      <c r="F245" s="114"/>
      <c r="G245" s="114"/>
      <c r="H245" s="107"/>
      <c r="I245" s="114"/>
      <c r="J245" s="107"/>
      <c r="K245" s="107"/>
      <c r="L245" s="107"/>
    </row>
    <row r="246" spans="1:12" s="115" customFormat="1" ht="12.75" x14ac:dyDescent="0.2">
      <c r="A246" s="123"/>
      <c r="B246" s="92"/>
      <c r="F246" s="114"/>
      <c r="G246" s="114"/>
      <c r="H246" s="107"/>
      <c r="I246" s="114"/>
      <c r="J246" s="107"/>
      <c r="K246" s="107"/>
      <c r="L246" s="107"/>
    </row>
    <row r="247" spans="1:12" s="115" customFormat="1" ht="12.75" x14ac:dyDescent="0.2">
      <c r="A247" s="123"/>
      <c r="B247" s="92"/>
      <c r="F247" s="114"/>
      <c r="G247" s="114"/>
      <c r="H247" s="107"/>
      <c r="I247" s="114"/>
      <c r="J247" s="107"/>
      <c r="K247" s="107"/>
      <c r="L247" s="107"/>
    </row>
    <row r="248" spans="1:12" s="115" customFormat="1" ht="12.75" x14ac:dyDescent="0.2">
      <c r="A248" s="123"/>
      <c r="B248" s="92"/>
      <c r="F248" s="114"/>
      <c r="G248" s="114"/>
      <c r="H248" s="107"/>
      <c r="I248" s="114"/>
      <c r="J248" s="107"/>
      <c r="K248" s="107"/>
      <c r="L248" s="107"/>
    </row>
    <row r="249" spans="1:12" s="115" customFormat="1" ht="12.75" x14ac:dyDescent="0.2">
      <c r="A249" s="123"/>
      <c r="B249" s="92"/>
      <c r="F249" s="114"/>
      <c r="G249" s="114"/>
      <c r="H249" s="107"/>
      <c r="I249" s="114"/>
      <c r="J249" s="107"/>
      <c r="K249" s="107"/>
      <c r="L249" s="107"/>
    </row>
    <row r="250" spans="1:12" s="115" customFormat="1" ht="12.75" x14ac:dyDescent="0.2">
      <c r="A250" s="123"/>
      <c r="B250" s="92"/>
      <c r="F250" s="114"/>
      <c r="G250" s="114"/>
      <c r="H250" s="107"/>
      <c r="I250" s="114"/>
      <c r="J250" s="107"/>
      <c r="K250" s="107"/>
      <c r="L250" s="107"/>
    </row>
    <row r="251" spans="1:12" s="115" customFormat="1" ht="12.75" x14ac:dyDescent="0.2">
      <c r="A251" s="123"/>
      <c r="B251" s="92"/>
      <c r="F251" s="114"/>
      <c r="G251" s="114"/>
      <c r="H251" s="107"/>
      <c r="I251" s="114"/>
      <c r="J251" s="107"/>
      <c r="K251" s="107"/>
      <c r="L251" s="107"/>
    </row>
    <row r="252" spans="1:12" s="115" customFormat="1" ht="12.75" x14ac:dyDescent="0.2">
      <c r="A252" s="123"/>
      <c r="B252" s="92"/>
      <c r="F252" s="114"/>
      <c r="G252" s="114"/>
      <c r="H252" s="107"/>
      <c r="I252" s="114"/>
      <c r="J252" s="107"/>
      <c r="K252" s="107"/>
      <c r="L252" s="107"/>
    </row>
    <row r="253" spans="1:12" s="115" customFormat="1" ht="12.75" x14ac:dyDescent="0.2">
      <c r="A253" s="123"/>
      <c r="B253" s="92"/>
      <c r="F253" s="114"/>
      <c r="G253" s="114"/>
      <c r="H253" s="107"/>
      <c r="I253" s="114"/>
      <c r="J253" s="107"/>
      <c r="K253" s="107"/>
      <c r="L253" s="107"/>
    </row>
    <row r="254" spans="1:12" s="115" customFormat="1" ht="12.75" x14ac:dyDescent="0.2">
      <c r="A254" s="123"/>
      <c r="B254" s="92"/>
      <c r="F254" s="114"/>
      <c r="G254" s="114"/>
      <c r="H254" s="107"/>
      <c r="I254" s="114"/>
      <c r="J254" s="107"/>
      <c r="K254" s="107"/>
      <c r="L254" s="107"/>
    </row>
    <row r="255" spans="1:12" s="115" customFormat="1" ht="12.75" x14ac:dyDescent="0.2">
      <c r="A255" s="123"/>
      <c r="B255" s="92"/>
      <c r="F255" s="114"/>
      <c r="G255" s="114"/>
      <c r="H255" s="107"/>
      <c r="I255" s="114"/>
      <c r="J255" s="107"/>
      <c r="K255" s="107"/>
      <c r="L255" s="107"/>
    </row>
    <row r="256" spans="1:12" s="115" customFormat="1" ht="12.75" x14ac:dyDescent="0.2">
      <c r="A256" s="123"/>
      <c r="B256" s="92"/>
      <c r="F256" s="114"/>
      <c r="G256" s="114"/>
      <c r="H256" s="107"/>
      <c r="I256" s="114"/>
      <c r="J256" s="107"/>
      <c r="K256" s="107"/>
      <c r="L256" s="107"/>
    </row>
    <row r="257" spans="1:12" s="115" customFormat="1" ht="12.75" x14ac:dyDescent="0.2">
      <c r="A257" s="123">
        <v>2018</v>
      </c>
      <c r="B257" s="92" t="s">
        <v>3</v>
      </c>
      <c r="F257" s="114"/>
      <c r="G257" s="114"/>
      <c r="H257" s="107"/>
      <c r="I257" s="114"/>
      <c r="J257" s="107"/>
      <c r="K257" s="107"/>
      <c r="L257" s="107"/>
    </row>
    <row r="258" spans="1:12" s="115" customFormat="1" ht="12.75" x14ac:dyDescent="0.2">
      <c r="A258" s="123"/>
      <c r="B258" s="92"/>
      <c r="F258" s="114"/>
      <c r="G258" s="114"/>
      <c r="H258" s="107"/>
      <c r="I258" s="114"/>
      <c r="J258" s="107"/>
      <c r="K258" s="107"/>
      <c r="L258" s="107"/>
    </row>
    <row r="259" spans="1:12" s="115" customFormat="1" ht="12.75" x14ac:dyDescent="0.2">
      <c r="A259" s="123"/>
      <c r="B259" s="92"/>
      <c r="F259" s="114"/>
      <c r="G259" s="114"/>
      <c r="H259" s="107"/>
      <c r="I259" s="114"/>
      <c r="J259" s="107"/>
      <c r="K259" s="107"/>
      <c r="L259" s="107"/>
    </row>
    <row r="260" spans="1:12" s="115" customFormat="1" ht="12.75" x14ac:dyDescent="0.2">
      <c r="A260" s="123"/>
      <c r="B260" s="92"/>
      <c r="F260" s="114"/>
      <c r="G260" s="114"/>
      <c r="H260" s="107"/>
      <c r="I260" s="114"/>
      <c r="J260" s="107"/>
      <c r="K260" s="107"/>
      <c r="L260" s="107"/>
    </row>
    <row r="261" spans="1:12" s="115" customFormat="1" ht="12.75" x14ac:dyDescent="0.2">
      <c r="A261" s="123"/>
      <c r="B261" s="92"/>
      <c r="F261" s="114"/>
      <c r="G261" s="114"/>
      <c r="H261" s="107"/>
      <c r="I261" s="114"/>
      <c r="J261" s="107"/>
      <c r="K261" s="107"/>
      <c r="L261" s="107"/>
    </row>
    <row r="262" spans="1:12" s="115" customFormat="1" ht="12.75" x14ac:dyDescent="0.2">
      <c r="A262" s="123"/>
      <c r="B262" s="92"/>
      <c r="F262" s="114"/>
      <c r="G262" s="114"/>
      <c r="H262" s="107"/>
      <c r="I262" s="114"/>
      <c r="J262" s="107"/>
      <c r="K262" s="107"/>
      <c r="L262" s="107"/>
    </row>
    <row r="263" spans="1:12" s="115" customFormat="1" ht="12.75" x14ac:dyDescent="0.2">
      <c r="A263" s="123"/>
      <c r="B263" s="92"/>
      <c r="F263" s="114"/>
      <c r="G263" s="114"/>
      <c r="H263" s="107"/>
      <c r="I263" s="114"/>
      <c r="J263" s="107"/>
      <c r="K263" s="107"/>
      <c r="L263" s="107"/>
    </row>
    <row r="264" spans="1:12" s="115" customFormat="1" ht="12.75" x14ac:dyDescent="0.2">
      <c r="A264" s="123"/>
      <c r="B264" s="92"/>
      <c r="F264" s="114"/>
      <c r="G264" s="114"/>
      <c r="H264" s="107"/>
      <c r="I264" s="114"/>
      <c r="J264" s="107"/>
      <c r="K264" s="107"/>
      <c r="L264" s="107"/>
    </row>
    <row r="265" spans="1:12" s="115" customFormat="1" ht="12.75" x14ac:dyDescent="0.2">
      <c r="A265" s="123"/>
      <c r="B265" s="92"/>
      <c r="F265" s="114"/>
      <c r="G265" s="114"/>
      <c r="H265" s="107"/>
      <c r="I265" s="114"/>
      <c r="J265" s="107"/>
      <c r="K265" s="107"/>
      <c r="L265" s="107"/>
    </row>
    <row r="266" spans="1:12" s="115" customFormat="1" ht="12.75" x14ac:dyDescent="0.2">
      <c r="A266" s="123"/>
      <c r="B266" s="92"/>
      <c r="F266" s="114"/>
      <c r="G266" s="114"/>
      <c r="H266" s="107"/>
      <c r="I266" s="114"/>
      <c r="J266" s="107"/>
      <c r="K266" s="107"/>
      <c r="L266" s="107"/>
    </row>
    <row r="267" spans="1:12" s="115" customFormat="1" ht="12.75" x14ac:dyDescent="0.2">
      <c r="A267" s="123"/>
      <c r="B267" s="92"/>
      <c r="F267" s="114"/>
      <c r="G267" s="114"/>
      <c r="H267" s="107"/>
      <c r="I267" s="114"/>
      <c r="J267" s="107"/>
      <c r="K267" s="107"/>
      <c r="L267" s="107"/>
    </row>
    <row r="268" spans="1:12" s="115" customFormat="1" ht="12.75" x14ac:dyDescent="0.2">
      <c r="A268" s="123"/>
      <c r="B268" s="92"/>
      <c r="F268" s="114"/>
      <c r="G268" s="114"/>
      <c r="H268" s="107"/>
      <c r="I268" s="114"/>
      <c r="J268" s="107"/>
      <c r="K268" s="107"/>
      <c r="L268" s="107"/>
    </row>
    <row r="269" spans="1:12" s="115" customFormat="1" ht="12.75" x14ac:dyDescent="0.2">
      <c r="A269" s="123"/>
      <c r="B269" s="92"/>
      <c r="F269" s="114"/>
      <c r="G269" s="114"/>
      <c r="H269" s="107"/>
      <c r="I269" s="114"/>
      <c r="J269" s="107"/>
      <c r="K269" s="107"/>
      <c r="L269" s="107"/>
    </row>
    <row r="270" spans="1:12" s="115" customFormat="1" ht="12.75" x14ac:dyDescent="0.2">
      <c r="A270" s="123"/>
      <c r="B270" s="92"/>
      <c r="F270" s="114"/>
      <c r="G270" s="114"/>
      <c r="H270" s="107"/>
      <c r="I270" s="114"/>
      <c r="J270" s="107"/>
      <c r="K270" s="107"/>
      <c r="L270" s="107"/>
    </row>
    <row r="271" spans="1:12" s="115" customFormat="1" ht="12.75" x14ac:dyDescent="0.2">
      <c r="A271" s="123"/>
      <c r="B271" s="92"/>
      <c r="F271" s="114"/>
      <c r="G271" s="114"/>
      <c r="H271" s="107"/>
      <c r="I271" s="114"/>
      <c r="J271" s="107"/>
      <c r="K271" s="107"/>
      <c r="L271" s="107"/>
    </row>
    <row r="272" spans="1:12" s="115" customFormat="1" ht="12.75" x14ac:dyDescent="0.2">
      <c r="A272" s="123"/>
      <c r="B272" s="92"/>
      <c r="F272" s="114"/>
      <c r="G272" s="114"/>
      <c r="H272" s="107"/>
      <c r="I272" s="114"/>
      <c r="J272" s="107"/>
      <c r="K272" s="107"/>
      <c r="L272" s="107"/>
    </row>
    <row r="273" spans="1:12" s="115" customFormat="1" ht="12.75" x14ac:dyDescent="0.2">
      <c r="A273" s="123"/>
      <c r="B273" s="92"/>
      <c r="F273" s="114"/>
      <c r="G273" s="114"/>
      <c r="H273" s="107"/>
      <c r="I273" s="114"/>
      <c r="J273" s="107"/>
      <c r="K273" s="107"/>
      <c r="L273" s="107"/>
    </row>
    <row r="274" spans="1:12" s="115" customFormat="1" ht="12.75" x14ac:dyDescent="0.2">
      <c r="A274" s="123"/>
      <c r="B274" s="92"/>
      <c r="F274" s="114"/>
      <c r="G274" s="114"/>
      <c r="H274" s="107"/>
      <c r="I274" s="114"/>
      <c r="J274" s="107"/>
      <c r="K274" s="107"/>
      <c r="L274" s="107"/>
    </row>
    <row r="275" spans="1:12" s="115" customFormat="1" ht="12.75" x14ac:dyDescent="0.2">
      <c r="A275" s="123"/>
      <c r="B275" s="92"/>
      <c r="F275" s="114"/>
      <c r="G275" s="114"/>
      <c r="H275" s="107"/>
      <c r="I275" s="114"/>
      <c r="J275" s="107"/>
      <c r="K275" s="107"/>
      <c r="L275" s="107"/>
    </row>
    <row r="276" spans="1:12" s="115" customFormat="1" ht="12.75" x14ac:dyDescent="0.2">
      <c r="A276" s="123"/>
      <c r="B276" s="92"/>
      <c r="F276" s="114"/>
      <c r="G276" s="114"/>
      <c r="H276" s="107"/>
      <c r="I276" s="114"/>
      <c r="J276" s="107"/>
      <c r="K276" s="107"/>
      <c r="L276" s="107"/>
    </row>
    <row r="277" spans="1:12" s="115" customFormat="1" ht="12.75" x14ac:dyDescent="0.2">
      <c r="A277" s="123"/>
      <c r="B277" s="92"/>
      <c r="F277" s="114"/>
      <c r="G277" s="114"/>
      <c r="H277" s="107"/>
      <c r="I277" s="114"/>
      <c r="J277" s="107"/>
      <c r="K277" s="107"/>
      <c r="L277" s="107"/>
    </row>
    <row r="278" spans="1:12" s="115" customFormat="1" ht="12.75" x14ac:dyDescent="0.2">
      <c r="A278" s="123"/>
      <c r="B278" s="92"/>
      <c r="F278" s="114"/>
      <c r="G278" s="114"/>
      <c r="H278" s="107"/>
      <c r="I278" s="114"/>
      <c r="J278" s="107"/>
      <c r="K278" s="107"/>
      <c r="L278" s="107"/>
    </row>
    <row r="279" spans="1:12" s="115" customFormat="1" ht="12.75" x14ac:dyDescent="0.2">
      <c r="A279" s="123"/>
      <c r="B279" s="92"/>
      <c r="F279" s="114"/>
      <c r="G279" s="114"/>
      <c r="H279" s="107"/>
      <c r="I279" s="114"/>
      <c r="J279" s="107"/>
      <c r="K279" s="107"/>
      <c r="L279" s="107"/>
    </row>
    <row r="280" spans="1:12" s="115" customFormat="1" ht="12.75" x14ac:dyDescent="0.2">
      <c r="A280" s="123"/>
      <c r="B280" s="92"/>
      <c r="F280" s="114"/>
      <c r="G280" s="114"/>
      <c r="H280" s="107"/>
      <c r="I280" s="114"/>
      <c r="J280" s="107"/>
      <c r="K280" s="107"/>
      <c r="L280" s="107"/>
    </row>
    <row r="281" spans="1:12" s="115" customFormat="1" ht="12.75" x14ac:dyDescent="0.2">
      <c r="A281" s="123"/>
      <c r="B281" s="92"/>
      <c r="F281" s="114"/>
      <c r="G281" s="114"/>
      <c r="H281" s="107"/>
      <c r="I281" s="114"/>
      <c r="J281" s="107"/>
      <c r="K281" s="107"/>
      <c r="L281" s="107"/>
    </row>
    <row r="282" spans="1:12" s="115" customFormat="1" ht="12.75" x14ac:dyDescent="0.2">
      <c r="A282" s="123"/>
      <c r="B282" s="92"/>
      <c r="F282" s="114"/>
      <c r="G282" s="114"/>
      <c r="H282" s="107"/>
      <c r="I282" s="114"/>
      <c r="J282" s="107"/>
      <c r="K282" s="107"/>
      <c r="L282" s="107"/>
    </row>
    <row r="283" spans="1:12" s="115" customFormat="1" ht="12.75" x14ac:dyDescent="0.2">
      <c r="A283" s="123"/>
      <c r="B283" s="92"/>
      <c r="F283" s="114"/>
      <c r="G283" s="114"/>
      <c r="H283" s="107"/>
      <c r="I283" s="114"/>
      <c r="J283" s="107"/>
      <c r="K283" s="107"/>
      <c r="L283" s="107"/>
    </row>
    <row r="284" spans="1:12" s="115" customFormat="1" ht="12.75" x14ac:dyDescent="0.2">
      <c r="A284" s="123"/>
      <c r="B284" s="92"/>
      <c r="F284" s="114"/>
      <c r="G284" s="114"/>
      <c r="H284" s="107"/>
      <c r="I284" s="114"/>
      <c r="J284" s="107"/>
      <c r="K284" s="107"/>
      <c r="L284" s="107"/>
    </row>
    <row r="285" spans="1:12" s="115" customFormat="1" ht="12.75" x14ac:dyDescent="0.2">
      <c r="A285" s="123"/>
      <c r="B285" s="92"/>
      <c r="F285" s="114"/>
      <c r="G285" s="114"/>
      <c r="H285" s="107"/>
      <c r="I285" s="114"/>
      <c r="J285" s="107"/>
      <c r="K285" s="107"/>
      <c r="L285" s="107"/>
    </row>
    <row r="286" spans="1:12" s="115" customFormat="1" ht="12.75" x14ac:dyDescent="0.2">
      <c r="A286" s="123"/>
      <c r="B286" s="92"/>
      <c r="F286" s="114"/>
      <c r="G286" s="114"/>
      <c r="H286" s="107"/>
      <c r="I286" s="114"/>
      <c r="J286" s="107"/>
      <c r="K286" s="107"/>
      <c r="L286" s="107"/>
    </row>
    <row r="287" spans="1:12" s="115" customFormat="1" ht="12.75" x14ac:dyDescent="0.2">
      <c r="A287" s="123"/>
      <c r="B287" s="92"/>
      <c r="F287" s="114"/>
      <c r="G287" s="114"/>
      <c r="H287" s="107"/>
      <c r="I287" s="114"/>
      <c r="J287" s="107"/>
      <c r="K287" s="107"/>
      <c r="L287" s="107"/>
    </row>
    <row r="288" spans="1:12" s="115" customFormat="1" ht="12.75" x14ac:dyDescent="0.2">
      <c r="A288" s="123"/>
      <c r="B288" s="92"/>
      <c r="F288" s="114"/>
      <c r="G288" s="114"/>
      <c r="I288" s="114"/>
    </row>
    <row r="289" spans="1:12" s="115" customFormat="1" ht="12.75" x14ac:dyDescent="0.2">
      <c r="A289" s="123"/>
      <c r="B289" s="92"/>
      <c r="F289" s="114"/>
      <c r="G289" s="114"/>
      <c r="I289" s="114"/>
    </row>
    <row r="290" spans="1:12" s="115" customFormat="1" ht="12.75" x14ac:dyDescent="0.2">
      <c r="A290" s="123"/>
      <c r="B290" s="92"/>
      <c r="F290" s="114"/>
      <c r="G290" s="114"/>
      <c r="I290" s="114"/>
    </row>
    <row r="291" spans="1:12" s="115" customFormat="1" ht="12.75" x14ac:dyDescent="0.2">
      <c r="A291" s="123"/>
      <c r="B291" s="92"/>
      <c r="F291" s="114"/>
      <c r="G291" s="114"/>
      <c r="I291" s="114"/>
    </row>
    <row r="292" spans="1:12" s="115" customFormat="1" ht="12.75" x14ac:dyDescent="0.2">
      <c r="A292" s="123"/>
      <c r="B292" s="92"/>
      <c r="F292" s="114"/>
      <c r="G292" s="114"/>
      <c r="I292" s="114"/>
    </row>
    <row r="293" spans="1:12" s="115" customFormat="1" ht="12.75" x14ac:dyDescent="0.2">
      <c r="A293" s="123"/>
      <c r="B293" s="92"/>
      <c r="F293" s="114"/>
      <c r="G293" s="114"/>
      <c r="I293" s="114"/>
    </row>
    <row r="294" spans="1:12" s="115" customFormat="1" ht="12.75" x14ac:dyDescent="0.2">
      <c r="A294" s="123"/>
      <c r="B294" s="92"/>
      <c r="F294" s="114"/>
      <c r="G294" s="114"/>
      <c r="I294" s="114"/>
    </row>
    <row r="295" spans="1:12" s="115" customFormat="1" ht="12.75" x14ac:dyDescent="0.2">
      <c r="A295" s="123"/>
      <c r="B295" s="92"/>
      <c r="F295" s="114"/>
      <c r="G295" s="114"/>
      <c r="I295" s="114"/>
    </row>
    <row r="296" spans="1:12" s="115" customFormat="1" ht="12.75" x14ac:dyDescent="0.2">
      <c r="A296" s="123"/>
      <c r="B296" s="92"/>
      <c r="F296" s="114"/>
      <c r="G296" s="114"/>
      <c r="I296" s="114"/>
    </row>
    <row r="297" spans="1:12" s="115" customFormat="1" ht="12.75" x14ac:dyDescent="0.2">
      <c r="A297" s="123"/>
      <c r="B297" s="92"/>
      <c r="F297" s="114"/>
      <c r="G297" s="114"/>
      <c r="H297" s="114"/>
      <c r="I297" s="114"/>
      <c r="L297" s="114"/>
    </row>
    <row r="298" spans="1:12" s="115" customFormat="1" ht="12.75" x14ac:dyDescent="0.2">
      <c r="A298" s="123"/>
      <c r="B298" s="92"/>
      <c r="F298" s="114"/>
      <c r="G298" s="114"/>
      <c r="H298" s="176"/>
      <c r="I298" s="114"/>
      <c r="J298" s="176"/>
      <c r="K298" s="176"/>
      <c r="L298" s="176"/>
    </row>
    <row r="299" spans="1:12" s="115" customFormat="1" ht="12.75" x14ac:dyDescent="0.2">
      <c r="A299" s="123"/>
      <c r="B299" s="92"/>
      <c r="F299" s="114"/>
      <c r="G299" s="114"/>
      <c r="H299" s="176"/>
      <c r="I299" s="114"/>
      <c r="J299" s="176"/>
      <c r="K299" s="176"/>
      <c r="L299" s="176"/>
    </row>
    <row r="300" spans="1:12" s="115" customFormat="1" ht="12.75" x14ac:dyDescent="0.2">
      <c r="A300" s="123"/>
      <c r="B300" s="92"/>
      <c r="F300" s="114"/>
      <c r="G300" s="114"/>
      <c r="I300" s="114"/>
    </row>
    <row r="301" spans="1:12" s="115" customFormat="1" ht="12.75" x14ac:dyDescent="0.2">
      <c r="A301" s="123"/>
      <c r="B301" s="92"/>
      <c r="F301" s="114"/>
      <c r="G301" s="114"/>
      <c r="H301" s="176"/>
      <c r="I301" s="114"/>
      <c r="J301" s="176"/>
      <c r="K301" s="176"/>
      <c r="L301" s="176"/>
    </row>
    <row r="302" spans="1:12" s="115" customFormat="1" ht="12.75" x14ac:dyDescent="0.2">
      <c r="A302" s="123"/>
      <c r="B302" s="92"/>
      <c r="F302" s="114"/>
      <c r="G302" s="114"/>
      <c r="H302" s="90"/>
      <c r="I302" s="114"/>
      <c r="J302" s="90"/>
      <c r="K302" s="90"/>
      <c r="L302" s="90"/>
    </row>
    <row r="303" spans="1:12" s="115" customFormat="1" ht="12.75" x14ac:dyDescent="0.2">
      <c r="A303" s="123"/>
      <c r="B303" s="92"/>
      <c r="F303" s="114"/>
      <c r="G303" s="114"/>
      <c r="I303" s="114"/>
    </row>
    <row r="304" spans="1:12" s="115" customFormat="1" ht="12.75" x14ac:dyDescent="0.2">
      <c r="A304" s="123"/>
      <c r="B304" s="92"/>
      <c r="F304" s="114"/>
      <c r="G304" s="114"/>
      <c r="H304" s="113"/>
      <c r="I304" s="114"/>
      <c r="J304" s="104"/>
      <c r="K304" s="104"/>
      <c r="L304" s="113"/>
    </row>
    <row r="305" spans="1:12" s="115" customFormat="1" ht="12.75" x14ac:dyDescent="0.2">
      <c r="A305" s="123"/>
      <c r="B305" s="92"/>
      <c r="F305" s="114"/>
      <c r="G305" s="114"/>
      <c r="H305" s="113"/>
      <c r="I305" s="114"/>
      <c r="J305" s="104"/>
      <c r="K305" s="104"/>
      <c r="L305" s="113"/>
    </row>
    <row r="306" spans="1:12" s="115" customFormat="1" ht="12.75" x14ac:dyDescent="0.2">
      <c r="A306" s="123"/>
      <c r="B306" s="92"/>
      <c r="F306" s="114"/>
      <c r="G306" s="114"/>
      <c r="H306" s="113"/>
      <c r="I306" s="114"/>
      <c r="J306" s="104"/>
      <c r="K306" s="104"/>
      <c r="L306" s="113"/>
    </row>
    <row r="307" spans="1:12" s="115" customFormat="1" ht="12.75" x14ac:dyDescent="0.2">
      <c r="A307" s="123"/>
      <c r="B307" s="92"/>
      <c r="F307" s="114"/>
      <c r="G307" s="114"/>
      <c r="H307" s="114"/>
      <c r="I307" s="114"/>
      <c r="J307" s="177"/>
      <c r="K307" s="177"/>
      <c r="L307" s="177"/>
    </row>
    <row r="308" spans="1:12" s="115" customFormat="1" ht="12.75" x14ac:dyDescent="0.2">
      <c r="A308" s="123"/>
      <c r="B308" s="92"/>
      <c r="F308" s="114"/>
      <c r="G308" s="114"/>
      <c r="H308" s="114"/>
      <c r="I308" s="114"/>
      <c r="J308" s="104"/>
      <c r="K308" s="104"/>
      <c r="L308" s="114"/>
    </row>
    <row r="309" spans="1:12" s="115" customFormat="1" ht="12.75" x14ac:dyDescent="0.2">
      <c r="A309" s="123"/>
      <c r="B309" s="92"/>
      <c r="F309" s="114"/>
      <c r="G309" s="114"/>
      <c r="I309" s="114"/>
      <c r="J309" s="104"/>
      <c r="K309" s="104"/>
    </row>
    <row r="310" spans="1:12" s="115" customFormat="1" ht="12.75" x14ac:dyDescent="0.2">
      <c r="A310" s="123"/>
      <c r="B310" s="92"/>
      <c r="F310" s="114"/>
      <c r="G310" s="114"/>
      <c r="I310" s="114"/>
    </row>
    <row r="311" spans="1:12" s="115" customFormat="1" ht="12.75" x14ac:dyDescent="0.2">
      <c r="A311" s="123"/>
      <c r="B311" s="92"/>
      <c r="F311" s="114"/>
      <c r="G311" s="114"/>
      <c r="I311" s="114"/>
    </row>
    <row r="312" spans="1:12" s="115" customFormat="1" ht="12.75" x14ac:dyDescent="0.2">
      <c r="A312" s="123"/>
      <c r="B312" s="92"/>
      <c r="F312" s="114"/>
      <c r="G312" s="114"/>
      <c r="H312" s="114"/>
      <c r="I312" s="114"/>
      <c r="J312" s="114"/>
      <c r="K312" s="114"/>
      <c r="L312" s="114"/>
    </row>
    <row r="313" spans="1:12" s="115" customFormat="1" ht="12.75" x14ac:dyDescent="0.2">
      <c r="A313" s="123"/>
      <c r="B313" s="92"/>
      <c r="F313" s="114"/>
      <c r="G313" s="114"/>
      <c r="H313" s="114"/>
      <c r="I313" s="114"/>
      <c r="J313" s="114"/>
      <c r="K313" s="114"/>
      <c r="L313" s="114"/>
    </row>
    <row r="314" spans="1:12" s="115" customFormat="1" ht="12.75" x14ac:dyDescent="0.2">
      <c r="A314" s="123"/>
      <c r="B314" s="92"/>
      <c r="F314" s="114"/>
      <c r="G314" s="114"/>
      <c r="H314" s="114"/>
      <c r="I314" s="114"/>
      <c r="J314" s="114"/>
      <c r="K314" s="114"/>
      <c r="L314" s="114"/>
    </row>
    <row r="315" spans="1:12" s="115" customFormat="1" ht="12.75" x14ac:dyDescent="0.2">
      <c r="A315" s="123"/>
      <c r="B315" s="92"/>
      <c r="F315" s="114"/>
      <c r="G315" s="114"/>
      <c r="H315" s="114"/>
      <c r="I315" s="114"/>
      <c r="J315" s="114"/>
      <c r="K315" s="114"/>
      <c r="L315" s="114"/>
    </row>
    <row r="316" spans="1:12" s="115" customFormat="1" ht="12.75" x14ac:dyDescent="0.2">
      <c r="A316" s="123"/>
      <c r="B316" s="92"/>
      <c r="F316" s="114"/>
      <c r="G316" s="114"/>
      <c r="H316" s="114"/>
      <c r="I316" s="114"/>
      <c r="J316" s="114"/>
      <c r="K316" s="114"/>
      <c r="L316" s="114"/>
    </row>
    <row r="317" spans="1:12" s="115" customFormat="1" ht="12.75" x14ac:dyDescent="0.2">
      <c r="A317" s="123"/>
      <c r="B317" s="92"/>
      <c r="F317" s="114"/>
      <c r="G317" s="114"/>
      <c r="H317" s="114"/>
      <c r="I317" s="114"/>
      <c r="J317" s="114"/>
      <c r="K317" s="114"/>
      <c r="L317" s="114"/>
    </row>
    <row r="318" spans="1:12" s="115" customFormat="1" ht="12.75" x14ac:dyDescent="0.2">
      <c r="A318" s="123"/>
      <c r="B318" s="92"/>
      <c r="F318" s="114"/>
      <c r="G318" s="114"/>
      <c r="H318" s="114"/>
      <c r="I318" s="114"/>
      <c r="J318" s="114"/>
      <c r="K318" s="114"/>
      <c r="L318" s="114"/>
    </row>
    <row r="319" spans="1:12" s="115" customFormat="1" ht="12.75" x14ac:dyDescent="0.2">
      <c r="A319" s="123"/>
      <c r="B319" s="92"/>
      <c r="F319" s="114"/>
      <c r="G319" s="114"/>
      <c r="H319" s="114"/>
      <c r="I319" s="114"/>
      <c r="J319" s="114"/>
      <c r="K319" s="114"/>
      <c r="L319" s="114"/>
    </row>
    <row r="320" spans="1:12" s="115" customFormat="1" ht="12.75" x14ac:dyDescent="0.2">
      <c r="A320" s="123"/>
      <c r="B320" s="92"/>
      <c r="F320" s="114"/>
      <c r="G320" s="114"/>
      <c r="H320" s="114"/>
      <c r="I320" s="114"/>
      <c r="J320" s="114"/>
      <c r="K320" s="114"/>
      <c r="L320" s="114"/>
    </row>
    <row r="321" spans="1:12" s="115" customFormat="1" ht="12.75" x14ac:dyDescent="0.2">
      <c r="A321" s="123"/>
      <c r="B321" s="92"/>
      <c r="F321" s="114"/>
      <c r="G321" s="114"/>
      <c r="H321" s="114"/>
      <c r="I321" s="114"/>
      <c r="J321" s="114"/>
      <c r="K321" s="114"/>
      <c r="L321" s="114"/>
    </row>
    <row r="322" spans="1:12" s="115" customFormat="1" ht="12.75" x14ac:dyDescent="0.2">
      <c r="A322" s="123"/>
      <c r="B322" s="92"/>
      <c r="F322" s="114"/>
      <c r="G322" s="114"/>
      <c r="H322" s="114"/>
      <c r="I322" s="114"/>
      <c r="J322" s="114"/>
      <c r="K322" s="114"/>
      <c r="L322" s="114"/>
    </row>
    <row r="323" spans="1:12" s="115" customFormat="1" ht="12.75" x14ac:dyDescent="0.2">
      <c r="A323" s="123"/>
      <c r="B323" s="92"/>
      <c r="F323" s="114"/>
      <c r="G323" s="114"/>
      <c r="H323" s="114"/>
      <c r="I323" s="114"/>
      <c r="J323" s="114"/>
      <c r="K323" s="114"/>
      <c r="L323" s="114"/>
    </row>
    <row r="324" spans="1:12" s="115" customFormat="1" ht="12.75" x14ac:dyDescent="0.2">
      <c r="A324" s="123"/>
      <c r="B324" s="92"/>
      <c r="F324" s="114"/>
      <c r="G324" s="114"/>
      <c r="H324" s="114"/>
      <c r="I324" s="114"/>
      <c r="J324" s="114"/>
      <c r="K324" s="114"/>
      <c r="L324" s="114"/>
    </row>
    <row r="325" spans="1:12" s="115" customFormat="1" ht="12.75" x14ac:dyDescent="0.2">
      <c r="A325" s="123"/>
      <c r="B325" s="92"/>
      <c r="F325" s="114"/>
      <c r="G325" s="114"/>
      <c r="H325" s="114"/>
      <c r="I325" s="114"/>
      <c r="J325" s="114"/>
      <c r="K325" s="114"/>
      <c r="L325" s="114"/>
    </row>
    <row r="326" spans="1:12" s="115" customFormat="1" ht="12.75" x14ac:dyDescent="0.2">
      <c r="A326" s="123"/>
      <c r="B326" s="92"/>
      <c r="F326" s="114"/>
      <c r="G326" s="114"/>
      <c r="H326" s="114"/>
      <c r="I326" s="114"/>
      <c r="J326" s="114"/>
      <c r="K326" s="114"/>
      <c r="L326" s="114"/>
    </row>
    <row r="327" spans="1:12" s="115" customFormat="1" ht="12.75" x14ac:dyDescent="0.2">
      <c r="A327" s="123"/>
      <c r="B327" s="92"/>
      <c r="F327" s="114"/>
      <c r="G327" s="114"/>
      <c r="H327" s="114"/>
      <c r="I327" s="114"/>
      <c r="J327" s="114"/>
      <c r="K327" s="114"/>
      <c r="L327" s="114"/>
    </row>
    <row r="328" spans="1:12" s="115" customFormat="1" ht="12.75" x14ac:dyDescent="0.2">
      <c r="A328" s="123"/>
      <c r="B328" s="92"/>
      <c r="F328" s="114"/>
      <c r="G328" s="114"/>
      <c r="H328" s="114"/>
      <c r="I328" s="114"/>
      <c r="J328" s="114"/>
      <c r="K328" s="114"/>
      <c r="L328" s="114"/>
    </row>
    <row r="329" spans="1:12" s="115" customFormat="1" ht="12.75" x14ac:dyDescent="0.2">
      <c r="A329" s="123"/>
      <c r="B329" s="92"/>
      <c r="F329" s="114"/>
      <c r="G329" s="114"/>
      <c r="H329" s="114"/>
      <c r="I329" s="114"/>
      <c r="J329" s="114"/>
      <c r="K329" s="114"/>
      <c r="L329" s="114"/>
    </row>
    <row r="330" spans="1:12" s="115" customFormat="1" ht="12.75" x14ac:dyDescent="0.2">
      <c r="A330" s="123"/>
      <c r="B330" s="92"/>
      <c r="F330" s="114"/>
      <c r="G330" s="114"/>
      <c r="H330" s="114"/>
      <c r="I330" s="114"/>
      <c r="J330" s="114"/>
      <c r="K330" s="114"/>
      <c r="L330" s="114"/>
    </row>
    <row r="331" spans="1:12" s="115" customFormat="1" ht="12.75" x14ac:dyDescent="0.2">
      <c r="A331" s="123"/>
      <c r="B331" s="92"/>
      <c r="F331" s="114"/>
      <c r="G331" s="114"/>
      <c r="H331" s="114"/>
      <c r="I331" s="114"/>
      <c r="J331" s="114"/>
      <c r="K331" s="114"/>
      <c r="L331" s="114"/>
    </row>
    <row r="332" spans="1:12" s="115" customFormat="1" ht="12.75" x14ac:dyDescent="0.2">
      <c r="A332" s="123"/>
      <c r="B332" s="92"/>
      <c r="F332" s="114"/>
      <c r="G332" s="114"/>
      <c r="H332" s="114"/>
      <c r="I332" s="114"/>
      <c r="J332" s="114"/>
      <c r="K332" s="114"/>
      <c r="L332" s="114"/>
    </row>
    <row r="333" spans="1:12" s="115" customFormat="1" ht="12.75" x14ac:dyDescent="0.2">
      <c r="A333" s="123"/>
      <c r="B333" s="92"/>
      <c r="F333" s="114"/>
      <c r="G333" s="114"/>
      <c r="H333" s="114"/>
      <c r="I333" s="114"/>
      <c r="J333" s="114"/>
      <c r="K333" s="114"/>
      <c r="L333" s="114"/>
    </row>
    <row r="334" spans="1:12" s="115" customFormat="1" ht="12.75" x14ac:dyDescent="0.2">
      <c r="A334" s="123"/>
      <c r="B334" s="92"/>
      <c r="F334" s="114"/>
      <c r="G334" s="114"/>
      <c r="H334" s="114"/>
      <c r="I334" s="114"/>
      <c r="J334" s="114"/>
      <c r="K334" s="114"/>
      <c r="L334" s="114"/>
    </row>
    <row r="335" spans="1:12" s="115" customFormat="1" ht="12.75" x14ac:dyDescent="0.2">
      <c r="A335" s="123"/>
      <c r="B335" s="92"/>
      <c r="F335" s="114"/>
      <c r="G335" s="114"/>
      <c r="H335" s="114"/>
      <c r="I335" s="114"/>
      <c r="J335" s="114"/>
      <c r="K335" s="114"/>
      <c r="L335" s="114"/>
    </row>
    <row r="336" spans="1:12" s="115" customFormat="1" ht="12.75" x14ac:dyDescent="0.2">
      <c r="A336" s="123"/>
      <c r="B336" s="92"/>
      <c r="F336" s="114"/>
      <c r="G336" s="114"/>
      <c r="H336" s="114"/>
      <c r="I336" s="114"/>
      <c r="J336" s="114"/>
      <c r="K336" s="114"/>
      <c r="L336" s="114"/>
    </row>
    <row r="337" spans="1:12" s="115" customFormat="1" ht="12.75" x14ac:dyDescent="0.2">
      <c r="A337" s="123"/>
      <c r="B337" s="92"/>
      <c r="F337" s="114"/>
      <c r="G337" s="114"/>
      <c r="H337" s="114"/>
      <c r="I337" s="114"/>
      <c r="J337" s="114"/>
      <c r="K337" s="114"/>
      <c r="L337" s="114"/>
    </row>
    <row r="338" spans="1:12" s="115" customFormat="1" ht="12.75" x14ac:dyDescent="0.2">
      <c r="A338" s="123"/>
      <c r="B338" s="92"/>
      <c r="F338" s="114"/>
      <c r="G338" s="114"/>
      <c r="H338" s="114"/>
      <c r="I338" s="114"/>
      <c r="J338" s="114"/>
      <c r="K338" s="114"/>
      <c r="L338" s="114"/>
    </row>
    <row r="339" spans="1:12" s="115" customFormat="1" ht="12.75" x14ac:dyDescent="0.2">
      <c r="A339" s="123"/>
      <c r="B339" s="92"/>
      <c r="F339" s="114"/>
      <c r="G339" s="114"/>
      <c r="H339" s="114"/>
      <c r="I339" s="114"/>
      <c r="J339" s="114"/>
      <c r="K339" s="114"/>
      <c r="L339" s="114"/>
    </row>
    <row r="340" spans="1:12" s="115" customFormat="1" ht="12.75" x14ac:dyDescent="0.2">
      <c r="A340" s="123"/>
      <c r="B340" s="92"/>
      <c r="F340" s="114"/>
      <c r="G340" s="114"/>
      <c r="H340" s="114"/>
      <c r="I340" s="114"/>
      <c r="J340" s="114"/>
      <c r="K340" s="114"/>
      <c r="L340" s="114"/>
    </row>
    <row r="341" spans="1:12" s="115" customFormat="1" ht="12.75" x14ac:dyDescent="0.2">
      <c r="A341" s="123"/>
      <c r="B341" s="92"/>
      <c r="F341" s="114"/>
      <c r="G341" s="114"/>
      <c r="H341" s="114"/>
      <c r="I341" s="114"/>
      <c r="J341" s="114"/>
      <c r="K341" s="114"/>
      <c r="L341" s="114"/>
    </row>
    <row r="342" spans="1:12" s="115" customFormat="1" ht="12.75" x14ac:dyDescent="0.2">
      <c r="A342" s="123"/>
      <c r="B342" s="92"/>
      <c r="F342" s="114"/>
      <c r="G342" s="114"/>
      <c r="H342" s="114"/>
      <c r="I342" s="114"/>
      <c r="J342" s="114"/>
      <c r="K342" s="114"/>
      <c r="L342" s="114"/>
    </row>
    <row r="343" spans="1:12" s="115" customFormat="1" ht="12.75" x14ac:dyDescent="0.2">
      <c r="A343" s="123"/>
      <c r="B343" s="92"/>
      <c r="F343" s="114"/>
      <c r="G343" s="114"/>
      <c r="H343" s="114"/>
      <c r="I343" s="114"/>
      <c r="J343" s="114"/>
      <c r="K343" s="114"/>
      <c r="L343" s="114"/>
    </row>
    <row r="344" spans="1:12" s="115" customFormat="1" ht="12.75" x14ac:dyDescent="0.2">
      <c r="A344" s="123"/>
      <c r="B344" s="92"/>
      <c r="F344" s="114"/>
      <c r="G344" s="114"/>
      <c r="H344" s="114"/>
      <c r="I344" s="114"/>
      <c r="J344" s="114"/>
      <c r="K344" s="114"/>
      <c r="L344" s="114"/>
    </row>
    <row r="345" spans="1:12" s="115" customFormat="1" ht="12.75" x14ac:dyDescent="0.2">
      <c r="A345" s="123"/>
      <c r="B345" s="92"/>
      <c r="F345" s="114"/>
      <c r="G345" s="114"/>
      <c r="H345" s="114"/>
      <c r="I345" s="114"/>
      <c r="J345" s="114"/>
      <c r="K345" s="114"/>
      <c r="L345" s="114"/>
    </row>
    <row r="346" spans="1:12" s="115" customFormat="1" ht="12.75" x14ac:dyDescent="0.2">
      <c r="A346" s="123"/>
      <c r="B346" s="92"/>
      <c r="F346" s="114"/>
      <c r="G346" s="114"/>
      <c r="H346" s="114"/>
      <c r="I346" s="114"/>
      <c r="J346" s="114"/>
      <c r="K346" s="114"/>
      <c r="L346" s="114"/>
    </row>
    <row r="347" spans="1:12" s="115" customFormat="1" ht="12.75" x14ac:dyDescent="0.2">
      <c r="A347" s="123"/>
      <c r="B347" s="92"/>
      <c r="F347" s="114"/>
      <c r="G347" s="114"/>
      <c r="H347" s="114"/>
      <c r="I347" s="114"/>
      <c r="J347" s="114"/>
      <c r="K347" s="114"/>
      <c r="L347" s="114"/>
    </row>
    <row r="348" spans="1:12" s="115" customFormat="1" ht="12.75" x14ac:dyDescent="0.2">
      <c r="A348" s="123"/>
      <c r="B348" s="92"/>
      <c r="F348" s="114"/>
      <c r="G348" s="114"/>
      <c r="H348" s="114"/>
      <c r="I348" s="114"/>
      <c r="J348" s="114"/>
      <c r="K348" s="114"/>
      <c r="L348" s="114"/>
    </row>
    <row r="349" spans="1:12" s="115" customFormat="1" ht="12.75" x14ac:dyDescent="0.2">
      <c r="A349" s="123"/>
      <c r="B349" s="92"/>
      <c r="F349" s="114"/>
      <c r="G349" s="114"/>
      <c r="H349" s="114"/>
      <c r="I349" s="114"/>
      <c r="J349" s="114"/>
      <c r="K349" s="114"/>
      <c r="L349" s="114"/>
    </row>
    <row r="350" spans="1:12" s="115" customFormat="1" ht="12.75" x14ac:dyDescent="0.2">
      <c r="A350" s="123"/>
      <c r="B350" s="92"/>
      <c r="F350" s="114"/>
      <c r="G350" s="114"/>
      <c r="H350" s="114"/>
      <c r="I350" s="114"/>
      <c r="J350" s="114"/>
      <c r="K350" s="114"/>
      <c r="L350" s="114"/>
    </row>
    <row r="351" spans="1:12" s="115" customFormat="1" ht="12.75" x14ac:dyDescent="0.2">
      <c r="A351" s="123"/>
      <c r="B351" s="92"/>
      <c r="F351" s="114"/>
      <c r="G351" s="114"/>
      <c r="H351" s="114"/>
      <c r="I351" s="114"/>
      <c r="J351" s="114"/>
      <c r="K351" s="114"/>
      <c r="L351" s="114"/>
    </row>
    <row r="352" spans="1:12" s="115" customFormat="1" ht="12.75" x14ac:dyDescent="0.2">
      <c r="A352" s="123"/>
      <c r="B352" s="92"/>
      <c r="F352" s="114"/>
      <c r="G352" s="114"/>
      <c r="H352" s="114"/>
      <c r="I352" s="114"/>
      <c r="J352" s="114"/>
      <c r="K352" s="114"/>
      <c r="L352" s="114"/>
    </row>
    <row r="353" spans="1:12" s="115" customFormat="1" ht="7.35" customHeight="1" x14ac:dyDescent="0.2">
      <c r="A353" s="123"/>
      <c r="B353" s="92"/>
      <c r="F353" s="114"/>
      <c r="G353" s="114"/>
      <c r="H353" s="114"/>
      <c r="I353" s="114"/>
      <c r="J353" s="114"/>
      <c r="K353" s="114"/>
      <c r="L353" s="114"/>
    </row>
    <row r="354" spans="1:12" s="115" customFormat="1" ht="7.35" customHeight="1" x14ac:dyDescent="0.2">
      <c r="A354" s="123"/>
      <c r="B354" s="92"/>
      <c r="F354" s="114"/>
      <c r="G354" s="114"/>
      <c r="H354" s="114"/>
      <c r="I354" s="114"/>
      <c r="J354" s="114"/>
      <c r="K354" s="114"/>
      <c r="L354" s="114"/>
    </row>
    <row r="355" spans="1:12" s="115" customFormat="1" ht="7.35" customHeight="1" x14ac:dyDescent="0.2">
      <c r="A355" s="123"/>
      <c r="B355" s="92"/>
      <c r="F355" s="114"/>
      <c r="G355" s="114"/>
      <c r="H355" s="114"/>
      <c r="I355" s="114"/>
      <c r="J355" s="114"/>
      <c r="K355" s="114"/>
      <c r="L355" s="114"/>
    </row>
    <row r="356" spans="1:12" s="115" customFormat="1" ht="7.35" customHeight="1" x14ac:dyDescent="0.2">
      <c r="A356" s="123"/>
      <c r="B356" s="92"/>
      <c r="F356" s="114"/>
      <c r="G356" s="114"/>
      <c r="H356" s="114"/>
      <c r="I356" s="114"/>
      <c r="J356" s="114"/>
      <c r="K356" s="114"/>
      <c r="L356" s="114"/>
    </row>
    <row r="357" spans="1:12" s="115" customFormat="1" ht="7.35" customHeight="1" x14ac:dyDescent="0.2">
      <c r="A357" s="123"/>
      <c r="B357" s="92"/>
      <c r="F357" s="114"/>
      <c r="G357" s="114"/>
      <c r="H357" s="114"/>
      <c r="I357" s="114"/>
      <c r="J357" s="114"/>
      <c r="K357" s="114"/>
      <c r="L357" s="114"/>
    </row>
    <row r="358" spans="1:12" s="115" customFormat="1" ht="7.35" customHeight="1" x14ac:dyDescent="0.2">
      <c r="A358" s="123"/>
      <c r="B358" s="92"/>
      <c r="F358" s="114"/>
      <c r="G358" s="114"/>
      <c r="H358" s="114"/>
      <c r="I358" s="114"/>
      <c r="J358" s="114"/>
      <c r="K358" s="114"/>
      <c r="L358" s="114"/>
    </row>
    <row r="359" spans="1:12" s="115" customFormat="1" ht="7.35" customHeight="1" x14ac:dyDescent="0.2">
      <c r="A359" s="123"/>
      <c r="B359" s="92"/>
      <c r="F359" s="114"/>
      <c r="G359" s="114"/>
      <c r="H359" s="114"/>
      <c r="I359" s="114"/>
      <c r="J359" s="114"/>
      <c r="K359" s="114"/>
      <c r="L359" s="114"/>
    </row>
    <row r="360" spans="1:12" s="115" customFormat="1" ht="7.35" customHeight="1" x14ac:dyDescent="0.2">
      <c r="A360" s="123"/>
      <c r="B360" s="92"/>
      <c r="F360" s="114"/>
      <c r="G360" s="114"/>
      <c r="H360" s="114"/>
      <c r="I360" s="114"/>
      <c r="J360" s="114"/>
      <c r="K360" s="114"/>
      <c r="L360" s="114"/>
    </row>
    <row r="361" spans="1:12" s="115" customFormat="1" ht="7.35" customHeight="1" x14ac:dyDescent="0.2">
      <c r="A361" s="123"/>
      <c r="B361" s="92"/>
      <c r="F361" s="114"/>
      <c r="G361" s="114"/>
      <c r="H361" s="114"/>
      <c r="I361" s="114"/>
      <c r="J361" s="114"/>
      <c r="K361" s="114"/>
      <c r="L361" s="114"/>
    </row>
    <row r="362" spans="1:12" s="115" customFormat="1" ht="7.35" customHeight="1" x14ac:dyDescent="0.2">
      <c r="A362" s="123"/>
      <c r="B362" s="92"/>
      <c r="F362" s="114"/>
      <c r="G362" s="114"/>
      <c r="H362" s="114"/>
      <c r="I362" s="114"/>
      <c r="J362" s="114"/>
      <c r="K362" s="114"/>
      <c r="L362" s="114"/>
    </row>
    <row r="363" spans="1:12" s="115" customFormat="1" ht="7.35" customHeight="1" x14ac:dyDescent="0.2">
      <c r="A363" s="123"/>
      <c r="B363" s="92"/>
      <c r="F363" s="114"/>
      <c r="G363" s="114"/>
      <c r="H363" s="114"/>
      <c r="I363" s="114"/>
      <c r="J363" s="114"/>
      <c r="K363" s="114"/>
      <c r="L363" s="114"/>
    </row>
    <row r="364" spans="1:12" s="115" customFormat="1" ht="7.35" customHeight="1" x14ac:dyDescent="0.2">
      <c r="A364" s="123"/>
      <c r="B364" s="92"/>
      <c r="F364" s="114"/>
      <c r="G364" s="114"/>
      <c r="H364" s="114"/>
      <c r="I364" s="114"/>
      <c r="J364" s="114"/>
      <c r="K364" s="114"/>
      <c r="L364" s="114"/>
    </row>
    <row r="365" spans="1:12" s="115" customFormat="1" ht="7.35" customHeight="1" x14ac:dyDescent="0.2">
      <c r="A365" s="123"/>
      <c r="B365" s="92"/>
      <c r="F365" s="114"/>
      <c r="G365" s="114"/>
      <c r="H365" s="114"/>
      <c r="I365" s="114"/>
      <c r="J365" s="114"/>
      <c r="K365" s="114"/>
      <c r="L365" s="114"/>
    </row>
    <row r="366" spans="1:12" s="115" customFormat="1" ht="7.35" customHeight="1" x14ac:dyDescent="0.2">
      <c r="A366" s="123"/>
      <c r="B366" s="92"/>
      <c r="F366" s="114"/>
      <c r="G366" s="114"/>
      <c r="H366" s="114"/>
      <c r="I366" s="114"/>
      <c r="J366" s="114"/>
      <c r="K366" s="114"/>
      <c r="L366" s="114"/>
    </row>
    <row r="367" spans="1:12" s="115" customFormat="1" ht="7.35" customHeight="1" x14ac:dyDescent="0.2">
      <c r="A367" s="123"/>
      <c r="B367" s="92"/>
      <c r="F367" s="114"/>
      <c r="G367" s="114"/>
      <c r="H367" s="114"/>
      <c r="I367" s="114"/>
      <c r="J367" s="114"/>
      <c r="K367" s="114"/>
      <c r="L367" s="114"/>
    </row>
    <row r="368" spans="1:12" s="115" customFormat="1" ht="7.35" customHeight="1" x14ac:dyDescent="0.2">
      <c r="A368" s="123"/>
      <c r="B368" s="92"/>
      <c r="F368" s="114"/>
      <c r="G368" s="114"/>
      <c r="H368" s="114"/>
      <c r="I368" s="114"/>
      <c r="J368" s="114"/>
      <c r="K368" s="114"/>
      <c r="L368" s="114"/>
    </row>
    <row r="369" spans="1:12" s="115" customFormat="1" ht="7.35" customHeight="1" x14ac:dyDescent="0.2">
      <c r="A369" s="123"/>
      <c r="B369" s="92"/>
      <c r="F369" s="114"/>
      <c r="G369" s="114"/>
      <c r="H369" s="114"/>
      <c r="I369" s="114"/>
      <c r="J369" s="114"/>
      <c r="K369" s="114"/>
      <c r="L369" s="114"/>
    </row>
    <row r="370" spans="1:12" s="115" customFormat="1" ht="7.35" customHeight="1" x14ac:dyDescent="0.2">
      <c r="A370" s="123"/>
      <c r="B370" s="92"/>
      <c r="F370" s="114"/>
      <c r="G370" s="114"/>
      <c r="H370" s="114"/>
      <c r="I370" s="114"/>
      <c r="J370" s="114"/>
      <c r="K370" s="114"/>
      <c r="L370" s="114"/>
    </row>
    <row r="371" spans="1:12" s="115" customFormat="1" ht="7.35" customHeight="1" x14ac:dyDescent="0.2">
      <c r="A371" s="123"/>
      <c r="B371" s="92"/>
      <c r="F371" s="114"/>
      <c r="G371" s="114"/>
      <c r="H371" s="114"/>
      <c r="I371" s="114"/>
      <c r="J371" s="114"/>
      <c r="K371" s="114"/>
      <c r="L371" s="114"/>
    </row>
    <row r="372" spans="1:12" s="115" customFormat="1" ht="7.35" customHeight="1" x14ac:dyDescent="0.2">
      <c r="A372" s="123"/>
      <c r="B372" s="92"/>
      <c r="F372" s="114"/>
      <c r="G372" s="114"/>
      <c r="H372" s="114"/>
      <c r="I372" s="114"/>
      <c r="J372" s="114"/>
      <c r="K372" s="114"/>
      <c r="L372" s="114"/>
    </row>
    <row r="373" spans="1:12" s="115" customFormat="1" ht="7.35" customHeight="1" x14ac:dyDescent="0.2">
      <c r="A373" s="123"/>
      <c r="B373" s="92"/>
      <c r="F373" s="114"/>
      <c r="G373" s="114"/>
      <c r="H373" s="114"/>
      <c r="I373" s="114"/>
      <c r="J373" s="114"/>
      <c r="K373" s="114"/>
      <c r="L373" s="114"/>
    </row>
    <row r="374" spans="1:12" s="115" customFormat="1" ht="7.35" customHeight="1" x14ac:dyDescent="0.2">
      <c r="A374" s="123"/>
      <c r="B374" s="92"/>
      <c r="F374" s="114"/>
      <c r="G374" s="114"/>
      <c r="H374" s="114"/>
      <c r="I374" s="114"/>
      <c r="J374" s="114"/>
      <c r="K374" s="114"/>
      <c r="L374" s="114"/>
    </row>
    <row r="375" spans="1:12" s="115" customFormat="1" ht="7.35" customHeight="1" x14ac:dyDescent="0.2">
      <c r="A375" s="123"/>
      <c r="B375" s="92"/>
      <c r="F375" s="114"/>
      <c r="G375" s="114"/>
      <c r="H375" s="114"/>
      <c r="I375" s="114"/>
      <c r="J375" s="114"/>
      <c r="K375" s="114"/>
      <c r="L375" s="114"/>
    </row>
    <row r="376" spans="1:12" s="115" customFormat="1" ht="7.35" customHeight="1" x14ac:dyDescent="0.2">
      <c r="A376" s="123"/>
      <c r="B376" s="92"/>
      <c r="F376" s="114"/>
      <c r="G376" s="114"/>
      <c r="H376" s="114"/>
      <c r="I376" s="114"/>
      <c r="J376" s="114"/>
      <c r="K376" s="114"/>
      <c r="L376" s="114"/>
    </row>
    <row r="377" spans="1:12" s="115" customFormat="1" ht="7.35" customHeight="1" x14ac:dyDescent="0.2">
      <c r="A377" s="123"/>
      <c r="B377" s="92"/>
      <c r="F377" s="114"/>
      <c r="G377" s="114"/>
      <c r="H377" s="114"/>
      <c r="I377" s="114"/>
      <c r="J377" s="114"/>
      <c r="K377" s="114"/>
      <c r="L377" s="114"/>
    </row>
    <row r="378" spans="1:12" s="115" customFormat="1" ht="7.35" customHeight="1" x14ac:dyDescent="0.2">
      <c r="A378" s="123"/>
      <c r="B378" s="92"/>
      <c r="F378" s="114"/>
      <c r="G378" s="114"/>
      <c r="H378" s="114"/>
      <c r="I378" s="114"/>
      <c r="J378" s="114"/>
      <c r="K378" s="114"/>
      <c r="L378" s="114"/>
    </row>
    <row r="379" spans="1:12" s="115" customFormat="1" ht="7.35" customHeight="1" x14ac:dyDescent="0.2">
      <c r="A379" s="123"/>
      <c r="B379" s="92"/>
      <c r="F379" s="114"/>
      <c r="G379" s="114"/>
      <c r="H379" s="114"/>
      <c r="I379" s="114"/>
      <c r="J379" s="114"/>
      <c r="K379" s="114"/>
      <c r="L379" s="114"/>
    </row>
    <row r="380" spans="1:12" s="115" customFormat="1" ht="7.35" customHeight="1" x14ac:dyDescent="0.2">
      <c r="A380" s="123"/>
      <c r="B380" s="92"/>
      <c r="F380" s="114"/>
      <c r="G380" s="114"/>
      <c r="H380" s="114"/>
      <c r="I380" s="114"/>
      <c r="J380" s="114"/>
      <c r="K380" s="114"/>
      <c r="L380" s="114"/>
    </row>
    <row r="381" spans="1:12" s="115" customFormat="1" ht="7.35" customHeight="1" x14ac:dyDescent="0.2">
      <c r="A381" s="123"/>
      <c r="B381" s="92"/>
      <c r="F381" s="114"/>
      <c r="G381" s="114"/>
      <c r="H381" s="114"/>
      <c r="I381" s="114"/>
      <c r="J381" s="114"/>
      <c r="K381" s="114"/>
      <c r="L381" s="114"/>
    </row>
    <row r="382" spans="1:12" s="115" customFormat="1" ht="7.35" customHeight="1" x14ac:dyDescent="0.2">
      <c r="A382" s="123"/>
      <c r="B382" s="92"/>
      <c r="F382" s="114"/>
      <c r="G382" s="114"/>
      <c r="H382" s="114"/>
      <c r="I382" s="114"/>
      <c r="J382" s="114"/>
      <c r="K382" s="114"/>
      <c r="L382" s="114"/>
    </row>
    <row r="383" spans="1:12" s="115" customFormat="1" ht="7.35" customHeight="1" x14ac:dyDescent="0.2">
      <c r="A383" s="123"/>
      <c r="B383" s="92"/>
      <c r="F383" s="114"/>
      <c r="G383" s="114"/>
      <c r="H383" s="114"/>
      <c r="I383" s="114"/>
      <c r="J383" s="114"/>
      <c r="K383" s="114"/>
      <c r="L383" s="114"/>
    </row>
    <row r="384" spans="1:12" s="115" customFormat="1" ht="7.35" customHeight="1" x14ac:dyDescent="0.2">
      <c r="A384" s="123"/>
      <c r="B384" s="92"/>
      <c r="F384" s="114"/>
      <c r="G384" s="114"/>
      <c r="H384" s="114"/>
      <c r="I384" s="114"/>
      <c r="J384" s="114"/>
      <c r="K384" s="114"/>
      <c r="L384" s="114"/>
    </row>
    <row r="385" spans="1:12" s="115" customFormat="1" ht="7.35" customHeight="1" x14ac:dyDescent="0.2">
      <c r="A385" s="123"/>
      <c r="B385" s="92"/>
      <c r="F385" s="114"/>
      <c r="G385" s="114"/>
      <c r="H385" s="114"/>
      <c r="I385" s="114"/>
      <c r="J385" s="114"/>
      <c r="K385" s="114"/>
      <c r="L385" s="114"/>
    </row>
    <row r="386" spans="1:12" s="115" customFormat="1" ht="7.35" customHeight="1" x14ac:dyDescent="0.2">
      <c r="A386" s="123"/>
      <c r="B386" s="92"/>
      <c r="F386" s="114"/>
      <c r="G386" s="114"/>
      <c r="H386" s="114"/>
      <c r="I386" s="114"/>
      <c r="J386" s="114"/>
      <c r="K386" s="114"/>
      <c r="L386" s="114"/>
    </row>
    <row r="387" spans="1:12" s="115" customFormat="1" ht="7.35" customHeight="1" x14ac:dyDescent="0.2">
      <c r="A387" s="123"/>
      <c r="B387" s="92"/>
      <c r="F387" s="114"/>
      <c r="G387" s="114"/>
      <c r="H387" s="114"/>
      <c r="I387" s="114"/>
      <c r="J387" s="114"/>
      <c r="K387" s="114"/>
      <c r="L387" s="114"/>
    </row>
    <row r="388" spans="1:12" s="115" customFormat="1" ht="7.35" customHeight="1" x14ac:dyDescent="0.2">
      <c r="A388" s="123"/>
      <c r="B388" s="92"/>
      <c r="F388" s="114"/>
      <c r="G388" s="114"/>
      <c r="H388" s="114"/>
      <c r="I388" s="114"/>
      <c r="J388" s="114"/>
      <c r="K388" s="114"/>
      <c r="L388" s="114"/>
    </row>
    <row r="389" spans="1:12" s="115" customFormat="1" ht="7.35" customHeight="1" x14ac:dyDescent="0.2">
      <c r="A389" s="123"/>
      <c r="B389" s="92"/>
      <c r="F389" s="114"/>
      <c r="G389" s="114"/>
      <c r="H389" s="114"/>
      <c r="I389" s="114"/>
      <c r="J389" s="114"/>
      <c r="K389" s="114"/>
      <c r="L389" s="114"/>
    </row>
    <row r="390" spans="1:12" s="115" customFormat="1" ht="7.35" customHeight="1" x14ac:dyDescent="0.2">
      <c r="A390" s="123"/>
      <c r="B390" s="92"/>
      <c r="F390" s="114"/>
      <c r="G390" s="114"/>
      <c r="H390" s="114"/>
      <c r="I390" s="114"/>
      <c r="J390" s="114"/>
      <c r="K390" s="114"/>
      <c r="L390" s="114"/>
    </row>
    <row r="391" spans="1:12" s="115" customFormat="1" ht="7.35" customHeight="1" x14ac:dyDescent="0.2">
      <c r="A391" s="123"/>
      <c r="B391" s="92"/>
      <c r="F391" s="114"/>
      <c r="G391" s="114"/>
      <c r="H391" s="114"/>
      <c r="I391" s="114"/>
      <c r="J391" s="114"/>
      <c r="K391" s="114"/>
      <c r="L391" s="114"/>
    </row>
    <row r="392" spans="1:12" s="115" customFormat="1" ht="7.35" customHeight="1" x14ac:dyDescent="0.2">
      <c r="A392" s="123"/>
      <c r="B392" s="92"/>
      <c r="F392" s="114"/>
      <c r="G392" s="114"/>
      <c r="H392" s="114"/>
      <c r="I392" s="114"/>
      <c r="J392" s="114"/>
      <c r="K392" s="114"/>
      <c r="L392" s="114"/>
    </row>
    <row r="393" spans="1:12" s="115" customFormat="1" ht="7.35" customHeight="1" x14ac:dyDescent="0.2">
      <c r="A393" s="123"/>
      <c r="B393" s="92"/>
      <c r="F393" s="114"/>
      <c r="G393" s="114"/>
      <c r="H393" s="114"/>
      <c r="I393" s="114"/>
      <c r="J393" s="114"/>
      <c r="K393" s="114"/>
      <c r="L393" s="114"/>
    </row>
    <row r="394" spans="1:12" s="115" customFormat="1" ht="7.35" customHeight="1" x14ac:dyDescent="0.2">
      <c r="A394" s="123"/>
      <c r="B394" s="92"/>
      <c r="F394" s="114"/>
      <c r="G394" s="114"/>
      <c r="H394" s="114"/>
      <c r="I394" s="114"/>
      <c r="J394" s="114"/>
      <c r="K394" s="114"/>
      <c r="L394" s="114"/>
    </row>
    <row r="395" spans="1:12" s="115" customFormat="1" ht="7.35" customHeight="1" x14ac:dyDescent="0.2">
      <c r="A395" s="123"/>
      <c r="B395" s="92"/>
      <c r="F395" s="114"/>
      <c r="G395" s="114"/>
      <c r="H395" s="114"/>
      <c r="I395" s="114"/>
      <c r="J395" s="114"/>
      <c r="K395" s="114"/>
      <c r="L395" s="114"/>
    </row>
    <row r="396" spans="1:12" s="115" customFormat="1" ht="7.35" customHeight="1" x14ac:dyDescent="0.2">
      <c r="A396" s="123"/>
      <c r="B396" s="92"/>
      <c r="F396" s="114"/>
      <c r="G396" s="114"/>
      <c r="H396" s="114"/>
      <c r="I396" s="114"/>
      <c r="J396" s="114"/>
      <c r="K396" s="114"/>
      <c r="L396" s="114"/>
    </row>
    <row r="397" spans="1:12" s="115" customFormat="1" ht="7.35" customHeight="1" x14ac:dyDescent="0.2">
      <c r="A397" s="123"/>
      <c r="B397" s="92"/>
      <c r="F397" s="114"/>
      <c r="G397" s="114"/>
      <c r="H397" s="114"/>
      <c r="I397" s="114"/>
      <c r="J397" s="114"/>
      <c r="K397" s="114"/>
      <c r="L397" s="114"/>
    </row>
    <row r="398" spans="1:12" s="115" customFormat="1" ht="7.35" customHeight="1" x14ac:dyDescent="0.2">
      <c r="A398" s="123"/>
      <c r="B398" s="92"/>
      <c r="F398" s="114"/>
      <c r="G398" s="114"/>
      <c r="H398" s="114"/>
      <c r="I398" s="114"/>
      <c r="J398" s="114"/>
      <c r="K398" s="114"/>
      <c r="L398" s="114"/>
    </row>
    <row r="399" spans="1:12" s="115" customFormat="1" ht="7.35" customHeight="1" x14ac:dyDescent="0.2">
      <c r="A399" s="123"/>
      <c r="B399" s="92"/>
      <c r="F399" s="114"/>
      <c r="G399" s="114"/>
      <c r="H399" s="114"/>
      <c r="I399" s="114"/>
      <c r="J399" s="114"/>
      <c r="K399" s="114"/>
      <c r="L399" s="114"/>
    </row>
    <row r="400" spans="1:12" s="115" customFormat="1" ht="7.35" customHeight="1" x14ac:dyDescent="0.2">
      <c r="A400" s="123"/>
      <c r="B400" s="92"/>
      <c r="F400" s="114"/>
      <c r="G400" s="114"/>
      <c r="H400" s="114"/>
      <c r="I400" s="114"/>
      <c r="J400" s="114"/>
      <c r="K400" s="114"/>
      <c r="L400" s="114"/>
    </row>
    <row r="401" spans="1:12" s="115" customFormat="1" ht="7.35" customHeight="1" x14ac:dyDescent="0.2">
      <c r="A401" s="123"/>
      <c r="B401" s="92"/>
      <c r="F401" s="114"/>
      <c r="G401" s="114"/>
      <c r="H401" s="114"/>
      <c r="I401" s="114"/>
      <c r="J401" s="114"/>
      <c r="K401" s="114"/>
      <c r="L401" s="114"/>
    </row>
    <row r="402" spans="1:12" s="115" customFormat="1" ht="7.35" customHeight="1" x14ac:dyDescent="0.2">
      <c r="A402" s="123"/>
      <c r="B402" s="92"/>
      <c r="F402" s="114"/>
      <c r="G402" s="114"/>
      <c r="H402" s="114"/>
      <c r="I402" s="114"/>
      <c r="J402" s="114"/>
      <c r="K402" s="114"/>
      <c r="L402" s="114"/>
    </row>
    <row r="403" spans="1:12" s="115" customFormat="1" ht="7.35" customHeight="1" x14ac:dyDescent="0.2">
      <c r="A403" s="123"/>
      <c r="B403" s="92"/>
      <c r="F403" s="114"/>
      <c r="G403" s="114"/>
      <c r="H403" s="114"/>
      <c r="I403" s="114"/>
      <c r="J403" s="114"/>
      <c r="K403" s="114"/>
      <c r="L403" s="114"/>
    </row>
    <row r="404" spans="1:12" s="115" customFormat="1" ht="7.35" customHeight="1" x14ac:dyDescent="0.2">
      <c r="A404" s="123"/>
      <c r="B404" s="92"/>
      <c r="F404" s="114"/>
      <c r="G404" s="114"/>
      <c r="H404" s="114"/>
      <c r="I404" s="114"/>
      <c r="J404" s="114"/>
      <c r="K404" s="114"/>
      <c r="L404" s="114"/>
    </row>
    <row r="405" spans="1:12" s="115" customFormat="1" ht="7.35" customHeight="1" x14ac:dyDescent="0.2">
      <c r="A405" s="123"/>
      <c r="B405" s="92"/>
      <c r="F405" s="114"/>
      <c r="G405" s="114"/>
      <c r="H405" s="114"/>
      <c r="I405" s="114"/>
      <c r="J405" s="114"/>
      <c r="K405" s="114"/>
      <c r="L405" s="114"/>
    </row>
    <row r="406" spans="1:12" s="115" customFormat="1" ht="7.35" customHeight="1" x14ac:dyDescent="0.2">
      <c r="A406" s="123"/>
      <c r="B406" s="92"/>
      <c r="F406" s="114"/>
      <c r="G406" s="114"/>
      <c r="H406" s="114"/>
      <c r="I406" s="114"/>
      <c r="J406" s="114"/>
      <c r="K406" s="114"/>
      <c r="L406" s="114"/>
    </row>
    <row r="407" spans="1:12" s="115" customFormat="1" ht="7.35" customHeight="1" x14ac:dyDescent="0.2">
      <c r="A407" s="123"/>
      <c r="B407" s="92"/>
      <c r="F407" s="114"/>
      <c r="G407" s="114"/>
      <c r="H407" s="114"/>
      <c r="I407" s="114"/>
      <c r="J407" s="114"/>
      <c r="K407" s="114"/>
      <c r="L407" s="114"/>
    </row>
    <row r="408" spans="1:12" s="115" customFormat="1" ht="7.35" customHeight="1" x14ac:dyDescent="0.2">
      <c r="A408" s="123"/>
      <c r="B408" s="92"/>
      <c r="F408" s="114"/>
      <c r="G408" s="114"/>
      <c r="H408" s="114"/>
      <c r="I408" s="114"/>
      <c r="J408" s="114"/>
      <c r="K408" s="114"/>
      <c r="L408" s="114"/>
    </row>
    <row r="409" spans="1:12" s="115" customFormat="1" ht="7.35" customHeight="1" x14ac:dyDescent="0.2">
      <c r="A409" s="123"/>
      <c r="B409" s="92"/>
      <c r="F409" s="114"/>
      <c r="G409" s="114"/>
      <c r="H409" s="114"/>
      <c r="I409" s="114"/>
      <c r="J409" s="114"/>
      <c r="K409" s="114"/>
      <c r="L409" s="114"/>
    </row>
    <row r="410" spans="1:12" s="115" customFormat="1" ht="7.35" customHeight="1" x14ac:dyDescent="0.2">
      <c r="A410" s="123"/>
      <c r="B410" s="92"/>
      <c r="F410" s="114"/>
      <c r="G410" s="114"/>
      <c r="H410" s="114"/>
      <c r="I410" s="114"/>
      <c r="J410" s="114"/>
      <c r="K410" s="114"/>
      <c r="L410" s="114"/>
    </row>
    <row r="411" spans="1:12" s="115" customFormat="1" ht="7.35" customHeight="1" x14ac:dyDescent="0.2">
      <c r="A411" s="123"/>
      <c r="B411" s="92"/>
      <c r="F411" s="114"/>
      <c r="G411" s="114"/>
      <c r="H411" s="114"/>
      <c r="I411" s="114"/>
      <c r="J411" s="114"/>
      <c r="K411" s="114"/>
      <c r="L411" s="114"/>
    </row>
    <row r="412" spans="1:12" s="115" customFormat="1" ht="7.35" customHeight="1" x14ac:dyDescent="0.2">
      <c r="A412" s="123"/>
      <c r="B412" s="92"/>
      <c r="F412" s="114"/>
      <c r="G412" s="114"/>
      <c r="H412" s="114"/>
      <c r="I412" s="114"/>
      <c r="J412" s="114"/>
      <c r="K412" s="114"/>
      <c r="L412" s="114"/>
    </row>
    <row r="413" spans="1:12" s="115" customFormat="1" ht="7.35" customHeight="1" x14ac:dyDescent="0.2">
      <c r="A413" s="123"/>
      <c r="B413" s="92"/>
      <c r="F413" s="114"/>
      <c r="G413" s="114"/>
      <c r="H413" s="114"/>
      <c r="I413" s="114"/>
      <c r="J413" s="114"/>
      <c r="K413" s="114"/>
      <c r="L413" s="114"/>
    </row>
    <row r="414" spans="1:12" s="115" customFormat="1" ht="7.35" customHeight="1" x14ac:dyDescent="0.2">
      <c r="A414" s="123"/>
      <c r="B414" s="92"/>
      <c r="F414" s="114"/>
      <c r="G414" s="114"/>
      <c r="H414" s="114"/>
      <c r="I414" s="114"/>
      <c r="J414" s="114"/>
      <c r="K414" s="114"/>
      <c r="L414" s="114"/>
    </row>
    <row r="415" spans="1:12" s="115" customFormat="1" ht="7.35" customHeight="1" x14ac:dyDescent="0.2">
      <c r="A415" s="123"/>
      <c r="B415" s="92"/>
      <c r="F415" s="114"/>
      <c r="G415" s="114"/>
      <c r="H415" s="114"/>
      <c r="I415" s="114"/>
      <c r="J415" s="114"/>
      <c r="K415" s="114"/>
      <c r="L415" s="114"/>
    </row>
    <row r="416" spans="1:12" s="115" customFormat="1" ht="7.35" customHeight="1" x14ac:dyDescent="0.2">
      <c r="A416" s="123"/>
      <c r="B416" s="92"/>
      <c r="F416" s="114"/>
      <c r="G416" s="114"/>
      <c r="H416" s="114"/>
      <c r="I416" s="114"/>
      <c r="J416" s="114"/>
      <c r="K416" s="114"/>
      <c r="L416" s="114"/>
    </row>
    <row r="417" spans="1:12" s="115" customFormat="1" ht="7.35" customHeight="1" x14ac:dyDescent="0.2">
      <c r="A417" s="123"/>
      <c r="B417" s="92"/>
      <c r="F417" s="114"/>
      <c r="G417" s="114"/>
      <c r="H417" s="114"/>
      <c r="I417" s="114"/>
      <c r="J417" s="114"/>
      <c r="K417" s="114"/>
      <c r="L417" s="114"/>
    </row>
    <row r="418" spans="1:12" s="115" customFormat="1" ht="7.35" customHeight="1" x14ac:dyDescent="0.2">
      <c r="A418" s="123"/>
      <c r="B418" s="92"/>
      <c r="F418" s="114"/>
      <c r="G418" s="114"/>
      <c r="H418" s="114"/>
      <c r="I418" s="114"/>
      <c r="J418" s="114"/>
      <c r="K418" s="114"/>
      <c r="L418" s="114"/>
    </row>
    <row r="419" spans="1:12" s="115" customFormat="1" ht="7.35" customHeight="1" x14ac:dyDescent="0.2">
      <c r="A419" s="123"/>
      <c r="B419" s="92"/>
      <c r="F419" s="114"/>
      <c r="G419" s="114"/>
      <c r="H419" s="114"/>
      <c r="I419" s="114"/>
      <c r="J419" s="114"/>
      <c r="K419" s="114"/>
      <c r="L419" s="114"/>
    </row>
    <row r="420" spans="1:12" s="115" customFormat="1" ht="7.35" customHeight="1" x14ac:dyDescent="0.2">
      <c r="A420" s="123"/>
      <c r="B420" s="92"/>
      <c r="F420" s="114"/>
      <c r="G420" s="114"/>
      <c r="H420" s="114"/>
      <c r="I420" s="114"/>
      <c r="J420" s="114"/>
      <c r="K420" s="114"/>
      <c r="L420" s="114"/>
    </row>
    <row r="421" spans="1:12" s="115" customFormat="1" ht="7.35" customHeight="1" x14ac:dyDescent="0.2">
      <c r="A421" s="123"/>
      <c r="B421" s="92"/>
      <c r="F421" s="114"/>
      <c r="G421" s="114"/>
      <c r="H421" s="114"/>
      <c r="I421" s="114"/>
      <c r="J421" s="114"/>
      <c r="K421" s="114"/>
      <c r="L421" s="114"/>
    </row>
    <row r="422" spans="1:12" s="115" customFormat="1" ht="7.35" customHeight="1" x14ac:dyDescent="0.2">
      <c r="A422" s="123"/>
      <c r="B422" s="92"/>
      <c r="F422" s="114"/>
      <c r="G422" s="114"/>
      <c r="H422" s="114"/>
      <c r="I422" s="114"/>
      <c r="J422" s="114"/>
      <c r="K422" s="114"/>
      <c r="L422" s="114"/>
    </row>
    <row r="423" spans="1:12" s="115" customFormat="1" ht="7.35" customHeight="1" x14ac:dyDescent="0.2">
      <c r="A423" s="123"/>
      <c r="B423" s="92"/>
      <c r="F423" s="114"/>
      <c r="G423" s="114"/>
      <c r="H423" s="114"/>
      <c r="I423" s="114"/>
      <c r="J423" s="114"/>
      <c r="K423" s="114"/>
      <c r="L423" s="114"/>
    </row>
    <row r="424" spans="1:12" s="115" customFormat="1" ht="7.35" customHeight="1" x14ac:dyDescent="0.2">
      <c r="A424" s="123"/>
      <c r="B424" s="92"/>
      <c r="F424" s="114"/>
      <c r="G424" s="114"/>
      <c r="H424" s="114"/>
      <c r="I424" s="114"/>
      <c r="J424" s="114"/>
      <c r="K424" s="114"/>
      <c r="L424" s="114"/>
    </row>
    <row r="425" spans="1:12" s="115" customFormat="1" ht="7.35" customHeight="1" x14ac:dyDescent="0.2">
      <c r="A425" s="123"/>
      <c r="B425" s="92"/>
      <c r="F425" s="114"/>
      <c r="G425" s="114"/>
      <c r="H425" s="114"/>
      <c r="I425" s="114"/>
      <c r="J425" s="114"/>
      <c r="K425" s="114"/>
      <c r="L425" s="114"/>
    </row>
    <row r="426" spans="1:12" s="115" customFormat="1" ht="7.35" customHeight="1" x14ac:dyDescent="0.2">
      <c r="A426" s="123"/>
      <c r="B426" s="92"/>
      <c r="F426" s="114"/>
      <c r="G426" s="114"/>
      <c r="H426" s="114"/>
      <c r="I426" s="114"/>
      <c r="J426" s="114"/>
      <c r="K426" s="114"/>
      <c r="L426" s="114"/>
    </row>
    <row r="427" spans="1:12" s="115" customFormat="1" ht="7.35" customHeight="1" x14ac:dyDescent="0.2">
      <c r="A427" s="123"/>
      <c r="B427" s="92"/>
      <c r="F427" s="114"/>
      <c r="G427" s="114"/>
      <c r="H427" s="114"/>
      <c r="I427" s="114"/>
      <c r="J427" s="114"/>
      <c r="K427" s="114"/>
      <c r="L427" s="114"/>
    </row>
    <row r="428" spans="1:12" s="115" customFormat="1" ht="7.35" customHeight="1" x14ac:dyDescent="0.2">
      <c r="A428" s="123"/>
      <c r="B428" s="92"/>
      <c r="F428" s="114"/>
      <c r="G428" s="114"/>
      <c r="H428" s="114"/>
      <c r="I428" s="114"/>
      <c r="J428" s="114"/>
      <c r="K428" s="114"/>
      <c r="L428" s="114"/>
    </row>
    <row r="429" spans="1:12" s="115" customFormat="1" ht="7.35" customHeight="1" x14ac:dyDescent="0.2">
      <c r="A429" s="123"/>
      <c r="B429" s="92"/>
      <c r="F429" s="114"/>
      <c r="G429" s="114"/>
      <c r="H429" s="114"/>
      <c r="I429" s="114"/>
      <c r="J429" s="114"/>
      <c r="K429" s="114"/>
      <c r="L429" s="114"/>
    </row>
    <row r="430" spans="1:12" s="115" customFormat="1" ht="7.35" customHeight="1" x14ac:dyDescent="0.2">
      <c r="A430" s="123"/>
      <c r="B430" s="92"/>
      <c r="F430" s="114"/>
      <c r="G430" s="114"/>
      <c r="H430" s="114"/>
      <c r="I430" s="114"/>
      <c r="J430" s="114"/>
      <c r="K430" s="114"/>
      <c r="L430" s="114"/>
    </row>
    <row r="431" spans="1:12" s="115" customFormat="1" ht="7.35" customHeight="1" x14ac:dyDescent="0.2">
      <c r="A431" s="123"/>
      <c r="B431" s="92"/>
      <c r="F431" s="114"/>
      <c r="G431" s="114"/>
      <c r="H431" s="114"/>
      <c r="I431" s="114"/>
      <c r="J431" s="114"/>
      <c r="K431" s="114"/>
      <c r="L431" s="114"/>
    </row>
    <row r="432" spans="1:12" s="115" customFormat="1" ht="7.35" customHeight="1" x14ac:dyDescent="0.2">
      <c r="A432" s="123"/>
      <c r="B432" s="92"/>
      <c r="F432" s="114"/>
      <c r="G432" s="114"/>
      <c r="H432" s="114"/>
      <c r="I432" s="114"/>
      <c r="J432" s="114"/>
      <c r="K432" s="114"/>
      <c r="L432" s="114"/>
    </row>
    <row r="433" spans="1:12" s="115" customFormat="1" ht="7.35" customHeight="1" x14ac:dyDescent="0.2">
      <c r="A433" s="123"/>
      <c r="B433" s="92"/>
      <c r="F433" s="114"/>
      <c r="G433" s="114"/>
      <c r="H433" s="114"/>
      <c r="I433" s="114"/>
      <c r="J433" s="114"/>
      <c r="K433" s="114"/>
      <c r="L433" s="114"/>
    </row>
    <row r="434" spans="1:12" s="115" customFormat="1" ht="7.35" customHeight="1" x14ac:dyDescent="0.2">
      <c r="A434" s="123"/>
      <c r="B434" s="92"/>
      <c r="F434" s="114"/>
      <c r="G434" s="114"/>
      <c r="H434" s="114"/>
      <c r="I434" s="114"/>
      <c r="J434" s="114"/>
      <c r="K434" s="114"/>
      <c r="L434" s="114"/>
    </row>
    <row r="435" spans="1:12" s="115" customFormat="1" ht="7.35" customHeight="1" x14ac:dyDescent="0.2">
      <c r="A435" s="123"/>
      <c r="B435" s="92"/>
      <c r="F435" s="114"/>
      <c r="G435" s="114"/>
      <c r="H435" s="114"/>
      <c r="I435" s="114"/>
      <c r="J435" s="114"/>
      <c r="K435" s="114"/>
      <c r="L435" s="114"/>
    </row>
    <row r="436" spans="1:12" s="115" customFormat="1" ht="7.35" customHeight="1" x14ac:dyDescent="0.2">
      <c r="A436" s="123"/>
      <c r="B436" s="92"/>
      <c r="F436" s="114"/>
      <c r="G436" s="114"/>
      <c r="H436" s="114"/>
      <c r="I436" s="114"/>
      <c r="J436" s="114"/>
      <c r="K436" s="114"/>
      <c r="L436" s="114"/>
    </row>
    <row r="437" spans="1:12" s="115" customFormat="1" ht="7.35" customHeight="1" x14ac:dyDescent="0.2">
      <c r="A437" s="123"/>
      <c r="B437" s="92"/>
      <c r="F437" s="114"/>
      <c r="G437" s="114"/>
      <c r="H437" s="114"/>
      <c r="I437" s="114"/>
      <c r="J437" s="114"/>
      <c r="K437" s="114"/>
      <c r="L437" s="114"/>
    </row>
    <row r="438" spans="1:12" s="115" customFormat="1" ht="7.35" customHeight="1" x14ac:dyDescent="0.2">
      <c r="A438" s="123"/>
      <c r="B438" s="92"/>
      <c r="F438" s="114"/>
      <c r="G438" s="114"/>
      <c r="H438" s="114"/>
      <c r="I438" s="114"/>
      <c r="J438" s="114"/>
      <c r="K438" s="114"/>
      <c r="L438" s="114"/>
    </row>
    <row r="439" spans="1:12" s="115" customFormat="1" ht="7.35" customHeight="1" x14ac:dyDescent="0.2">
      <c r="A439" s="123"/>
      <c r="B439" s="92"/>
      <c r="F439" s="114"/>
      <c r="G439" s="114"/>
      <c r="H439" s="114"/>
      <c r="I439" s="114"/>
      <c r="J439" s="114"/>
      <c r="K439" s="114"/>
      <c r="L439" s="114"/>
    </row>
    <row r="440" spans="1:12" s="115" customFormat="1" ht="7.35" customHeight="1" x14ac:dyDescent="0.2">
      <c r="A440" s="123"/>
      <c r="B440" s="92"/>
      <c r="F440" s="114"/>
      <c r="G440" s="114"/>
      <c r="H440" s="114"/>
      <c r="I440" s="114"/>
      <c r="J440" s="114"/>
      <c r="K440" s="114"/>
      <c r="L440" s="114"/>
    </row>
    <row r="441" spans="1:12" s="115" customFormat="1" ht="7.35" customHeight="1" x14ac:dyDescent="0.2">
      <c r="A441" s="123"/>
      <c r="B441" s="92"/>
      <c r="F441" s="114"/>
      <c r="G441" s="114"/>
      <c r="H441" s="114"/>
      <c r="I441" s="114"/>
      <c r="J441" s="114"/>
      <c r="K441" s="114"/>
      <c r="L441" s="114"/>
    </row>
    <row r="442" spans="1:12" s="115" customFormat="1" ht="7.35" customHeight="1" x14ac:dyDescent="0.2">
      <c r="A442" s="123"/>
      <c r="B442" s="92"/>
      <c r="F442" s="114"/>
      <c r="G442" s="114"/>
      <c r="H442" s="114"/>
      <c r="I442" s="114"/>
      <c r="J442" s="114"/>
      <c r="K442" s="114"/>
      <c r="L442" s="114"/>
    </row>
    <row r="443" spans="1:12" s="115" customFormat="1" ht="7.35" customHeight="1" x14ac:dyDescent="0.2">
      <c r="A443" s="123"/>
      <c r="B443" s="92"/>
      <c r="F443" s="114"/>
      <c r="G443" s="114"/>
      <c r="H443" s="114"/>
      <c r="I443" s="114"/>
      <c r="J443" s="114"/>
      <c r="K443" s="114"/>
      <c r="L443" s="114"/>
    </row>
    <row r="444" spans="1:12" s="115" customFormat="1" ht="7.35" customHeight="1" x14ac:dyDescent="0.2">
      <c r="A444" s="123"/>
      <c r="B444" s="92"/>
      <c r="F444" s="114"/>
      <c r="G444" s="114"/>
      <c r="H444" s="114"/>
      <c r="I444" s="114"/>
      <c r="J444" s="114"/>
      <c r="K444" s="114"/>
      <c r="L444" s="114"/>
    </row>
    <row r="445" spans="1:12" s="115" customFormat="1" ht="7.35" customHeight="1" x14ac:dyDescent="0.2">
      <c r="A445" s="123"/>
      <c r="B445" s="92"/>
      <c r="F445" s="114"/>
      <c r="G445" s="114"/>
      <c r="H445" s="114"/>
      <c r="I445" s="114"/>
      <c r="J445" s="114"/>
      <c r="K445" s="114"/>
      <c r="L445" s="114"/>
    </row>
    <row r="446" spans="1:12" s="115" customFormat="1" ht="7.35" customHeight="1" x14ac:dyDescent="0.2">
      <c r="A446" s="123"/>
      <c r="B446" s="92"/>
      <c r="F446" s="114"/>
      <c r="G446" s="114"/>
      <c r="H446" s="114"/>
      <c r="I446" s="114"/>
      <c r="J446" s="114"/>
      <c r="K446" s="114"/>
      <c r="L446" s="114"/>
    </row>
    <row r="447" spans="1:12" s="115" customFormat="1" ht="7.35" customHeight="1" x14ac:dyDescent="0.2">
      <c r="A447" s="123"/>
      <c r="B447" s="92"/>
      <c r="F447" s="114"/>
      <c r="G447" s="114"/>
      <c r="H447" s="114"/>
      <c r="I447" s="114"/>
      <c r="J447" s="114"/>
      <c r="K447" s="114"/>
      <c r="L447" s="114"/>
    </row>
    <row r="448" spans="1:12" s="115" customFormat="1" ht="7.35" customHeight="1" x14ac:dyDescent="0.2">
      <c r="A448" s="123"/>
      <c r="B448" s="92"/>
      <c r="F448" s="114"/>
      <c r="G448" s="114"/>
      <c r="H448" s="114"/>
      <c r="I448" s="114"/>
      <c r="J448" s="114"/>
      <c r="K448" s="114"/>
      <c r="L448" s="114"/>
    </row>
    <row r="449" spans="1:12" s="115" customFormat="1" ht="7.35" customHeight="1" x14ac:dyDescent="0.2">
      <c r="A449" s="123"/>
      <c r="B449" s="92"/>
      <c r="F449" s="114"/>
      <c r="G449" s="114"/>
      <c r="H449" s="114"/>
      <c r="I449" s="114"/>
      <c r="J449" s="114"/>
      <c r="K449" s="114"/>
      <c r="L449" s="114"/>
    </row>
    <row r="450" spans="1:12" s="115" customFormat="1" ht="7.35" customHeight="1" x14ac:dyDescent="0.2">
      <c r="A450" s="123"/>
      <c r="B450" s="92"/>
      <c r="F450" s="114"/>
      <c r="G450" s="114"/>
      <c r="H450" s="114"/>
      <c r="I450" s="114"/>
      <c r="J450" s="114"/>
      <c r="K450" s="114"/>
      <c r="L450" s="114"/>
    </row>
    <row r="451" spans="1:12" s="115" customFormat="1" ht="7.35" customHeight="1" x14ac:dyDescent="0.2">
      <c r="A451" s="123"/>
      <c r="B451" s="92"/>
      <c r="F451" s="114"/>
      <c r="G451" s="114"/>
      <c r="H451" s="114"/>
      <c r="I451" s="114"/>
      <c r="J451" s="114"/>
      <c r="K451" s="114"/>
      <c r="L451" s="114"/>
    </row>
    <row r="452" spans="1:12" ht="7.35" customHeight="1" x14ac:dyDescent="0.2">
      <c r="H452" s="114"/>
      <c r="J452" s="114"/>
      <c r="K452" s="114"/>
      <c r="L452" s="114"/>
    </row>
    <row r="453" spans="1:12" ht="7.35" customHeight="1" x14ac:dyDescent="0.2">
      <c r="H453" s="114"/>
      <c r="J453" s="114"/>
      <c r="K453" s="114"/>
      <c r="L453" s="114"/>
    </row>
  </sheetData>
  <mergeCells count="2">
    <mergeCell ref="A1:N1"/>
    <mergeCell ref="F5:L5"/>
  </mergeCells>
  <phoneticPr fontId="73" type="noConversion"/>
  <pageMargins left="0.55118110236220474" right="0.55118110236220474" top="0.78740157480314965" bottom="0.78740157480314965" header="0.51181102362204722" footer="0.51181102362204722"/>
  <pageSetup paperSize="9" scale="47" fitToHeight="0" orientation="portrait" r:id="rId1"/>
  <headerFooter alignWithMargins="0"/>
  <rowBreaks count="2" manualBreakCount="2">
    <brk id="99" max="13" man="1"/>
    <brk id="191" max="1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P80"/>
  <sheetViews>
    <sheetView view="pageBreakPreview" zoomScaleNormal="85" zoomScaleSheetLayoutView="100" workbookViewId="0"/>
  </sheetViews>
  <sheetFormatPr defaultColWidth="9.28515625" defaultRowHeight="12.75" x14ac:dyDescent="0.2"/>
  <cols>
    <col min="1" max="1" width="13" style="143" customWidth="1"/>
    <col min="2" max="2" width="24" style="143" customWidth="1"/>
    <col min="3" max="3" width="9.5703125" style="143" customWidth="1"/>
    <col min="4" max="8" width="9.28515625" style="143"/>
    <col min="9" max="9" width="24" style="143" customWidth="1"/>
    <col min="10" max="10" width="9.7109375" style="143" customWidth="1"/>
    <col min="11" max="16384" width="9.28515625" style="143"/>
  </cols>
  <sheetData>
    <row r="1" spans="1:16" ht="23.25" customHeight="1" x14ac:dyDescent="0.2">
      <c r="A1" s="299" t="s">
        <v>253</v>
      </c>
      <c r="B1" s="299"/>
      <c r="C1" s="299"/>
      <c r="D1" s="299"/>
    </row>
    <row r="2" spans="1:16" ht="19.5" customHeight="1" x14ac:dyDescent="0.2">
      <c r="A2" s="208" t="s">
        <v>252</v>
      </c>
      <c r="B2" s="209"/>
      <c r="C2" s="209"/>
    </row>
    <row r="3" spans="1:16" ht="10.5" customHeight="1" x14ac:dyDescent="0.25">
      <c r="A3" s="259"/>
      <c r="B3" s="256"/>
      <c r="C3" s="280"/>
    </row>
    <row r="4" spans="1:16" ht="15.75" x14ac:dyDescent="0.25">
      <c r="A4" s="256" t="s">
        <v>296</v>
      </c>
      <c r="B4" s="256"/>
      <c r="C4" s="280"/>
    </row>
    <row r="5" spans="1:16" ht="16.5" thickBot="1" x14ac:dyDescent="0.3">
      <c r="A5" s="97"/>
      <c r="B5" s="95"/>
      <c r="C5" s="95"/>
      <c r="H5" s="95"/>
      <c r="I5" s="279"/>
      <c r="J5" s="279"/>
      <c r="O5" s="95" t="s">
        <v>289</v>
      </c>
    </row>
    <row r="6" spans="1:16" ht="25.5" x14ac:dyDescent="0.2">
      <c r="A6" s="206"/>
      <c r="B6" s="271" t="s">
        <v>101</v>
      </c>
      <c r="C6" s="271"/>
      <c r="D6" s="375" t="s">
        <v>267</v>
      </c>
      <c r="E6" s="376"/>
      <c r="F6" s="376"/>
      <c r="G6" s="376"/>
      <c r="H6" s="376"/>
      <c r="I6" s="272" t="s">
        <v>259</v>
      </c>
      <c r="J6" s="287"/>
      <c r="K6" s="375" t="s">
        <v>266</v>
      </c>
      <c r="L6" s="376"/>
      <c r="M6" s="376"/>
      <c r="N6" s="376"/>
      <c r="O6" s="376"/>
    </row>
    <row r="7" spans="1:16" ht="15.75" customHeight="1" thickBot="1" x14ac:dyDescent="0.25">
      <c r="A7" s="93" t="s">
        <v>44</v>
      </c>
      <c r="B7" s="244" t="s">
        <v>239</v>
      </c>
      <c r="C7" s="244"/>
      <c r="D7" s="275" t="s">
        <v>260</v>
      </c>
      <c r="E7" s="275" t="s">
        <v>261</v>
      </c>
      <c r="F7" s="275" t="s">
        <v>262</v>
      </c>
      <c r="G7" s="275" t="s">
        <v>263</v>
      </c>
      <c r="H7" s="275" t="s">
        <v>264</v>
      </c>
      <c r="I7" s="275"/>
      <c r="J7" s="275"/>
      <c r="K7" s="275" t="s">
        <v>260</v>
      </c>
      <c r="L7" s="275" t="s">
        <v>261</v>
      </c>
      <c r="M7" s="275" t="s">
        <v>262</v>
      </c>
      <c r="N7" s="275" t="s">
        <v>263</v>
      </c>
      <c r="O7" s="275" t="s">
        <v>264</v>
      </c>
    </row>
    <row r="8" spans="1:16" x14ac:dyDescent="0.2">
      <c r="A8" s="144">
        <v>1963</v>
      </c>
      <c r="B8" s="145">
        <v>32.849265705511662</v>
      </c>
      <c r="C8" s="145"/>
      <c r="D8" s="273" t="s">
        <v>265</v>
      </c>
      <c r="E8" s="273" t="s">
        <v>265</v>
      </c>
      <c r="F8" s="273" t="s">
        <v>265</v>
      </c>
      <c r="G8" s="273" t="s">
        <v>265</v>
      </c>
      <c r="H8" s="273" t="s">
        <v>265</v>
      </c>
      <c r="I8" s="260">
        <v>34.478759933319587</v>
      </c>
      <c r="J8" s="273"/>
      <c r="K8" s="273" t="s">
        <v>265</v>
      </c>
      <c r="L8" s="273" t="s">
        <v>265</v>
      </c>
      <c r="M8" s="273" t="s">
        <v>265</v>
      </c>
      <c r="N8" s="273" t="s">
        <v>265</v>
      </c>
      <c r="O8" s="273" t="s">
        <v>265</v>
      </c>
      <c r="P8" s="148"/>
    </row>
    <row r="9" spans="1:16" x14ac:dyDescent="0.2">
      <c r="A9" s="144">
        <v>1964</v>
      </c>
      <c r="B9" s="145">
        <v>35.330348369345543</v>
      </c>
      <c r="C9" s="145"/>
      <c r="D9" s="273" t="s">
        <v>265</v>
      </c>
      <c r="E9" s="273" t="s">
        <v>265</v>
      </c>
      <c r="F9" s="273" t="s">
        <v>265</v>
      </c>
      <c r="G9" s="273" t="s">
        <v>265</v>
      </c>
      <c r="H9" s="273" t="s">
        <v>265</v>
      </c>
      <c r="I9" s="260">
        <v>37.058710232551682</v>
      </c>
      <c r="J9" s="273"/>
      <c r="K9" s="273" t="s">
        <v>265</v>
      </c>
      <c r="L9" s="273" t="s">
        <v>265</v>
      </c>
      <c r="M9" s="273" t="s">
        <v>265</v>
      </c>
      <c r="N9" s="273" t="s">
        <v>265</v>
      </c>
      <c r="O9" s="273" t="s">
        <v>265</v>
      </c>
      <c r="P9" s="148"/>
    </row>
    <row r="10" spans="1:16" x14ac:dyDescent="0.2">
      <c r="A10" s="144">
        <v>1965</v>
      </c>
      <c r="B10" s="145">
        <v>36.369962331456207</v>
      </c>
      <c r="C10" s="145"/>
      <c r="D10" s="273" t="s">
        <v>265</v>
      </c>
      <c r="E10" s="273" t="s">
        <v>265</v>
      </c>
      <c r="F10" s="273" t="s">
        <v>265</v>
      </c>
      <c r="G10" s="273" t="s">
        <v>265</v>
      </c>
      <c r="H10" s="273" t="s">
        <v>265</v>
      </c>
      <c r="I10" s="260">
        <v>38.138930729082062</v>
      </c>
      <c r="J10" s="273"/>
      <c r="K10" s="273" t="s">
        <v>265</v>
      </c>
      <c r="L10" s="273" t="s">
        <v>265</v>
      </c>
      <c r="M10" s="273" t="s">
        <v>265</v>
      </c>
      <c r="N10" s="273" t="s">
        <v>265</v>
      </c>
      <c r="O10" s="273" t="s">
        <v>265</v>
      </c>
      <c r="P10" s="148"/>
    </row>
    <row r="11" spans="1:16" x14ac:dyDescent="0.2">
      <c r="A11" s="144">
        <v>1966</v>
      </c>
      <c r="B11" s="145">
        <v>36.953808096505661</v>
      </c>
      <c r="C11" s="145"/>
      <c r="D11" s="274">
        <f>100*((B11/B8)^(1/3)-1)</f>
        <v>4.0026753198075582</v>
      </c>
      <c r="E11" s="273" t="s">
        <v>265</v>
      </c>
      <c r="F11" s="273" t="s">
        <v>265</v>
      </c>
      <c r="G11" s="273" t="s">
        <v>265</v>
      </c>
      <c r="H11" s="273" t="s">
        <v>265</v>
      </c>
      <c r="I11" s="260">
        <v>38.820470671391632</v>
      </c>
      <c r="J11" s="273"/>
      <c r="K11" s="274">
        <f>100*((I11/I8)^(1/3)-1)</f>
        <v>4.0326639823910382</v>
      </c>
      <c r="L11" s="273" t="s">
        <v>265</v>
      </c>
      <c r="M11" s="273" t="s">
        <v>265</v>
      </c>
      <c r="N11" s="273" t="s">
        <v>265</v>
      </c>
      <c r="O11" s="273" t="s">
        <v>265</v>
      </c>
      <c r="P11" s="148"/>
    </row>
    <row r="12" spans="1:16" x14ac:dyDescent="0.2">
      <c r="A12" s="144">
        <v>1967</v>
      </c>
      <c r="B12" s="145">
        <v>37.754078346531813</v>
      </c>
      <c r="C12" s="145"/>
      <c r="D12" s="274">
        <f t="shared" ref="D12:D62" si="0">100*((B12/B9)^(1/3)-1)</f>
        <v>2.236345661575001</v>
      </c>
      <c r="E12" s="273" t="s">
        <v>265</v>
      </c>
      <c r="F12" s="273" t="s">
        <v>265</v>
      </c>
      <c r="G12" s="273" t="s">
        <v>265</v>
      </c>
      <c r="H12" s="273" t="s">
        <v>265</v>
      </c>
      <c r="I12" s="260">
        <v>39.678713469905006</v>
      </c>
      <c r="J12" s="273"/>
      <c r="K12" s="274">
        <f t="shared" ref="K12:K62" si="1">100*((I12/I9)^(1/3)-1)</f>
        <v>2.3031706753633419</v>
      </c>
      <c r="L12" s="273" t="s">
        <v>265</v>
      </c>
      <c r="M12" s="273" t="s">
        <v>265</v>
      </c>
      <c r="N12" s="273" t="s">
        <v>265</v>
      </c>
      <c r="O12" s="273" t="s">
        <v>265</v>
      </c>
      <c r="P12" s="148"/>
    </row>
    <row r="13" spans="1:16" x14ac:dyDescent="0.2">
      <c r="A13" s="144">
        <v>1968</v>
      </c>
      <c r="B13" s="145">
        <v>39.715699814020816</v>
      </c>
      <c r="C13" s="145"/>
      <c r="D13" s="274">
        <f t="shared" si="0"/>
        <v>2.9768942264987608</v>
      </c>
      <c r="E13" s="274">
        <f>100*((B13/B8)^(1/5)-1)</f>
        <v>3.8693253217276347</v>
      </c>
      <c r="F13" s="273" t="s">
        <v>265</v>
      </c>
      <c r="G13" s="273" t="s">
        <v>265</v>
      </c>
      <c r="H13" s="273" t="s">
        <v>265</v>
      </c>
      <c r="I13" s="260">
        <v>41.725084187904287</v>
      </c>
      <c r="J13" s="273"/>
      <c r="K13" s="274">
        <f t="shared" si="1"/>
        <v>3.0408824990521666</v>
      </c>
      <c r="L13" s="274">
        <f>100*((I13/I8)^(1/5)-1)</f>
        <v>3.8888925680329089</v>
      </c>
      <c r="M13" s="273" t="s">
        <v>265</v>
      </c>
      <c r="N13" s="273" t="s">
        <v>265</v>
      </c>
      <c r="O13" s="273" t="s">
        <v>265</v>
      </c>
      <c r="P13" s="148"/>
    </row>
    <row r="14" spans="1:16" x14ac:dyDescent="0.2">
      <c r="A14" s="144">
        <v>1969</v>
      </c>
      <c r="B14" s="145">
        <v>41.143394425600988</v>
      </c>
      <c r="C14" s="145"/>
      <c r="D14" s="274">
        <f t="shared" si="0"/>
        <v>3.6446700528329767</v>
      </c>
      <c r="E14" s="274">
        <f t="shared" ref="E14:E62" si="2">100*((B14/B9)^(1/5)-1)</f>
        <v>3.0932996046929118</v>
      </c>
      <c r="F14" s="273" t="s">
        <v>265</v>
      </c>
      <c r="G14" s="273" t="s">
        <v>265</v>
      </c>
      <c r="H14" s="273" t="s">
        <v>265</v>
      </c>
      <c r="I14" s="260">
        <v>43.156130702771584</v>
      </c>
      <c r="J14" s="273"/>
      <c r="K14" s="274">
        <f t="shared" si="1"/>
        <v>3.5922424690093102</v>
      </c>
      <c r="L14" s="274">
        <f t="shared" ref="L14:L62" si="3">100*((I14/I9)^(1/5)-1)</f>
        <v>3.0932996046929118</v>
      </c>
      <c r="M14" s="273" t="s">
        <v>265</v>
      </c>
      <c r="N14" s="273" t="s">
        <v>265</v>
      </c>
      <c r="O14" s="273" t="s">
        <v>265</v>
      </c>
      <c r="P14" s="148"/>
    </row>
    <row r="15" spans="1:16" x14ac:dyDescent="0.2">
      <c r="A15" s="144">
        <v>1970</v>
      </c>
      <c r="B15" s="145">
        <v>42.111539849823586</v>
      </c>
      <c r="C15" s="145"/>
      <c r="D15" s="274">
        <f t="shared" si="0"/>
        <v>3.7080375990983461</v>
      </c>
      <c r="E15" s="274">
        <f t="shared" si="2"/>
        <v>2.9749652739491372</v>
      </c>
      <c r="F15" s="273" t="s">
        <v>265</v>
      </c>
      <c r="G15" s="273" t="s">
        <v>265</v>
      </c>
      <c r="H15" s="273" t="s">
        <v>265</v>
      </c>
      <c r="I15" s="260">
        <v>44.127582266248751</v>
      </c>
      <c r="J15" s="273"/>
      <c r="K15" s="274">
        <f t="shared" si="1"/>
        <v>3.605827470032974</v>
      </c>
      <c r="L15" s="274">
        <f t="shared" si="3"/>
        <v>2.959950255869126</v>
      </c>
      <c r="M15" s="273" t="s">
        <v>265</v>
      </c>
      <c r="N15" s="273" t="s">
        <v>265</v>
      </c>
      <c r="O15" s="273" t="s">
        <v>265</v>
      </c>
      <c r="P15" s="148"/>
    </row>
    <row r="16" spans="1:16" x14ac:dyDescent="0.2">
      <c r="A16" s="144">
        <v>1971</v>
      </c>
      <c r="B16" s="145">
        <v>43.03390361768718</v>
      </c>
      <c r="C16" s="145"/>
      <c r="D16" s="274">
        <f t="shared" si="0"/>
        <v>2.7108147966079077</v>
      </c>
      <c r="E16" s="274">
        <f t="shared" si="2"/>
        <v>3.093268474226063</v>
      </c>
      <c r="F16" s="273" t="s">
        <v>265</v>
      </c>
      <c r="G16" s="273" t="s">
        <v>265</v>
      </c>
      <c r="H16" s="273" t="s">
        <v>265</v>
      </c>
      <c r="I16" s="260">
        <v>44.90547895838305</v>
      </c>
      <c r="J16" s="273"/>
      <c r="K16" s="274">
        <f t="shared" si="1"/>
        <v>2.4788013691908528</v>
      </c>
      <c r="L16" s="274">
        <f t="shared" si="3"/>
        <v>2.9550626608852104</v>
      </c>
      <c r="M16" s="273" t="s">
        <v>265</v>
      </c>
      <c r="N16" s="273" t="s">
        <v>265</v>
      </c>
      <c r="O16" s="273" t="s">
        <v>265</v>
      </c>
      <c r="P16" s="148"/>
    </row>
    <row r="17" spans="1:16" x14ac:dyDescent="0.2">
      <c r="A17" s="144">
        <v>1972</v>
      </c>
      <c r="B17" s="145">
        <v>44.825887070668244</v>
      </c>
      <c r="C17" s="145"/>
      <c r="D17" s="274">
        <f t="shared" si="0"/>
        <v>2.8986296702712355</v>
      </c>
      <c r="E17" s="274">
        <f t="shared" si="2"/>
        <v>3.4934832204572164</v>
      </c>
      <c r="F17" s="273" t="s">
        <v>265</v>
      </c>
      <c r="G17" s="273" t="s">
        <v>265</v>
      </c>
      <c r="H17" s="273" t="s">
        <v>265</v>
      </c>
      <c r="I17" s="260">
        <v>46.820110280499705</v>
      </c>
      <c r="J17" s="273"/>
      <c r="K17" s="274">
        <f t="shared" si="1"/>
        <v>2.7535048284779151</v>
      </c>
      <c r="L17" s="274">
        <f t="shared" si="3"/>
        <v>3.3653477363793538</v>
      </c>
      <c r="M17" s="273" t="s">
        <v>265</v>
      </c>
      <c r="N17" s="273" t="s">
        <v>265</v>
      </c>
      <c r="O17" s="273" t="s">
        <v>265</v>
      </c>
      <c r="P17" s="148"/>
    </row>
    <row r="18" spans="1:16" x14ac:dyDescent="0.2">
      <c r="A18" s="144">
        <v>1973</v>
      </c>
      <c r="B18" s="145">
        <v>47.592474602530721</v>
      </c>
      <c r="C18" s="145"/>
      <c r="D18" s="274">
        <f t="shared" si="0"/>
        <v>4.1627382604585872</v>
      </c>
      <c r="E18" s="274">
        <f t="shared" si="2"/>
        <v>3.6848284536300735</v>
      </c>
      <c r="F18" s="274">
        <f>100*((B18/B8)^(1/10)-1)</f>
        <v>3.7770358874140486</v>
      </c>
      <c r="G18" s="273" t="s">
        <v>265</v>
      </c>
      <c r="H18" s="273" t="s">
        <v>265</v>
      </c>
      <c r="I18" s="260">
        <v>49.678436060300356</v>
      </c>
      <c r="J18" s="273"/>
      <c r="K18" s="274">
        <f t="shared" si="1"/>
        <v>4.0285617057972845</v>
      </c>
      <c r="L18" s="274">
        <f t="shared" si="3"/>
        <v>3.5509621986023587</v>
      </c>
      <c r="M18" s="274">
        <f>100*((I18/I8)^(1/10)-1)</f>
        <v>3.719789756666203</v>
      </c>
      <c r="N18" s="273" t="s">
        <v>265</v>
      </c>
      <c r="O18" s="273" t="s">
        <v>265</v>
      </c>
      <c r="P18" s="148"/>
    </row>
    <row r="19" spans="1:16" x14ac:dyDescent="0.2">
      <c r="A19" s="144">
        <v>1974</v>
      </c>
      <c r="B19" s="145">
        <v>46.945963298222146</v>
      </c>
      <c r="C19" s="145"/>
      <c r="D19" s="274">
        <f t="shared" si="0"/>
        <v>2.9427669703406822</v>
      </c>
      <c r="E19" s="274">
        <f t="shared" si="2"/>
        <v>2.6737979701874304</v>
      </c>
      <c r="F19" s="274">
        <f t="shared" ref="F19:F63" si="4">100*((B19/B9)^(1/10)-1)</f>
        <v>2.8833349755549298</v>
      </c>
      <c r="G19" s="273" t="s">
        <v>265</v>
      </c>
      <c r="H19" s="273" t="s">
        <v>265</v>
      </c>
      <c r="I19" s="260">
        <v>48.939070616542708</v>
      </c>
      <c r="J19" s="273"/>
      <c r="K19" s="274">
        <f t="shared" si="1"/>
        <v>2.9087085867026907</v>
      </c>
      <c r="L19" s="274">
        <f t="shared" si="3"/>
        <v>2.5469253637641298</v>
      </c>
      <c r="M19" s="274">
        <f t="shared" ref="M19:M62" si="5">100*((I19/I9)^(1/10)-1)</f>
        <v>2.8197495623609292</v>
      </c>
      <c r="N19" s="273" t="s">
        <v>265</v>
      </c>
      <c r="O19" s="273" t="s">
        <v>265</v>
      </c>
      <c r="P19" s="148"/>
    </row>
    <row r="20" spans="1:16" x14ac:dyDescent="0.2">
      <c r="A20" s="144">
        <v>1975</v>
      </c>
      <c r="B20" s="145">
        <v>45.852235701564105</v>
      </c>
      <c r="C20" s="145"/>
      <c r="D20" s="274">
        <f t="shared" si="0"/>
        <v>0.75745931153461399</v>
      </c>
      <c r="E20" s="274">
        <f t="shared" si="2"/>
        <v>1.7166102796266625</v>
      </c>
      <c r="F20" s="274">
        <f t="shared" si="4"/>
        <v>2.3438538033836886</v>
      </c>
      <c r="G20" s="273" t="s">
        <v>265</v>
      </c>
      <c r="H20" s="273" t="s">
        <v>265</v>
      </c>
      <c r="I20" s="260">
        <v>47.875643931724468</v>
      </c>
      <c r="J20" s="273"/>
      <c r="K20" s="274">
        <f t="shared" si="1"/>
        <v>0.74590411521269218</v>
      </c>
      <c r="L20" s="274">
        <f t="shared" si="3"/>
        <v>1.6438014112768906</v>
      </c>
      <c r="M20" s="274">
        <f t="shared" si="5"/>
        <v>2.2997592231893238</v>
      </c>
      <c r="N20" s="273" t="s">
        <v>265</v>
      </c>
      <c r="O20" s="273" t="s">
        <v>265</v>
      </c>
      <c r="P20" s="148"/>
    </row>
    <row r="21" spans="1:16" x14ac:dyDescent="0.2">
      <c r="A21" s="144">
        <v>1976</v>
      </c>
      <c r="B21" s="145">
        <v>46.89178298231888</v>
      </c>
      <c r="C21" s="145"/>
      <c r="D21" s="274">
        <f t="shared" si="0"/>
        <v>-0.49318632232365767</v>
      </c>
      <c r="E21" s="274">
        <f t="shared" si="2"/>
        <v>1.731910544541404</v>
      </c>
      <c r="F21" s="274">
        <f t="shared" si="4"/>
        <v>2.4103274390056662</v>
      </c>
      <c r="G21" s="273" t="s">
        <v>265</v>
      </c>
      <c r="H21" s="273" t="s">
        <v>265</v>
      </c>
      <c r="I21" s="260">
        <v>48.951709780888649</v>
      </c>
      <c r="J21" s="273"/>
      <c r="K21" s="274">
        <f t="shared" si="1"/>
        <v>-0.49001745680350428</v>
      </c>
      <c r="L21" s="274">
        <f t="shared" si="3"/>
        <v>1.7404622539020309</v>
      </c>
      <c r="M21" s="274">
        <f t="shared" si="5"/>
        <v>2.3459606750452666</v>
      </c>
      <c r="N21" s="273" t="s">
        <v>265</v>
      </c>
      <c r="O21" s="273" t="s">
        <v>265</v>
      </c>
      <c r="P21" s="148"/>
    </row>
    <row r="22" spans="1:16" x14ac:dyDescent="0.2">
      <c r="A22" s="144">
        <v>1977</v>
      </c>
      <c r="B22" s="145">
        <v>47.802112135849654</v>
      </c>
      <c r="C22" s="145"/>
      <c r="D22" s="274">
        <f t="shared" si="0"/>
        <v>0.60423827377695805</v>
      </c>
      <c r="E22" s="274">
        <f t="shared" si="2"/>
        <v>1.2939807341767695</v>
      </c>
      <c r="F22" s="274">
        <f t="shared" si="4"/>
        <v>2.3878259142454894</v>
      </c>
      <c r="G22" s="273" t="s">
        <v>265</v>
      </c>
      <c r="H22" s="273" t="s">
        <v>265</v>
      </c>
      <c r="I22" s="260">
        <v>49.970777856145446</v>
      </c>
      <c r="J22" s="273"/>
      <c r="K22" s="274">
        <f t="shared" si="1"/>
        <v>0.6978343998662595</v>
      </c>
      <c r="L22" s="274">
        <f t="shared" si="3"/>
        <v>1.3110311148408993</v>
      </c>
      <c r="M22" s="274">
        <f t="shared" si="5"/>
        <v>2.3330345524683382</v>
      </c>
      <c r="N22" s="273" t="s">
        <v>265</v>
      </c>
      <c r="O22" s="273" t="s">
        <v>265</v>
      </c>
      <c r="P22" s="148"/>
    </row>
    <row r="23" spans="1:16" x14ac:dyDescent="0.2">
      <c r="A23" s="144">
        <v>1978</v>
      </c>
      <c r="B23" s="145">
        <v>49.604074292671889</v>
      </c>
      <c r="C23" s="145"/>
      <c r="D23" s="274">
        <f t="shared" si="0"/>
        <v>2.6563009256059589</v>
      </c>
      <c r="E23" s="274">
        <f t="shared" si="2"/>
        <v>0.83140354554747109</v>
      </c>
      <c r="F23" s="274">
        <f t="shared" si="4"/>
        <v>2.2481627187444175</v>
      </c>
      <c r="G23" s="273" t="s">
        <v>265</v>
      </c>
      <c r="H23" s="273" t="s">
        <v>265</v>
      </c>
      <c r="I23" s="260">
        <v>51.992774606825058</v>
      </c>
      <c r="J23" s="273"/>
      <c r="K23" s="274">
        <f t="shared" si="1"/>
        <v>2.7880882357054437</v>
      </c>
      <c r="L23" s="274">
        <f t="shared" si="3"/>
        <v>0.91483531444909172</v>
      </c>
      <c r="M23" s="274">
        <f t="shared" si="5"/>
        <v>2.2244016706612912</v>
      </c>
      <c r="N23" s="273" t="s">
        <v>265</v>
      </c>
      <c r="O23" s="273" t="s">
        <v>265</v>
      </c>
      <c r="P23" s="148"/>
    </row>
    <row r="24" spans="1:16" x14ac:dyDescent="0.2">
      <c r="A24" s="144">
        <v>1979</v>
      </c>
      <c r="B24" s="145">
        <v>50.810938992017746</v>
      </c>
      <c r="C24" s="145"/>
      <c r="D24" s="274">
        <f t="shared" si="0"/>
        <v>2.7117569433976696</v>
      </c>
      <c r="E24" s="274">
        <f t="shared" si="2"/>
        <v>1.5948733301758056</v>
      </c>
      <c r="F24" s="274">
        <f t="shared" si="4"/>
        <v>2.1329109499443</v>
      </c>
      <c r="G24" s="273" t="s">
        <v>265</v>
      </c>
      <c r="H24" s="273" t="s">
        <v>265</v>
      </c>
      <c r="I24" s="260">
        <v>53.34679894593944</v>
      </c>
      <c r="J24" s="273"/>
      <c r="K24" s="274">
        <f t="shared" si="1"/>
        <v>2.9074538960326857</v>
      </c>
      <c r="L24" s="274">
        <f t="shared" si="3"/>
        <v>1.7397179838293697</v>
      </c>
      <c r="M24" s="274">
        <f t="shared" si="5"/>
        <v>2.1425242816044854</v>
      </c>
      <c r="N24" s="273" t="s">
        <v>265</v>
      </c>
      <c r="O24" s="273" t="s">
        <v>265</v>
      </c>
      <c r="P24" s="148"/>
    </row>
    <row r="25" spans="1:16" x14ac:dyDescent="0.2">
      <c r="A25" s="144">
        <v>1980</v>
      </c>
      <c r="B25" s="145">
        <v>49.82206710605746</v>
      </c>
      <c r="C25" s="145"/>
      <c r="D25" s="274">
        <f t="shared" si="0"/>
        <v>1.3891663096522011</v>
      </c>
      <c r="E25" s="274">
        <f t="shared" si="2"/>
        <v>1.6745467890139976</v>
      </c>
      <c r="F25" s="274">
        <f t="shared" si="4"/>
        <v>1.6955763595241313</v>
      </c>
      <c r="G25" s="273" t="s">
        <v>265</v>
      </c>
      <c r="H25" s="273" t="s">
        <v>265</v>
      </c>
      <c r="I25" s="260">
        <v>52.406264891608167</v>
      </c>
      <c r="J25" s="273"/>
      <c r="K25" s="274">
        <f t="shared" si="1"/>
        <v>1.5989062484924155</v>
      </c>
      <c r="L25" s="274">
        <f t="shared" si="3"/>
        <v>1.8248352018135572</v>
      </c>
      <c r="M25" s="274">
        <f t="shared" si="5"/>
        <v>1.7342780383737377</v>
      </c>
      <c r="N25" s="273" t="s">
        <v>265</v>
      </c>
      <c r="O25" s="273" t="s">
        <v>265</v>
      </c>
      <c r="P25" s="148"/>
    </row>
    <row r="26" spans="1:16" x14ac:dyDescent="0.2">
      <c r="A26" s="144">
        <v>1981</v>
      </c>
      <c r="B26" s="145">
        <v>49.222649983859803</v>
      </c>
      <c r="C26" s="145"/>
      <c r="D26" s="274">
        <f t="shared" si="0"/>
        <v>-0.25697226842317233</v>
      </c>
      <c r="E26" s="274">
        <f t="shared" si="2"/>
        <v>0.97495049428135694</v>
      </c>
      <c r="F26" s="274">
        <f t="shared" si="4"/>
        <v>1.352723845606274</v>
      </c>
      <c r="G26" s="273" t="s">
        <v>265</v>
      </c>
      <c r="H26" s="273" t="s">
        <v>265</v>
      </c>
      <c r="I26" s="260">
        <v>51.912687474773406</v>
      </c>
      <c r="J26" s="273"/>
      <c r="K26" s="274">
        <f t="shared" si="1"/>
        <v>-5.1371425262147774E-2</v>
      </c>
      <c r="L26" s="274">
        <f t="shared" si="3"/>
        <v>1.1815037167002718</v>
      </c>
      <c r="M26" s="274">
        <f t="shared" si="5"/>
        <v>1.4605980648743744</v>
      </c>
      <c r="N26" s="273" t="s">
        <v>265</v>
      </c>
      <c r="O26" s="273" t="s">
        <v>265</v>
      </c>
      <c r="P26" s="148"/>
    </row>
    <row r="27" spans="1:16" x14ac:dyDescent="0.2">
      <c r="A27" s="144">
        <v>1982</v>
      </c>
      <c r="B27" s="145">
        <v>49.723310890205155</v>
      </c>
      <c r="C27" s="145"/>
      <c r="D27" s="274">
        <f t="shared" si="0"/>
        <v>-0.71866551821879732</v>
      </c>
      <c r="E27" s="274">
        <f t="shared" si="2"/>
        <v>0.7911941222511043</v>
      </c>
      <c r="F27" s="274">
        <f t="shared" si="4"/>
        <v>1.0422746952678974</v>
      </c>
      <c r="G27" s="273" t="s">
        <v>265</v>
      </c>
      <c r="H27" s="273" t="s">
        <v>265</v>
      </c>
      <c r="I27" s="260">
        <v>52.599721250383915</v>
      </c>
      <c r="J27" s="273"/>
      <c r="K27" s="274">
        <f t="shared" si="1"/>
        <v>-0.4690018894666359</v>
      </c>
      <c r="L27" s="274">
        <f t="shared" si="3"/>
        <v>1.0307243139803024</v>
      </c>
      <c r="M27" s="274">
        <f t="shared" si="5"/>
        <v>1.1707806361529016</v>
      </c>
      <c r="N27" s="273" t="s">
        <v>265</v>
      </c>
      <c r="O27" s="273" t="s">
        <v>265</v>
      </c>
      <c r="P27" s="148"/>
    </row>
    <row r="28" spans="1:16" x14ac:dyDescent="0.2">
      <c r="A28" s="144">
        <v>1983</v>
      </c>
      <c r="B28" s="145">
        <v>50.702639532383152</v>
      </c>
      <c r="C28" s="145"/>
      <c r="D28" s="274">
        <f t="shared" si="0"/>
        <v>0.58570761741223443</v>
      </c>
      <c r="E28" s="274">
        <f t="shared" si="2"/>
        <v>0.43906101420083665</v>
      </c>
      <c r="F28" s="274">
        <f t="shared" si="4"/>
        <v>0.63504107843723734</v>
      </c>
      <c r="G28" s="274">
        <f>100*((B28/B8)^(1/20)-1)</f>
        <v>2.1939639583883119</v>
      </c>
      <c r="H28" s="273" t="s">
        <v>265</v>
      </c>
      <c r="I28" s="260">
        <v>53.806774231616359</v>
      </c>
      <c r="J28" s="273"/>
      <c r="K28" s="274">
        <f t="shared" si="1"/>
        <v>0.88298320494453186</v>
      </c>
      <c r="L28" s="274">
        <f t="shared" si="3"/>
        <v>0.68824993382763378</v>
      </c>
      <c r="M28" s="274">
        <f t="shared" si="5"/>
        <v>0.80147895825886106</v>
      </c>
      <c r="N28" s="274">
        <f>100*((I28/I8)^(1/20)-1)</f>
        <v>2.2502234946780941</v>
      </c>
      <c r="O28" s="273" t="s">
        <v>265</v>
      </c>
      <c r="P28" s="148"/>
    </row>
    <row r="29" spans="1:16" x14ac:dyDescent="0.2">
      <c r="A29" s="144">
        <v>1984</v>
      </c>
      <c r="B29" s="145">
        <v>52.564618498904942</v>
      </c>
      <c r="C29" s="145"/>
      <c r="D29" s="274">
        <f t="shared" si="0"/>
        <v>2.213793940468145</v>
      </c>
      <c r="E29" s="274">
        <f t="shared" si="2"/>
        <v>0.68093942958269427</v>
      </c>
      <c r="F29" s="274">
        <f t="shared" si="4"/>
        <v>1.1368740277825529</v>
      </c>
      <c r="G29" s="274">
        <f t="shared" ref="G29:G63" si="6">100*((B29/B9)^(1/20)-1)</f>
        <v>2.0063669041342491</v>
      </c>
      <c r="H29" s="273" t="s">
        <v>265</v>
      </c>
      <c r="I29" s="260">
        <v>55.883048494042924</v>
      </c>
      <c r="J29" s="273"/>
      <c r="K29" s="274">
        <f t="shared" si="1"/>
        <v>2.4870184835133369</v>
      </c>
      <c r="L29" s="274">
        <f t="shared" si="3"/>
        <v>0.93327030506147324</v>
      </c>
      <c r="M29" s="274">
        <f t="shared" si="5"/>
        <v>1.3356919156452651</v>
      </c>
      <c r="N29" s="274">
        <f t="shared" ref="N29:N63" si="7">100*((I29/I9)^(1/20)-1)</f>
        <v>2.0750237055823906</v>
      </c>
      <c r="O29" s="273" t="s">
        <v>265</v>
      </c>
      <c r="P29" s="148"/>
    </row>
    <row r="30" spans="1:16" x14ac:dyDescent="0.2">
      <c r="A30" s="144">
        <v>1985</v>
      </c>
      <c r="B30" s="145">
        <v>54.229773303451353</v>
      </c>
      <c r="C30" s="145"/>
      <c r="D30" s="274">
        <f t="shared" si="0"/>
        <v>2.93409486934324</v>
      </c>
      <c r="E30" s="274">
        <f t="shared" si="2"/>
        <v>1.7098957850179231</v>
      </c>
      <c r="F30" s="274">
        <f t="shared" si="4"/>
        <v>1.6922197510681913</v>
      </c>
      <c r="G30" s="274">
        <f t="shared" si="6"/>
        <v>2.0175164917519917</v>
      </c>
      <c r="H30" s="273" t="s">
        <v>265</v>
      </c>
      <c r="I30" s="260">
        <v>57.776886885004501</v>
      </c>
      <c r="J30" s="273"/>
      <c r="K30" s="274">
        <f t="shared" si="1"/>
        <v>3.1787427603872542</v>
      </c>
      <c r="L30" s="274">
        <f t="shared" si="3"/>
        <v>1.9704148087184681</v>
      </c>
      <c r="M30" s="274">
        <f t="shared" si="5"/>
        <v>1.8975990068378801</v>
      </c>
      <c r="N30" s="274">
        <f t="shared" si="7"/>
        <v>2.0984811043759377</v>
      </c>
      <c r="O30" s="273" t="s">
        <v>265</v>
      </c>
      <c r="P30" s="148"/>
    </row>
    <row r="31" spans="1:16" x14ac:dyDescent="0.2">
      <c r="A31" s="144">
        <v>1986</v>
      </c>
      <c r="B31" s="145">
        <v>54.127151122578802</v>
      </c>
      <c r="C31" s="145"/>
      <c r="D31" s="274">
        <f t="shared" si="0"/>
        <v>2.2025033436188446</v>
      </c>
      <c r="E31" s="274">
        <f t="shared" si="2"/>
        <v>1.9177988956493364</v>
      </c>
      <c r="F31" s="274">
        <f t="shared" si="4"/>
        <v>1.4452793281891196</v>
      </c>
      <c r="G31" s="274">
        <f t="shared" si="6"/>
        <v>1.9266612478856748</v>
      </c>
      <c r="H31" s="273" t="s">
        <v>265</v>
      </c>
      <c r="I31" s="260">
        <v>57.849520464181545</v>
      </c>
      <c r="J31" s="273"/>
      <c r="K31" s="274">
        <f t="shared" si="1"/>
        <v>2.4442535320513992</v>
      </c>
      <c r="L31" s="274">
        <f t="shared" si="3"/>
        <v>2.1892590396973777</v>
      </c>
      <c r="M31" s="274">
        <f t="shared" si="5"/>
        <v>1.6841329477317535</v>
      </c>
      <c r="N31" s="274">
        <f t="shared" si="7"/>
        <v>2.0145101049092284</v>
      </c>
      <c r="O31" s="273" t="s">
        <v>265</v>
      </c>
      <c r="P31" s="148"/>
    </row>
    <row r="32" spans="1:16" x14ac:dyDescent="0.2">
      <c r="A32" s="144">
        <v>1987</v>
      </c>
      <c r="B32" s="145">
        <v>55.654202934551236</v>
      </c>
      <c r="C32" s="145"/>
      <c r="D32" s="274">
        <f t="shared" si="0"/>
        <v>1.922049988304253</v>
      </c>
      <c r="E32" s="274">
        <f t="shared" si="2"/>
        <v>2.2792619908513334</v>
      </c>
      <c r="F32" s="274">
        <f t="shared" si="4"/>
        <v>1.5325019390366235</v>
      </c>
      <c r="G32" s="274">
        <f t="shared" si="6"/>
        <v>1.9592670293969494</v>
      </c>
      <c r="H32" s="273" t="s">
        <v>265</v>
      </c>
      <c r="I32" s="260">
        <v>59.630204802556904</v>
      </c>
      <c r="J32" s="273"/>
      <c r="K32" s="274">
        <f t="shared" si="1"/>
        <v>2.1869422341466827</v>
      </c>
      <c r="L32" s="274">
        <f t="shared" si="3"/>
        <v>2.5407693715856938</v>
      </c>
      <c r="M32" s="274">
        <f t="shared" si="5"/>
        <v>1.7829465152395141</v>
      </c>
      <c r="N32" s="274">
        <f t="shared" si="7"/>
        <v>2.0576199144191509</v>
      </c>
      <c r="O32" s="273" t="s">
        <v>265</v>
      </c>
      <c r="P32" s="148"/>
    </row>
    <row r="33" spans="1:16" x14ac:dyDescent="0.2">
      <c r="A33" s="144">
        <v>1988</v>
      </c>
      <c r="B33" s="145">
        <v>58.361619432257839</v>
      </c>
      <c r="C33" s="145"/>
      <c r="D33" s="274">
        <f t="shared" si="0"/>
        <v>2.4778129947229388</v>
      </c>
      <c r="E33" s="274">
        <f t="shared" si="2"/>
        <v>2.8535658857366863</v>
      </c>
      <c r="F33" s="274">
        <f t="shared" si="4"/>
        <v>1.6391439334552338</v>
      </c>
      <c r="G33" s="274">
        <f t="shared" si="6"/>
        <v>1.9431985347811986</v>
      </c>
      <c r="H33" s="273" t="s">
        <v>265</v>
      </c>
      <c r="I33" s="260">
        <v>62.796810094113205</v>
      </c>
      <c r="J33" s="273"/>
      <c r="K33" s="274">
        <f t="shared" si="1"/>
        <v>2.8161052783561624</v>
      </c>
      <c r="L33" s="274">
        <f t="shared" si="3"/>
        <v>3.1383371904027513</v>
      </c>
      <c r="M33" s="274">
        <f t="shared" si="5"/>
        <v>1.9059305084186962</v>
      </c>
      <c r="N33" s="274">
        <f t="shared" si="7"/>
        <v>2.0650418748510146</v>
      </c>
      <c r="O33" s="273" t="s">
        <v>265</v>
      </c>
      <c r="P33" s="148"/>
    </row>
    <row r="34" spans="1:16" x14ac:dyDescent="0.2">
      <c r="A34" s="144">
        <v>1989</v>
      </c>
      <c r="B34" s="145">
        <v>60.048739314677221</v>
      </c>
      <c r="C34" s="145"/>
      <c r="D34" s="274">
        <f t="shared" si="0"/>
        <v>3.5212660900507675</v>
      </c>
      <c r="E34" s="274">
        <f t="shared" si="2"/>
        <v>2.6980211615066807</v>
      </c>
      <c r="F34" s="274">
        <f t="shared" si="4"/>
        <v>1.6844788947637523</v>
      </c>
      <c r="G34" s="274">
        <f t="shared" si="6"/>
        <v>1.9084482658351387</v>
      </c>
      <c r="H34" s="273" t="s">
        <v>265</v>
      </c>
      <c r="I34" s="260">
        <v>64.602600040147365</v>
      </c>
      <c r="J34" s="273"/>
      <c r="K34" s="274">
        <f t="shared" si="1"/>
        <v>3.7488786276921759</v>
      </c>
      <c r="L34" s="274">
        <f t="shared" si="3"/>
        <v>2.9423270858657924</v>
      </c>
      <c r="M34" s="274">
        <f t="shared" si="5"/>
        <v>1.9328490997369441</v>
      </c>
      <c r="N34" s="274">
        <f t="shared" si="7"/>
        <v>2.0376328334943627</v>
      </c>
      <c r="O34" s="273" t="s">
        <v>265</v>
      </c>
      <c r="P34" s="148"/>
    </row>
    <row r="35" spans="1:16" x14ac:dyDescent="0.2">
      <c r="A35" s="144">
        <v>1990</v>
      </c>
      <c r="B35" s="145">
        <v>61.180830636260588</v>
      </c>
      <c r="C35" s="145"/>
      <c r="D35" s="274">
        <f t="shared" si="0"/>
        <v>3.2062030250696871</v>
      </c>
      <c r="E35" s="274">
        <f t="shared" si="2"/>
        <v>2.441402582726826</v>
      </c>
      <c r="F35" s="274">
        <f t="shared" si="4"/>
        <v>2.0749939052665978</v>
      </c>
      <c r="G35" s="274">
        <f t="shared" si="6"/>
        <v>1.8851085148904323</v>
      </c>
      <c r="H35" s="273" t="s">
        <v>265</v>
      </c>
      <c r="I35" s="260">
        <v>65.780647754416194</v>
      </c>
      <c r="J35" s="273"/>
      <c r="K35" s="274">
        <f t="shared" si="1"/>
        <v>3.3262373960477598</v>
      </c>
      <c r="L35" s="274">
        <f t="shared" si="3"/>
        <v>2.6286938327616749</v>
      </c>
      <c r="M35" s="274">
        <f t="shared" si="5"/>
        <v>2.2990248311472117</v>
      </c>
      <c r="N35" s="274">
        <f t="shared" si="7"/>
        <v>2.0162606412645889</v>
      </c>
      <c r="O35" s="273" t="s">
        <v>265</v>
      </c>
      <c r="P35" s="148"/>
    </row>
    <row r="36" spans="1:16" x14ac:dyDescent="0.2">
      <c r="A36" s="144">
        <v>1991</v>
      </c>
      <c r="B36" s="145">
        <v>61.199286035737238</v>
      </c>
      <c r="C36" s="145"/>
      <c r="D36" s="274">
        <f t="shared" si="0"/>
        <v>1.5951573046274481</v>
      </c>
      <c r="E36" s="274">
        <f t="shared" si="2"/>
        <v>2.4863997935608451</v>
      </c>
      <c r="F36" s="274">
        <f t="shared" si="4"/>
        <v>2.2017039177882447</v>
      </c>
      <c r="G36" s="274">
        <f t="shared" si="6"/>
        <v>1.7763286512635368</v>
      </c>
      <c r="H36" s="273" t="s">
        <v>265</v>
      </c>
      <c r="I36" s="260">
        <v>65.773825307238198</v>
      </c>
      <c r="J36" s="273"/>
      <c r="K36" s="274">
        <f t="shared" si="1"/>
        <v>1.5559030661947748</v>
      </c>
      <c r="L36" s="274">
        <f t="shared" si="3"/>
        <v>2.6007811882196474</v>
      </c>
      <c r="M36" s="274">
        <f t="shared" si="5"/>
        <v>2.3948133770372415</v>
      </c>
      <c r="N36" s="274">
        <f t="shared" si="7"/>
        <v>1.9266354000533115</v>
      </c>
      <c r="O36" s="273" t="s">
        <v>265</v>
      </c>
      <c r="P36" s="148"/>
    </row>
    <row r="37" spans="1:16" x14ac:dyDescent="0.2">
      <c r="A37" s="144">
        <v>1992</v>
      </c>
      <c r="B37" s="145">
        <v>62.093293761537204</v>
      </c>
      <c r="C37" s="145"/>
      <c r="D37" s="274">
        <f t="shared" si="0"/>
        <v>1.1222989738477684</v>
      </c>
      <c r="E37" s="274">
        <f t="shared" si="2"/>
        <v>2.213755695437003</v>
      </c>
      <c r="F37" s="274">
        <f t="shared" si="4"/>
        <v>2.2465035971522607</v>
      </c>
      <c r="G37" s="274">
        <f t="shared" si="6"/>
        <v>1.6426057472660238</v>
      </c>
      <c r="H37" s="273" t="s">
        <v>265</v>
      </c>
      <c r="I37" s="260">
        <v>66.704608643077165</v>
      </c>
      <c r="J37" s="273"/>
      <c r="K37" s="274">
        <f t="shared" si="1"/>
        <v>1.0730290142286991</v>
      </c>
      <c r="L37" s="274">
        <f t="shared" si="3"/>
        <v>2.267563217180979</v>
      </c>
      <c r="M37" s="274">
        <f t="shared" si="5"/>
        <v>2.4040751828120044</v>
      </c>
      <c r="N37" s="274">
        <f t="shared" si="7"/>
        <v>1.7855600100936897</v>
      </c>
      <c r="O37" s="273" t="s">
        <v>265</v>
      </c>
      <c r="P37" s="148"/>
    </row>
    <row r="38" spans="1:16" x14ac:dyDescent="0.2">
      <c r="A38" s="144">
        <v>1993</v>
      </c>
      <c r="B38" s="145">
        <v>63.77165981514532</v>
      </c>
      <c r="C38" s="145"/>
      <c r="D38" s="274">
        <f t="shared" si="0"/>
        <v>1.3920997969549598</v>
      </c>
      <c r="E38" s="274">
        <f t="shared" si="2"/>
        <v>1.788819415437537</v>
      </c>
      <c r="F38" s="274">
        <f t="shared" si="4"/>
        <v>2.3198076824671121</v>
      </c>
      <c r="G38" s="274">
        <f t="shared" si="6"/>
        <v>1.4739279286205331</v>
      </c>
      <c r="H38" s="274">
        <f>100*((B38/B8)^(1/30)-1)</f>
        <v>2.2358946596823248</v>
      </c>
      <c r="I38" s="260">
        <v>68.415600528641022</v>
      </c>
      <c r="J38" s="274"/>
      <c r="K38" s="274">
        <f t="shared" si="1"/>
        <v>1.3177801400355849</v>
      </c>
      <c r="L38" s="274">
        <f t="shared" si="3"/>
        <v>1.7287040684546673</v>
      </c>
      <c r="M38" s="274">
        <f t="shared" si="5"/>
        <v>2.4310957773808761</v>
      </c>
      <c r="N38" s="274">
        <f t="shared" si="7"/>
        <v>1.6130205518714913</v>
      </c>
      <c r="O38" s="274">
        <f>100*((I38/I8)^(1/30)-1)</f>
        <v>2.3104787406654559</v>
      </c>
      <c r="P38" s="148"/>
    </row>
    <row r="39" spans="1:16" x14ac:dyDescent="0.2">
      <c r="A39" s="144">
        <v>1994</v>
      </c>
      <c r="B39" s="145">
        <v>65.879457224435129</v>
      </c>
      <c r="C39" s="145"/>
      <c r="D39" s="274">
        <f t="shared" si="0"/>
        <v>2.4867887820388956</v>
      </c>
      <c r="E39" s="274">
        <f t="shared" si="2"/>
        <v>1.870684344088458</v>
      </c>
      <c r="F39" s="274">
        <f t="shared" si="4"/>
        <v>2.2835162502070183</v>
      </c>
      <c r="G39" s="274">
        <f t="shared" si="6"/>
        <v>1.7085792748863238</v>
      </c>
      <c r="H39" s="274">
        <f t="shared" ref="H39:H62" si="8">100*((B39/B9)^(1/30)-1)</f>
        <v>2.0986664778358088</v>
      </c>
      <c r="I39" s="260">
        <v>70.541831609098082</v>
      </c>
      <c r="J39" s="274"/>
      <c r="K39" s="274">
        <f t="shared" si="1"/>
        <v>2.36021995792568</v>
      </c>
      <c r="L39" s="274">
        <f t="shared" si="3"/>
        <v>1.7745865852249132</v>
      </c>
      <c r="M39" s="274">
        <f t="shared" si="5"/>
        <v>2.3567915738129885</v>
      </c>
      <c r="N39" s="274">
        <f t="shared" si="7"/>
        <v>1.8449620570297531</v>
      </c>
      <c r="O39" s="274">
        <f t="shared" ref="O39:O63" si="9">100*((I39/I9)^(1/30)-1)</f>
        <v>2.168860039286824</v>
      </c>
      <c r="P39" s="148"/>
    </row>
    <row r="40" spans="1:16" x14ac:dyDescent="0.2">
      <c r="A40" s="144">
        <v>1995</v>
      </c>
      <c r="B40" s="145">
        <v>66.900712649230456</v>
      </c>
      <c r="C40" s="145"/>
      <c r="D40" s="274">
        <f t="shared" si="0"/>
        <v>2.516872533575798</v>
      </c>
      <c r="E40" s="274">
        <f t="shared" si="2"/>
        <v>1.8035857306546665</v>
      </c>
      <c r="F40" s="274">
        <f t="shared" si="4"/>
        <v>2.1219962113899316</v>
      </c>
      <c r="G40" s="274">
        <f t="shared" si="6"/>
        <v>1.9068814170388526</v>
      </c>
      <c r="H40" s="274">
        <f t="shared" si="8"/>
        <v>2.0523311826857515</v>
      </c>
      <c r="I40" s="260">
        <v>71.614589329787009</v>
      </c>
      <c r="J40" s="274"/>
      <c r="K40" s="274">
        <f t="shared" si="1"/>
        <v>2.3957398838716282</v>
      </c>
      <c r="L40" s="274">
        <f t="shared" si="3"/>
        <v>1.7139855550336147</v>
      </c>
      <c r="M40" s="274">
        <f t="shared" si="5"/>
        <v>2.1703160513731889</v>
      </c>
      <c r="N40" s="274">
        <f t="shared" si="7"/>
        <v>2.0338664140721274</v>
      </c>
      <c r="O40" s="274">
        <f t="shared" si="9"/>
        <v>2.1224204731266294</v>
      </c>
      <c r="P40" s="148"/>
    </row>
    <row r="41" spans="1:16" x14ac:dyDescent="0.2">
      <c r="A41" s="144">
        <v>1996</v>
      </c>
      <c r="B41" s="145">
        <v>68.199244276297563</v>
      </c>
      <c r="C41" s="145"/>
      <c r="D41" s="274">
        <f t="shared" si="0"/>
        <v>2.2627059944256622</v>
      </c>
      <c r="E41" s="274">
        <f t="shared" si="2"/>
        <v>2.1895863816551397</v>
      </c>
      <c r="F41" s="274">
        <f t="shared" si="4"/>
        <v>2.337885480641666</v>
      </c>
      <c r="G41" s="274">
        <f t="shared" si="6"/>
        <v>1.8906049566883576</v>
      </c>
      <c r="H41" s="274">
        <f t="shared" si="8"/>
        <v>2.063552061029128</v>
      </c>
      <c r="I41" s="260">
        <v>73.169487245113856</v>
      </c>
      <c r="J41" s="274"/>
      <c r="K41" s="274">
        <f t="shared" si="1"/>
        <v>2.2645133662790196</v>
      </c>
      <c r="L41" s="274">
        <f t="shared" si="3"/>
        <v>2.1540012788612062</v>
      </c>
      <c r="M41" s="274">
        <f t="shared" si="5"/>
        <v>2.3771475120964114</v>
      </c>
      <c r="N41" s="274">
        <f t="shared" si="7"/>
        <v>2.030051839786684</v>
      </c>
      <c r="O41" s="274">
        <f t="shared" si="9"/>
        <v>2.1352462906076175</v>
      </c>
      <c r="P41" s="148"/>
    </row>
    <row r="42" spans="1:16" x14ac:dyDescent="0.2">
      <c r="A42" s="144">
        <v>1997</v>
      </c>
      <c r="B42" s="145">
        <v>71.768302278590824</v>
      </c>
      <c r="C42" s="289"/>
      <c r="D42" s="290">
        <f t="shared" si="0"/>
        <v>2.8949878340618129</v>
      </c>
      <c r="E42" s="290">
        <f t="shared" si="2"/>
        <v>2.9384429989911087</v>
      </c>
      <c r="F42" s="290">
        <f t="shared" si="4"/>
        <v>2.5754593670803017</v>
      </c>
      <c r="G42" s="290">
        <f t="shared" si="6"/>
        <v>2.0526483100054227</v>
      </c>
      <c r="H42" s="290">
        <f t="shared" si="8"/>
        <v>2.1642520848019986</v>
      </c>
      <c r="I42" s="291">
        <v>77.132705236837424</v>
      </c>
      <c r="J42" s="290"/>
      <c r="K42" s="290">
        <f t="shared" si="1"/>
        <v>3.022150345298602</v>
      </c>
      <c r="L42" s="290">
        <f t="shared" si="3"/>
        <v>2.9476754152369278</v>
      </c>
      <c r="M42" s="290">
        <f t="shared" si="5"/>
        <v>2.6070558177631931</v>
      </c>
      <c r="N42" s="290">
        <f t="shared" si="7"/>
        <v>2.1941704520643812</v>
      </c>
      <c r="O42" s="290">
        <f t="shared" si="9"/>
        <v>2.240437535550055</v>
      </c>
      <c r="P42" s="148"/>
    </row>
    <row r="43" spans="1:16" ht="14.25" x14ac:dyDescent="0.2">
      <c r="A43" s="146" t="s">
        <v>218</v>
      </c>
      <c r="B43" s="147">
        <v>72.908951181692572</v>
      </c>
      <c r="C43" s="277"/>
      <c r="D43" s="274">
        <f t="shared" si="0"/>
        <v>2.9082127258789781</v>
      </c>
      <c r="E43" s="274">
        <f t="shared" si="2"/>
        <v>2.7142326537173078</v>
      </c>
      <c r="F43" s="274">
        <f t="shared" si="4"/>
        <v>2.2504791137159863</v>
      </c>
      <c r="G43" s="274">
        <f t="shared" si="6"/>
        <v>1.9443532713006029</v>
      </c>
      <c r="H43" s="274">
        <f t="shared" si="8"/>
        <v>2.0455226536002735</v>
      </c>
      <c r="I43" s="260">
        <v>78.455383319698356</v>
      </c>
      <c r="J43" s="274"/>
      <c r="K43" s="274">
        <f t="shared" si="1"/>
        <v>3.0877547824458729</v>
      </c>
      <c r="L43" s="274">
        <f t="shared" si="3"/>
        <v>2.7764283223493891</v>
      </c>
      <c r="M43" s="274">
        <f t="shared" si="5"/>
        <v>2.2512242568128116</v>
      </c>
      <c r="N43" s="274">
        <f t="shared" si="7"/>
        <v>2.0784313825183309</v>
      </c>
      <c r="O43" s="274">
        <f t="shared" si="9"/>
        <v>2.1270649708802436</v>
      </c>
      <c r="P43" s="148"/>
    </row>
    <row r="44" spans="1:16" x14ac:dyDescent="0.2">
      <c r="A44" s="144">
        <v>1999</v>
      </c>
      <c r="B44" s="148">
        <v>73.433643816576449</v>
      </c>
      <c r="C44" s="148"/>
      <c r="D44" s="274">
        <f t="shared" si="0"/>
        <v>2.4955882100544668</v>
      </c>
      <c r="E44" s="274">
        <f t="shared" si="2"/>
        <v>2.1948506375433441</v>
      </c>
      <c r="F44" s="274">
        <f t="shared" si="4"/>
        <v>2.032638752942395</v>
      </c>
      <c r="G44" s="274">
        <f t="shared" si="6"/>
        <v>1.8584100693243011</v>
      </c>
      <c r="H44" s="274">
        <f t="shared" si="8"/>
        <v>1.9498282901976305</v>
      </c>
      <c r="I44" s="260">
        <v>79.099759710387914</v>
      </c>
      <c r="J44" s="274"/>
      <c r="K44" s="274">
        <f t="shared" si="1"/>
        <v>2.6317460526746439</v>
      </c>
      <c r="L44" s="274">
        <f t="shared" si="3"/>
        <v>2.3165025688244079</v>
      </c>
      <c r="M44" s="274">
        <f t="shared" si="5"/>
        <v>2.0451848437162079</v>
      </c>
      <c r="N44" s="274">
        <f t="shared" si="7"/>
        <v>1.9890015052078436</v>
      </c>
      <c r="O44" s="274">
        <f t="shared" si="9"/>
        <v>2.040150108133143</v>
      </c>
      <c r="P44" s="148"/>
    </row>
    <row r="45" spans="1:16" x14ac:dyDescent="0.2">
      <c r="A45" s="144">
        <v>2000</v>
      </c>
      <c r="B45" s="148">
        <v>75.027507310023324</v>
      </c>
      <c r="C45" s="148"/>
      <c r="D45" s="274">
        <f t="shared" si="0"/>
        <v>1.4914089574595613</v>
      </c>
      <c r="E45" s="274">
        <f t="shared" si="2"/>
        <v>2.3193929266741353</v>
      </c>
      <c r="F45" s="274">
        <f t="shared" si="4"/>
        <v>2.0611634742579765</v>
      </c>
      <c r="G45" s="274">
        <f t="shared" si="6"/>
        <v>2.0680784555058729</v>
      </c>
      <c r="H45" s="274">
        <f t="shared" si="8"/>
        <v>1.943759731687833</v>
      </c>
      <c r="I45" s="260">
        <v>80.960426291216237</v>
      </c>
      <c r="J45" s="274"/>
      <c r="K45" s="274">
        <f t="shared" si="1"/>
        <v>1.6275387014103027</v>
      </c>
      <c r="L45" s="274">
        <f t="shared" si="3"/>
        <v>2.4835724777414026</v>
      </c>
      <c r="M45" s="274">
        <f t="shared" si="5"/>
        <v>2.0980539022621647</v>
      </c>
      <c r="N45" s="274">
        <f t="shared" si="7"/>
        <v>2.1984899661405155</v>
      </c>
      <c r="O45" s="274">
        <f t="shared" si="9"/>
        <v>2.0435177782710978</v>
      </c>
      <c r="P45" s="148"/>
    </row>
    <row r="46" spans="1:16" x14ac:dyDescent="0.2">
      <c r="A46" s="144">
        <v>2001</v>
      </c>
      <c r="B46" s="148">
        <v>75.726051849872306</v>
      </c>
      <c r="C46" s="148"/>
      <c r="D46" s="274">
        <f t="shared" si="0"/>
        <v>1.2717126432335135</v>
      </c>
      <c r="E46" s="274">
        <f t="shared" si="2"/>
        <v>2.1158485282720463</v>
      </c>
      <c r="F46" s="274">
        <f t="shared" si="4"/>
        <v>2.1527108016026641</v>
      </c>
      <c r="G46" s="274">
        <f t="shared" si="6"/>
        <v>2.1772044232217347</v>
      </c>
      <c r="H46" s="274">
        <f t="shared" si="8"/>
        <v>1.9016350283036054</v>
      </c>
      <c r="I46" s="260">
        <v>81.693878415427363</v>
      </c>
      <c r="J46" s="274"/>
      <c r="K46" s="274">
        <f t="shared" si="1"/>
        <v>1.3574296624342619</v>
      </c>
      <c r="L46" s="274">
        <f t="shared" si="3"/>
        <v>2.2284793279487847</v>
      </c>
      <c r="M46" s="274">
        <f t="shared" si="5"/>
        <v>2.1912335183567277</v>
      </c>
      <c r="N46" s="274">
        <f t="shared" si="7"/>
        <v>2.2929728030296914</v>
      </c>
      <c r="O46" s="274">
        <f t="shared" si="9"/>
        <v>2.0147585618325081</v>
      </c>
      <c r="P46" s="148"/>
    </row>
    <row r="47" spans="1:16" x14ac:dyDescent="0.2">
      <c r="A47" s="144">
        <v>2002</v>
      </c>
      <c r="B47" s="148">
        <v>77.293205324832016</v>
      </c>
      <c r="C47" s="148"/>
      <c r="D47" s="274">
        <f t="shared" si="0"/>
        <v>1.7221224010423475</v>
      </c>
      <c r="E47" s="274">
        <f t="shared" si="2"/>
        <v>1.4943178451893635</v>
      </c>
      <c r="F47" s="274">
        <f t="shared" si="4"/>
        <v>2.2138300438277803</v>
      </c>
      <c r="G47" s="274">
        <f t="shared" si="6"/>
        <v>2.2301655151499178</v>
      </c>
      <c r="H47" s="274">
        <f t="shared" si="8"/>
        <v>1.8326582622514298</v>
      </c>
      <c r="I47" s="260">
        <v>83.35490893232425</v>
      </c>
      <c r="J47" s="274"/>
      <c r="K47" s="274">
        <f t="shared" si="1"/>
        <v>1.7619309172549391</v>
      </c>
      <c r="L47" s="274">
        <f t="shared" si="3"/>
        <v>1.5637022456964855</v>
      </c>
      <c r="M47" s="274">
        <f t="shared" si="5"/>
        <v>2.2533473914655433</v>
      </c>
      <c r="N47" s="274">
        <f t="shared" si="7"/>
        <v>2.3286835348223844</v>
      </c>
      <c r="O47" s="274">
        <f t="shared" si="9"/>
        <v>1.9412508715608734</v>
      </c>
      <c r="P47" s="148"/>
    </row>
    <row r="48" spans="1:16" x14ac:dyDescent="0.2">
      <c r="A48" s="144">
        <v>2003</v>
      </c>
      <c r="B48" s="148">
        <v>79.487020750382285</v>
      </c>
      <c r="C48" s="148"/>
      <c r="D48" s="274">
        <f t="shared" si="0"/>
        <v>1.9432716513310355</v>
      </c>
      <c r="E48" s="274">
        <f t="shared" si="2"/>
        <v>1.7426567039931617</v>
      </c>
      <c r="F48" s="274">
        <f t="shared" si="4"/>
        <v>2.2272904438988217</v>
      </c>
      <c r="G48" s="274">
        <f t="shared" si="6"/>
        <v>2.2735386017294079</v>
      </c>
      <c r="H48" s="274">
        <f t="shared" si="8"/>
        <v>1.7244298607338449</v>
      </c>
      <c r="I48" s="260">
        <v>85.678492742539888</v>
      </c>
      <c r="J48" s="274"/>
      <c r="K48" s="274">
        <f t="shared" si="1"/>
        <v>1.9059817251240396</v>
      </c>
      <c r="L48" s="274">
        <f t="shared" si="3"/>
        <v>1.7770394778445997</v>
      </c>
      <c r="M48" s="274">
        <f t="shared" si="5"/>
        <v>2.2755132118906563</v>
      </c>
      <c r="N48" s="274">
        <f t="shared" si="7"/>
        <v>2.3532749328909031</v>
      </c>
      <c r="O48" s="274">
        <f t="shared" si="9"/>
        <v>1.8333732477723519</v>
      </c>
      <c r="P48" s="148"/>
    </row>
    <row r="49" spans="1:16" x14ac:dyDescent="0.2">
      <c r="A49" s="144">
        <v>2004</v>
      </c>
      <c r="B49" s="148">
        <v>81.606659026055127</v>
      </c>
      <c r="C49" s="148"/>
      <c r="D49" s="274">
        <f t="shared" si="0"/>
        <v>2.5242878390071999</v>
      </c>
      <c r="E49" s="274">
        <f t="shared" si="2"/>
        <v>2.1330035468176911</v>
      </c>
      <c r="F49" s="274">
        <f t="shared" si="4"/>
        <v>2.1639224121251077</v>
      </c>
      <c r="G49" s="274">
        <f t="shared" si="6"/>
        <v>2.2237018417230248</v>
      </c>
      <c r="H49" s="274">
        <f t="shared" si="8"/>
        <v>1.8601343774732548</v>
      </c>
      <c r="I49" s="260">
        <v>87.689880663424034</v>
      </c>
      <c r="J49" s="274"/>
      <c r="K49" s="274">
        <f t="shared" si="1"/>
        <v>2.3890047276182713</v>
      </c>
      <c r="L49" s="274">
        <f t="shared" si="3"/>
        <v>2.0833381090267888</v>
      </c>
      <c r="M49" s="274">
        <f t="shared" si="5"/>
        <v>2.199853844643096</v>
      </c>
      <c r="N49" s="274">
        <f t="shared" si="7"/>
        <v>2.2782926082083321</v>
      </c>
      <c r="O49" s="274">
        <f t="shared" si="9"/>
        <v>1.9631221776480468</v>
      </c>
      <c r="P49" s="148"/>
    </row>
    <row r="50" spans="1:16" x14ac:dyDescent="0.2">
      <c r="A50" s="144">
        <v>2005</v>
      </c>
      <c r="B50" s="148">
        <v>82.984492303791185</v>
      </c>
      <c r="C50" s="148"/>
      <c r="D50" s="274">
        <f t="shared" si="0"/>
        <v>2.3965225247207123</v>
      </c>
      <c r="E50" s="274">
        <f t="shared" si="2"/>
        <v>2.0364369023590179</v>
      </c>
      <c r="F50" s="274">
        <f t="shared" si="4"/>
        <v>2.17781696753101</v>
      </c>
      <c r="G50" s="274">
        <f t="shared" si="6"/>
        <v>2.1499027764896761</v>
      </c>
      <c r="H50" s="274">
        <f t="shared" si="8"/>
        <v>1.9971133491005766</v>
      </c>
      <c r="I50" s="260">
        <v>88.718480060135064</v>
      </c>
      <c r="J50" s="274"/>
      <c r="K50" s="274">
        <f t="shared" si="1"/>
        <v>2.1004455178065928</v>
      </c>
      <c r="L50" s="274">
        <f t="shared" si="3"/>
        <v>1.8470047703448511</v>
      </c>
      <c r="M50" s="274">
        <f t="shared" si="5"/>
        <v>2.164792835019802</v>
      </c>
      <c r="N50" s="274">
        <f t="shared" si="7"/>
        <v>2.1675544058731067</v>
      </c>
      <c r="O50" s="274">
        <f t="shared" si="9"/>
        <v>2.0774899009753822</v>
      </c>
      <c r="P50" s="148"/>
    </row>
    <row r="51" spans="1:16" x14ac:dyDescent="0.2">
      <c r="A51" s="144">
        <v>2006</v>
      </c>
      <c r="B51" s="148">
        <v>85.63149228426505</v>
      </c>
      <c r="C51" s="148"/>
      <c r="D51" s="274">
        <f t="shared" si="0"/>
        <v>2.5130364681928086</v>
      </c>
      <c r="E51" s="274">
        <f t="shared" si="2"/>
        <v>2.4890906004480184</v>
      </c>
      <c r="F51" s="274">
        <f t="shared" si="4"/>
        <v>2.3022993463768682</v>
      </c>
      <c r="G51" s="274">
        <f t="shared" si="6"/>
        <v>2.320090866436586</v>
      </c>
      <c r="H51" s="274">
        <f t="shared" si="8"/>
        <v>2.0276520033681855</v>
      </c>
      <c r="I51" s="260">
        <v>91.139960607941617</v>
      </c>
      <c r="J51" s="274"/>
      <c r="K51" s="274">
        <f t="shared" si="1"/>
        <v>2.0811779595674595</v>
      </c>
      <c r="L51" s="274">
        <f t="shared" si="3"/>
        <v>2.2124655473980681</v>
      </c>
      <c r="M51" s="274">
        <f t="shared" si="5"/>
        <v>2.2204721240851155</v>
      </c>
      <c r="N51" s="274">
        <f t="shared" si="7"/>
        <v>2.2987798236303592</v>
      </c>
      <c r="O51" s="274">
        <f t="shared" si="9"/>
        <v>2.0934858216261176</v>
      </c>
      <c r="P51" s="148"/>
    </row>
    <row r="52" spans="1:16" x14ac:dyDescent="0.2">
      <c r="A52" s="144">
        <v>2007</v>
      </c>
      <c r="B52" s="148">
        <v>86.623818782086474</v>
      </c>
      <c r="C52" s="148"/>
      <c r="D52" s="274">
        <f t="shared" si="0"/>
        <v>2.0087069278340142</v>
      </c>
      <c r="E52" s="274">
        <f t="shared" si="2"/>
        <v>2.3055516629615136</v>
      </c>
      <c r="F52" s="274">
        <f t="shared" si="4"/>
        <v>1.8991274634285293</v>
      </c>
      <c r="G52" s="274">
        <f t="shared" si="6"/>
        <v>2.2367341451488887</v>
      </c>
      <c r="H52" s="274">
        <f t="shared" si="8"/>
        <v>2.0014490123466233</v>
      </c>
      <c r="I52" s="260">
        <v>91.538086876629194</v>
      </c>
      <c r="J52" s="274"/>
      <c r="K52" s="274">
        <f t="shared" si="1"/>
        <v>1.4419177308439668</v>
      </c>
      <c r="L52" s="274">
        <f t="shared" si="3"/>
        <v>1.8906024331188043</v>
      </c>
      <c r="M52" s="274">
        <f t="shared" si="5"/>
        <v>1.7270210276105313</v>
      </c>
      <c r="N52" s="274">
        <f t="shared" si="7"/>
        <v>2.1660908753721619</v>
      </c>
      <c r="O52" s="274">
        <f t="shared" si="9"/>
        <v>2.0382161027491241</v>
      </c>
      <c r="P52" s="148"/>
    </row>
    <row r="53" spans="1:16" x14ac:dyDescent="0.2">
      <c r="A53" s="144">
        <v>2008</v>
      </c>
      <c r="B53" s="148">
        <v>87.888101524372601</v>
      </c>
      <c r="C53" s="148"/>
      <c r="D53" s="274">
        <f t="shared" si="0"/>
        <v>1.9321177724332061</v>
      </c>
      <c r="E53" s="274">
        <f t="shared" si="2"/>
        <v>2.029738312362328</v>
      </c>
      <c r="F53" s="274">
        <f t="shared" si="4"/>
        <v>1.8860963954991261</v>
      </c>
      <c r="G53" s="274">
        <f t="shared" si="6"/>
        <v>2.0681251491670993</v>
      </c>
      <c r="H53" s="274">
        <f t="shared" si="8"/>
        <v>1.9249306124881294</v>
      </c>
      <c r="I53" s="260">
        <v>92.286814095620656</v>
      </c>
      <c r="J53" s="274"/>
      <c r="K53" s="274">
        <f t="shared" si="1"/>
        <v>1.3231120457826373</v>
      </c>
      <c r="L53" s="274">
        <f t="shared" si="3"/>
        <v>1.4970844615733503</v>
      </c>
      <c r="M53" s="274">
        <f t="shared" si="5"/>
        <v>1.6369655791222293</v>
      </c>
      <c r="N53" s="274">
        <f t="shared" si="7"/>
        <v>1.943632269076967</v>
      </c>
      <c r="O53" s="274">
        <f t="shared" si="9"/>
        <v>1.9310634659588821</v>
      </c>
      <c r="P53" s="148"/>
    </row>
    <row r="54" spans="1:16" x14ac:dyDescent="0.2">
      <c r="A54" s="144">
        <v>2009</v>
      </c>
      <c r="B54" s="148">
        <v>85.695557486407722</v>
      </c>
      <c r="C54" s="148"/>
      <c r="D54" s="274">
        <f t="shared" si="0"/>
        <v>2.4932117175358037E-2</v>
      </c>
      <c r="E54" s="274">
        <f t="shared" si="2"/>
        <v>0.98259854631801424</v>
      </c>
      <c r="F54" s="274">
        <f t="shared" si="4"/>
        <v>1.5561721191674538</v>
      </c>
      <c r="G54" s="274">
        <f t="shared" si="6"/>
        <v>1.794126662429063</v>
      </c>
      <c r="H54" s="274">
        <f t="shared" si="8"/>
        <v>1.757564275644774</v>
      </c>
      <c r="I54" s="260">
        <v>89.485758369902172</v>
      </c>
      <c r="J54" s="274"/>
      <c r="K54" s="274">
        <f t="shared" si="1"/>
        <v>-0.60870203550802415</v>
      </c>
      <c r="L54" s="274">
        <f t="shared" si="3"/>
        <v>0.40628272685048206</v>
      </c>
      <c r="M54" s="274">
        <f t="shared" si="5"/>
        <v>1.2413379399720093</v>
      </c>
      <c r="N54" s="274">
        <f t="shared" si="7"/>
        <v>1.6424667346753408</v>
      </c>
      <c r="O54" s="274">
        <f t="shared" si="9"/>
        <v>1.73916882534213</v>
      </c>
      <c r="P54" s="148"/>
    </row>
    <row r="55" spans="1:16" x14ac:dyDescent="0.2">
      <c r="A55" s="144">
        <v>2010</v>
      </c>
      <c r="B55" s="148">
        <v>87.218102568926611</v>
      </c>
      <c r="C55" s="148"/>
      <c r="D55" s="274">
        <f t="shared" si="0"/>
        <v>0.22816276976653782</v>
      </c>
      <c r="E55" s="274">
        <f t="shared" si="2"/>
        <v>1.0001313555250579</v>
      </c>
      <c r="F55" s="274">
        <f t="shared" si="4"/>
        <v>1.5169617856445106</v>
      </c>
      <c r="G55" s="274">
        <f t="shared" si="6"/>
        <v>1.7886989415557109</v>
      </c>
      <c r="H55" s="274">
        <f t="shared" si="8"/>
        <v>1.8840412640419135</v>
      </c>
      <c r="I55" s="260">
        <v>90.551225678388619</v>
      </c>
      <c r="J55" s="274"/>
      <c r="K55" s="274">
        <f t="shared" si="1"/>
        <v>-0.36066189775024737</v>
      </c>
      <c r="L55" s="274">
        <f t="shared" si="3"/>
        <v>0.40978752522284889</v>
      </c>
      <c r="M55" s="274">
        <f t="shared" si="5"/>
        <v>1.12584293379554</v>
      </c>
      <c r="N55" s="274">
        <f t="shared" si="7"/>
        <v>1.6107856615937832</v>
      </c>
      <c r="O55" s="274">
        <f t="shared" si="9"/>
        <v>1.839682698131373</v>
      </c>
      <c r="P55" s="148"/>
    </row>
    <row r="56" spans="1:16" x14ac:dyDescent="0.2">
      <c r="A56" s="144">
        <v>2011</v>
      </c>
      <c r="B56" s="148">
        <v>88.661351796548217</v>
      </c>
      <c r="C56" s="148"/>
      <c r="D56" s="274">
        <f t="shared" si="0"/>
        <v>0.29241484782611682</v>
      </c>
      <c r="E56" s="274">
        <f t="shared" si="2"/>
        <v>0.69784285760592368</v>
      </c>
      <c r="F56" s="274">
        <f t="shared" si="4"/>
        <v>1.5895188486629852</v>
      </c>
      <c r="G56" s="274">
        <f t="shared" si="6"/>
        <v>1.8707256252817217</v>
      </c>
      <c r="H56" s="274">
        <f t="shared" si="8"/>
        <v>1.9809324547116924</v>
      </c>
      <c r="I56" s="260">
        <v>91.394849576422516</v>
      </c>
      <c r="J56" s="274"/>
      <c r="K56" s="274">
        <f t="shared" si="1"/>
        <v>-0.32321471950907954</v>
      </c>
      <c r="L56" s="274">
        <f t="shared" si="3"/>
        <v>5.5871059748846541E-2</v>
      </c>
      <c r="M56" s="274">
        <f t="shared" si="5"/>
        <v>1.1284197123117456</v>
      </c>
      <c r="N56" s="274">
        <f t="shared" si="7"/>
        <v>1.6584376929098754</v>
      </c>
      <c r="O56" s="274">
        <f t="shared" si="9"/>
        <v>1.9033059578821732</v>
      </c>
      <c r="P56" s="148"/>
    </row>
    <row r="57" spans="1:16" x14ac:dyDescent="0.2">
      <c r="A57" s="144">
        <v>2012</v>
      </c>
      <c r="B57" s="148">
        <v>90.36872221862609</v>
      </c>
      <c r="C57" s="148"/>
      <c r="D57" s="274">
        <f t="shared" si="0"/>
        <v>1.7856632835689723</v>
      </c>
      <c r="E57" s="274">
        <f t="shared" si="2"/>
        <v>0.85006052791669617</v>
      </c>
      <c r="F57" s="274">
        <f t="shared" si="4"/>
        <v>1.5751991263200926</v>
      </c>
      <c r="G57" s="274">
        <f t="shared" si="6"/>
        <v>1.8940142509148883</v>
      </c>
      <c r="H57" s="274">
        <f t="shared" si="8"/>
        <v>2.0113754714596865</v>
      </c>
      <c r="I57" s="260">
        <v>92.914679331718574</v>
      </c>
      <c r="J57" s="274"/>
      <c r="K57" s="274">
        <f t="shared" si="1"/>
        <v>1.2612932874009664</v>
      </c>
      <c r="L57" s="274">
        <f t="shared" si="3"/>
        <v>0.29897624170114323</v>
      </c>
      <c r="M57" s="274">
        <f t="shared" si="5"/>
        <v>1.0916569885566663</v>
      </c>
      <c r="N57" s="274">
        <f t="shared" si="7"/>
        <v>1.670843020158741</v>
      </c>
      <c r="O57" s="274">
        <f t="shared" si="9"/>
        <v>1.9146685348562897</v>
      </c>
      <c r="P57" s="148"/>
    </row>
    <row r="58" spans="1:16" x14ac:dyDescent="0.2">
      <c r="A58" s="144">
        <v>2013</v>
      </c>
      <c r="B58" s="148">
        <v>92.055406142993064</v>
      </c>
      <c r="C58" s="148"/>
      <c r="D58" s="274">
        <f t="shared" si="0"/>
        <v>1.81557572403237</v>
      </c>
      <c r="E58" s="274">
        <f t="shared" si="2"/>
        <v>0.93082961551760324</v>
      </c>
      <c r="F58" s="274">
        <f t="shared" si="4"/>
        <v>1.4787964715826218</v>
      </c>
      <c r="G58" s="274">
        <f t="shared" si="6"/>
        <v>1.8523558922314276</v>
      </c>
      <c r="H58" s="274">
        <f t="shared" si="8"/>
        <v>2.0079353869306704</v>
      </c>
      <c r="I58" s="260">
        <v>94.398389620476735</v>
      </c>
      <c r="J58" s="274"/>
      <c r="K58" s="274">
        <f t="shared" si="1"/>
        <v>1.3966058008762827</v>
      </c>
      <c r="L58" s="274">
        <f t="shared" si="3"/>
        <v>0.45347995837679012</v>
      </c>
      <c r="M58" s="274">
        <f t="shared" si="5"/>
        <v>0.97393396215845751</v>
      </c>
      <c r="N58" s="274">
        <f t="shared" si="7"/>
        <v>1.6226397856467401</v>
      </c>
      <c r="O58" s="274">
        <f t="shared" si="9"/>
        <v>1.8914136304125417</v>
      </c>
      <c r="P58" s="148"/>
    </row>
    <row r="59" spans="1:16" x14ac:dyDescent="0.2">
      <c r="A59" s="144" t="s">
        <v>219</v>
      </c>
      <c r="B59" s="148">
        <v>94.911000115901103</v>
      </c>
      <c r="C59" s="148"/>
      <c r="D59" s="274">
        <f t="shared" si="0"/>
        <v>2.2964903014863092</v>
      </c>
      <c r="E59" s="274">
        <f t="shared" si="2"/>
        <v>2.0637799043828453</v>
      </c>
      <c r="F59" s="274">
        <f t="shared" si="4"/>
        <v>1.5217499465215667</v>
      </c>
      <c r="G59" s="274">
        <f t="shared" si="6"/>
        <v>1.8423300238147311</v>
      </c>
      <c r="H59" s="274">
        <f t="shared" si="8"/>
        <v>1.9891802487283616</v>
      </c>
      <c r="I59" s="260">
        <v>96.964482559129777</v>
      </c>
      <c r="J59" s="274"/>
      <c r="K59" s="274">
        <f t="shared" si="1"/>
        <v>1.9914236522590167</v>
      </c>
      <c r="L59" s="274">
        <f t="shared" si="3"/>
        <v>1.6182595309250258</v>
      </c>
      <c r="M59" s="274">
        <f t="shared" si="5"/>
        <v>1.0104534029648171</v>
      </c>
      <c r="N59" s="274">
        <f t="shared" si="7"/>
        <v>1.603413203317805</v>
      </c>
      <c r="O59" s="274">
        <f t="shared" si="9"/>
        <v>1.853921180053808</v>
      </c>
      <c r="P59" s="148"/>
    </row>
    <row r="60" spans="1:16" x14ac:dyDescent="0.2">
      <c r="A60" s="149">
        <v>2015</v>
      </c>
      <c r="B60" s="148">
        <v>96.031015186099324</v>
      </c>
      <c r="C60" s="148"/>
      <c r="D60" s="274">
        <f t="shared" si="0"/>
        <v>2.0464245697960681</v>
      </c>
      <c r="E60" s="274">
        <f t="shared" si="2"/>
        <v>1.9438373362293815</v>
      </c>
      <c r="F60" s="274">
        <f t="shared" si="4"/>
        <v>1.4708872625318392</v>
      </c>
      <c r="G60" s="274">
        <f t="shared" si="6"/>
        <v>1.8237386184771331</v>
      </c>
      <c r="H60" s="274">
        <f t="shared" si="8"/>
        <v>1.9230609023328737</v>
      </c>
      <c r="I60" s="260">
        <v>97.644936770187286</v>
      </c>
      <c r="J60" s="274"/>
      <c r="K60" s="274">
        <f t="shared" si="1"/>
        <v>1.6689797388888206</v>
      </c>
      <c r="L60" s="274">
        <f t="shared" si="3"/>
        <v>1.5198761036350428</v>
      </c>
      <c r="M60" s="274">
        <f t="shared" si="5"/>
        <v>0.96330615205182379</v>
      </c>
      <c r="N60" s="274">
        <f t="shared" si="7"/>
        <v>1.5622728032562927</v>
      </c>
      <c r="O60" s="274">
        <f t="shared" si="9"/>
        <v>1.7645507487536571</v>
      </c>
      <c r="P60" s="148"/>
    </row>
    <row r="61" spans="1:16" x14ac:dyDescent="0.2">
      <c r="A61" s="276">
        <v>2016</v>
      </c>
      <c r="B61" s="277">
        <v>96.417405852447345</v>
      </c>
      <c r="C61" s="277"/>
      <c r="D61" s="274">
        <f t="shared" si="0"/>
        <v>1.5551724583905191</v>
      </c>
      <c r="E61" s="274">
        <f t="shared" si="2"/>
        <v>1.6913982207856337</v>
      </c>
      <c r="F61" s="274">
        <f t="shared" si="4"/>
        <v>1.1934011584100235</v>
      </c>
      <c r="G61" s="274">
        <f t="shared" si="6"/>
        <v>1.7463395763486877</v>
      </c>
      <c r="H61" s="274">
        <f t="shared" si="8"/>
        <v>1.943140640030605</v>
      </c>
      <c r="I61" s="260">
        <v>97.463524697885802</v>
      </c>
      <c r="J61" s="274"/>
      <c r="K61" s="274">
        <f t="shared" si="1"/>
        <v>1.0708324209961706</v>
      </c>
      <c r="L61" s="274">
        <f t="shared" si="3"/>
        <v>1.2940832298411253</v>
      </c>
      <c r="M61" s="274">
        <f t="shared" si="5"/>
        <v>0.67307351402583482</v>
      </c>
      <c r="N61" s="274">
        <f t="shared" si="7"/>
        <v>1.443822408200135</v>
      </c>
      <c r="O61" s="274">
        <f t="shared" si="9"/>
        <v>1.7539815146942139</v>
      </c>
      <c r="P61" s="148"/>
    </row>
    <row r="62" spans="1:16" x14ac:dyDescent="0.2">
      <c r="A62" s="276">
        <v>2017</v>
      </c>
      <c r="B62" s="277">
        <v>98.428878949631709</v>
      </c>
      <c r="C62" s="277"/>
      <c r="D62" s="274">
        <f t="shared" si="0"/>
        <v>1.2205430555696895</v>
      </c>
      <c r="E62" s="274">
        <f t="shared" si="2"/>
        <v>1.7234027752162318</v>
      </c>
      <c r="F62" s="274">
        <f t="shared" si="4"/>
        <v>1.2857903507999868</v>
      </c>
      <c r="G62" s="274">
        <f t="shared" si="6"/>
        <v>1.5919960488535168</v>
      </c>
      <c r="H62" s="274">
        <f t="shared" si="8"/>
        <v>1.9187649813080299</v>
      </c>
      <c r="I62" s="260">
        <v>99.127925604541019</v>
      </c>
      <c r="J62" s="278"/>
      <c r="K62" s="274">
        <f t="shared" si="1"/>
        <v>0.73825985108171288</v>
      </c>
      <c r="L62" s="274">
        <f t="shared" si="3"/>
        <v>1.3030070736004928</v>
      </c>
      <c r="M62" s="274">
        <f t="shared" si="5"/>
        <v>0.79974156558111353</v>
      </c>
      <c r="N62" s="274">
        <f t="shared" si="7"/>
        <v>1.2623198915548084</v>
      </c>
      <c r="O62" s="274">
        <f t="shared" si="9"/>
        <v>1.7085955188451685</v>
      </c>
      <c r="P62" s="148"/>
    </row>
    <row r="63" spans="1:16" x14ac:dyDescent="0.2">
      <c r="A63" s="276">
        <v>2018</v>
      </c>
      <c r="B63" s="277">
        <v>99.12722179793677</v>
      </c>
      <c r="C63" s="277"/>
      <c r="D63" s="278">
        <f>100*((B63/B60)^(1/3)-1)</f>
        <v>1.0633767416506457</v>
      </c>
      <c r="E63" s="278">
        <f>100*((B63/B58)^(1/5)-1)</f>
        <v>1.4912793906752819</v>
      </c>
      <c r="F63" s="278">
        <f t="shared" si="4"/>
        <v>1.2106665704813002</v>
      </c>
      <c r="G63" s="278">
        <f t="shared" si="6"/>
        <v>1.5478199197441089</v>
      </c>
      <c r="H63" s="302">
        <f>100*((B63/B33)^(1/30)-1)</f>
        <v>1.7815014911736649</v>
      </c>
      <c r="I63" s="277">
        <v>99.587545096367833</v>
      </c>
      <c r="J63" s="278"/>
      <c r="K63" s="278">
        <f>100*((I63/I60)^(1/3)-1)</f>
        <v>0.65880404118325853</v>
      </c>
      <c r="L63" s="278">
        <f>100*((I63/I58)^(1/5)-1)</f>
        <v>1.0760096622896231</v>
      </c>
      <c r="M63" s="278">
        <f>100*((I63/I53)^(1/10)-1)</f>
        <v>0.7642640566759118</v>
      </c>
      <c r="N63" s="278">
        <f t="shared" si="7"/>
        <v>1.1996740979631548</v>
      </c>
      <c r="O63" s="278">
        <f t="shared" si="9"/>
        <v>1.5489837227596448</v>
      </c>
      <c r="P63" s="148"/>
    </row>
    <row r="64" spans="1:16" x14ac:dyDescent="0.2">
      <c r="A64" s="276">
        <v>2019</v>
      </c>
      <c r="B64" s="277">
        <v>100.00000000000003</v>
      </c>
      <c r="C64" s="277"/>
      <c r="D64" s="278">
        <f>100*((B64/B61)^(1/3)-1)</f>
        <v>1.2235394770063301</v>
      </c>
      <c r="E64" s="278">
        <f>100*((B64/B59)^(1/5)-1)</f>
        <v>1.0500866013988919</v>
      </c>
      <c r="F64" s="278">
        <f t="shared" ref="F64" si="10">100*((B64/B54)^(1/10)-1)</f>
        <v>1.5556684690913869</v>
      </c>
      <c r="G64" s="278">
        <f t="shared" ref="G64" si="11">100*((B64/B44)^(1/20)-1)</f>
        <v>1.5559202938171923</v>
      </c>
      <c r="H64" s="302">
        <f>100*((B64/B34)^(1/30)-1)</f>
        <v>1.714578450294324</v>
      </c>
      <c r="I64" s="277">
        <v>100</v>
      </c>
      <c r="J64" s="278"/>
      <c r="K64" s="278">
        <f>100*((I64/I61)^(1/3)-1)</f>
        <v>0.86007704565600474</v>
      </c>
      <c r="L64" s="278">
        <f>100*((I64/I59)^(1/5)-1)</f>
        <v>0.61841300059379822</v>
      </c>
      <c r="M64" s="278">
        <f>100*((I64/I54)^(1/10)-1)</f>
        <v>1.1171004622073877</v>
      </c>
      <c r="N64" s="278">
        <f t="shared" ref="N64" si="12">100*((I64/I44)^(1/20)-1)</f>
        <v>1.1792001322625367</v>
      </c>
      <c r="O64" s="278">
        <f t="shared" ref="O64" si="13">100*((I64/I34)^(1/30)-1)</f>
        <v>1.4670420526634587</v>
      </c>
      <c r="P64" s="148"/>
    </row>
    <row r="65" spans="1:16" x14ac:dyDescent="0.2">
      <c r="A65" s="276">
        <v>2020</v>
      </c>
      <c r="B65" s="277">
        <v>87.844873970279309</v>
      </c>
      <c r="C65" s="277"/>
      <c r="D65" s="278">
        <f>100*((B65/B62)^(1/3)-1)</f>
        <v>-3.7210611251599079</v>
      </c>
      <c r="E65" s="278">
        <f>100*((B65/B60)^(1/5)-1)</f>
        <v>-1.7661917358348989</v>
      </c>
      <c r="F65" s="278">
        <f t="shared" ref="F65" si="14">100*((B65/B55)^(1/10)-1)</f>
        <v>7.1631197859423068E-2</v>
      </c>
      <c r="G65" s="278">
        <f t="shared" ref="G65" si="15">100*((B65/B45)^(1/20)-1)</f>
        <v>0.79170581025109765</v>
      </c>
      <c r="H65" s="302">
        <f>100*((B65/B35)^(1/30)-1)</f>
        <v>1.213094175978302</v>
      </c>
      <c r="I65" s="277">
        <v>87.801481881051387</v>
      </c>
      <c r="J65" s="278"/>
      <c r="K65" s="278">
        <f>100*((I65/I62)^(1/3)-1)</f>
        <v>-3.9637317696202379</v>
      </c>
      <c r="L65" s="278">
        <f>100*((I65/I60)^(1/5)-1)</f>
        <v>-2.1027655285141278</v>
      </c>
      <c r="M65" s="278">
        <f>100*((I65/I55)^(1/10)-1)</f>
        <v>-0.30789843506279224</v>
      </c>
      <c r="N65" s="278">
        <f t="shared" ref="N65" si="16">100*((I65/I45)^(1/20)-1)</f>
        <v>0.40641316467704414</v>
      </c>
      <c r="O65" s="278">
        <f t="shared" ref="O65" si="17">100*((I65/I35)^(1/30)-1)</f>
        <v>0.96715598297136829</v>
      </c>
      <c r="P65" s="148"/>
    </row>
    <row r="66" spans="1:16" x14ac:dyDescent="0.2">
      <c r="A66" s="276">
        <v>2021</v>
      </c>
      <c r="B66" s="277">
        <v>95.230699406398031</v>
      </c>
      <c r="C66" s="277"/>
      <c r="D66" s="278">
        <v>-1.6781869196310195</v>
      </c>
      <c r="E66" s="278">
        <v>-0.43897813153197518</v>
      </c>
      <c r="F66" s="278">
        <v>0.5281154382354325</v>
      </c>
      <c r="G66" s="278">
        <v>1.0830802658167604</v>
      </c>
      <c r="H66" s="302">
        <v>1.4359274617781193</v>
      </c>
      <c r="I66" s="277">
        <v>94.942221585608166</v>
      </c>
      <c r="J66" s="278"/>
      <c r="K66" s="278">
        <v>-1.9291394219618896</v>
      </c>
      <c r="L66" s="278">
        <v>-0.71389024478291097</v>
      </c>
      <c r="M66" s="278">
        <v>0.192922654231098</v>
      </c>
      <c r="N66" s="278">
        <v>0.68514000912787143</v>
      </c>
      <c r="O66" s="278">
        <v>1.1822486451102066</v>
      </c>
      <c r="P66" s="148"/>
    </row>
    <row r="67" spans="1:16" x14ac:dyDescent="0.2">
      <c r="A67" s="276">
        <v>2022</v>
      </c>
      <c r="B67" s="277">
        <v>100.03670768034809</v>
      </c>
      <c r="C67" s="277"/>
      <c r="D67" s="358">
        <v>-1.6781869196310195</v>
      </c>
      <c r="E67" s="358">
        <v>-0.43897813153197518</v>
      </c>
      <c r="F67" s="358">
        <v>0.5281154382354325</v>
      </c>
      <c r="G67" s="358">
        <v>1.0830802658167604</v>
      </c>
      <c r="H67" s="359">
        <v>1.4359274617781193</v>
      </c>
      <c r="I67" s="277">
        <v>99.899127639647261</v>
      </c>
      <c r="J67" s="278"/>
      <c r="K67" s="358">
        <v>-1.9291394219618896</v>
      </c>
      <c r="L67" s="358">
        <v>-0.71389024478291097</v>
      </c>
      <c r="M67" s="358">
        <v>0.192922654231098</v>
      </c>
      <c r="N67" s="358">
        <v>0.68514000912787143</v>
      </c>
      <c r="O67" s="358">
        <v>1.1822486451102066</v>
      </c>
      <c r="P67" s="148"/>
    </row>
    <row r="68" spans="1:16" ht="44.25" customHeight="1" x14ac:dyDescent="0.2">
      <c r="A68" s="377" t="s">
        <v>251</v>
      </c>
      <c r="B68" s="377"/>
      <c r="C68" s="377"/>
      <c r="D68" s="377"/>
      <c r="E68" s="377"/>
      <c r="F68" s="377"/>
      <c r="G68" s="377"/>
      <c r="H68" s="377"/>
      <c r="I68" s="377"/>
      <c r="J68" s="377"/>
      <c r="K68" s="377"/>
      <c r="L68" s="377"/>
      <c r="M68" s="377"/>
      <c r="N68" s="377"/>
      <c r="O68" s="377"/>
    </row>
    <row r="69" spans="1:16" ht="13.5" customHeight="1" x14ac:dyDescent="0.2">
      <c r="A69" s="261"/>
      <c r="B69" s="261"/>
      <c r="C69" s="261"/>
      <c r="D69" s="261"/>
      <c r="E69" s="261"/>
      <c r="F69" s="261"/>
      <c r="G69" s="261"/>
      <c r="H69" s="261"/>
      <c r="I69" s="261"/>
      <c r="J69" s="261"/>
      <c r="K69" s="261"/>
      <c r="L69" s="261"/>
      <c r="M69" s="261"/>
      <c r="N69" s="261"/>
      <c r="O69" s="261"/>
    </row>
    <row r="70" spans="1:16" x14ac:dyDescent="0.2">
      <c r="A70" s="261"/>
      <c r="B70" s="261"/>
      <c r="C70" s="261"/>
      <c r="D70" s="261"/>
      <c r="E70" s="261"/>
      <c r="F70" s="261"/>
      <c r="G70" s="261"/>
      <c r="H70" s="261"/>
      <c r="I70" s="261"/>
      <c r="J70" s="261"/>
      <c r="K70" s="261"/>
      <c r="L70" s="261"/>
      <c r="M70" s="261"/>
      <c r="N70" s="261"/>
      <c r="O70" s="261"/>
    </row>
    <row r="71" spans="1:16" x14ac:dyDescent="0.2">
      <c r="A71" s="261"/>
      <c r="B71" s="261"/>
      <c r="C71" s="261"/>
      <c r="D71" s="261"/>
      <c r="E71" s="261"/>
      <c r="F71" s="261"/>
      <c r="G71" s="261"/>
      <c r="H71" s="261"/>
      <c r="I71" s="261"/>
      <c r="J71" s="261"/>
      <c r="K71" s="261"/>
      <c r="L71" s="261"/>
      <c r="M71" s="261"/>
      <c r="N71" s="261"/>
      <c r="O71" s="261"/>
    </row>
    <row r="72" spans="1:16" ht="12.75" customHeight="1" x14ac:dyDescent="0.2">
      <c r="A72" s="261"/>
      <c r="B72" s="261"/>
      <c r="C72" s="261"/>
      <c r="D72" s="261"/>
      <c r="E72" s="261"/>
      <c r="F72" s="261"/>
      <c r="G72" s="261"/>
      <c r="H72" s="261"/>
      <c r="I72" s="261"/>
      <c r="J72" s="261"/>
      <c r="K72" s="261"/>
      <c r="L72" s="261"/>
      <c r="M72" s="261"/>
      <c r="N72" s="261"/>
      <c r="O72" s="261"/>
    </row>
    <row r="73" spans="1:16" x14ac:dyDescent="0.2">
      <c r="A73" s="261"/>
      <c r="B73" s="261"/>
      <c r="C73" s="261"/>
      <c r="D73" s="261"/>
      <c r="E73" s="261"/>
      <c r="F73" s="261"/>
      <c r="G73" s="261"/>
      <c r="H73" s="261"/>
      <c r="I73" s="261"/>
      <c r="J73" s="261"/>
      <c r="K73" s="261"/>
      <c r="L73" s="261"/>
      <c r="M73" s="261"/>
      <c r="N73" s="261"/>
      <c r="O73" s="261"/>
    </row>
    <row r="74" spans="1:16" ht="12.75" customHeight="1" x14ac:dyDescent="0.2">
      <c r="A74" s="261"/>
      <c r="B74" s="261"/>
      <c r="C74" s="261"/>
      <c r="D74" s="261"/>
      <c r="I74" s="261"/>
    </row>
    <row r="75" spans="1:16" ht="12.75" customHeight="1" x14ac:dyDescent="0.2">
      <c r="A75" s="261"/>
      <c r="B75" s="261"/>
      <c r="C75" s="261"/>
      <c r="D75" s="261"/>
      <c r="I75" s="261"/>
    </row>
    <row r="76" spans="1:16" ht="12.75" customHeight="1" x14ac:dyDescent="0.2">
      <c r="A76" s="261"/>
      <c r="B76" s="261"/>
      <c r="C76" s="261"/>
      <c r="D76" s="261"/>
      <c r="I76" s="261"/>
    </row>
    <row r="77" spans="1:16" ht="12.75" customHeight="1" x14ac:dyDescent="0.2">
      <c r="A77" s="261"/>
      <c r="B77" s="261"/>
      <c r="C77" s="261"/>
      <c r="D77" s="261"/>
      <c r="I77" s="261"/>
    </row>
    <row r="78" spans="1:16" ht="12.75" customHeight="1" x14ac:dyDescent="0.2">
      <c r="A78" s="261"/>
      <c r="B78" s="261"/>
      <c r="C78" s="261"/>
      <c r="D78" s="261"/>
      <c r="I78" s="261"/>
    </row>
    <row r="79" spans="1:16" ht="12.75" customHeight="1" x14ac:dyDescent="0.2">
      <c r="A79" s="261"/>
      <c r="B79" s="261"/>
      <c r="C79" s="261"/>
      <c r="D79" s="261"/>
      <c r="I79" s="261"/>
    </row>
    <row r="80" spans="1:16" ht="12.75" customHeight="1" x14ac:dyDescent="0.2">
      <c r="A80" s="261"/>
      <c r="B80" s="261"/>
      <c r="C80" s="261"/>
      <c r="D80" s="261"/>
      <c r="I80" s="261"/>
    </row>
  </sheetData>
  <mergeCells count="3">
    <mergeCell ref="D6:H6"/>
    <mergeCell ref="K6:O6"/>
    <mergeCell ref="A68:O68"/>
  </mergeCells>
  <pageMargins left="0.70866141732283472" right="0.70866141732283472" top="0.74803149606299213" bottom="0.74803149606299213" header="0.31496062992125984" footer="0.31496062992125984"/>
  <pageSetup paperSize="9" scale="47"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5">
    <pageSetUpPr fitToPage="1"/>
  </sheetPr>
  <dimension ref="A1:Q196"/>
  <sheetViews>
    <sheetView view="pageBreakPreview" zoomScaleNormal="70" zoomScaleSheetLayoutView="100" workbookViewId="0">
      <pane ySplit="11" topLeftCell="A39" activePane="bottomLeft" state="frozen"/>
      <selection activeCell="E32" sqref="E32"/>
      <selection pane="bottomLeft" activeCell="C140" sqref="C41:C140"/>
    </sheetView>
  </sheetViews>
  <sheetFormatPr defaultColWidth="9.28515625" defaultRowHeight="12.75" customHeight="1" x14ac:dyDescent="0.2"/>
  <cols>
    <col min="1" max="1" width="9.42578125" style="90" customWidth="1"/>
    <col min="2" max="2" width="15" style="90" bestFit="1" customWidth="1"/>
    <col min="3" max="3" width="11.5703125" style="90" customWidth="1"/>
    <col min="4" max="4" width="15.42578125" style="90" bestFit="1" customWidth="1"/>
    <col min="5" max="5" width="15.42578125" style="90" customWidth="1"/>
    <col min="6" max="6" width="17" style="90" bestFit="1" customWidth="1"/>
    <col min="7" max="7" width="11" style="90" customWidth="1"/>
    <col min="8" max="9" width="12.28515625" style="90" customWidth="1"/>
    <col min="10" max="10" width="13" style="90" customWidth="1"/>
    <col min="11" max="11" width="17.28515625" style="90" bestFit="1" customWidth="1"/>
    <col min="12" max="12" width="10.42578125" style="90" bestFit="1" customWidth="1"/>
    <col min="13" max="13" width="12.42578125" style="90" customWidth="1"/>
    <col min="14" max="14" width="16.42578125" style="90" bestFit="1" customWidth="1"/>
    <col min="15" max="15" width="11.28515625" style="90" bestFit="1" customWidth="1"/>
    <col min="16" max="16" width="13.28515625" style="90" bestFit="1" customWidth="1"/>
    <col min="17" max="17" width="18.5703125" style="90" customWidth="1"/>
    <col min="18" max="16384" width="9.28515625" style="90"/>
  </cols>
  <sheetData>
    <row r="1" spans="1:17" s="210" customFormat="1" ht="56.25" customHeight="1" x14ac:dyDescent="0.2">
      <c r="A1" s="363" t="s">
        <v>254</v>
      </c>
      <c r="B1" s="364"/>
      <c r="C1" s="364"/>
      <c r="D1" s="364"/>
      <c r="E1" s="364"/>
      <c r="F1" s="364"/>
      <c r="G1" s="364"/>
      <c r="H1" s="364"/>
      <c r="I1" s="364"/>
      <c r="J1" s="364"/>
      <c r="K1" s="364"/>
      <c r="L1" s="364"/>
      <c r="M1" s="364"/>
      <c r="N1" s="364"/>
      <c r="O1" s="364"/>
      <c r="P1" s="364"/>
      <c r="Q1" s="173"/>
    </row>
    <row r="2" spans="1:17" s="210" customFormat="1" ht="9" customHeight="1" thickBot="1" x14ac:dyDescent="0.25">
      <c r="A2" s="181"/>
      <c r="B2" s="182"/>
      <c r="C2" s="182"/>
      <c r="D2" s="182"/>
      <c r="E2" s="182"/>
      <c r="F2" s="182"/>
      <c r="G2" s="182"/>
      <c r="H2" s="182"/>
      <c r="I2" s="182"/>
      <c r="J2" s="182"/>
      <c r="K2" s="182"/>
      <c r="L2" s="182"/>
      <c r="M2" s="182"/>
      <c r="N2" s="182"/>
      <c r="O2" s="182"/>
      <c r="P2" s="182"/>
      <c r="Q2" s="173"/>
    </row>
    <row r="3" spans="1:17" ht="21.75" customHeight="1" thickTop="1" thickBot="1" x14ac:dyDescent="0.35">
      <c r="A3" s="103"/>
      <c r="B3" s="378" t="s">
        <v>298</v>
      </c>
      <c r="C3" s="379"/>
      <c r="D3" s="379"/>
      <c r="E3" s="379"/>
      <c r="F3" s="379"/>
      <c r="G3" s="379"/>
      <c r="H3" s="379"/>
      <c r="I3" s="379"/>
      <c r="J3" s="379"/>
      <c r="K3" s="379"/>
      <c r="L3" s="379"/>
      <c r="M3" s="379"/>
      <c r="N3" s="379"/>
      <c r="O3" s="379"/>
      <c r="P3" s="380"/>
      <c r="Q3" s="102"/>
    </row>
    <row r="4" spans="1:17" ht="10.5" customHeight="1" thickTop="1" x14ac:dyDescent="0.3">
      <c r="A4" s="103"/>
      <c r="B4" s="262"/>
      <c r="C4" s="262"/>
      <c r="D4" s="262"/>
      <c r="E4" s="262"/>
      <c r="F4" s="262"/>
      <c r="G4" s="262"/>
      <c r="H4" s="262"/>
      <c r="I4" s="262"/>
      <c r="J4" s="262"/>
      <c r="K4" s="262"/>
      <c r="L4" s="262"/>
      <c r="M4" s="262"/>
      <c r="N4" s="262"/>
      <c r="O4" s="262"/>
      <c r="P4" s="262"/>
      <c r="Q4" s="102"/>
    </row>
    <row r="5" spans="1:17" ht="18" customHeight="1" thickBot="1" x14ac:dyDescent="0.3">
      <c r="A5" s="369" t="s">
        <v>297</v>
      </c>
      <c r="B5" s="369"/>
      <c r="C5" s="369"/>
      <c r="Q5" s="133" t="s">
        <v>289</v>
      </c>
    </row>
    <row r="6" spans="1:17" s="99" customFormat="1" ht="65.25" x14ac:dyDescent="0.2">
      <c r="A6" s="100"/>
      <c r="B6" s="100"/>
      <c r="C6" s="264" t="s">
        <v>101</v>
      </c>
      <c r="D6" s="248" t="s">
        <v>290</v>
      </c>
      <c r="E6" s="248" t="s">
        <v>20</v>
      </c>
      <c r="F6" s="191" t="s">
        <v>5</v>
      </c>
      <c r="G6" s="192"/>
      <c r="H6" s="192"/>
      <c r="I6" s="191"/>
      <c r="J6" s="191"/>
      <c r="K6" s="193" t="s">
        <v>0</v>
      </c>
      <c r="L6" s="191" t="s">
        <v>6</v>
      </c>
      <c r="M6" s="191"/>
      <c r="N6" s="191"/>
      <c r="O6" s="191"/>
      <c r="P6" s="191"/>
      <c r="Q6" s="346" t="s">
        <v>245</v>
      </c>
    </row>
    <row r="7" spans="1:17" s="99" customFormat="1" ht="58.15" customHeight="1" x14ac:dyDescent="0.2">
      <c r="A7" s="195"/>
      <c r="B7" s="195"/>
      <c r="C7" s="245"/>
      <c r="D7" s="245"/>
      <c r="E7" s="245" t="s">
        <v>10</v>
      </c>
      <c r="F7" s="245" t="s">
        <v>10</v>
      </c>
      <c r="G7" s="211" t="s">
        <v>19</v>
      </c>
      <c r="H7" s="211" t="s">
        <v>21</v>
      </c>
      <c r="I7" s="211" t="s">
        <v>35</v>
      </c>
      <c r="J7" s="211" t="s">
        <v>36</v>
      </c>
      <c r="K7" s="211" t="s">
        <v>10</v>
      </c>
      <c r="L7" s="211" t="s">
        <v>10</v>
      </c>
      <c r="M7" s="211" t="s">
        <v>22</v>
      </c>
      <c r="N7" s="211" t="s">
        <v>23</v>
      </c>
      <c r="O7" s="211" t="s">
        <v>24</v>
      </c>
      <c r="P7" s="211" t="s">
        <v>25</v>
      </c>
      <c r="Q7" s="347"/>
    </row>
    <row r="8" spans="1:17" s="99" customFormat="1" x14ac:dyDescent="0.2">
      <c r="A8" s="195"/>
      <c r="B8" s="195"/>
      <c r="C8" s="245"/>
      <c r="D8" s="245"/>
      <c r="E8" s="245"/>
      <c r="F8" s="245"/>
      <c r="G8" s="211"/>
      <c r="H8" s="211"/>
      <c r="I8" s="211"/>
      <c r="J8" s="211"/>
      <c r="K8" s="211"/>
      <c r="L8" s="211"/>
      <c r="M8" s="211"/>
      <c r="N8" s="211"/>
      <c r="O8" s="211"/>
      <c r="P8" s="211"/>
      <c r="Q8" s="347"/>
    </row>
    <row r="9" spans="1:17" s="99" customFormat="1" ht="13.5" thickBot="1" x14ac:dyDescent="0.25">
      <c r="A9" s="93" t="s">
        <v>44</v>
      </c>
      <c r="B9" s="197"/>
      <c r="C9" s="246" t="s">
        <v>239</v>
      </c>
      <c r="D9" s="263" t="s">
        <v>255</v>
      </c>
      <c r="E9" s="246" t="s">
        <v>45</v>
      </c>
      <c r="F9" s="246" t="s">
        <v>46</v>
      </c>
      <c r="G9" s="215" t="s">
        <v>39</v>
      </c>
      <c r="H9" s="215" t="s">
        <v>12</v>
      </c>
      <c r="I9" s="215" t="s">
        <v>14</v>
      </c>
      <c r="J9" s="215" t="s">
        <v>13</v>
      </c>
      <c r="K9" s="215" t="s">
        <v>30</v>
      </c>
      <c r="L9" s="215" t="s">
        <v>178</v>
      </c>
      <c r="M9" s="215" t="s">
        <v>47</v>
      </c>
      <c r="N9" s="215" t="s">
        <v>48</v>
      </c>
      <c r="O9" s="215" t="s">
        <v>49</v>
      </c>
      <c r="P9" s="215" t="s">
        <v>240</v>
      </c>
      <c r="Q9" s="348"/>
    </row>
    <row r="10" spans="1:17" ht="12.75" customHeight="1" x14ac:dyDescent="0.2">
      <c r="A10" s="188"/>
      <c r="B10" s="188"/>
      <c r="C10" s="247"/>
      <c r="D10" s="214"/>
      <c r="E10" s="214"/>
      <c r="F10" s="214"/>
      <c r="G10" s="214"/>
      <c r="H10" s="214"/>
      <c r="I10" s="214"/>
      <c r="J10" s="214"/>
      <c r="K10" s="214"/>
      <c r="L10" s="214"/>
      <c r="M10" s="214"/>
      <c r="N10" s="214"/>
      <c r="O10" s="214"/>
      <c r="P10" s="214"/>
      <c r="Q10" s="349"/>
    </row>
    <row r="11" spans="1:17" ht="12.75" customHeight="1" x14ac:dyDescent="0.2">
      <c r="A11" s="105" t="s">
        <v>292</v>
      </c>
      <c r="B11" s="194"/>
      <c r="C11" s="155">
        <v>1000</v>
      </c>
      <c r="D11" s="155">
        <v>991</v>
      </c>
      <c r="E11" s="155">
        <v>7</v>
      </c>
      <c r="F11" s="155">
        <v>140</v>
      </c>
      <c r="G11" s="155">
        <v>12</v>
      </c>
      <c r="H11" s="155">
        <v>101</v>
      </c>
      <c r="I11" s="155">
        <v>17</v>
      </c>
      <c r="J11" s="155">
        <v>10</v>
      </c>
      <c r="K11" s="155">
        <v>61</v>
      </c>
      <c r="L11" s="155">
        <v>793</v>
      </c>
      <c r="M11" s="155">
        <v>137</v>
      </c>
      <c r="N11" s="155">
        <v>104</v>
      </c>
      <c r="O11" s="155">
        <v>329</v>
      </c>
      <c r="P11" s="155">
        <v>222</v>
      </c>
      <c r="Q11" s="350"/>
    </row>
    <row r="12" spans="1:17" ht="27" customHeight="1" x14ac:dyDescent="0.2">
      <c r="A12" s="105" t="s">
        <v>256</v>
      </c>
      <c r="B12" s="194"/>
      <c r="C12" s="155" t="s">
        <v>102</v>
      </c>
      <c r="D12" s="155" t="s">
        <v>69</v>
      </c>
      <c r="E12" s="155" t="s">
        <v>50</v>
      </c>
      <c r="F12" s="155" t="s">
        <v>51</v>
      </c>
      <c r="G12" s="155" t="s">
        <v>52</v>
      </c>
      <c r="H12" s="155" t="s">
        <v>53</v>
      </c>
      <c r="I12" s="155" t="s">
        <v>54</v>
      </c>
      <c r="J12" s="155" t="s">
        <v>55</v>
      </c>
      <c r="K12" s="155" t="s">
        <v>56</v>
      </c>
      <c r="L12" s="155" t="s">
        <v>57</v>
      </c>
      <c r="M12" s="155" t="s">
        <v>58</v>
      </c>
      <c r="N12" s="155" t="s">
        <v>59</v>
      </c>
      <c r="O12" s="155" t="s">
        <v>60</v>
      </c>
      <c r="P12" s="155" t="s">
        <v>61</v>
      </c>
      <c r="Q12" s="350" t="s">
        <v>258</v>
      </c>
    </row>
    <row r="13" spans="1:17" ht="12.75" customHeight="1" x14ac:dyDescent="0.2">
      <c r="C13" s="156"/>
      <c r="D13" s="156"/>
      <c r="E13" s="156"/>
      <c r="F13" s="156"/>
      <c r="G13" s="156"/>
      <c r="H13" s="156"/>
      <c r="I13" s="156"/>
      <c r="J13" s="156"/>
      <c r="K13" s="156"/>
      <c r="L13" s="156"/>
      <c r="M13" s="156"/>
      <c r="N13" s="156"/>
      <c r="O13" s="156"/>
      <c r="P13" s="156"/>
      <c r="Q13" s="351"/>
    </row>
    <row r="14" spans="1:17" ht="12.75" customHeight="1" x14ac:dyDescent="0.2">
      <c r="A14" s="123">
        <v>1998</v>
      </c>
      <c r="C14" s="157">
        <v>67.8</v>
      </c>
      <c r="D14" s="235">
        <v>63.6</v>
      </c>
      <c r="E14" s="157">
        <v>65.400000000000006</v>
      </c>
      <c r="F14" s="157">
        <v>87.7</v>
      </c>
      <c r="G14" s="157">
        <v>376.3</v>
      </c>
      <c r="H14" s="157">
        <v>71</v>
      </c>
      <c r="I14" s="157">
        <v>86.6</v>
      </c>
      <c r="J14" s="157">
        <v>118.6</v>
      </c>
      <c r="K14" s="157">
        <v>92.7</v>
      </c>
      <c r="L14" s="157">
        <v>62.5</v>
      </c>
      <c r="M14" s="157">
        <v>82</v>
      </c>
      <c r="N14" s="157">
        <v>26.2</v>
      </c>
      <c r="O14" s="157">
        <v>63.7</v>
      </c>
      <c r="P14" s="281">
        <v>79.599999999999994</v>
      </c>
      <c r="Q14" s="281">
        <v>77.5</v>
      </c>
    </row>
    <row r="15" spans="1:17" ht="12.75" customHeight="1" x14ac:dyDescent="0.2">
      <c r="A15" s="123">
        <v>1999</v>
      </c>
      <c r="C15" s="157">
        <v>69.8</v>
      </c>
      <c r="D15" s="235">
        <v>65.7</v>
      </c>
      <c r="E15" s="157">
        <v>74.2</v>
      </c>
      <c r="F15" s="157">
        <v>91.9</v>
      </c>
      <c r="G15" s="157">
        <v>373.4</v>
      </c>
      <c r="H15" s="157">
        <v>74.3</v>
      </c>
      <c r="I15" s="157">
        <v>105.8</v>
      </c>
      <c r="J15" s="157">
        <v>110.6</v>
      </c>
      <c r="K15" s="157">
        <v>98</v>
      </c>
      <c r="L15" s="157">
        <v>64</v>
      </c>
      <c r="M15" s="157">
        <v>81.2</v>
      </c>
      <c r="N15" s="157">
        <v>29.2</v>
      </c>
      <c r="O15" s="157">
        <v>64.8</v>
      </c>
      <c r="P15" s="281">
        <v>80.099999999999994</v>
      </c>
      <c r="Q15" s="281">
        <v>79.5</v>
      </c>
    </row>
    <row r="16" spans="1:17" ht="12.75" customHeight="1" x14ac:dyDescent="0.2">
      <c r="A16" s="123">
        <v>2000</v>
      </c>
      <c r="C16" s="157">
        <v>72.7</v>
      </c>
      <c r="D16" s="235">
        <v>69</v>
      </c>
      <c r="E16" s="157">
        <v>81.3</v>
      </c>
      <c r="F16" s="157">
        <v>93.7</v>
      </c>
      <c r="G16" s="157">
        <v>340.4</v>
      </c>
      <c r="H16" s="157">
        <v>77.599999999999994</v>
      </c>
      <c r="I16" s="157">
        <v>88.1</v>
      </c>
      <c r="J16" s="157">
        <v>116.6</v>
      </c>
      <c r="K16" s="157">
        <v>98.2</v>
      </c>
      <c r="L16" s="157">
        <v>67.099999999999994</v>
      </c>
      <c r="M16" s="157">
        <v>85.9</v>
      </c>
      <c r="N16" s="157">
        <v>34.700000000000003</v>
      </c>
      <c r="O16" s="157">
        <v>66.2</v>
      </c>
      <c r="P16" s="281">
        <v>81.3</v>
      </c>
      <c r="Q16" s="281">
        <v>82.5</v>
      </c>
    </row>
    <row r="17" spans="1:17" ht="12.75" customHeight="1" x14ac:dyDescent="0.2">
      <c r="A17" s="123">
        <v>2001</v>
      </c>
      <c r="C17" s="157">
        <v>74.3</v>
      </c>
      <c r="D17" s="235">
        <v>70.8</v>
      </c>
      <c r="E17" s="157">
        <v>81.8</v>
      </c>
      <c r="F17" s="157">
        <v>96.5</v>
      </c>
      <c r="G17" s="157">
        <v>318.89999999999998</v>
      </c>
      <c r="H17" s="157">
        <v>79</v>
      </c>
      <c r="I17" s="157">
        <v>120.8</v>
      </c>
      <c r="J17" s="157">
        <v>115.9</v>
      </c>
      <c r="K17" s="157">
        <v>97.7</v>
      </c>
      <c r="L17" s="157">
        <v>68.5</v>
      </c>
      <c r="M17" s="157">
        <v>84.4</v>
      </c>
      <c r="N17" s="157">
        <v>36.700000000000003</v>
      </c>
      <c r="O17" s="157">
        <v>67.2</v>
      </c>
      <c r="P17" s="281">
        <v>84.6</v>
      </c>
      <c r="Q17" s="281">
        <v>83.9</v>
      </c>
    </row>
    <row r="18" spans="1:17" ht="12.75" customHeight="1" x14ac:dyDescent="0.2">
      <c r="A18" s="123">
        <v>2002</v>
      </c>
      <c r="C18" s="157">
        <v>75.599999999999994</v>
      </c>
      <c r="D18" s="235">
        <v>72.2</v>
      </c>
      <c r="E18" s="157">
        <v>101.1</v>
      </c>
      <c r="F18" s="157">
        <v>97.5</v>
      </c>
      <c r="G18" s="157">
        <v>306.10000000000002</v>
      </c>
      <c r="H18" s="157">
        <v>81.599999999999994</v>
      </c>
      <c r="I18" s="157">
        <v>107</v>
      </c>
      <c r="J18" s="157">
        <v>111.9</v>
      </c>
      <c r="K18" s="157">
        <v>98.1</v>
      </c>
      <c r="L18" s="157">
        <v>69.5</v>
      </c>
      <c r="M18" s="157">
        <v>84.7</v>
      </c>
      <c r="N18" s="157">
        <v>38.200000000000003</v>
      </c>
      <c r="O18" s="157">
        <v>68.5</v>
      </c>
      <c r="P18" s="281">
        <v>84.6</v>
      </c>
      <c r="Q18" s="281">
        <v>85.1</v>
      </c>
    </row>
    <row r="19" spans="1:17" ht="12.75" customHeight="1" x14ac:dyDescent="0.2">
      <c r="A19" s="123">
        <v>2003</v>
      </c>
      <c r="C19" s="157">
        <v>78</v>
      </c>
      <c r="D19" s="235">
        <v>74.8</v>
      </c>
      <c r="E19" s="157">
        <v>97.1</v>
      </c>
      <c r="F19" s="157">
        <v>100.1</v>
      </c>
      <c r="G19" s="157">
        <v>285.60000000000002</v>
      </c>
      <c r="H19" s="157">
        <v>83.9</v>
      </c>
      <c r="I19" s="157">
        <v>122.4</v>
      </c>
      <c r="J19" s="157">
        <v>116</v>
      </c>
      <c r="K19" s="157">
        <v>96.8</v>
      </c>
      <c r="L19" s="157">
        <v>72.099999999999994</v>
      </c>
      <c r="M19" s="157">
        <v>85.2</v>
      </c>
      <c r="N19" s="157">
        <v>42.5</v>
      </c>
      <c r="O19" s="157">
        <v>71.2</v>
      </c>
      <c r="P19" s="281">
        <v>85.7</v>
      </c>
      <c r="Q19" s="281">
        <v>87.3</v>
      </c>
    </row>
    <row r="20" spans="1:17" ht="12.75" customHeight="1" x14ac:dyDescent="0.2">
      <c r="A20" s="123">
        <v>2004</v>
      </c>
      <c r="C20" s="157">
        <v>79.8</v>
      </c>
      <c r="D20" s="235">
        <v>76.7</v>
      </c>
      <c r="E20" s="157">
        <v>86.9</v>
      </c>
      <c r="F20" s="157">
        <v>99.6</v>
      </c>
      <c r="G20" s="157">
        <v>270.60000000000002</v>
      </c>
      <c r="H20" s="157">
        <v>85.6</v>
      </c>
      <c r="I20" s="157">
        <v>103.5</v>
      </c>
      <c r="J20" s="157">
        <v>108.2</v>
      </c>
      <c r="K20" s="157">
        <v>96.4</v>
      </c>
      <c r="L20" s="157">
        <v>74.400000000000006</v>
      </c>
      <c r="M20" s="157">
        <v>87.2</v>
      </c>
      <c r="N20" s="157">
        <v>45.9</v>
      </c>
      <c r="O20" s="157">
        <v>72.7</v>
      </c>
      <c r="P20" s="281">
        <v>88.1</v>
      </c>
      <c r="Q20" s="281">
        <v>88.9</v>
      </c>
    </row>
    <row r="21" spans="1:17" ht="12.75" customHeight="1" x14ac:dyDescent="0.2">
      <c r="A21" s="123">
        <v>2005</v>
      </c>
      <c r="C21" s="157">
        <v>81.900000000000006</v>
      </c>
      <c r="D21" s="235">
        <v>79.400000000000006</v>
      </c>
      <c r="E21" s="157">
        <v>94.7</v>
      </c>
      <c r="F21" s="157">
        <v>98.6</v>
      </c>
      <c r="G21" s="157">
        <v>242.2</v>
      </c>
      <c r="H21" s="157">
        <v>87.2</v>
      </c>
      <c r="I21" s="157">
        <v>83</v>
      </c>
      <c r="J21" s="157">
        <v>111.5</v>
      </c>
      <c r="K21" s="157">
        <v>95.7</v>
      </c>
      <c r="L21" s="157">
        <v>77.3</v>
      </c>
      <c r="M21" s="157">
        <v>90.7</v>
      </c>
      <c r="N21" s="157">
        <v>48.8</v>
      </c>
      <c r="O21" s="157">
        <v>76.2</v>
      </c>
      <c r="P21" s="281">
        <v>89.7</v>
      </c>
      <c r="Q21" s="281">
        <v>90.6</v>
      </c>
    </row>
    <row r="22" spans="1:17" ht="12.75" customHeight="1" x14ac:dyDescent="0.2">
      <c r="A22" s="123">
        <v>2006</v>
      </c>
      <c r="C22" s="157">
        <v>83.7</v>
      </c>
      <c r="D22" s="157">
        <v>81.8</v>
      </c>
      <c r="E22" s="157">
        <v>92.4</v>
      </c>
      <c r="F22" s="157">
        <v>102</v>
      </c>
      <c r="G22" s="157">
        <v>211.5</v>
      </c>
      <c r="H22" s="157">
        <v>92.6</v>
      </c>
      <c r="I22" s="157">
        <v>92.8</v>
      </c>
      <c r="J22" s="157">
        <v>103.2</v>
      </c>
      <c r="K22" s="157">
        <v>96.3</v>
      </c>
      <c r="L22" s="157">
        <v>79</v>
      </c>
      <c r="M22" s="157">
        <v>93.5</v>
      </c>
      <c r="N22" s="157">
        <v>51.2</v>
      </c>
      <c r="O22" s="157">
        <v>78.099999999999994</v>
      </c>
      <c r="P22" s="281">
        <v>89.5</v>
      </c>
      <c r="Q22" s="281">
        <v>91.9</v>
      </c>
    </row>
    <row r="23" spans="1:17" ht="12.75" customHeight="1" x14ac:dyDescent="0.2">
      <c r="A23" s="123">
        <v>2007</v>
      </c>
      <c r="C23" s="157">
        <v>85.8</v>
      </c>
      <c r="D23" s="157">
        <v>84.1</v>
      </c>
      <c r="E23" s="157">
        <v>82.2</v>
      </c>
      <c r="F23" s="157">
        <v>100.4</v>
      </c>
      <c r="G23" s="157">
        <v>193.4</v>
      </c>
      <c r="H23" s="157">
        <v>92.8</v>
      </c>
      <c r="I23" s="157">
        <v>87.3</v>
      </c>
      <c r="J23" s="157">
        <v>102.1</v>
      </c>
      <c r="K23" s="157">
        <v>94.5</v>
      </c>
      <c r="L23" s="157">
        <v>82.1</v>
      </c>
      <c r="M23" s="157">
        <v>93.5</v>
      </c>
      <c r="N23" s="157">
        <v>55.2</v>
      </c>
      <c r="O23" s="157">
        <v>83.6</v>
      </c>
      <c r="P23" s="281">
        <v>89.3</v>
      </c>
      <c r="Q23" s="281">
        <v>93.5</v>
      </c>
    </row>
    <row r="24" spans="1:17" ht="12.75" customHeight="1" x14ac:dyDescent="0.2">
      <c r="A24" s="123">
        <v>2008</v>
      </c>
      <c r="C24" s="157">
        <v>85.7</v>
      </c>
      <c r="D24" s="157">
        <v>84.3</v>
      </c>
      <c r="E24" s="157">
        <v>102.5</v>
      </c>
      <c r="F24" s="157">
        <v>99.1</v>
      </c>
      <c r="G24" s="157">
        <v>174.4</v>
      </c>
      <c r="H24" s="157">
        <v>93.6</v>
      </c>
      <c r="I24" s="157">
        <v>80.7</v>
      </c>
      <c r="J24" s="157">
        <v>101.8</v>
      </c>
      <c r="K24" s="157">
        <v>87.9</v>
      </c>
      <c r="L24" s="157">
        <v>82.7</v>
      </c>
      <c r="M24" s="157">
        <v>91.9</v>
      </c>
      <c r="N24" s="157">
        <v>57.6</v>
      </c>
      <c r="O24" s="157">
        <v>84.5</v>
      </c>
      <c r="P24" s="281">
        <v>89.3</v>
      </c>
      <c r="Q24" s="281">
        <v>92.6</v>
      </c>
    </row>
    <row r="25" spans="1:17" ht="12.75" customHeight="1" x14ac:dyDescent="0.2">
      <c r="A25" s="123">
        <v>2009</v>
      </c>
      <c r="C25" s="157">
        <v>81.8</v>
      </c>
      <c r="D25" s="157">
        <v>80.599999999999994</v>
      </c>
      <c r="E25" s="157">
        <v>95.7</v>
      </c>
      <c r="F25" s="157">
        <v>92.3</v>
      </c>
      <c r="G25" s="157">
        <v>159.80000000000001</v>
      </c>
      <c r="H25" s="157">
        <v>85.2</v>
      </c>
      <c r="I25" s="157">
        <v>81.7</v>
      </c>
      <c r="J25" s="157">
        <v>104</v>
      </c>
      <c r="K25" s="157">
        <v>75.5</v>
      </c>
      <c r="L25" s="157">
        <v>80</v>
      </c>
      <c r="M25" s="157">
        <v>82.3</v>
      </c>
      <c r="N25" s="157">
        <v>56.6</v>
      </c>
      <c r="O25" s="157">
        <v>82.7</v>
      </c>
      <c r="P25" s="281">
        <v>88.5</v>
      </c>
      <c r="Q25" s="281">
        <v>87.8</v>
      </c>
    </row>
    <row r="26" spans="1:17" ht="12.75" customHeight="1" x14ac:dyDescent="0.2">
      <c r="A26" s="123">
        <v>2010</v>
      </c>
      <c r="C26" s="157">
        <v>83.8</v>
      </c>
      <c r="D26" s="157">
        <v>83</v>
      </c>
      <c r="E26" s="157">
        <v>80.7</v>
      </c>
      <c r="F26" s="157">
        <v>91.1</v>
      </c>
      <c r="G26" s="157">
        <v>141.6</v>
      </c>
      <c r="H26" s="157">
        <v>86.5</v>
      </c>
      <c r="I26" s="157">
        <v>77</v>
      </c>
      <c r="J26" s="157">
        <v>99.8</v>
      </c>
      <c r="K26" s="157">
        <v>84.9</v>
      </c>
      <c r="L26" s="157">
        <v>82.3</v>
      </c>
      <c r="M26" s="157">
        <v>89.2</v>
      </c>
      <c r="N26" s="157">
        <v>60.2</v>
      </c>
      <c r="O26" s="157">
        <v>83.7</v>
      </c>
      <c r="P26" s="281">
        <v>88.6</v>
      </c>
      <c r="Q26" s="281">
        <v>89.2</v>
      </c>
    </row>
    <row r="27" spans="1:17" ht="12.75" customHeight="1" x14ac:dyDescent="0.2">
      <c r="A27" s="123">
        <v>2011</v>
      </c>
      <c r="C27" s="157">
        <v>84.7</v>
      </c>
      <c r="D27" s="157">
        <v>84.4</v>
      </c>
      <c r="E27" s="157">
        <v>102.5</v>
      </c>
      <c r="F27" s="157">
        <v>86.2</v>
      </c>
      <c r="G27" s="157">
        <v>104.4</v>
      </c>
      <c r="H27" s="157">
        <v>85.4</v>
      </c>
      <c r="I27" s="157">
        <v>70</v>
      </c>
      <c r="J27" s="157">
        <v>93.3</v>
      </c>
      <c r="K27" s="157">
        <v>87.4</v>
      </c>
      <c r="L27" s="157">
        <v>84</v>
      </c>
      <c r="M27" s="157">
        <v>90.6</v>
      </c>
      <c r="N27" s="157">
        <v>64.900000000000006</v>
      </c>
      <c r="O27" s="157">
        <v>84.2</v>
      </c>
      <c r="P27" s="281">
        <v>90.2</v>
      </c>
      <c r="Q27" s="281">
        <v>89.4</v>
      </c>
    </row>
    <row r="28" spans="1:17" ht="12.75" customHeight="1" x14ac:dyDescent="0.2">
      <c r="A28" s="123">
        <v>2012</v>
      </c>
      <c r="C28" s="157">
        <v>85.9</v>
      </c>
      <c r="D28" s="157">
        <v>86</v>
      </c>
      <c r="E28" s="157">
        <v>86.5</v>
      </c>
      <c r="F28" s="157">
        <v>86.2</v>
      </c>
      <c r="G28" s="157">
        <v>90.5</v>
      </c>
      <c r="H28" s="157">
        <v>87.4</v>
      </c>
      <c r="I28" s="157">
        <v>74</v>
      </c>
      <c r="J28" s="157">
        <v>89.2</v>
      </c>
      <c r="K28" s="157">
        <v>86.2</v>
      </c>
      <c r="L28" s="157">
        <v>86</v>
      </c>
      <c r="M28" s="157">
        <v>90.9</v>
      </c>
      <c r="N28" s="157">
        <v>67.3</v>
      </c>
      <c r="O28" s="157">
        <v>87.4</v>
      </c>
      <c r="P28" s="281">
        <v>91.1</v>
      </c>
      <c r="Q28" s="281">
        <v>90.1</v>
      </c>
    </row>
    <row r="29" spans="1:17" ht="12.75" customHeight="1" x14ac:dyDescent="0.2">
      <c r="A29" s="123">
        <v>2013</v>
      </c>
      <c r="C29" s="157">
        <v>87.5</v>
      </c>
      <c r="D29" s="157">
        <v>87.6</v>
      </c>
      <c r="E29" s="157">
        <v>85.1</v>
      </c>
      <c r="F29" s="157">
        <v>88.1</v>
      </c>
      <c r="G29" s="157">
        <v>78.8</v>
      </c>
      <c r="H29" s="157">
        <v>90.7</v>
      </c>
      <c r="I29" s="157">
        <v>81.5</v>
      </c>
      <c r="J29" s="157">
        <v>88.6</v>
      </c>
      <c r="K29" s="157">
        <v>90.1</v>
      </c>
      <c r="L29" s="157">
        <v>87.2</v>
      </c>
      <c r="M29" s="157">
        <v>91.4</v>
      </c>
      <c r="N29" s="157">
        <v>70.099999999999994</v>
      </c>
      <c r="O29" s="157">
        <v>89.5</v>
      </c>
      <c r="P29" s="281">
        <v>90.7</v>
      </c>
      <c r="Q29" s="281">
        <v>91.2</v>
      </c>
    </row>
    <row r="30" spans="1:17" ht="12.75" customHeight="1" x14ac:dyDescent="0.2">
      <c r="A30" s="123">
        <v>2014</v>
      </c>
      <c r="C30" s="157">
        <v>90.3</v>
      </c>
      <c r="D30" s="157">
        <v>90.5</v>
      </c>
      <c r="E30" s="157">
        <v>120.5</v>
      </c>
      <c r="F30" s="157">
        <v>89.8</v>
      </c>
      <c r="G30" s="157">
        <v>79.7</v>
      </c>
      <c r="H30" s="157">
        <v>93.5</v>
      </c>
      <c r="I30" s="157">
        <v>76.400000000000006</v>
      </c>
      <c r="J30" s="157">
        <v>91.7</v>
      </c>
      <c r="K30" s="157">
        <v>93.2</v>
      </c>
      <c r="L30" s="157">
        <v>90</v>
      </c>
      <c r="M30" s="157">
        <v>95.8</v>
      </c>
      <c r="N30" s="157">
        <v>75.400000000000006</v>
      </c>
      <c r="O30" s="157">
        <v>92</v>
      </c>
      <c r="P30" s="281">
        <v>91.2</v>
      </c>
      <c r="Q30" s="281">
        <v>93.4</v>
      </c>
    </row>
    <row r="31" spans="1:17" ht="12.75" customHeight="1" x14ac:dyDescent="0.2">
      <c r="A31" s="123">
        <v>2015</v>
      </c>
      <c r="C31" s="157">
        <v>92.5</v>
      </c>
      <c r="D31" s="157">
        <v>92.4</v>
      </c>
      <c r="E31" s="157">
        <v>104.1</v>
      </c>
      <c r="F31" s="157">
        <v>94.2</v>
      </c>
      <c r="G31" s="157">
        <v>91.2</v>
      </c>
      <c r="H31" s="157">
        <v>94.2</v>
      </c>
      <c r="I31" s="157">
        <v>96</v>
      </c>
      <c r="J31" s="157">
        <v>96</v>
      </c>
      <c r="K31" s="157">
        <v>97.3</v>
      </c>
      <c r="L31" s="157">
        <v>91.5</v>
      </c>
      <c r="M31" s="157">
        <v>95.8</v>
      </c>
      <c r="N31" s="157">
        <v>77.8</v>
      </c>
      <c r="O31" s="157">
        <v>94</v>
      </c>
      <c r="P31" s="281">
        <v>92.4</v>
      </c>
      <c r="Q31" s="281">
        <v>94.9</v>
      </c>
    </row>
    <row r="32" spans="1:17" ht="12.75" customHeight="1" x14ac:dyDescent="0.2">
      <c r="A32" s="123">
        <v>2016</v>
      </c>
      <c r="C32" s="157">
        <v>94.5</v>
      </c>
      <c r="D32" s="157">
        <v>94.3</v>
      </c>
      <c r="E32" s="157">
        <v>93.5</v>
      </c>
      <c r="F32" s="157">
        <v>94.7</v>
      </c>
      <c r="G32" s="157">
        <v>99.8</v>
      </c>
      <c r="H32" s="157">
        <v>93.6</v>
      </c>
      <c r="I32" s="157">
        <v>97.5</v>
      </c>
      <c r="J32" s="157">
        <v>98.6</v>
      </c>
      <c r="K32" s="157">
        <v>96.1</v>
      </c>
      <c r="L32" s="157">
        <v>94.2</v>
      </c>
      <c r="M32" s="157">
        <v>97.5</v>
      </c>
      <c r="N32" s="157">
        <v>83.6</v>
      </c>
      <c r="O32" s="157">
        <v>97</v>
      </c>
      <c r="P32" s="281">
        <v>93.4</v>
      </c>
      <c r="Q32" s="281">
        <v>96.1</v>
      </c>
    </row>
    <row r="33" spans="1:17" ht="12.75" customHeight="1" x14ac:dyDescent="0.2">
      <c r="A33" s="123">
        <v>2017</v>
      </c>
      <c r="C33" s="157">
        <v>96.8</v>
      </c>
      <c r="D33" s="157">
        <v>96.8</v>
      </c>
      <c r="E33" s="157">
        <v>97.8</v>
      </c>
      <c r="F33" s="157">
        <v>94.6</v>
      </c>
      <c r="G33" s="157">
        <v>92.1</v>
      </c>
      <c r="H33" s="157">
        <v>94.8</v>
      </c>
      <c r="I33" s="157">
        <v>90.6</v>
      </c>
      <c r="J33" s="157">
        <v>99.2</v>
      </c>
      <c r="K33" s="157">
        <v>100.3</v>
      </c>
      <c r="L33" s="157">
        <v>96.9</v>
      </c>
      <c r="M33" s="157">
        <v>100.5</v>
      </c>
      <c r="N33" s="157">
        <v>86</v>
      </c>
      <c r="O33" s="157">
        <v>99.6</v>
      </c>
      <c r="P33" s="281">
        <v>96</v>
      </c>
      <c r="Q33" s="281">
        <v>97.9</v>
      </c>
    </row>
    <row r="34" spans="1:17" ht="12.75" customHeight="1" x14ac:dyDescent="0.2">
      <c r="A34" s="123">
        <v>2018</v>
      </c>
      <c r="C34" s="157">
        <v>98.4</v>
      </c>
      <c r="D34" s="157">
        <v>98.3</v>
      </c>
      <c r="E34" s="157">
        <v>85.6</v>
      </c>
      <c r="F34" s="157">
        <v>97.7</v>
      </c>
      <c r="G34" s="157">
        <v>97.9</v>
      </c>
      <c r="H34" s="157">
        <v>98.9</v>
      </c>
      <c r="I34" s="157">
        <v>87.7</v>
      </c>
      <c r="J34" s="157">
        <v>100.3</v>
      </c>
      <c r="K34" s="157">
        <v>98.6</v>
      </c>
      <c r="L34" s="157">
        <v>98.5</v>
      </c>
      <c r="M34" s="157">
        <v>99.5</v>
      </c>
      <c r="N34" s="157">
        <v>94</v>
      </c>
      <c r="O34" s="157">
        <v>100.1</v>
      </c>
      <c r="P34" s="281">
        <v>97.7</v>
      </c>
      <c r="Q34" s="281">
        <v>99</v>
      </c>
    </row>
    <row r="35" spans="1:17" ht="12.75" customHeight="1" x14ac:dyDescent="0.2">
      <c r="A35" s="123">
        <v>2019</v>
      </c>
      <c r="C35" s="157">
        <v>100</v>
      </c>
      <c r="D35" s="157">
        <v>100</v>
      </c>
      <c r="E35" s="157">
        <v>100</v>
      </c>
      <c r="F35" s="157">
        <v>100</v>
      </c>
      <c r="G35" s="157">
        <v>100</v>
      </c>
      <c r="H35" s="157">
        <v>100</v>
      </c>
      <c r="I35" s="157">
        <v>100</v>
      </c>
      <c r="J35" s="157">
        <v>100</v>
      </c>
      <c r="K35" s="157">
        <v>100</v>
      </c>
      <c r="L35" s="157">
        <v>100</v>
      </c>
      <c r="M35" s="157">
        <v>100</v>
      </c>
      <c r="N35" s="157">
        <v>100</v>
      </c>
      <c r="O35" s="157">
        <v>100</v>
      </c>
      <c r="P35" s="157">
        <v>100</v>
      </c>
      <c r="Q35" s="281">
        <v>100</v>
      </c>
    </row>
    <row r="36" spans="1:17" ht="12.75" customHeight="1" x14ac:dyDescent="0.2">
      <c r="A36" s="123">
        <v>2020</v>
      </c>
      <c r="C36" s="157">
        <v>89</v>
      </c>
      <c r="D36" s="282">
        <v>89.4</v>
      </c>
      <c r="E36" s="157">
        <v>96.5</v>
      </c>
      <c r="F36" s="282">
        <v>101.3</v>
      </c>
      <c r="G36" s="157">
        <v>96.8</v>
      </c>
      <c r="H36" s="282">
        <v>100.1</v>
      </c>
      <c r="I36" s="282">
        <v>109.1</v>
      </c>
      <c r="J36" s="282">
        <v>104.8</v>
      </c>
      <c r="K36" s="282">
        <v>86.5</v>
      </c>
      <c r="L36" s="282">
        <v>87.6</v>
      </c>
      <c r="M36" s="282">
        <v>76.7</v>
      </c>
      <c r="N36" s="282">
        <v>87.5</v>
      </c>
      <c r="O36" s="282">
        <v>96.8</v>
      </c>
      <c r="P36" s="282">
        <v>80.2</v>
      </c>
      <c r="Q36" s="352">
        <v>88.6</v>
      </c>
    </row>
    <row r="37" spans="1:17" ht="12.75" customHeight="1" x14ac:dyDescent="0.2">
      <c r="A37" s="123">
        <v>2021</v>
      </c>
      <c r="C37" s="157">
        <v>95.7</v>
      </c>
      <c r="D37" s="282">
        <v>96.6</v>
      </c>
      <c r="E37" s="157">
        <v>102.1</v>
      </c>
      <c r="F37" s="282">
        <v>108.6</v>
      </c>
      <c r="G37" s="157">
        <v>85.5</v>
      </c>
      <c r="H37" s="282">
        <v>109.8</v>
      </c>
      <c r="I37" s="282">
        <v>114.6</v>
      </c>
      <c r="J37" s="282">
        <v>112.9</v>
      </c>
      <c r="K37" s="282">
        <v>97.8</v>
      </c>
      <c r="L37" s="282">
        <v>93.7</v>
      </c>
      <c r="M37" s="282">
        <v>83.4</v>
      </c>
      <c r="N37" s="282">
        <v>94</v>
      </c>
      <c r="O37" s="282">
        <v>101.5</v>
      </c>
      <c r="P37" s="282">
        <v>88.4</v>
      </c>
      <c r="Q37" s="352">
        <v>94.9</v>
      </c>
    </row>
    <row r="38" spans="1:17" ht="12.75" customHeight="1" x14ac:dyDescent="0.2">
      <c r="A38" s="123">
        <v>2022</v>
      </c>
      <c r="C38" s="157">
        <v>99.6</v>
      </c>
      <c r="D38" s="282">
        <v>100.5</v>
      </c>
      <c r="E38" s="157">
        <v>105.7</v>
      </c>
      <c r="F38" s="282">
        <v>104.7</v>
      </c>
      <c r="G38" s="157">
        <v>86.8</v>
      </c>
      <c r="H38" s="282">
        <v>104.6</v>
      </c>
      <c r="I38" s="282">
        <v>110.6</v>
      </c>
      <c r="J38" s="282">
        <v>115.1</v>
      </c>
      <c r="K38" s="282">
        <v>103.3</v>
      </c>
      <c r="L38" s="282">
        <v>98.9</v>
      </c>
      <c r="M38" s="282">
        <v>88</v>
      </c>
      <c r="N38" s="282">
        <v>102.9</v>
      </c>
      <c r="O38" s="282">
        <v>104.8</v>
      </c>
      <c r="P38" s="282">
        <v>94.9</v>
      </c>
      <c r="Q38" s="352">
        <v>98.1</v>
      </c>
    </row>
    <row r="39" spans="1:17" ht="12.75" customHeight="1" x14ac:dyDescent="0.2">
      <c r="A39" s="123"/>
      <c r="C39" s="157"/>
      <c r="D39" s="282"/>
      <c r="E39" s="157"/>
      <c r="F39" s="282"/>
      <c r="G39" s="157"/>
      <c r="H39" s="282"/>
      <c r="I39" s="282"/>
      <c r="J39" s="282"/>
      <c r="K39" s="282"/>
      <c r="L39" s="282"/>
      <c r="M39" s="282"/>
      <c r="N39" s="282"/>
      <c r="O39" s="282"/>
      <c r="P39" s="282"/>
      <c r="Q39" s="352"/>
    </row>
    <row r="40" spans="1:17" ht="12.75" customHeight="1" x14ac:dyDescent="0.2">
      <c r="A40" s="123" t="s">
        <v>17</v>
      </c>
      <c r="C40" s="157"/>
      <c r="D40" s="157"/>
      <c r="E40" s="157"/>
      <c r="F40" s="157"/>
      <c r="G40" s="157"/>
      <c r="H40" s="157"/>
      <c r="I40" s="157"/>
      <c r="J40" s="157"/>
      <c r="K40" s="157"/>
      <c r="L40" s="157"/>
      <c r="M40" s="157"/>
      <c r="N40" s="157"/>
      <c r="O40" s="157"/>
      <c r="P40" s="157"/>
      <c r="Q40" s="353"/>
    </row>
    <row r="41" spans="1:17" ht="20.25" customHeight="1" x14ac:dyDescent="0.2">
      <c r="A41" s="123">
        <v>1998</v>
      </c>
      <c r="B41" s="90" t="s">
        <v>3</v>
      </c>
      <c r="C41" s="157">
        <v>67.3</v>
      </c>
      <c r="D41" s="157">
        <v>62.6</v>
      </c>
      <c r="E41" s="157">
        <v>67.099999999999994</v>
      </c>
      <c r="F41" s="157">
        <v>89.2</v>
      </c>
      <c r="G41" s="157">
        <v>397.6</v>
      </c>
      <c r="H41" s="157">
        <v>72.2</v>
      </c>
      <c r="I41" s="157">
        <v>83.2</v>
      </c>
      <c r="J41" s="157">
        <v>122.2</v>
      </c>
      <c r="K41" s="157">
        <v>92.7</v>
      </c>
      <c r="L41" s="157">
        <v>61.1</v>
      </c>
      <c r="M41" s="157">
        <v>78.400000000000006</v>
      </c>
      <c r="N41" s="157">
        <v>23.6</v>
      </c>
      <c r="O41" s="157">
        <v>63.6</v>
      </c>
      <c r="P41" s="281">
        <v>78.8</v>
      </c>
      <c r="Q41" s="281">
        <v>77</v>
      </c>
    </row>
    <row r="42" spans="1:17" ht="12.75" customHeight="1" x14ac:dyDescent="0.2">
      <c r="A42" s="123"/>
      <c r="B42" s="90" t="s">
        <v>4</v>
      </c>
      <c r="C42" s="157">
        <v>67.7</v>
      </c>
      <c r="D42" s="157">
        <v>63.2</v>
      </c>
      <c r="E42" s="157">
        <v>66.5</v>
      </c>
      <c r="F42" s="157">
        <v>88.3</v>
      </c>
      <c r="G42" s="157">
        <v>387</v>
      </c>
      <c r="H42" s="157">
        <v>71.400000000000006</v>
      </c>
      <c r="I42" s="157">
        <v>85.5</v>
      </c>
      <c r="J42" s="157">
        <v>120.3</v>
      </c>
      <c r="K42" s="157">
        <v>91.2</v>
      </c>
      <c r="L42" s="157">
        <v>62.1</v>
      </c>
      <c r="M42" s="157">
        <v>80.5</v>
      </c>
      <c r="N42" s="157">
        <v>26.7</v>
      </c>
      <c r="O42" s="157">
        <v>64.2</v>
      </c>
      <c r="P42" s="281">
        <v>79.2</v>
      </c>
      <c r="Q42" s="281">
        <v>77.3</v>
      </c>
    </row>
    <row r="43" spans="1:17" ht="12.75" customHeight="1" x14ac:dyDescent="0.2">
      <c r="A43" s="123"/>
      <c r="B43" s="90" t="s">
        <v>1</v>
      </c>
      <c r="C43" s="157">
        <v>67.900000000000006</v>
      </c>
      <c r="D43" s="157">
        <v>64</v>
      </c>
      <c r="E43" s="157">
        <v>63.9</v>
      </c>
      <c r="F43" s="157">
        <v>86.5</v>
      </c>
      <c r="G43" s="157">
        <v>363.2</v>
      </c>
      <c r="H43" s="157">
        <v>70.2</v>
      </c>
      <c r="I43" s="157">
        <v>85.3</v>
      </c>
      <c r="J43" s="157">
        <v>116.4</v>
      </c>
      <c r="K43" s="157">
        <v>92.2</v>
      </c>
      <c r="L43" s="157">
        <v>63</v>
      </c>
      <c r="M43" s="157">
        <v>84</v>
      </c>
      <c r="N43" s="157">
        <v>26.9</v>
      </c>
      <c r="O43" s="157">
        <v>63.7</v>
      </c>
      <c r="P43" s="281">
        <v>80.099999999999994</v>
      </c>
      <c r="Q43" s="281">
        <v>77.5</v>
      </c>
    </row>
    <row r="44" spans="1:17" ht="12.75" customHeight="1" x14ac:dyDescent="0.2">
      <c r="A44" s="123"/>
      <c r="B44" s="90" t="s">
        <v>2</v>
      </c>
      <c r="C44" s="157">
        <v>68.3</v>
      </c>
      <c r="D44" s="157">
        <v>64.599999999999994</v>
      </c>
      <c r="E44" s="157">
        <v>64</v>
      </c>
      <c r="F44" s="157">
        <v>86.9</v>
      </c>
      <c r="G44" s="157">
        <v>357.3</v>
      </c>
      <c r="H44" s="157">
        <v>70.2</v>
      </c>
      <c r="I44" s="157">
        <v>92.5</v>
      </c>
      <c r="J44" s="157">
        <v>115.5</v>
      </c>
      <c r="K44" s="157">
        <v>94.6</v>
      </c>
      <c r="L44" s="157">
        <v>63.6</v>
      </c>
      <c r="M44" s="157">
        <v>85.2</v>
      </c>
      <c r="N44" s="157">
        <v>27.5</v>
      </c>
      <c r="O44" s="157">
        <v>63.4</v>
      </c>
      <c r="P44" s="281">
        <v>80.5</v>
      </c>
      <c r="Q44" s="281">
        <v>77.900000000000006</v>
      </c>
    </row>
    <row r="45" spans="1:17" ht="20.25" customHeight="1" x14ac:dyDescent="0.2">
      <c r="A45" s="123">
        <v>1999</v>
      </c>
      <c r="B45" s="90" t="s">
        <v>3</v>
      </c>
      <c r="C45" s="157">
        <v>68.8</v>
      </c>
      <c r="D45" s="157">
        <v>64.8</v>
      </c>
      <c r="E45" s="157">
        <v>73.599999999999994</v>
      </c>
      <c r="F45" s="157">
        <v>90.4</v>
      </c>
      <c r="G45" s="157">
        <v>374.4</v>
      </c>
      <c r="H45" s="157">
        <v>72.400000000000006</v>
      </c>
      <c r="I45" s="157">
        <v>113.5</v>
      </c>
      <c r="J45" s="157">
        <v>108.1</v>
      </c>
      <c r="K45" s="157">
        <v>96.2</v>
      </c>
      <c r="L45" s="157">
        <v>63.2</v>
      </c>
      <c r="M45" s="157">
        <v>81</v>
      </c>
      <c r="N45" s="157">
        <v>27.5</v>
      </c>
      <c r="O45" s="157">
        <v>63.8</v>
      </c>
      <c r="P45" s="281">
        <v>80.099999999999994</v>
      </c>
      <c r="Q45" s="281">
        <v>78.400000000000006</v>
      </c>
    </row>
    <row r="46" spans="1:17" ht="12.75" customHeight="1" x14ac:dyDescent="0.2">
      <c r="A46" s="123"/>
      <c r="B46" s="90" t="s">
        <v>4</v>
      </c>
      <c r="C46" s="157">
        <v>69.099999999999994</v>
      </c>
      <c r="D46" s="157">
        <v>64.8</v>
      </c>
      <c r="E46" s="157">
        <v>70.7</v>
      </c>
      <c r="F46" s="157">
        <v>90.8</v>
      </c>
      <c r="G46" s="157">
        <v>380.1</v>
      </c>
      <c r="H46" s="157">
        <v>72.599999999999994</v>
      </c>
      <c r="I46" s="157">
        <v>113</v>
      </c>
      <c r="J46" s="157">
        <v>109.6</v>
      </c>
      <c r="K46" s="157">
        <v>97.2</v>
      </c>
      <c r="L46" s="157">
        <v>63.3</v>
      </c>
      <c r="M46" s="157">
        <v>79.5</v>
      </c>
      <c r="N46" s="157">
        <v>29.1</v>
      </c>
      <c r="O46" s="157">
        <v>64.2</v>
      </c>
      <c r="P46" s="281">
        <v>80.599999999999994</v>
      </c>
      <c r="Q46" s="281">
        <v>78.7</v>
      </c>
    </row>
    <row r="47" spans="1:17" ht="12.75" customHeight="1" x14ac:dyDescent="0.2">
      <c r="A47" s="123"/>
      <c r="B47" s="90" t="s">
        <v>1</v>
      </c>
      <c r="C47" s="157">
        <v>70.2</v>
      </c>
      <c r="D47" s="157">
        <v>65.900000000000006</v>
      </c>
      <c r="E47" s="157">
        <v>73.3</v>
      </c>
      <c r="F47" s="157">
        <v>92.8</v>
      </c>
      <c r="G47" s="157">
        <v>381.7</v>
      </c>
      <c r="H47" s="157">
        <v>75.2</v>
      </c>
      <c r="I47" s="157">
        <v>104.1</v>
      </c>
      <c r="J47" s="157">
        <v>110.9</v>
      </c>
      <c r="K47" s="157">
        <v>99.3</v>
      </c>
      <c r="L47" s="157">
        <v>64.099999999999994</v>
      </c>
      <c r="M47" s="157">
        <v>80.599999999999994</v>
      </c>
      <c r="N47" s="157">
        <v>30.1</v>
      </c>
      <c r="O47" s="157">
        <v>64.900000000000006</v>
      </c>
      <c r="P47" s="281">
        <v>80.2</v>
      </c>
      <c r="Q47" s="281">
        <v>79.900000000000006</v>
      </c>
    </row>
    <row r="48" spans="1:17" ht="12.75" customHeight="1" x14ac:dyDescent="0.2">
      <c r="A48" s="123"/>
      <c r="B48" s="90" t="s">
        <v>2</v>
      </c>
      <c r="C48" s="157">
        <v>71.3</v>
      </c>
      <c r="D48" s="157">
        <v>67.2</v>
      </c>
      <c r="E48" s="157">
        <v>79.3</v>
      </c>
      <c r="F48" s="157">
        <v>93.5</v>
      </c>
      <c r="G48" s="157">
        <v>357.3</v>
      </c>
      <c r="H48" s="157">
        <v>77.099999999999994</v>
      </c>
      <c r="I48" s="157">
        <v>92.4</v>
      </c>
      <c r="J48" s="157">
        <v>113.9</v>
      </c>
      <c r="K48" s="157">
        <v>99.3</v>
      </c>
      <c r="L48" s="157">
        <v>65.2</v>
      </c>
      <c r="M48" s="157">
        <v>83.7</v>
      </c>
      <c r="N48" s="157">
        <v>30.1</v>
      </c>
      <c r="O48" s="157">
        <v>66.099999999999994</v>
      </c>
      <c r="P48" s="281">
        <v>79.3</v>
      </c>
      <c r="Q48" s="281">
        <v>81</v>
      </c>
    </row>
    <row r="49" spans="1:17" ht="21" customHeight="1" x14ac:dyDescent="0.2">
      <c r="A49" s="123">
        <v>2000</v>
      </c>
      <c r="B49" s="90" t="s">
        <v>3</v>
      </c>
      <c r="C49" s="157">
        <v>72.099999999999994</v>
      </c>
      <c r="D49" s="157">
        <v>68.5</v>
      </c>
      <c r="E49" s="157">
        <v>83.4</v>
      </c>
      <c r="F49" s="157">
        <v>93.3</v>
      </c>
      <c r="G49" s="157">
        <v>317.7</v>
      </c>
      <c r="H49" s="157">
        <v>78.099999999999994</v>
      </c>
      <c r="I49" s="157">
        <v>85.4</v>
      </c>
      <c r="J49" s="157">
        <v>113.4</v>
      </c>
      <c r="K49" s="157">
        <v>100.4</v>
      </c>
      <c r="L49" s="157">
        <v>66</v>
      </c>
      <c r="M49" s="157">
        <v>88.4</v>
      </c>
      <c r="N49" s="157">
        <v>32.299999999999997</v>
      </c>
      <c r="O49" s="157">
        <v>65.5</v>
      </c>
      <c r="P49" s="281">
        <v>78.8</v>
      </c>
      <c r="Q49" s="281">
        <v>81.900000000000006</v>
      </c>
    </row>
    <row r="50" spans="1:17" ht="12.75" customHeight="1" x14ac:dyDescent="0.2">
      <c r="A50" s="123"/>
      <c r="B50" s="90" t="s">
        <v>4</v>
      </c>
      <c r="C50" s="157">
        <v>72.599999999999994</v>
      </c>
      <c r="D50" s="157">
        <v>68.900000000000006</v>
      </c>
      <c r="E50" s="157">
        <v>80.599999999999994</v>
      </c>
      <c r="F50" s="157">
        <v>93</v>
      </c>
      <c r="G50" s="157">
        <v>340.1</v>
      </c>
      <c r="H50" s="157">
        <v>77.2</v>
      </c>
      <c r="I50" s="157">
        <v>84.6</v>
      </c>
      <c r="J50" s="157">
        <v>115.6</v>
      </c>
      <c r="K50" s="157">
        <v>98.8</v>
      </c>
      <c r="L50" s="157">
        <v>67</v>
      </c>
      <c r="M50" s="157">
        <v>87.4</v>
      </c>
      <c r="N50" s="157">
        <v>34.1</v>
      </c>
      <c r="O50" s="157">
        <v>66.2</v>
      </c>
      <c r="P50" s="281">
        <v>80.599999999999994</v>
      </c>
      <c r="Q50" s="281">
        <v>82.4</v>
      </c>
    </row>
    <row r="51" spans="1:17" ht="12.75" customHeight="1" x14ac:dyDescent="0.2">
      <c r="A51" s="123"/>
      <c r="B51" s="90" t="s">
        <v>1</v>
      </c>
      <c r="C51" s="157">
        <v>72.900000000000006</v>
      </c>
      <c r="D51" s="157">
        <v>69.2</v>
      </c>
      <c r="E51" s="157">
        <v>80.5</v>
      </c>
      <c r="F51" s="157">
        <v>93.3</v>
      </c>
      <c r="G51" s="157">
        <v>351.9</v>
      </c>
      <c r="H51" s="157">
        <v>76.900000000000006</v>
      </c>
      <c r="I51" s="157">
        <v>86.8</v>
      </c>
      <c r="J51" s="157">
        <v>118.6</v>
      </c>
      <c r="K51" s="157">
        <v>96.1</v>
      </c>
      <c r="L51" s="157">
        <v>67.7</v>
      </c>
      <c r="M51" s="157">
        <v>85.4</v>
      </c>
      <c r="N51" s="157">
        <v>36.200000000000003</v>
      </c>
      <c r="O51" s="157">
        <v>66.599999999999994</v>
      </c>
      <c r="P51" s="281">
        <v>82.2</v>
      </c>
      <c r="Q51" s="281">
        <v>82.7</v>
      </c>
    </row>
    <row r="52" spans="1:17" ht="12.75" customHeight="1" x14ac:dyDescent="0.2">
      <c r="A52" s="123"/>
      <c r="B52" s="90" t="s">
        <v>2</v>
      </c>
      <c r="C52" s="157">
        <v>73.2</v>
      </c>
      <c r="D52" s="157">
        <v>69.5</v>
      </c>
      <c r="E52" s="157">
        <v>80.5</v>
      </c>
      <c r="F52" s="157">
        <v>95.2</v>
      </c>
      <c r="G52" s="157">
        <v>351.9</v>
      </c>
      <c r="H52" s="157">
        <v>78.3</v>
      </c>
      <c r="I52" s="157">
        <v>95.7</v>
      </c>
      <c r="J52" s="157">
        <v>118.8</v>
      </c>
      <c r="K52" s="157">
        <v>97.5</v>
      </c>
      <c r="L52" s="157">
        <v>67.7</v>
      </c>
      <c r="M52" s="157">
        <v>82.4</v>
      </c>
      <c r="N52" s="157">
        <v>36.1</v>
      </c>
      <c r="O52" s="157">
        <v>66.400000000000006</v>
      </c>
      <c r="P52" s="281">
        <v>83.7</v>
      </c>
      <c r="Q52" s="281">
        <v>83</v>
      </c>
    </row>
    <row r="53" spans="1:17" ht="20.25" customHeight="1" x14ac:dyDescent="0.2">
      <c r="A53" s="123">
        <v>2001</v>
      </c>
      <c r="B53" s="90" t="s">
        <v>3</v>
      </c>
      <c r="C53" s="157">
        <v>73.900000000000006</v>
      </c>
      <c r="D53" s="157">
        <v>70.400000000000006</v>
      </c>
      <c r="E53" s="157">
        <v>79.2</v>
      </c>
      <c r="F53" s="157">
        <v>97.8</v>
      </c>
      <c r="G53" s="157">
        <v>325.10000000000002</v>
      </c>
      <c r="H53" s="157">
        <v>79.900000000000006</v>
      </c>
      <c r="I53" s="157">
        <v>125.3</v>
      </c>
      <c r="J53" s="157">
        <v>117.9</v>
      </c>
      <c r="K53" s="157">
        <v>96.9</v>
      </c>
      <c r="L53" s="157">
        <v>67.900000000000006</v>
      </c>
      <c r="M53" s="157">
        <v>82.4</v>
      </c>
      <c r="N53" s="157">
        <v>35.9</v>
      </c>
      <c r="O53" s="157">
        <v>66.900000000000006</v>
      </c>
      <c r="P53" s="281">
        <v>84.2</v>
      </c>
      <c r="Q53" s="281">
        <v>83.6</v>
      </c>
    </row>
    <row r="54" spans="1:17" ht="12.75" customHeight="1" x14ac:dyDescent="0.2">
      <c r="A54" s="123"/>
      <c r="B54" s="90" t="s">
        <v>4</v>
      </c>
      <c r="C54" s="157">
        <v>74.099999999999994</v>
      </c>
      <c r="D54" s="157">
        <v>70.7</v>
      </c>
      <c r="E54" s="157">
        <v>79.2</v>
      </c>
      <c r="F54" s="157">
        <v>96.7</v>
      </c>
      <c r="G54" s="157">
        <v>320.5</v>
      </c>
      <c r="H54" s="157">
        <v>78.599999999999994</v>
      </c>
      <c r="I54" s="157">
        <v>128.69999999999999</v>
      </c>
      <c r="J54" s="157">
        <v>118.3</v>
      </c>
      <c r="K54" s="157">
        <v>98.5</v>
      </c>
      <c r="L54" s="157">
        <v>68.400000000000006</v>
      </c>
      <c r="M54" s="157">
        <v>83.3</v>
      </c>
      <c r="N54" s="157">
        <v>37.1</v>
      </c>
      <c r="O54" s="157">
        <v>67.099999999999994</v>
      </c>
      <c r="P54" s="281">
        <v>85</v>
      </c>
      <c r="Q54" s="281">
        <v>83.8</v>
      </c>
    </row>
    <row r="55" spans="1:17" ht="12.75" customHeight="1" x14ac:dyDescent="0.2">
      <c r="A55" s="123"/>
      <c r="B55" s="90" t="s">
        <v>1</v>
      </c>
      <c r="C55" s="157">
        <v>74.5</v>
      </c>
      <c r="D55" s="157">
        <v>71.099999999999994</v>
      </c>
      <c r="E55" s="157">
        <v>83.4</v>
      </c>
      <c r="F55" s="157">
        <v>96.2</v>
      </c>
      <c r="G55" s="157">
        <v>316.10000000000002</v>
      </c>
      <c r="H55" s="157">
        <v>78.900000000000006</v>
      </c>
      <c r="I55" s="157">
        <v>121.2</v>
      </c>
      <c r="J55" s="157">
        <v>114.1</v>
      </c>
      <c r="K55" s="157">
        <v>97.3</v>
      </c>
      <c r="L55" s="157">
        <v>68.8</v>
      </c>
      <c r="M55" s="157">
        <v>85.1</v>
      </c>
      <c r="N55" s="157">
        <v>37</v>
      </c>
      <c r="O55" s="157">
        <v>67.5</v>
      </c>
      <c r="P55" s="281">
        <v>84.6</v>
      </c>
      <c r="Q55" s="281">
        <v>84.1</v>
      </c>
    </row>
    <row r="56" spans="1:17" ht="12.75" customHeight="1" x14ac:dyDescent="0.2">
      <c r="A56" s="123"/>
      <c r="B56" s="90" t="s">
        <v>2</v>
      </c>
      <c r="C56" s="157">
        <v>74.599999999999994</v>
      </c>
      <c r="D56" s="157">
        <v>71.2</v>
      </c>
      <c r="E56" s="157">
        <v>85.2</v>
      </c>
      <c r="F56" s="157">
        <v>95.1</v>
      </c>
      <c r="G56" s="157">
        <v>313.8</v>
      </c>
      <c r="H56" s="157">
        <v>78.7</v>
      </c>
      <c r="I56" s="157">
        <v>107.9</v>
      </c>
      <c r="J56" s="157">
        <v>113.1</v>
      </c>
      <c r="K56" s="157">
        <v>98.1</v>
      </c>
      <c r="L56" s="157">
        <v>69</v>
      </c>
      <c r="M56" s="157">
        <v>86.7</v>
      </c>
      <c r="N56" s="157">
        <v>36.6</v>
      </c>
      <c r="O56" s="157">
        <v>67.2</v>
      </c>
      <c r="P56" s="281">
        <v>84.7</v>
      </c>
      <c r="Q56" s="281">
        <v>84.2</v>
      </c>
    </row>
    <row r="57" spans="1:17" ht="20.25" customHeight="1" x14ac:dyDescent="0.2">
      <c r="A57" s="123">
        <v>2002</v>
      </c>
      <c r="B57" s="90" t="s">
        <v>3</v>
      </c>
      <c r="C57" s="157">
        <v>74.900000000000006</v>
      </c>
      <c r="D57" s="157">
        <v>71.3</v>
      </c>
      <c r="E57" s="157">
        <v>101.1</v>
      </c>
      <c r="F57" s="157">
        <v>97.3</v>
      </c>
      <c r="G57" s="157">
        <v>319.5</v>
      </c>
      <c r="H57" s="157">
        <v>81.2</v>
      </c>
      <c r="I57" s="157">
        <v>102.1</v>
      </c>
      <c r="J57" s="157">
        <v>112.4</v>
      </c>
      <c r="K57" s="157">
        <v>97.7</v>
      </c>
      <c r="L57" s="157">
        <v>68.7</v>
      </c>
      <c r="M57" s="157">
        <v>85.3</v>
      </c>
      <c r="N57" s="157">
        <v>37.4</v>
      </c>
      <c r="O57" s="157">
        <v>67.400000000000006</v>
      </c>
      <c r="P57" s="281">
        <v>83.1</v>
      </c>
      <c r="Q57" s="281">
        <v>84.4</v>
      </c>
    </row>
    <row r="58" spans="1:17" ht="12.75" customHeight="1" x14ac:dyDescent="0.2">
      <c r="A58" s="123"/>
      <c r="B58" s="90" t="s">
        <v>4</v>
      </c>
      <c r="C58" s="157">
        <v>75.3</v>
      </c>
      <c r="D58" s="157">
        <v>71.7</v>
      </c>
      <c r="E58" s="157">
        <v>102.1</v>
      </c>
      <c r="F58" s="157">
        <v>97.2</v>
      </c>
      <c r="G58" s="157">
        <v>322.3</v>
      </c>
      <c r="H58" s="157">
        <v>80.900000000000006</v>
      </c>
      <c r="I58" s="157">
        <v>103</v>
      </c>
      <c r="J58" s="157">
        <v>111.3</v>
      </c>
      <c r="K58" s="157">
        <v>96.9</v>
      </c>
      <c r="L58" s="157">
        <v>69.3</v>
      </c>
      <c r="M58" s="157">
        <v>84.5</v>
      </c>
      <c r="N58" s="157">
        <v>37.200000000000003</v>
      </c>
      <c r="O58" s="157">
        <v>68.400000000000006</v>
      </c>
      <c r="P58" s="281">
        <v>84.5</v>
      </c>
      <c r="Q58" s="281">
        <v>84.7</v>
      </c>
    </row>
    <row r="59" spans="1:17" ht="12.75" customHeight="1" x14ac:dyDescent="0.2">
      <c r="A59" s="123"/>
      <c r="B59" s="90" t="s">
        <v>224</v>
      </c>
      <c r="C59" s="157">
        <v>75.8</v>
      </c>
      <c r="D59" s="157">
        <v>72.599999999999994</v>
      </c>
      <c r="E59" s="157">
        <v>101.6</v>
      </c>
      <c r="F59" s="157">
        <v>97.9</v>
      </c>
      <c r="G59" s="157">
        <v>289.3</v>
      </c>
      <c r="H59" s="157">
        <v>82.6</v>
      </c>
      <c r="I59" s="157">
        <v>108.1</v>
      </c>
      <c r="J59" s="157">
        <v>111.4</v>
      </c>
      <c r="K59" s="157">
        <v>98.8</v>
      </c>
      <c r="L59" s="157">
        <v>69.599999999999994</v>
      </c>
      <c r="M59" s="157">
        <v>84.7</v>
      </c>
      <c r="N59" s="157">
        <v>38.4</v>
      </c>
      <c r="O59" s="157">
        <v>68.599999999999994</v>
      </c>
      <c r="P59" s="281">
        <v>85</v>
      </c>
      <c r="Q59" s="281">
        <v>85.2</v>
      </c>
    </row>
    <row r="60" spans="1:17" ht="12.75" customHeight="1" x14ac:dyDescent="0.2">
      <c r="A60" s="123"/>
      <c r="B60" s="90" t="s">
        <v>2</v>
      </c>
      <c r="C60" s="157">
        <v>76.400000000000006</v>
      </c>
      <c r="D60" s="157">
        <v>73.2</v>
      </c>
      <c r="E60" s="157">
        <v>99.5</v>
      </c>
      <c r="F60" s="157">
        <v>97.5</v>
      </c>
      <c r="G60" s="157">
        <v>293.39999999999998</v>
      </c>
      <c r="H60" s="157">
        <v>81.599999999999994</v>
      </c>
      <c r="I60" s="157">
        <v>114.8</v>
      </c>
      <c r="J60" s="157">
        <v>112.5</v>
      </c>
      <c r="K60" s="157">
        <v>99</v>
      </c>
      <c r="L60" s="157">
        <v>70.5</v>
      </c>
      <c r="M60" s="157">
        <v>84.5</v>
      </c>
      <c r="N60" s="157">
        <v>39.799999999999997</v>
      </c>
      <c r="O60" s="157">
        <v>69.599999999999994</v>
      </c>
      <c r="P60" s="281">
        <v>85.8</v>
      </c>
      <c r="Q60" s="281">
        <v>85.9</v>
      </c>
    </row>
    <row r="61" spans="1:17" ht="20.25" customHeight="1" x14ac:dyDescent="0.2">
      <c r="A61" s="123">
        <v>2003</v>
      </c>
      <c r="B61" s="90" t="s">
        <v>3</v>
      </c>
      <c r="C61" s="157">
        <v>76.900000000000006</v>
      </c>
      <c r="D61" s="157">
        <v>73.7</v>
      </c>
      <c r="E61" s="157">
        <v>97.7</v>
      </c>
      <c r="F61" s="157">
        <v>99.8</v>
      </c>
      <c r="G61" s="157">
        <v>295.3</v>
      </c>
      <c r="H61" s="157">
        <v>83</v>
      </c>
      <c r="I61" s="157">
        <v>124.3</v>
      </c>
      <c r="J61" s="157">
        <v>117.3</v>
      </c>
      <c r="K61" s="157">
        <v>95.4</v>
      </c>
      <c r="L61" s="157">
        <v>71.099999999999994</v>
      </c>
      <c r="M61" s="157">
        <v>83.3</v>
      </c>
      <c r="N61" s="157">
        <v>42</v>
      </c>
      <c r="O61" s="157">
        <v>70.900000000000006</v>
      </c>
      <c r="P61" s="281">
        <v>84</v>
      </c>
      <c r="Q61" s="281">
        <v>86.3</v>
      </c>
    </row>
    <row r="62" spans="1:17" ht="12.75" customHeight="1" x14ac:dyDescent="0.2">
      <c r="A62" s="123"/>
      <c r="B62" s="90" t="s">
        <v>4</v>
      </c>
      <c r="C62" s="157">
        <v>77.599999999999994</v>
      </c>
      <c r="D62" s="157">
        <v>74.5</v>
      </c>
      <c r="E62" s="157">
        <v>98.9</v>
      </c>
      <c r="F62" s="157">
        <v>99.8</v>
      </c>
      <c r="G62" s="157">
        <v>282.7</v>
      </c>
      <c r="H62" s="157">
        <v>83.3</v>
      </c>
      <c r="I62" s="157">
        <v>127</v>
      </c>
      <c r="J62" s="157">
        <v>117</v>
      </c>
      <c r="K62" s="157">
        <v>96.5</v>
      </c>
      <c r="L62" s="157">
        <v>71.8</v>
      </c>
      <c r="M62" s="157">
        <v>85.1</v>
      </c>
      <c r="N62" s="157">
        <v>42.6</v>
      </c>
      <c r="O62" s="157">
        <v>70.8</v>
      </c>
      <c r="P62" s="281">
        <v>84.9</v>
      </c>
      <c r="Q62" s="281">
        <v>86.9</v>
      </c>
    </row>
    <row r="63" spans="1:17" ht="12.75" customHeight="1" x14ac:dyDescent="0.2">
      <c r="A63" s="123"/>
      <c r="B63" s="90" t="s">
        <v>1</v>
      </c>
      <c r="C63" s="157">
        <v>78.3</v>
      </c>
      <c r="D63" s="157">
        <v>75.2</v>
      </c>
      <c r="E63" s="157">
        <v>97.4</v>
      </c>
      <c r="F63" s="157">
        <v>100.4</v>
      </c>
      <c r="G63" s="157">
        <v>283.3</v>
      </c>
      <c r="H63" s="157">
        <v>84</v>
      </c>
      <c r="I63" s="157">
        <v>124.9</v>
      </c>
      <c r="J63" s="157">
        <v>117.2</v>
      </c>
      <c r="K63" s="157">
        <v>97.3</v>
      </c>
      <c r="L63" s="157">
        <v>72.5</v>
      </c>
      <c r="M63" s="157">
        <v>86.2</v>
      </c>
      <c r="N63" s="157">
        <v>42.4</v>
      </c>
      <c r="O63" s="157">
        <v>71.5</v>
      </c>
      <c r="P63" s="281">
        <v>86.4</v>
      </c>
      <c r="Q63" s="281">
        <v>87.7</v>
      </c>
    </row>
    <row r="64" spans="1:17" ht="12.75" customHeight="1" x14ac:dyDescent="0.2">
      <c r="A64" s="123"/>
      <c r="B64" s="90" t="s">
        <v>2</v>
      </c>
      <c r="C64" s="157">
        <v>79</v>
      </c>
      <c r="D64" s="157">
        <v>75.7</v>
      </c>
      <c r="E64" s="157">
        <v>94.3</v>
      </c>
      <c r="F64" s="157">
        <v>100.5</v>
      </c>
      <c r="G64" s="157">
        <v>281.10000000000002</v>
      </c>
      <c r="H64" s="157">
        <v>85.2</v>
      </c>
      <c r="I64" s="157">
        <v>113.2</v>
      </c>
      <c r="J64" s="157">
        <v>112.5</v>
      </c>
      <c r="K64" s="157">
        <v>98</v>
      </c>
      <c r="L64" s="157">
        <v>73</v>
      </c>
      <c r="M64" s="157">
        <v>86</v>
      </c>
      <c r="N64" s="157">
        <v>43.2</v>
      </c>
      <c r="O64" s="157">
        <v>71.7</v>
      </c>
      <c r="P64" s="281">
        <v>87.7</v>
      </c>
      <c r="Q64" s="281">
        <v>88.2</v>
      </c>
    </row>
    <row r="65" spans="1:17" ht="20.25" customHeight="1" x14ac:dyDescent="0.2">
      <c r="A65" s="123">
        <v>2004</v>
      </c>
      <c r="B65" s="90" t="s">
        <v>3</v>
      </c>
      <c r="C65" s="157">
        <v>79.3</v>
      </c>
      <c r="D65" s="157">
        <v>76.2</v>
      </c>
      <c r="E65" s="157">
        <v>87.9</v>
      </c>
      <c r="F65" s="157">
        <v>101.3</v>
      </c>
      <c r="G65" s="157">
        <v>262.7</v>
      </c>
      <c r="H65" s="157">
        <v>87.9</v>
      </c>
      <c r="I65" s="157">
        <v>102.7</v>
      </c>
      <c r="J65" s="157">
        <v>107.1</v>
      </c>
      <c r="K65" s="157">
        <v>99.3</v>
      </c>
      <c r="L65" s="157">
        <v>73.2</v>
      </c>
      <c r="M65" s="157">
        <v>87</v>
      </c>
      <c r="N65" s="157">
        <v>45.3</v>
      </c>
      <c r="O65" s="157">
        <v>71.599999999999994</v>
      </c>
      <c r="P65" s="281">
        <v>86.2</v>
      </c>
      <c r="Q65" s="281">
        <v>88.5</v>
      </c>
    </row>
    <row r="66" spans="1:17" ht="12.75" customHeight="1" x14ac:dyDescent="0.2">
      <c r="A66" s="123"/>
      <c r="B66" s="90" t="s">
        <v>4</v>
      </c>
      <c r="C66" s="157">
        <v>79.7</v>
      </c>
      <c r="D66" s="157">
        <v>76.5</v>
      </c>
      <c r="E66" s="157">
        <v>84.3</v>
      </c>
      <c r="F66" s="157">
        <v>100.6</v>
      </c>
      <c r="G66" s="157">
        <v>279.10000000000002</v>
      </c>
      <c r="H66" s="157">
        <v>86.1</v>
      </c>
      <c r="I66" s="157">
        <v>105.3</v>
      </c>
      <c r="J66" s="157">
        <v>110.4</v>
      </c>
      <c r="K66" s="157">
        <v>96.3</v>
      </c>
      <c r="L66" s="157">
        <v>74.099999999999994</v>
      </c>
      <c r="M66" s="157">
        <v>86.8</v>
      </c>
      <c r="N66" s="157">
        <v>45.4</v>
      </c>
      <c r="O66" s="157">
        <v>72.5</v>
      </c>
      <c r="P66" s="281">
        <v>88.1</v>
      </c>
      <c r="Q66" s="281">
        <v>88.9</v>
      </c>
    </row>
    <row r="67" spans="1:17" ht="12.75" customHeight="1" x14ac:dyDescent="0.2">
      <c r="A67" s="123"/>
      <c r="B67" s="90" t="s">
        <v>1</v>
      </c>
      <c r="C67" s="157">
        <v>79.900000000000006</v>
      </c>
      <c r="D67" s="157">
        <v>76.900000000000006</v>
      </c>
      <c r="E67" s="157">
        <v>86.1</v>
      </c>
      <c r="F67" s="157">
        <v>98</v>
      </c>
      <c r="G67" s="157">
        <v>274.2</v>
      </c>
      <c r="H67" s="157">
        <v>83.8</v>
      </c>
      <c r="I67" s="157">
        <v>103.2</v>
      </c>
      <c r="J67" s="157">
        <v>107.5</v>
      </c>
      <c r="K67" s="157">
        <v>95.2</v>
      </c>
      <c r="L67" s="157">
        <v>74.900000000000006</v>
      </c>
      <c r="M67" s="157">
        <v>87.1</v>
      </c>
      <c r="N67" s="157">
        <v>46.3</v>
      </c>
      <c r="O67" s="157">
        <v>73.400000000000006</v>
      </c>
      <c r="P67" s="281">
        <v>89</v>
      </c>
      <c r="Q67" s="281">
        <v>88.9</v>
      </c>
    </row>
    <row r="68" spans="1:17" ht="12.75" customHeight="1" x14ac:dyDescent="0.2">
      <c r="A68" s="123"/>
      <c r="B68" s="90" t="s">
        <v>2</v>
      </c>
      <c r="C68" s="157">
        <v>80.2</v>
      </c>
      <c r="D68" s="157">
        <v>77.2</v>
      </c>
      <c r="E68" s="157">
        <v>89.3</v>
      </c>
      <c r="F68" s="157">
        <v>98.4</v>
      </c>
      <c r="G68" s="157">
        <v>266.39999999999998</v>
      </c>
      <c r="H68" s="157">
        <v>84.6</v>
      </c>
      <c r="I68" s="157">
        <v>102.7</v>
      </c>
      <c r="J68" s="157">
        <v>107.6</v>
      </c>
      <c r="K68" s="157">
        <v>94.6</v>
      </c>
      <c r="L68" s="157">
        <v>75.2</v>
      </c>
      <c r="M68" s="157">
        <v>88</v>
      </c>
      <c r="N68" s="157">
        <v>46.7</v>
      </c>
      <c r="O68" s="157">
        <v>73.400000000000006</v>
      </c>
      <c r="P68" s="281">
        <v>89</v>
      </c>
      <c r="Q68" s="281">
        <v>89</v>
      </c>
    </row>
    <row r="69" spans="1:17" ht="20.25" customHeight="1" x14ac:dyDescent="0.2">
      <c r="A69" s="123">
        <v>2005</v>
      </c>
      <c r="B69" s="90" t="s">
        <v>3</v>
      </c>
      <c r="C69" s="157">
        <v>80.8</v>
      </c>
      <c r="D69" s="157">
        <v>78.2</v>
      </c>
      <c r="E69" s="157">
        <v>109.7</v>
      </c>
      <c r="F69" s="157">
        <v>97.4</v>
      </c>
      <c r="G69" s="157">
        <v>238</v>
      </c>
      <c r="H69" s="157">
        <v>85.6</v>
      </c>
      <c r="I69" s="157">
        <v>87.5</v>
      </c>
      <c r="J69" s="157">
        <v>110.4</v>
      </c>
      <c r="K69" s="157">
        <v>96.3</v>
      </c>
      <c r="L69" s="157">
        <v>75.8</v>
      </c>
      <c r="M69" s="157">
        <v>89.3</v>
      </c>
      <c r="N69" s="157">
        <v>47.5</v>
      </c>
      <c r="O69" s="157">
        <v>74.7</v>
      </c>
      <c r="P69" s="281">
        <v>88.1</v>
      </c>
      <c r="Q69" s="281">
        <v>89.5</v>
      </c>
    </row>
    <row r="70" spans="1:17" ht="12.75" customHeight="1" x14ac:dyDescent="0.2">
      <c r="A70" s="123"/>
      <c r="B70" s="90" t="s">
        <v>4</v>
      </c>
      <c r="C70" s="157">
        <v>81.5</v>
      </c>
      <c r="D70" s="157">
        <v>78.900000000000006</v>
      </c>
      <c r="E70" s="157">
        <v>98.6</v>
      </c>
      <c r="F70" s="157">
        <v>99.1</v>
      </c>
      <c r="G70" s="157">
        <v>249.7</v>
      </c>
      <c r="H70" s="157">
        <v>87.1</v>
      </c>
      <c r="I70" s="157">
        <v>85.2</v>
      </c>
      <c r="J70" s="157">
        <v>112.5</v>
      </c>
      <c r="K70" s="157">
        <v>96.4</v>
      </c>
      <c r="L70" s="157">
        <v>76.7</v>
      </c>
      <c r="M70" s="157">
        <v>90.3</v>
      </c>
      <c r="N70" s="157">
        <v>47.7</v>
      </c>
      <c r="O70" s="157">
        <v>75.400000000000006</v>
      </c>
      <c r="P70" s="281">
        <v>89.4</v>
      </c>
      <c r="Q70" s="281">
        <v>90.2</v>
      </c>
    </row>
    <row r="71" spans="1:17" ht="12.75" customHeight="1" x14ac:dyDescent="0.2">
      <c r="A71" s="123"/>
      <c r="B71" s="90" t="s">
        <v>1</v>
      </c>
      <c r="C71" s="157">
        <v>82.2</v>
      </c>
      <c r="D71" s="157">
        <v>79.7</v>
      </c>
      <c r="E71" s="157">
        <v>87.4</v>
      </c>
      <c r="F71" s="157">
        <v>98.7</v>
      </c>
      <c r="G71" s="157">
        <v>243.8</v>
      </c>
      <c r="H71" s="157">
        <v>87.2</v>
      </c>
      <c r="I71" s="157">
        <v>80.599999999999994</v>
      </c>
      <c r="J71" s="157">
        <v>112.8</v>
      </c>
      <c r="K71" s="157">
        <v>95.1</v>
      </c>
      <c r="L71" s="157">
        <v>77.8</v>
      </c>
      <c r="M71" s="157">
        <v>90.5</v>
      </c>
      <c r="N71" s="157">
        <v>48.9</v>
      </c>
      <c r="O71" s="157">
        <v>76.8</v>
      </c>
      <c r="P71" s="281">
        <v>90.6</v>
      </c>
      <c r="Q71" s="281">
        <v>90.8</v>
      </c>
    </row>
    <row r="72" spans="1:17" ht="12.75" customHeight="1" x14ac:dyDescent="0.2">
      <c r="A72" s="123"/>
      <c r="B72" s="90" t="s">
        <v>2</v>
      </c>
      <c r="C72" s="157">
        <v>83.1</v>
      </c>
      <c r="D72" s="157">
        <v>80.8</v>
      </c>
      <c r="E72" s="157">
        <v>83</v>
      </c>
      <c r="F72" s="157">
        <v>99.3</v>
      </c>
      <c r="G72" s="157">
        <v>237.3</v>
      </c>
      <c r="H72" s="157">
        <v>88.7</v>
      </c>
      <c r="I72" s="157">
        <v>78.5</v>
      </c>
      <c r="J72" s="157">
        <v>110.4</v>
      </c>
      <c r="K72" s="157">
        <v>95</v>
      </c>
      <c r="L72" s="157">
        <v>78.900000000000006</v>
      </c>
      <c r="M72" s="157">
        <v>92.7</v>
      </c>
      <c r="N72" s="157">
        <v>51.1</v>
      </c>
      <c r="O72" s="157">
        <v>77.8</v>
      </c>
      <c r="P72" s="281">
        <v>90.6</v>
      </c>
      <c r="Q72" s="281">
        <v>91.6</v>
      </c>
    </row>
    <row r="73" spans="1:17" ht="20.25" customHeight="1" x14ac:dyDescent="0.2">
      <c r="A73" s="123">
        <v>2006</v>
      </c>
      <c r="B73" s="90" t="s">
        <v>3</v>
      </c>
      <c r="C73" s="157">
        <v>83.4</v>
      </c>
      <c r="D73" s="157">
        <v>81.3</v>
      </c>
      <c r="E73" s="157">
        <v>87.4</v>
      </c>
      <c r="F73" s="157">
        <v>100.7</v>
      </c>
      <c r="G73" s="157">
        <v>212.5</v>
      </c>
      <c r="H73" s="157">
        <v>91.9</v>
      </c>
      <c r="I73" s="157">
        <v>84.3</v>
      </c>
      <c r="J73" s="157">
        <v>103</v>
      </c>
      <c r="K73" s="157">
        <v>96</v>
      </c>
      <c r="L73" s="157">
        <v>78.8</v>
      </c>
      <c r="M73" s="157">
        <v>94.6</v>
      </c>
      <c r="N73" s="157">
        <v>50.4</v>
      </c>
      <c r="O73" s="157">
        <v>77.599999999999994</v>
      </c>
      <c r="P73" s="281">
        <v>89.2</v>
      </c>
      <c r="Q73" s="281">
        <v>91.8</v>
      </c>
    </row>
    <row r="74" spans="1:17" ht="12.75" customHeight="1" x14ac:dyDescent="0.2">
      <c r="A74" s="123"/>
      <c r="B74" s="90" t="s">
        <v>4</v>
      </c>
      <c r="C74" s="157">
        <v>83.6</v>
      </c>
      <c r="D74" s="157">
        <v>81.7</v>
      </c>
      <c r="E74" s="157">
        <v>93.7</v>
      </c>
      <c r="F74" s="157">
        <v>101.8</v>
      </c>
      <c r="G74" s="157">
        <v>211.2</v>
      </c>
      <c r="H74" s="157">
        <v>92.3</v>
      </c>
      <c r="I74" s="157">
        <v>93.3</v>
      </c>
      <c r="J74" s="157">
        <v>104.4</v>
      </c>
      <c r="K74" s="157">
        <v>96.3</v>
      </c>
      <c r="L74" s="157">
        <v>79</v>
      </c>
      <c r="M74" s="157">
        <v>94.1</v>
      </c>
      <c r="N74" s="157">
        <v>51</v>
      </c>
      <c r="O74" s="157">
        <v>77.8</v>
      </c>
      <c r="P74" s="281">
        <v>89.4</v>
      </c>
      <c r="Q74" s="281">
        <v>91.8</v>
      </c>
    </row>
    <row r="75" spans="1:17" ht="12.75" customHeight="1" x14ac:dyDescent="0.2">
      <c r="A75" s="123"/>
      <c r="B75" s="90" t="s">
        <v>1</v>
      </c>
      <c r="C75" s="157">
        <v>83.7</v>
      </c>
      <c r="D75" s="157">
        <v>81.8</v>
      </c>
      <c r="E75" s="157">
        <v>96.9</v>
      </c>
      <c r="F75" s="157">
        <v>102.6</v>
      </c>
      <c r="G75" s="157">
        <v>215.5</v>
      </c>
      <c r="H75" s="157">
        <v>92.6</v>
      </c>
      <c r="I75" s="157">
        <v>97.6</v>
      </c>
      <c r="J75" s="157">
        <v>103.1</v>
      </c>
      <c r="K75" s="157">
        <v>96.1</v>
      </c>
      <c r="L75" s="157">
        <v>79</v>
      </c>
      <c r="M75" s="157">
        <v>92.9</v>
      </c>
      <c r="N75" s="157">
        <v>51.5</v>
      </c>
      <c r="O75" s="157">
        <v>78.099999999999994</v>
      </c>
      <c r="P75" s="281">
        <v>89.6</v>
      </c>
      <c r="Q75" s="281">
        <v>91.8</v>
      </c>
    </row>
    <row r="76" spans="1:17" ht="12.75" customHeight="1" x14ac:dyDescent="0.2">
      <c r="A76" s="123"/>
      <c r="B76" s="90" t="s">
        <v>2</v>
      </c>
      <c r="C76" s="157">
        <v>84.1</v>
      </c>
      <c r="D76" s="157">
        <v>82.2</v>
      </c>
      <c r="E76" s="157">
        <v>91.6</v>
      </c>
      <c r="F76" s="157">
        <v>102.7</v>
      </c>
      <c r="G76" s="157">
        <v>206.9</v>
      </c>
      <c r="H76" s="157">
        <v>93.6</v>
      </c>
      <c r="I76" s="157">
        <v>96</v>
      </c>
      <c r="J76" s="157">
        <v>102.4</v>
      </c>
      <c r="K76" s="157">
        <v>96.9</v>
      </c>
      <c r="L76" s="157">
        <v>79.3</v>
      </c>
      <c r="M76" s="157">
        <v>92.5</v>
      </c>
      <c r="N76" s="157">
        <v>51.9</v>
      </c>
      <c r="O76" s="157">
        <v>78.8</v>
      </c>
      <c r="P76" s="281">
        <v>89.6</v>
      </c>
      <c r="Q76" s="281">
        <v>92</v>
      </c>
    </row>
    <row r="77" spans="1:17" ht="20.25" customHeight="1" x14ac:dyDescent="0.2">
      <c r="A77" s="123">
        <v>2007</v>
      </c>
      <c r="B77" s="90" t="s">
        <v>3</v>
      </c>
      <c r="C77" s="157">
        <v>84.9</v>
      </c>
      <c r="D77" s="157">
        <v>83.2</v>
      </c>
      <c r="E77" s="157">
        <v>81.8</v>
      </c>
      <c r="F77" s="157">
        <v>102.1</v>
      </c>
      <c r="G77" s="157">
        <v>205.5</v>
      </c>
      <c r="H77" s="157">
        <v>93.4</v>
      </c>
      <c r="I77" s="157">
        <v>90</v>
      </c>
      <c r="J77" s="157">
        <v>104.6</v>
      </c>
      <c r="K77" s="157">
        <v>97</v>
      </c>
      <c r="L77" s="157">
        <v>80.7</v>
      </c>
      <c r="M77" s="157">
        <v>92.5</v>
      </c>
      <c r="N77" s="157">
        <v>52.5</v>
      </c>
      <c r="O77" s="157">
        <v>82.2</v>
      </c>
      <c r="P77" s="281">
        <v>88.7</v>
      </c>
      <c r="Q77" s="281">
        <v>92.8</v>
      </c>
    </row>
    <row r="78" spans="1:17" ht="12.75" customHeight="1" x14ac:dyDescent="0.2">
      <c r="A78" s="123"/>
      <c r="B78" s="90" t="s">
        <v>4</v>
      </c>
      <c r="C78" s="157">
        <v>85.5</v>
      </c>
      <c r="D78" s="157">
        <v>83.7</v>
      </c>
      <c r="E78" s="157">
        <v>80.8</v>
      </c>
      <c r="F78" s="157">
        <v>101</v>
      </c>
      <c r="G78" s="157">
        <v>201.1</v>
      </c>
      <c r="H78" s="157">
        <v>92.6</v>
      </c>
      <c r="I78" s="157">
        <v>89.1</v>
      </c>
      <c r="J78" s="157">
        <v>103.2</v>
      </c>
      <c r="K78" s="157">
        <v>95.4</v>
      </c>
      <c r="L78" s="157">
        <v>81.599999999999994</v>
      </c>
      <c r="M78" s="157">
        <v>92.7</v>
      </c>
      <c r="N78" s="157">
        <v>54.8</v>
      </c>
      <c r="O78" s="157">
        <v>83</v>
      </c>
      <c r="P78" s="281">
        <v>88.9</v>
      </c>
      <c r="Q78" s="281">
        <v>93.2</v>
      </c>
    </row>
    <row r="79" spans="1:17" ht="12.75" customHeight="1" x14ac:dyDescent="0.2">
      <c r="A79" s="123"/>
      <c r="B79" s="90" t="s">
        <v>1</v>
      </c>
      <c r="C79" s="157">
        <v>86.1</v>
      </c>
      <c r="D79" s="157">
        <v>84.4</v>
      </c>
      <c r="E79" s="157">
        <v>81.5</v>
      </c>
      <c r="F79" s="157">
        <v>99.5</v>
      </c>
      <c r="G79" s="157">
        <v>188.3</v>
      </c>
      <c r="H79" s="157">
        <v>92.2</v>
      </c>
      <c r="I79" s="157">
        <v>87</v>
      </c>
      <c r="J79" s="157">
        <v>100.6</v>
      </c>
      <c r="K79" s="157">
        <v>92.9</v>
      </c>
      <c r="L79" s="157">
        <v>82.7</v>
      </c>
      <c r="M79" s="157">
        <v>94</v>
      </c>
      <c r="N79" s="157">
        <v>56.5</v>
      </c>
      <c r="O79" s="157">
        <v>84.2</v>
      </c>
      <c r="P79" s="281">
        <v>89.4</v>
      </c>
      <c r="Q79" s="281">
        <v>93.7</v>
      </c>
    </row>
    <row r="80" spans="1:17" ht="12.75" customHeight="1" x14ac:dyDescent="0.2">
      <c r="A80" s="123"/>
      <c r="B80" s="90" t="s">
        <v>2</v>
      </c>
      <c r="C80" s="157">
        <v>86.7</v>
      </c>
      <c r="D80" s="157">
        <v>85.1</v>
      </c>
      <c r="E80" s="157">
        <v>84.5</v>
      </c>
      <c r="F80" s="157">
        <v>99.1</v>
      </c>
      <c r="G80" s="157">
        <v>178.8</v>
      </c>
      <c r="H80" s="157">
        <v>93</v>
      </c>
      <c r="I80" s="157">
        <v>83.1</v>
      </c>
      <c r="J80" s="157">
        <v>100.1</v>
      </c>
      <c r="K80" s="157">
        <v>92.8</v>
      </c>
      <c r="L80" s="157">
        <v>83.4</v>
      </c>
      <c r="M80" s="157">
        <v>94.7</v>
      </c>
      <c r="N80" s="157">
        <v>57</v>
      </c>
      <c r="O80" s="157">
        <v>84.9</v>
      </c>
      <c r="P80" s="281">
        <v>90.3</v>
      </c>
      <c r="Q80" s="281">
        <v>94.1</v>
      </c>
    </row>
    <row r="81" spans="1:17" ht="20.25" customHeight="1" x14ac:dyDescent="0.2">
      <c r="A81" s="123">
        <v>2008</v>
      </c>
      <c r="B81" s="90" t="s">
        <v>3</v>
      </c>
      <c r="C81" s="157">
        <v>87.1</v>
      </c>
      <c r="D81" s="157">
        <v>85.9</v>
      </c>
      <c r="E81" s="157">
        <v>101.2</v>
      </c>
      <c r="F81" s="157">
        <v>99.3</v>
      </c>
      <c r="G81" s="157">
        <v>160</v>
      </c>
      <c r="H81" s="157">
        <v>95.3</v>
      </c>
      <c r="I81" s="157">
        <v>79.900000000000006</v>
      </c>
      <c r="J81" s="157">
        <v>99.6</v>
      </c>
      <c r="K81" s="157">
        <v>92.6</v>
      </c>
      <c r="L81" s="157">
        <v>84</v>
      </c>
      <c r="M81" s="157">
        <v>96</v>
      </c>
      <c r="N81" s="157">
        <v>57.2</v>
      </c>
      <c r="O81" s="157">
        <v>85.5</v>
      </c>
      <c r="P81" s="281">
        <v>90.7</v>
      </c>
      <c r="Q81" s="281">
        <v>94.4</v>
      </c>
    </row>
    <row r="82" spans="1:17" ht="12.75" customHeight="1" x14ac:dyDescent="0.2">
      <c r="A82" s="123"/>
      <c r="B82" s="90" t="s">
        <v>4</v>
      </c>
      <c r="C82" s="157">
        <v>86.7</v>
      </c>
      <c r="D82" s="157">
        <v>85.5</v>
      </c>
      <c r="E82" s="157">
        <v>103</v>
      </c>
      <c r="F82" s="157">
        <v>100.1</v>
      </c>
      <c r="G82" s="157">
        <v>171.6</v>
      </c>
      <c r="H82" s="157">
        <v>95</v>
      </c>
      <c r="I82" s="157">
        <v>81.8</v>
      </c>
      <c r="J82" s="157">
        <v>101.1</v>
      </c>
      <c r="K82" s="157">
        <v>90.5</v>
      </c>
      <c r="L82" s="157">
        <v>83.7</v>
      </c>
      <c r="M82" s="157">
        <v>95.3</v>
      </c>
      <c r="N82" s="157">
        <v>58.6</v>
      </c>
      <c r="O82" s="157">
        <v>84.8</v>
      </c>
      <c r="P82" s="281">
        <v>90</v>
      </c>
      <c r="Q82" s="281">
        <v>93.7</v>
      </c>
    </row>
    <row r="83" spans="1:17" ht="12.75" customHeight="1" x14ac:dyDescent="0.2">
      <c r="A83" s="123"/>
      <c r="B83" s="90" t="s">
        <v>1</v>
      </c>
      <c r="C83" s="157">
        <v>85.4</v>
      </c>
      <c r="D83" s="157">
        <v>84</v>
      </c>
      <c r="E83" s="157">
        <v>103.4</v>
      </c>
      <c r="F83" s="157">
        <v>100.1</v>
      </c>
      <c r="G83" s="157">
        <v>181.6</v>
      </c>
      <c r="H83" s="157">
        <v>94.1</v>
      </c>
      <c r="I83" s="157">
        <v>80</v>
      </c>
      <c r="J83" s="157">
        <v>105.6</v>
      </c>
      <c r="K83" s="157">
        <v>87.1</v>
      </c>
      <c r="L83" s="157">
        <v>82.3</v>
      </c>
      <c r="M83" s="157">
        <v>90.9</v>
      </c>
      <c r="N83" s="157">
        <v>57.8</v>
      </c>
      <c r="O83" s="157">
        <v>83.9</v>
      </c>
      <c r="P83" s="281">
        <v>89</v>
      </c>
      <c r="Q83" s="281">
        <v>92.2</v>
      </c>
    </row>
    <row r="84" spans="1:17" ht="12.75" customHeight="1" x14ac:dyDescent="0.2">
      <c r="A84" s="123"/>
      <c r="B84" s="90" t="s">
        <v>2</v>
      </c>
      <c r="C84" s="157">
        <v>83.5</v>
      </c>
      <c r="D84" s="157">
        <v>81.900000000000006</v>
      </c>
      <c r="E84" s="157">
        <v>102.3</v>
      </c>
      <c r="F84" s="157">
        <v>96.8</v>
      </c>
      <c r="G84" s="157">
        <v>184.5</v>
      </c>
      <c r="H84" s="157">
        <v>89.8</v>
      </c>
      <c r="I84" s="157">
        <v>81.099999999999994</v>
      </c>
      <c r="J84" s="157">
        <v>100.9</v>
      </c>
      <c r="K84" s="157">
        <v>81.2</v>
      </c>
      <c r="L84" s="157">
        <v>80.8</v>
      </c>
      <c r="M84" s="157">
        <v>85.5</v>
      </c>
      <c r="N84" s="157">
        <v>56.8</v>
      </c>
      <c r="O84" s="157">
        <v>83.9</v>
      </c>
      <c r="P84" s="281">
        <v>87.4</v>
      </c>
      <c r="Q84" s="281">
        <v>89.9</v>
      </c>
    </row>
    <row r="85" spans="1:17" ht="20.25" customHeight="1" x14ac:dyDescent="0.2">
      <c r="A85" s="123">
        <v>2009</v>
      </c>
      <c r="B85" s="90" t="s">
        <v>3</v>
      </c>
      <c r="C85" s="157">
        <v>81.900000000000006</v>
      </c>
      <c r="D85" s="157">
        <v>80.400000000000006</v>
      </c>
      <c r="E85" s="157">
        <v>101.7</v>
      </c>
      <c r="F85" s="157">
        <v>92.8</v>
      </c>
      <c r="G85" s="157">
        <v>180.4</v>
      </c>
      <c r="H85" s="157">
        <v>85.1</v>
      </c>
      <c r="I85" s="157">
        <v>77.400000000000006</v>
      </c>
      <c r="J85" s="157">
        <v>100.1</v>
      </c>
      <c r="K85" s="157">
        <v>75</v>
      </c>
      <c r="L85" s="157">
        <v>80</v>
      </c>
      <c r="M85" s="157">
        <v>82.5</v>
      </c>
      <c r="N85" s="157">
        <v>56.3</v>
      </c>
      <c r="O85" s="157">
        <v>83.3</v>
      </c>
      <c r="P85" s="281">
        <v>87.4</v>
      </c>
      <c r="Q85" s="281">
        <v>88</v>
      </c>
    </row>
    <row r="86" spans="1:17" ht="12.75" customHeight="1" x14ac:dyDescent="0.2">
      <c r="A86" s="123"/>
      <c r="B86" s="90" t="s">
        <v>4</v>
      </c>
      <c r="C86" s="157">
        <v>81.599999999999994</v>
      </c>
      <c r="D86" s="157">
        <v>80.2</v>
      </c>
      <c r="E86" s="157">
        <v>98.8</v>
      </c>
      <c r="F86" s="157">
        <v>92.6</v>
      </c>
      <c r="G86" s="157">
        <v>165.7</v>
      </c>
      <c r="H86" s="157">
        <v>85.3</v>
      </c>
      <c r="I86" s="157">
        <v>79.900000000000006</v>
      </c>
      <c r="J86" s="157">
        <v>104.7</v>
      </c>
      <c r="K86" s="157">
        <v>74.099999999999994</v>
      </c>
      <c r="L86" s="157">
        <v>79.7</v>
      </c>
      <c r="M86" s="157">
        <v>81.2</v>
      </c>
      <c r="N86" s="157">
        <v>55.5</v>
      </c>
      <c r="O86" s="157">
        <v>82.9</v>
      </c>
      <c r="P86" s="281">
        <v>88.4</v>
      </c>
      <c r="Q86" s="281">
        <v>87.6</v>
      </c>
    </row>
    <row r="87" spans="1:17" ht="12.75" customHeight="1" x14ac:dyDescent="0.2">
      <c r="A87" s="123"/>
      <c r="B87" s="90" t="s">
        <v>1</v>
      </c>
      <c r="C87" s="157">
        <v>81.8</v>
      </c>
      <c r="D87" s="157">
        <v>80.7</v>
      </c>
      <c r="E87" s="157">
        <v>93.8</v>
      </c>
      <c r="F87" s="157">
        <v>91.8</v>
      </c>
      <c r="G87" s="157">
        <v>150</v>
      </c>
      <c r="H87" s="157">
        <v>84.7</v>
      </c>
      <c r="I87" s="157">
        <v>85.1</v>
      </c>
      <c r="J87" s="157">
        <v>105.8</v>
      </c>
      <c r="K87" s="157">
        <v>76.2</v>
      </c>
      <c r="L87" s="157">
        <v>80</v>
      </c>
      <c r="M87" s="157">
        <v>81.3</v>
      </c>
      <c r="N87" s="157">
        <v>56.6</v>
      </c>
      <c r="O87" s="157">
        <v>82.3</v>
      </c>
      <c r="P87" s="281">
        <v>89.4</v>
      </c>
      <c r="Q87" s="281">
        <v>87.6</v>
      </c>
    </row>
    <row r="88" spans="1:17" ht="12.75" customHeight="1" x14ac:dyDescent="0.2">
      <c r="A88" s="123"/>
      <c r="B88" s="90" t="s">
        <v>2</v>
      </c>
      <c r="C88" s="157">
        <v>82</v>
      </c>
      <c r="D88" s="157">
        <v>81.099999999999994</v>
      </c>
      <c r="E88" s="157">
        <v>88.3</v>
      </c>
      <c r="F88" s="157">
        <v>92</v>
      </c>
      <c r="G88" s="157">
        <v>143.19999999999999</v>
      </c>
      <c r="H88" s="157">
        <v>85.6</v>
      </c>
      <c r="I88" s="157">
        <v>84.2</v>
      </c>
      <c r="J88" s="157">
        <v>105.5</v>
      </c>
      <c r="K88" s="157">
        <v>76.7</v>
      </c>
      <c r="L88" s="157">
        <v>80.400000000000006</v>
      </c>
      <c r="M88" s="157">
        <v>84.2</v>
      </c>
      <c r="N88" s="157">
        <v>57.8</v>
      </c>
      <c r="O88" s="157">
        <v>82.1</v>
      </c>
      <c r="P88" s="281">
        <v>88.7</v>
      </c>
      <c r="Q88" s="281">
        <v>87.7</v>
      </c>
    </row>
    <row r="89" spans="1:17" ht="20.25" customHeight="1" x14ac:dyDescent="0.2">
      <c r="A89" s="123">
        <v>2010</v>
      </c>
      <c r="B89" s="90" t="s">
        <v>3</v>
      </c>
      <c r="C89" s="157">
        <v>82.8</v>
      </c>
      <c r="D89" s="157">
        <v>81.900000000000006</v>
      </c>
      <c r="E89" s="157">
        <v>81.099999999999994</v>
      </c>
      <c r="F89" s="157">
        <v>92.6</v>
      </c>
      <c r="G89" s="157">
        <v>141.9</v>
      </c>
      <c r="H89" s="157">
        <v>85.8</v>
      </c>
      <c r="I89" s="157">
        <v>88.3</v>
      </c>
      <c r="J89" s="157">
        <v>102</v>
      </c>
      <c r="K89" s="157">
        <v>80</v>
      </c>
      <c r="L89" s="157">
        <v>81.099999999999994</v>
      </c>
      <c r="M89" s="157">
        <v>86.7</v>
      </c>
      <c r="N89" s="157">
        <v>58.7</v>
      </c>
      <c r="O89" s="157">
        <v>83</v>
      </c>
      <c r="P89" s="281">
        <v>88</v>
      </c>
      <c r="Q89" s="281">
        <v>88.3</v>
      </c>
    </row>
    <row r="90" spans="1:17" ht="12.75" customHeight="1" x14ac:dyDescent="0.2">
      <c r="A90" s="123"/>
      <c r="B90" s="90" t="s">
        <v>4</v>
      </c>
      <c r="C90" s="157">
        <v>83.8</v>
      </c>
      <c r="D90" s="157">
        <v>82.8</v>
      </c>
      <c r="E90" s="157">
        <v>78.7</v>
      </c>
      <c r="F90" s="157">
        <v>92.1</v>
      </c>
      <c r="G90" s="157">
        <v>149.1</v>
      </c>
      <c r="H90" s="157">
        <v>86.8</v>
      </c>
      <c r="I90" s="157">
        <v>78.2</v>
      </c>
      <c r="J90" s="157">
        <v>101.2</v>
      </c>
      <c r="K90" s="157">
        <v>85.5</v>
      </c>
      <c r="L90" s="157">
        <v>82</v>
      </c>
      <c r="M90" s="157">
        <v>88.9</v>
      </c>
      <c r="N90" s="157">
        <v>59.3</v>
      </c>
      <c r="O90" s="157">
        <v>83.6</v>
      </c>
      <c r="P90" s="281">
        <v>88.5</v>
      </c>
      <c r="Q90" s="281">
        <v>89.2</v>
      </c>
    </row>
    <row r="91" spans="1:17" ht="12.75" customHeight="1" x14ac:dyDescent="0.2">
      <c r="A91" s="123"/>
      <c r="B91" s="90" t="s">
        <v>1</v>
      </c>
      <c r="C91" s="157">
        <v>84.3</v>
      </c>
      <c r="D91" s="157">
        <v>83.4</v>
      </c>
      <c r="E91" s="157">
        <v>79.400000000000006</v>
      </c>
      <c r="F91" s="157">
        <v>90.3</v>
      </c>
      <c r="G91" s="157">
        <v>143.9</v>
      </c>
      <c r="H91" s="157">
        <v>86.7</v>
      </c>
      <c r="I91" s="157">
        <v>70.2</v>
      </c>
      <c r="J91" s="157">
        <v>99.3</v>
      </c>
      <c r="K91" s="157">
        <v>88.1</v>
      </c>
      <c r="L91" s="157">
        <v>82.8</v>
      </c>
      <c r="M91" s="157">
        <v>90.7</v>
      </c>
      <c r="N91" s="157">
        <v>60.8</v>
      </c>
      <c r="O91" s="157">
        <v>84.3</v>
      </c>
      <c r="P91" s="281">
        <v>88.3</v>
      </c>
      <c r="Q91" s="281">
        <v>89.6</v>
      </c>
    </row>
    <row r="92" spans="1:17" ht="12.75" customHeight="1" x14ac:dyDescent="0.2">
      <c r="A92" s="123"/>
      <c r="B92" s="90" t="s">
        <v>2</v>
      </c>
      <c r="C92" s="157">
        <v>84.4</v>
      </c>
      <c r="D92" s="157">
        <v>83.7</v>
      </c>
      <c r="E92" s="157">
        <v>83.4</v>
      </c>
      <c r="F92" s="157">
        <v>89.5</v>
      </c>
      <c r="G92" s="157">
        <v>131.5</v>
      </c>
      <c r="H92" s="157">
        <v>86.5</v>
      </c>
      <c r="I92" s="157">
        <v>71.2</v>
      </c>
      <c r="J92" s="157">
        <v>96.8</v>
      </c>
      <c r="K92" s="157">
        <v>86</v>
      </c>
      <c r="L92" s="157">
        <v>83.2</v>
      </c>
      <c r="M92" s="157">
        <v>90.6</v>
      </c>
      <c r="N92" s="157">
        <v>62.2</v>
      </c>
      <c r="O92" s="157">
        <v>83.8</v>
      </c>
      <c r="P92" s="281">
        <v>89.7</v>
      </c>
      <c r="Q92" s="281">
        <v>89.5</v>
      </c>
    </row>
    <row r="93" spans="1:17" ht="20.25" customHeight="1" x14ac:dyDescent="0.2">
      <c r="A93" s="123">
        <v>2011</v>
      </c>
      <c r="B93" s="90" t="s">
        <v>3</v>
      </c>
      <c r="C93" s="157">
        <v>84.6</v>
      </c>
      <c r="D93" s="157">
        <v>84.1</v>
      </c>
      <c r="E93" s="157">
        <v>103.4</v>
      </c>
      <c r="F93" s="157">
        <v>86.7</v>
      </c>
      <c r="G93" s="157">
        <v>98.2</v>
      </c>
      <c r="H93" s="157">
        <v>86.1</v>
      </c>
      <c r="I93" s="157">
        <v>71.900000000000006</v>
      </c>
      <c r="J93" s="157">
        <v>96.3</v>
      </c>
      <c r="K93" s="157">
        <v>87</v>
      </c>
      <c r="L93" s="157">
        <v>83.5</v>
      </c>
      <c r="M93" s="157">
        <v>91.1</v>
      </c>
      <c r="N93" s="157">
        <v>63.6</v>
      </c>
      <c r="O93" s="157">
        <v>83.2</v>
      </c>
      <c r="P93" s="281">
        <v>90.6</v>
      </c>
      <c r="Q93" s="281">
        <v>89.5</v>
      </c>
    </row>
    <row r="94" spans="1:17" ht="12.75" customHeight="1" x14ac:dyDescent="0.2">
      <c r="A94" s="123"/>
      <c r="B94" s="90" t="s">
        <v>4</v>
      </c>
      <c r="C94" s="157">
        <v>84.7</v>
      </c>
      <c r="D94" s="157">
        <v>84.2</v>
      </c>
      <c r="E94" s="157">
        <v>105</v>
      </c>
      <c r="F94" s="157">
        <v>86.2</v>
      </c>
      <c r="G94" s="157">
        <v>102.4</v>
      </c>
      <c r="H94" s="157">
        <v>85.8</v>
      </c>
      <c r="I94" s="157">
        <v>69.8</v>
      </c>
      <c r="J94" s="157">
        <v>93.3</v>
      </c>
      <c r="K94" s="157">
        <v>87.6</v>
      </c>
      <c r="L94" s="157">
        <v>83.7</v>
      </c>
      <c r="M94" s="157">
        <v>90.8</v>
      </c>
      <c r="N94" s="157">
        <v>64.5</v>
      </c>
      <c r="O94" s="157">
        <v>83.7</v>
      </c>
      <c r="P94" s="281">
        <v>90.3</v>
      </c>
      <c r="Q94" s="281">
        <v>89.4</v>
      </c>
    </row>
    <row r="95" spans="1:17" ht="12.75" customHeight="1" x14ac:dyDescent="0.2">
      <c r="A95" s="123"/>
      <c r="B95" s="90" t="s">
        <v>1</v>
      </c>
      <c r="C95" s="157">
        <v>84.8</v>
      </c>
      <c r="D95" s="157">
        <v>84.5</v>
      </c>
      <c r="E95" s="157">
        <v>102.1</v>
      </c>
      <c r="F95" s="157">
        <v>86.2</v>
      </c>
      <c r="G95" s="157">
        <v>107.8</v>
      </c>
      <c r="H95" s="157">
        <v>85.1</v>
      </c>
      <c r="I95" s="157">
        <v>71.400000000000006</v>
      </c>
      <c r="J95" s="157">
        <v>91.4</v>
      </c>
      <c r="K95" s="157">
        <v>86.7</v>
      </c>
      <c r="L95" s="157">
        <v>84.2</v>
      </c>
      <c r="M95" s="157">
        <v>90.4</v>
      </c>
      <c r="N95" s="157">
        <v>65.900000000000006</v>
      </c>
      <c r="O95" s="157">
        <v>84.6</v>
      </c>
      <c r="P95" s="281">
        <v>89.8</v>
      </c>
      <c r="Q95" s="281">
        <v>89.4</v>
      </c>
    </row>
    <row r="96" spans="1:17" ht="12.75" customHeight="1" x14ac:dyDescent="0.2">
      <c r="A96" s="123"/>
      <c r="B96" s="90" t="s">
        <v>2</v>
      </c>
      <c r="C96" s="157">
        <v>84.8</v>
      </c>
      <c r="D96" s="157">
        <v>84.6</v>
      </c>
      <c r="E96" s="157">
        <v>99.3</v>
      </c>
      <c r="F96" s="157">
        <v>85.6</v>
      </c>
      <c r="G96" s="157">
        <v>109.3</v>
      </c>
      <c r="H96" s="157">
        <v>84.7</v>
      </c>
      <c r="I96" s="157">
        <v>66.900000000000006</v>
      </c>
      <c r="J96" s="157">
        <v>92.1</v>
      </c>
      <c r="K96" s="157">
        <v>88.3</v>
      </c>
      <c r="L96" s="157">
        <v>84.5</v>
      </c>
      <c r="M96" s="157">
        <v>90.2</v>
      </c>
      <c r="N96" s="157">
        <v>65.8</v>
      </c>
      <c r="O96" s="157">
        <v>85.2</v>
      </c>
      <c r="P96" s="281">
        <v>90.1</v>
      </c>
      <c r="Q96" s="281">
        <v>89.2</v>
      </c>
    </row>
    <row r="97" spans="1:17" ht="26.25" customHeight="1" x14ac:dyDescent="0.2">
      <c r="A97" s="123">
        <v>2012</v>
      </c>
      <c r="B97" s="90" t="s">
        <v>3</v>
      </c>
      <c r="C97" s="157">
        <v>85.5</v>
      </c>
      <c r="D97" s="157">
        <v>85.5</v>
      </c>
      <c r="E97" s="157">
        <v>88.2</v>
      </c>
      <c r="F97" s="157">
        <v>85.4</v>
      </c>
      <c r="G97" s="157">
        <v>97.9</v>
      </c>
      <c r="H97" s="157">
        <v>86.6</v>
      </c>
      <c r="I97" s="157">
        <v>65.099999999999994</v>
      </c>
      <c r="J97" s="157">
        <v>89.6</v>
      </c>
      <c r="K97" s="157">
        <v>86.4</v>
      </c>
      <c r="L97" s="157">
        <v>85.6</v>
      </c>
      <c r="M97" s="157">
        <v>91.1</v>
      </c>
      <c r="N97" s="157">
        <v>67.5</v>
      </c>
      <c r="O97" s="157">
        <v>86.6</v>
      </c>
      <c r="P97" s="281">
        <v>90.8</v>
      </c>
      <c r="Q97" s="281">
        <v>89.8</v>
      </c>
    </row>
    <row r="98" spans="1:17" ht="12.75" customHeight="1" x14ac:dyDescent="0.2">
      <c r="A98" s="123"/>
      <c r="B98" s="90" t="s">
        <v>4</v>
      </c>
      <c r="C98" s="157">
        <v>85.4</v>
      </c>
      <c r="D98" s="157">
        <v>85.5</v>
      </c>
      <c r="E98" s="157">
        <v>87.2</v>
      </c>
      <c r="F98" s="157">
        <v>86.1</v>
      </c>
      <c r="G98" s="157">
        <v>93.2</v>
      </c>
      <c r="H98" s="157">
        <v>86.7</v>
      </c>
      <c r="I98" s="157">
        <v>74.7</v>
      </c>
      <c r="J98" s="157">
        <v>89.4</v>
      </c>
      <c r="K98" s="157">
        <v>85.9</v>
      </c>
      <c r="L98" s="157">
        <v>85.4</v>
      </c>
      <c r="M98" s="157">
        <v>90.2</v>
      </c>
      <c r="N98" s="157">
        <v>66.599999999999994</v>
      </c>
      <c r="O98" s="157">
        <v>87</v>
      </c>
      <c r="P98" s="281">
        <v>90.5</v>
      </c>
      <c r="Q98" s="281">
        <v>89.6</v>
      </c>
    </row>
    <row r="99" spans="1:17" ht="12.75" customHeight="1" x14ac:dyDescent="0.2">
      <c r="A99" s="123"/>
      <c r="B99" s="90" t="s">
        <v>1</v>
      </c>
      <c r="C99" s="157">
        <v>86.5</v>
      </c>
      <c r="D99" s="157">
        <v>86.5</v>
      </c>
      <c r="E99" s="157">
        <v>86.3</v>
      </c>
      <c r="F99" s="157">
        <v>87.2</v>
      </c>
      <c r="G99" s="157">
        <v>91.4</v>
      </c>
      <c r="H99" s="157">
        <v>88.2</v>
      </c>
      <c r="I99" s="157">
        <v>75.8</v>
      </c>
      <c r="J99" s="157">
        <v>89.6</v>
      </c>
      <c r="K99" s="157">
        <v>85.3</v>
      </c>
      <c r="L99" s="157">
        <v>86.5</v>
      </c>
      <c r="M99" s="157">
        <v>91.4</v>
      </c>
      <c r="N99" s="157">
        <v>67</v>
      </c>
      <c r="O99" s="157">
        <v>88.1</v>
      </c>
      <c r="P99" s="281">
        <v>91.9</v>
      </c>
      <c r="Q99" s="281">
        <v>90.6</v>
      </c>
    </row>
    <row r="100" spans="1:17" ht="12.75" customHeight="1" x14ac:dyDescent="0.2">
      <c r="A100" s="123"/>
      <c r="B100" s="90" t="s">
        <v>2</v>
      </c>
      <c r="C100" s="157">
        <v>86.4</v>
      </c>
      <c r="D100" s="157">
        <v>86.4</v>
      </c>
      <c r="E100" s="157">
        <v>84.2</v>
      </c>
      <c r="F100" s="157">
        <v>86.1</v>
      </c>
      <c r="G100" s="157">
        <v>79.3</v>
      </c>
      <c r="H100" s="157">
        <v>88</v>
      </c>
      <c r="I100" s="157">
        <v>80.2</v>
      </c>
      <c r="J100" s="157">
        <v>88.3</v>
      </c>
      <c r="K100" s="157">
        <v>87.3</v>
      </c>
      <c r="L100" s="157">
        <v>86.4</v>
      </c>
      <c r="M100" s="157">
        <v>90.9</v>
      </c>
      <c r="N100" s="157">
        <v>68.099999999999994</v>
      </c>
      <c r="O100" s="157">
        <v>87.9</v>
      </c>
      <c r="P100" s="281">
        <v>91.2</v>
      </c>
      <c r="Q100" s="281">
        <v>90.3</v>
      </c>
    </row>
    <row r="101" spans="1:17" ht="20.25" customHeight="1" x14ac:dyDescent="0.2">
      <c r="A101" s="123">
        <v>2013</v>
      </c>
      <c r="B101" s="90" t="s">
        <v>3</v>
      </c>
      <c r="C101" s="157">
        <v>86.6</v>
      </c>
      <c r="D101" s="157">
        <v>86.8</v>
      </c>
      <c r="E101" s="157">
        <v>79</v>
      </c>
      <c r="F101" s="157">
        <v>86.5</v>
      </c>
      <c r="G101" s="157">
        <v>75.400000000000006</v>
      </c>
      <c r="H101" s="157">
        <v>88.5</v>
      </c>
      <c r="I101" s="157">
        <v>85.4</v>
      </c>
      <c r="J101" s="157">
        <v>86</v>
      </c>
      <c r="K101" s="157">
        <v>88.1</v>
      </c>
      <c r="L101" s="157">
        <v>86.7</v>
      </c>
      <c r="M101" s="157">
        <v>91.4</v>
      </c>
      <c r="N101" s="157">
        <v>69</v>
      </c>
      <c r="O101" s="157">
        <v>88.4</v>
      </c>
      <c r="P101" s="281">
        <v>90.9</v>
      </c>
      <c r="Q101" s="281">
        <v>90.4</v>
      </c>
    </row>
    <row r="102" spans="1:17" ht="12.75" customHeight="1" x14ac:dyDescent="0.2">
      <c r="A102" s="123"/>
      <c r="B102" s="90" t="s">
        <v>4</v>
      </c>
      <c r="C102" s="157">
        <v>87.2</v>
      </c>
      <c r="D102" s="157">
        <v>87.3</v>
      </c>
      <c r="E102" s="157">
        <v>80.400000000000006</v>
      </c>
      <c r="F102" s="157">
        <v>87.7</v>
      </c>
      <c r="G102" s="157">
        <v>76.099999999999994</v>
      </c>
      <c r="H102" s="157">
        <v>90.1</v>
      </c>
      <c r="I102" s="157">
        <v>85.4</v>
      </c>
      <c r="J102" s="157">
        <v>86.6</v>
      </c>
      <c r="K102" s="157">
        <v>89.5</v>
      </c>
      <c r="L102" s="157">
        <v>86.9</v>
      </c>
      <c r="M102" s="157">
        <v>91</v>
      </c>
      <c r="N102" s="157">
        <v>68.8</v>
      </c>
      <c r="O102" s="157">
        <v>89.3</v>
      </c>
      <c r="P102" s="281">
        <v>90.9</v>
      </c>
      <c r="Q102" s="281">
        <v>90.9</v>
      </c>
    </row>
    <row r="103" spans="1:17" ht="12.75" customHeight="1" x14ac:dyDescent="0.2">
      <c r="A103" s="123"/>
      <c r="B103" s="90" t="s">
        <v>1</v>
      </c>
      <c r="C103" s="157">
        <v>87.8</v>
      </c>
      <c r="D103" s="157">
        <v>87.9</v>
      </c>
      <c r="E103" s="157">
        <v>86.2</v>
      </c>
      <c r="F103" s="157">
        <v>88.7</v>
      </c>
      <c r="G103" s="157">
        <v>79.599999999999994</v>
      </c>
      <c r="H103" s="157">
        <v>91.7</v>
      </c>
      <c r="I103" s="157">
        <v>78.099999999999994</v>
      </c>
      <c r="J103" s="157">
        <v>90.6</v>
      </c>
      <c r="K103" s="157">
        <v>91.5</v>
      </c>
      <c r="L103" s="157">
        <v>87.5</v>
      </c>
      <c r="M103" s="157">
        <v>91.4</v>
      </c>
      <c r="N103" s="157">
        <v>70.599999999999994</v>
      </c>
      <c r="O103" s="157">
        <v>90.1</v>
      </c>
      <c r="P103" s="281">
        <v>90.2</v>
      </c>
      <c r="Q103" s="281">
        <v>91.4</v>
      </c>
    </row>
    <row r="104" spans="1:17" ht="12.75" customHeight="1" x14ac:dyDescent="0.2">
      <c r="A104" s="123"/>
      <c r="B104" s="90" t="s">
        <v>2</v>
      </c>
      <c r="C104" s="157">
        <v>88.4</v>
      </c>
      <c r="D104" s="157">
        <v>88.4</v>
      </c>
      <c r="E104" s="157">
        <v>94.9</v>
      </c>
      <c r="F104" s="157">
        <v>89.6</v>
      </c>
      <c r="G104" s="157">
        <v>84</v>
      </c>
      <c r="H104" s="157">
        <v>92.5</v>
      </c>
      <c r="I104" s="157">
        <v>76.900000000000006</v>
      </c>
      <c r="J104" s="157">
        <v>91.1</v>
      </c>
      <c r="K104" s="157">
        <v>91.4</v>
      </c>
      <c r="L104" s="157">
        <v>87.8</v>
      </c>
      <c r="M104" s="157">
        <v>91.8</v>
      </c>
      <c r="N104" s="157">
        <v>71.8</v>
      </c>
      <c r="O104" s="157">
        <v>90.1</v>
      </c>
      <c r="P104" s="281">
        <v>90.7</v>
      </c>
      <c r="Q104" s="281">
        <v>91.8</v>
      </c>
    </row>
    <row r="105" spans="1:17" ht="20.25" customHeight="1" x14ac:dyDescent="0.2">
      <c r="A105" s="123">
        <v>2014</v>
      </c>
      <c r="B105" s="90" t="s">
        <v>3</v>
      </c>
      <c r="C105" s="157">
        <v>89.2</v>
      </c>
      <c r="D105" s="157">
        <v>89.1</v>
      </c>
      <c r="E105" s="157">
        <v>121.1</v>
      </c>
      <c r="F105" s="157">
        <v>90.1</v>
      </c>
      <c r="G105" s="157">
        <v>89.8</v>
      </c>
      <c r="H105" s="157">
        <v>93.8</v>
      </c>
      <c r="I105" s="157">
        <v>66.8</v>
      </c>
      <c r="J105" s="157">
        <v>92.8</v>
      </c>
      <c r="K105" s="157">
        <v>91.9</v>
      </c>
      <c r="L105" s="157">
        <v>88.5</v>
      </c>
      <c r="M105" s="157">
        <v>94.4</v>
      </c>
      <c r="N105" s="157">
        <v>73</v>
      </c>
      <c r="O105" s="157">
        <v>90.2</v>
      </c>
      <c r="P105" s="281">
        <v>90.6</v>
      </c>
      <c r="Q105" s="281">
        <v>92.5</v>
      </c>
    </row>
    <row r="106" spans="1:17" x14ac:dyDescent="0.2">
      <c r="A106" s="123"/>
      <c r="B106" s="90" t="s">
        <v>4</v>
      </c>
      <c r="C106" s="157">
        <v>90</v>
      </c>
      <c r="D106" s="157">
        <v>90.2</v>
      </c>
      <c r="E106" s="157">
        <v>124.2</v>
      </c>
      <c r="F106" s="157">
        <v>89.1</v>
      </c>
      <c r="G106" s="157">
        <v>79.599999999999994</v>
      </c>
      <c r="H106" s="157">
        <v>93.6</v>
      </c>
      <c r="I106" s="157">
        <v>71.3</v>
      </c>
      <c r="J106" s="157">
        <v>90.6</v>
      </c>
      <c r="K106" s="157">
        <v>92.9</v>
      </c>
      <c r="L106" s="157">
        <v>89.8</v>
      </c>
      <c r="M106" s="157">
        <v>96</v>
      </c>
      <c r="N106" s="157">
        <v>75.3</v>
      </c>
      <c r="O106" s="157">
        <v>91.5</v>
      </c>
      <c r="P106" s="281">
        <v>90.9</v>
      </c>
      <c r="Q106" s="281">
        <v>93.1</v>
      </c>
    </row>
    <row r="107" spans="1:17" ht="12" customHeight="1" x14ac:dyDescent="0.2">
      <c r="A107" s="123"/>
      <c r="B107" s="90" t="s">
        <v>1</v>
      </c>
      <c r="C107" s="157">
        <v>90.7</v>
      </c>
      <c r="D107" s="157">
        <v>91</v>
      </c>
      <c r="E107" s="157">
        <v>121.3</v>
      </c>
      <c r="F107" s="157">
        <v>89.4</v>
      </c>
      <c r="G107" s="157">
        <v>73.3</v>
      </c>
      <c r="H107" s="157">
        <v>93.4</v>
      </c>
      <c r="I107" s="157">
        <v>80.7</v>
      </c>
      <c r="J107" s="157">
        <v>90.8</v>
      </c>
      <c r="K107" s="157">
        <v>93.6</v>
      </c>
      <c r="L107" s="157">
        <v>90.6</v>
      </c>
      <c r="M107" s="157">
        <v>96.4</v>
      </c>
      <c r="N107" s="157">
        <v>76.400000000000006</v>
      </c>
      <c r="O107" s="157">
        <v>92.6</v>
      </c>
      <c r="P107" s="281">
        <v>91.5</v>
      </c>
      <c r="Q107" s="281">
        <v>93.6</v>
      </c>
    </row>
    <row r="108" spans="1:17" ht="12" customHeight="1" x14ac:dyDescent="0.2">
      <c r="A108" s="123"/>
      <c r="B108" s="90" t="s">
        <v>2</v>
      </c>
      <c r="C108" s="157">
        <v>91.3</v>
      </c>
      <c r="D108" s="157">
        <v>91.6</v>
      </c>
      <c r="E108" s="157">
        <v>115.3</v>
      </c>
      <c r="F108" s="157">
        <v>90.6</v>
      </c>
      <c r="G108" s="157">
        <v>76.099999999999994</v>
      </c>
      <c r="H108" s="157">
        <v>93.2</v>
      </c>
      <c r="I108" s="157">
        <v>86.9</v>
      </c>
      <c r="J108" s="157">
        <v>92.7</v>
      </c>
      <c r="K108" s="157">
        <v>94.5</v>
      </c>
      <c r="L108" s="157">
        <v>91.1</v>
      </c>
      <c r="M108" s="157">
        <v>96.3</v>
      </c>
      <c r="N108" s="157">
        <v>76.599999999999994</v>
      </c>
      <c r="O108" s="157">
        <v>93.5</v>
      </c>
      <c r="P108" s="281">
        <v>92</v>
      </c>
      <c r="Q108" s="281">
        <v>94.1</v>
      </c>
    </row>
    <row r="109" spans="1:17" ht="20.25" customHeight="1" x14ac:dyDescent="0.2">
      <c r="A109" s="123">
        <v>2015</v>
      </c>
      <c r="B109" s="90" t="s">
        <v>3</v>
      </c>
      <c r="C109" s="157">
        <v>91.7</v>
      </c>
      <c r="D109" s="157">
        <v>91.7</v>
      </c>
      <c r="E109" s="157">
        <v>108.1</v>
      </c>
      <c r="F109" s="157">
        <v>94.4</v>
      </c>
      <c r="G109" s="157">
        <v>92.7</v>
      </c>
      <c r="H109" s="157">
        <v>94.4</v>
      </c>
      <c r="I109" s="157">
        <v>97.1</v>
      </c>
      <c r="J109" s="157">
        <v>94.1</v>
      </c>
      <c r="K109" s="157">
        <v>97.1</v>
      </c>
      <c r="L109" s="157">
        <v>90.6</v>
      </c>
      <c r="M109" s="157">
        <v>95</v>
      </c>
      <c r="N109" s="157">
        <v>76.099999999999994</v>
      </c>
      <c r="O109" s="157">
        <v>93.5</v>
      </c>
      <c r="P109" s="281">
        <v>91</v>
      </c>
      <c r="Q109" s="281">
        <v>94.3</v>
      </c>
    </row>
    <row r="110" spans="1:17" ht="12.75" customHeight="1" x14ac:dyDescent="0.2">
      <c r="A110" s="123"/>
      <c r="B110" s="90" t="s">
        <v>4</v>
      </c>
      <c r="C110" s="157">
        <v>92.2</v>
      </c>
      <c r="D110" s="157">
        <v>92.2</v>
      </c>
      <c r="E110" s="157">
        <v>105.7</v>
      </c>
      <c r="F110" s="157">
        <v>94.7</v>
      </c>
      <c r="G110" s="157">
        <v>92.9</v>
      </c>
      <c r="H110" s="157">
        <v>94.9</v>
      </c>
      <c r="I110" s="157">
        <v>94.3</v>
      </c>
      <c r="J110" s="157">
        <v>96.7</v>
      </c>
      <c r="K110" s="157">
        <v>98.4</v>
      </c>
      <c r="L110" s="157">
        <v>91.1</v>
      </c>
      <c r="M110" s="157">
        <v>96</v>
      </c>
      <c r="N110" s="157">
        <v>77.3</v>
      </c>
      <c r="O110" s="157">
        <v>93.4</v>
      </c>
      <c r="P110" s="281">
        <v>91.9</v>
      </c>
      <c r="Q110" s="281">
        <v>94.7</v>
      </c>
    </row>
    <row r="111" spans="1:17" ht="12.75" customHeight="1" x14ac:dyDescent="0.2">
      <c r="A111" s="123"/>
      <c r="B111" s="90" t="s">
        <v>1</v>
      </c>
      <c r="C111" s="157">
        <v>92.6</v>
      </c>
      <c r="D111" s="157">
        <v>92.5</v>
      </c>
      <c r="E111" s="157">
        <v>102.4</v>
      </c>
      <c r="F111" s="157">
        <v>94.3</v>
      </c>
      <c r="G111" s="157">
        <v>89.5</v>
      </c>
      <c r="H111" s="157">
        <v>94.3</v>
      </c>
      <c r="I111" s="157">
        <v>96.4</v>
      </c>
      <c r="J111" s="157">
        <v>96.8</v>
      </c>
      <c r="K111" s="157">
        <v>96.6</v>
      </c>
      <c r="L111" s="157">
        <v>91.7</v>
      </c>
      <c r="M111" s="157">
        <v>96.1</v>
      </c>
      <c r="N111" s="157">
        <v>78</v>
      </c>
      <c r="O111" s="157">
        <v>93.9</v>
      </c>
      <c r="P111" s="281">
        <v>92.9</v>
      </c>
      <c r="Q111" s="281">
        <v>94.9</v>
      </c>
    </row>
    <row r="112" spans="1:17" ht="12" customHeight="1" x14ac:dyDescent="0.2">
      <c r="A112" s="123"/>
      <c r="B112" s="90" t="s">
        <v>2</v>
      </c>
      <c r="C112" s="157">
        <v>93.3</v>
      </c>
      <c r="D112" s="157">
        <v>93.2</v>
      </c>
      <c r="E112" s="157">
        <v>100</v>
      </c>
      <c r="F112" s="157">
        <v>93.4</v>
      </c>
      <c r="G112" s="157">
        <v>89.5</v>
      </c>
      <c r="H112" s="157">
        <v>93.2</v>
      </c>
      <c r="I112" s="157">
        <v>96</v>
      </c>
      <c r="J112" s="157">
        <v>96.4</v>
      </c>
      <c r="K112" s="157">
        <v>97.1</v>
      </c>
      <c r="L112" s="157">
        <v>92.7</v>
      </c>
      <c r="M112" s="157">
        <v>96.2</v>
      </c>
      <c r="N112" s="157">
        <v>79.8</v>
      </c>
      <c r="O112" s="157">
        <v>95</v>
      </c>
      <c r="P112" s="281">
        <v>93.6</v>
      </c>
      <c r="Q112" s="281">
        <v>95.4</v>
      </c>
    </row>
    <row r="113" spans="1:17" ht="20.25" customHeight="1" x14ac:dyDescent="0.2">
      <c r="A113" s="123">
        <v>2016</v>
      </c>
      <c r="B113" s="90" t="s">
        <v>3</v>
      </c>
      <c r="C113" s="157">
        <v>93.7</v>
      </c>
      <c r="D113" s="157">
        <v>93.4</v>
      </c>
      <c r="E113" s="157">
        <v>91.4</v>
      </c>
      <c r="F113" s="157">
        <v>94.2</v>
      </c>
      <c r="G113" s="157">
        <v>98.6</v>
      </c>
      <c r="H113" s="157">
        <v>92.5</v>
      </c>
      <c r="I113" s="157">
        <v>100.4</v>
      </c>
      <c r="J113" s="157">
        <v>99</v>
      </c>
      <c r="K113" s="157">
        <v>96.5</v>
      </c>
      <c r="L113" s="157">
        <v>93.1</v>
      </c>
      <c r="M113" s="157">
        <v>96.3</v>
      </c>
      <c r="N113" s="157">
        <v>81.599999999999994</v>
      </c>
      <c r="O113" s="157">
        <v>95.8</v>
      </c>
      <c r="P113" s="281">
        <v>93.1</v>
      </c>
      <c r="Q113" s="281">
        <v>95.5</v>
      </c>
    </row>
    <row r="114" spans="1:17" ht="12" customHeight="1" x14ac:dyDescent="0.2">
      <c r="A114" s="123"/>
      <c r="B114" s="90" t="s">
        <v>4</v>
      </c>
      <c r="C114" s="157">
        <v>94.2</v>
      </c>
      <c r="D114" s="157">
        <v>94.1</v>
      </c>
      <c r="E114" s="157">
        <v>92.4</v>
      </c>
      <c r="F114" s="157">
        <v>96.1</v>
      </c>
      <c r="G114" s="157">
        <v>101.7</v>
      </c>
      <c r="H114" s="157">
        <v>94.8</v>
      </c>
      <c r="I114" s="157">
        <v>100.9</v>
      </c>
      <c r="J114" s="157">
        <v>99</v>
      </c>
      <c r="K114" s="157">
        <v>96.2</v>
      </c>
      <c r="L114" s="157">
        <v>93.7</v>
      </c>
      <c r="M114" s="157">
        <v>96.7</v>
      </c>
      <c r="N114" s="157">
        <v>83.3</v>
      </c>
      <c r="O114" s="157">
        <v>96.5</v>
      </c>
      <c r="P114" s="281">
        <v>92.9</v>
      </c>
      <c r="Q114" s="281">
        <v>95.9</v>
      </c>
    </row>
    <row r="115" spans="1:17" ht="12" customHeight="1" x14ac:dyDescent="0.2">
      <c r="A115" s="123"/>
      <c r="B115" s="90" t="s">
        <v>1</v>
      </c>
      <c r="C115" s="157">
        <v>94.7</v>
      </c>
      <c r="D115" s="157">
        <v>94.6</v>
      </c>
      <c r="E115" s="157">
        <v>94</v>
      </c>
      <c r="F115" s="157">
        <v>94.6</v>
      </c>
      <c r="G115" s="157">
        <v>105.3</v>
      </c>
      <c r="H115" s="157">
        <v>93.6</v>
      </c>
      <c r="I115" s="157">
        <v>94.3</v>
      </c>
      <c r="J115" s="157">
        <v>98</v>
      </c>
      <c r="K115" s="157">
        <v>95.4</v>
      </c>
      <c r="L115" s="157">
        <v>94.7</v>
      </c>
      <c r="M115" s="157">
        <v>97.6</v>
      </c>
      <c r="N115" s="157">
        <v>84.8</v>
      </c>
      <c r="O115" s="157">
        <v>97.6</v>
      </c>
      <c r="P115" s="281">
        <v>93.5</v>
      </c>
      <c r="Q115" s="281">
        <v>96.2</v>
      </c>
    </row>
    <row r="116" spans="1:17" ht="12" customHeight="1" x14ac:dyDescent="0.2">
      <c r="A116" s="123"/>
      <c r="B116" s="90" t="s">
        <v>2</v>
      </c>
      <c r="C116" s="157">
        <v>95.3</v>
      </c>
      <c r="D116" s="157">
        <v>95.3</v>
      </c>
      <c r="E116" s="157">
        <v>96.1</v>
      </c>
      <c r="F116" s="157">
        <v>94</v>
      </c>
      <c r="G116" s="157">
        <v>93.7</v>
      </c>
      <c r="H116" s="157">
        <v>93.6</v>
      </c>
      <c r="I116" s="157">
        <v>94.2</v>
      </c>
      <c r="J116" s="157">
        <v>98.5</v>
      </c>
      <c r="K116" s="157">
        <v>96.3</v>
      </c>
      <c r="L116" s="157">
        <v>95.4</v>
      </c>
      <c r="M116" s="157">
        <v>99.3</v>
      </c>
      <c r="N116" s="157">
        <v>85</v>
      </c>
      <c r="O116" s="157">
        <v>98.1</v>
      </c>
      <c r="P116" s="281">
        <v>94.2</v>
      </c>
      <c r="Q116" s="281">
        <v>96.7</v>
      </c>
    </row>
    <row r="117" spans="1:17" ht="19.5" customHeight="1" x14ac:dyDescent="0.2">
      <c r="A117" s="123">
        <v>2017</v>
      </c>
      <c r="B117" s="117" t="s">
        <v>3</v>
      </c>
      <c r="C117" s="157">
        <v>96</v>
      </c>
      <c r="D117" s="157">
        <v>96</v>
      </c>
      <c r="E117" s="157">
        <v>101.1</v>
      </c>
      <c r="F117" s="157">
        <v>93.3</v>
      </c>
      <c r="G117" s="157">
        <v>84.6</v>
      </c>
      <c r="H117" s="157">
        <v>93.7</v>
      </c>
      <c r="I117" s="157">
        <v>88.9</v>
      </c>
      <c r="J117" s="157">
        <v>100.4</v>
      </c>
      <c r="K117" s="157">
        <v>100.1</v>
      </c>
      <c r="L117" s="157">
        <v>96</v>
      </c>
      <c r="M117" s="157">
        <v>99.8</v>
      </c>
      <c r="N117" s="157">
        <v>84.3</v>
      </c>
      <c r="O117" s="157">
        <v>99.1</v>
      </c>
      <c r="P117" s="281">
        <v>95.1</v>
      </c>
      <c r="Q117" s="281">
        <v>97.3</v>
      </c>
    </row>
    <row r="118" spans="1:17" x14ac:dyDescent="0.2">
      <c r="A118" s="123"/>
      <c r="B118" s="124" t="s">
        <v>4</v>
      </c>
      <c r="C118" s="157">
        <v>96.5</v>
      </c>
      <c r="D118" s="157">
        <v>96.5</v>
      </c>
      <c r="E118" s="157">
        <v>100.7</v>
      </c>
      <c r="F118" s="157">
        <v>93.3</v>
      </c>
      <c r="G118" s="157">
        <v>90.1</v>
      </c>
      <c r="H118" s="157">
        <v>93.7</v>
      </c>
      <c r="I118" s="157">
        <v>89.9</v>
      </c>
      <c r="J118" s="157">
        <v>96.6</v>
      </c>
      <c r="K118" s="157">
        <v>100.4</v>
      </c>
      <c r="L118" s="157">
        <v>96.7</v>
      </c>
      <c r="M118" s="157">
        <v>100.8</v>
      </c>
      <c r="N118" s="157">
        <v>84.7</v>
      </c>
      <c r="O118" s="157">
        <v>99.6</v>
      </c>
      <c r="P118" s="281">
        <v>95.9</v>
      </c>
      <c r="Q118" s="281">
        <v>97.7</v>
      </c>
    </row>
    <row r="119" spans="1:17" x14ac:dyDescent="0.2">
      <c r="A119" s="123"/>
      <c r="B119" s="131" t="s">
        <v>1</v>
      </c>
      <c r="C119" s="157">
        <v>97</v>
      </c>
      <c r="D119" s="157">
        <v>97</v>
      </c>
      <c r="E119" s="157">
        <v>97.6</v>
      </c>
      <c r="F119" s="157">
        <v>94.8</v>
      </c>
      <c r="G119" s="157">
        <v>96</v>
      </c>
      <c r="H119" s="157">
        <v>94.7</v>
      </c>
      <c r="I119" s="157">
        <v>91.8</v>
      </c>
      <c r="J119" s="157">
        <v>98.7</v>
      </c>
      <c r="K119" s="157">
        <v>100</v>
      </c>
      <c r="L119" s="157">
        <v>97.2</v>
      </c>
      <c r="M119" s="157">
        <v>101.2</v>
      </c>
      <c r="N119" s="157">
        <v>86.2</v>
      </c>
      <c r="O119" s="157">
        <v>99.9</v>
      </c>
      <c r="P119" s="281">
        <v>96.4</v>
      </c>
      <c r="Q119" s="281">
        <v>98</v>
      </c>
    </row>
    <row r="120" spans="1:17" x14ac:dyDescent="0.2">
      <c r="A120" s="123"/>
      <c r="B120" s="131" t="s">
        <v>2</v>
      </c>
      <c r="C120" s="157">
        <v>97.6</v>
      </c>
      <c r="D120" s="157">
        <v>97.5</v>
      </c>
      <c r="E120" s="157">
        <v>91.6</v>
      </c>
      <c r="F120" s="157">
        <v>96.8</v>
      </c>
      <c r="G120" s="157">
        <v>97.6</v>
      </c>
      <c r="H120" s="157">
        <v>97</v>
      </c>
      <c r="I120" s="157">
        <v>91.7</v>
      </c>
      <c r="J120" s="157">
        <v>101</v>
      </c>
      <c r="K120" s="157">
        <v>100.5</v>
      </c>
      <c r="L120" s="157">
        <v>97.6</v>
      </c>
      <c r="M120" s="157">
        <v>100.1</v>
      </c>
      <c r="N120" s="157">
        <v>88.7</v>
      </c>
      <c r="O120" s="157">
        <v>100</v>
      </c>
      <c r="P120" s="281">
        <v>96.7</v>
      </c>
      <c r="Q120" s="281">
        <v>98.5</v>
      </c>
    </row>
    <row r="121" spans="1:17" ht="19.5" customHeight="1" x14ac:dyDescent="0.2">
      <c r="A121" s="123">
        <v>2018</v>
      </c>
      <c r="B121" s="136" t="s">
        <v>3</v>
      </c>
      <c r="C121" s="157">
        <v>97.8</v>
      </c>
      <c r="D121" s="157">
        <v>97.7</v>
      </c>
      <c r="E121" s="157">
        <v>81.400000000000006</v>
      </c>
      <c r="F121" s="157">
        <v>97.2</v>
      </c>
      <c r="G121" s="157">
        <v>81.3</v>
      </c>
      <c r="H121" s="157">
        <v>99.3</v>
      </c>
      <c r="I121" s="157">
        <v>91.3</v>
      </c>
      <c r="J121" s="157">
        <v>99.9</v>
      </c>
      <c r="K121" s="157">
        <v>98.3</v>
      </c>
      <c r="L121" s="157">
        <v>97.7</v>
      </c>
      <c r="M121" s="157">
        <v>96.5</v>
      </c>
      <c r="N121" s="157">
        <v>90.1</v>
      </c>
      <c r="O121" s="157">
        <v>100.8</v>
      </c>
      <c r="P121" s="281">
        <v>97.3</v>
      </c>
      <c r="Q121" s="281">
        <v>98.5</v>
      </c>
    </row>
    <row r="122" spans="1:17" ht="12" customHeight="1" x14ac:dyDescent="0.2">
      <c r="A122" s="123"/>
      <c r="B122" s="173" t="s">
        <v>4</v>
      </c>
      <c r="C122" s="157">
        <v>98.2</v>
      </c>
      <c r="D122" s="283">
        <v>98.1</v>
      </c>
      <c r="E122" s="157">
        <v>82.8</v>
      </c>
      <c r="F122" s="283">
        <v>97.5</v>
      </c>
      <c r="G122" s="283">
        <v>93.9</v>
      </c>
      <c r="H122" s="283">
        <v>99.3</v>
      </c>
      <c r="I122" s="283">
        <v>85.7</v>
      </c>
      <c r="J122" s="283">
        <v>100.6</v>
      </c>
      <c r="K122" s="283">
        <v>98.3</v>
      </c>
      <c r="L122" s="283">
        <v>98.2</v>
      </c>
      <c r="M122" s="283">
        <v>98.8</v>
      </c>
      <c r="N122" s="283">
        <v>93.2</v>
      </c>
      <c r="O122" s="283">
        <v>100.2</v>
      </c>
      <c r="P122" s="283">
        <v>97.5</v>
      </c>
      <c r="Q122" s="354">
        <v>98.8</v>
      </c>
    </row>
    <row r="123" spans="1:17" x14ac:dyDescent="0.2">
      <c r="A123" s="123"/>
      <c r="B123" s="173" t="s">
        <v>1</v>
      </c>
      <c r="C123" s="157">
        <v>98.7</v>
      </c>
      <c r="D123" s="157">
        <v>98.6</v>
      </c>
      <c r="E123" s="157">
        <v>86.1</v>
      </c>
      <c r="F123" s="157">
        <v>98.3</v>
      </c>
      <c r="G123" s="157">
        <v>104.9</v>
      </c>
      <c r="H123" s="157">
        <v>99.1</v>
      </c>
      <c r="I123" s="157">
        <v>86.9</v>
      </c>
      <c r="J123" s="157">
        <v>101.2</v>
      </c>
      <c r="K123" s="157">
        <v>98.9</v>
      </c>
      <c r="L123" s="157">
        <v>98.8</v>
      </c>
      <c r="M123" s="157">
        <v>100.7</v>
      </c>
      <c r="N123" s="157">
        <v>95.1</v>
      </c>
      <c r="O123" s="157">
        <v>99.9</v>
      </c>
      <c r="P123" s="157">
        <v>97.8</v>
      </c>
      <c r="Q123" s="353">
        <v>99.2</v>
      </c>
    </row>
    <row r="124" spans="1:17" x14ac:dyDescent="0.2">
      <c r="A124" s="123"/>
      <c r="B124" s="173" t="s">
        <v>2</v>
      </c>
      <c r="C124" s="157">
        <v>99</v>
      </c>
      <c r="D124" s="157">
        <v>98.8</v>
      </c>
      <c r="E124" s="157">
        <v>91.9</v>
      </c>
      <c r="F124" s="157">
        <v>97.7</v>
      </c>
      <c r="G124" s="157">
        <v>111.5</v>
      </c>
      <c r="H124" s="157">
        <v>97.7</v>
      </c>
      <c r="I124" s="157">
        <v>86.9</v>
      </c>
      <c r="J124" s="157">
        <v>99.5</v>
      </c>
      <c r="K124" s="157">
        <v>98.7</v>
      </c>
      <c r="L124" s="157">
        <v>99.2</v>
      </c>
      <c r="M124" s="157">
        <v>102</v>
      </c>
      <c r="N124" s="157">
        <v>97.6</v>
      </c>
      <c r="O124" s="157">
        <v>99.4</v>
      </c>
      <c r="P124" s="157">
        <v>98.1</v>
      </c>
      <c r="Q124" s="353">
        <v>99.3</v>
      </c>
    </row>
    <row r="125" spans="1:17" ht="21.75" customHeight="1" x14ac:dyDescent="0.2">
      <c r="A125" s="123">
        <v>2019</v>
      </c>
      <c r="B125" s="173" t="s">
        <v>3</v>
      </c>
      <c r="C125" s="157">
        <v>99.6</v>
      </c>
      <c r="D125" s="283">
        <v>99.4</v>
      </c>
      <c r="E125" s="157">
        <v>96.8</v>
      </c>
      <c r="F125" s="283">
        <v>99.5</v>
      </c>
      <c r="G125" s="283">
        <v>108.6</v>
      </c>
      <c r="H125" s="283">
        <v>100.2</v>
      </c>
      <c r="I125" s="283">
        <v>88.9</v>
      </c>
      <c r="J125" s="283">
        <v>99.1</v>
      </c>
      <c r="K125" s="283">
        <v>100.2</v>
      </c>
      <c r="L125" s="283">
        <v>99.5</v>
      </c>
      <c r="M125" s="283">
        <v>100.9</v>
      </c>
      <c r="N125" s="283">
        <v>99.9</v>
      </c>
      <c r="O125" s="283">
        <v>99.4</v>
      </c>
      <c r="P125" s="283">
        <v>98.8</v>
      </c>
      <c r="Q125" s="354">
        <v>99.8</v>
      </c>
    </row>
    <row r="126" spans="1:17" x14ac:dyDescent="0.2">
      <c r="A126" s="123"/>
      <c r="B126" s="173" t="s">
        <v>4</v>
      </c>
      <c r="C126" s="157">
        <v>99.7</v>
      </c>
      <c r="D126" s="283">
        <v>99.6</v>
      </c>
      <c r="E126" s="157">
        <v>98</v>
      </c>
      <c r="F126" s="283">
        <v>98.9</v>
      </c>
      <c r="G126" s="283">
        <v>98.9</v>
      </c>
      <c r="H126" s="283">
        <v>98.7</v>
      </c>
      <c r="I126" s="283">
        <v>99</v>
      </c>
      <c r="J126" s="283">
        <v>100.3</v>
      </c>
      <c r="K126" s="283">
        <v>99.6</v>
      </c>
      <c r="L126" s="283">
        <v>99.8</v>
      </c>
      <c r="M126" s="283">
        <v>101</v>
      </c>
      <c r="N126" s="283">
        <v>100.6</v>
      </c>
      <c r="O126" s="283">
        <v>99.1</v>
      </c>
      <c r="P126" s="283">
        <v>99.5</v>
      </c>
      <c r="Q126" s="354">
        <v>99.8</v>
      </c>
    </row>
    <row r="127" spans="1:17" x14ac:dyDescent="0.2">
      <c r="A127" s="123"/>
      <c r="B127" s="173" t="s">
        <v>1</v>
      </c>
      <c r="C127" s="157">
        <v>100.3</v>
      </c>
      <c r="D127" s="283">
        <v>100.4</v>
      </c>
      <c r="E127" s="157">
        <v>101.8</v>
      </c>
      <c r="F127" s="283">
        <v>100</v>
      </c>
      <c r="G127" s="283">
        <v>98.3</v>
      </c>
      <c r="H127" s="283">
        <v>99.9</v>
      </c>
      <c r="I127" s="283">
        <v>101.4</v>
      </c>
      <c r="J127" s="283">
        <v>100.3</v>
      </c>
      <c r="K127" s="283">
        <v>100.4</v>
      </c>
      <c r="L127" s="283">
        <v>100.5</v>
      </c>
      <c r="M127" s="283">
        <v>100.2</v>
      </c>
      <c r="N127" s="283">
        <v>100.4</v>
      </c>
      <c r="O127" s="283">
        <v>100.6</v>
      </c>
      <c r="P127" s="283">
        <v>100.5</v>
      </c>
      <c r="Q127" s="354">
        <v>100.3</v>
      </c>
    </row>
    <row r="128" spans="1:17" x14ac:dyDescent="0.2">
      <c r="A128" s="123"/>
      <c r="B128" s="173" t="s">
        <v>2</v>
      </c>
      <c r="C128" s="157">
        <v>100.3</v>
      </c>
      <c r="D128" s="283">
        <v>100.5</v>
      </c>
      <c r="E128" s="157">
        <v>103.5</v>
      </c>
      <c r="F128" s="283">
        <v>101.5</v>
      </c>
      <c r="G128" s="283">
        <v>94.2</v>
      </c>
      <c r="H128" s="283">
        <v>101.2</v>
      </c>
      <c r="I128" s="283">
        <v>110.6</v>
      </c>
      <c r="J128" s="283">
        <v>100.2</v>
      </c>
      <c r="K128" s="283">
        <v>99.7</v>
      </c>
      <c r="L128" s="283">
        <v>100.2</v>
      </c>
      <c r="M128" s="283">
        <v>97.9</v>
      </c>
      <c r="N128" s="283">
        <v>99.1</v>
      </c>
      <c r="O128" s="283">
        <v>100.9</v>
      </c>
      <c r="P128" s="283">
        <v>101.1</v>
      </c>
      <c r="Q128" s="354">
        <v>100.1</v>
      </c>
    </row>
    <row r="129" spans="1:17" ht="21.75" customHeight="1" x14ac:dyDescent="0.2">
      <c r="A129" s="123">
        <v>2020</v>
      </c>
      <c r="B129" s="173" t="s">
        <v>3</v>
      </c>
      <c r="C129" s="157">
        <v>97.7</v>
      </c>
      <c r="D129" s="283">
        <v>98</v>
      </c>
      <c r="E129" s="157">
        <v>102.7</v>
      </c>
      <c r="F129" s="283">
        <v>102.5</v>
      </c>
      <c r="G129" s="283">
        <v>96.7</v>
      </c>
      <c r="H129" s="283">
        <v>102.2</v>
      </c>
      <c r="I129" s="283">
        <v>107.4</v>
      </c>
      <c r="J129" s="283">
        <v>104.3</v>
      </c>
      <c r="K129" s="283">
        <v>98</v>
      </c>
      <c r="L129" s="283">
        <v>97.2</v>
      </c>
      <c r="M129" s="283">
        <v>90</v>
      </c>
      <c r="N129" s="283">
        <v>95.5</v>
      </c>
      <c r="O129" s="283">
        <v>101.1</v>
      </c>
      <c r="P129" s="283">
        <v>96.5</v>
      </c>
      <c r="Q129" s="354">
        <v>97.4</v>
      </c>
    </row>
    <row r="130" spans="1:17" x14ac:dyDescent="0.2">
      <c r="A130" s="123"/>
      <c r="B130" s="173" t="s">
        <v>4</v>
      </c>
      <c r="C130" s="157">
        <v>77.2</v>
      </c>
      <c r="D130" s="283">
        <v>77.2</v>
      </c>
      <c r="E130" s="157">
        <v>91.1</v>
      </c>
      <c r="F130" s="283">
        <v>88.7</v>
      </c>
      <c r="G130" s="283">
        <v>99.3</v>
      </c>
      <c r="H130" s="283">
        <v>83.8</v>
      </c>
      <c r="I130" s="283">
        <v>103.5</v>
      </c>
      <c r="J130" s="283">
        <v>100.1</v>
      </c>
      <c r="K130" s="283">
        <v>63.4</v>
      </c>
      <c r="L130" s="283">
        <v>76.599999999999994</v>
      </c>
      <c r="M130" s="283">
        <v>56.8</v>
      </c>
      <c r="N130" s="283">
        <v>76.8</v>
      </c>
      <c r="O130" s="283">
        <v>92.7</v>
      </c>
      <c r="P130" s="283">
        <v>63.5</v>
      </c>
      <c r="Q130" s="354">
        <v>76.900000000000006</v>
      </c>
    </row>
    <row r="131" spans="1:17" x14ac:dyDescent="0.2">
      <c r="A131" s="123"/>
      <c r="B131" s="173" t="s">
        <v>1</v>
      </c>
      <c r="C131" s="157">
        <v>90</v>
      </c>
      <c r="D131" s="283">
        <v>90.4</v>
      </c>
      <c r="E131" s="157">
        <v>95.9</v>
      </c>
      <c r="F131" s="283">
        <v>104.8</v>
      </c>
      <c r="G131" s="283">
        <v>96.4</v>
      </c>
      <c r="H131" s="283">
        <v>104.2</v>
      </c>
      <c r="I131" s="283">
        <v>113.7</v>
      </c>
      <c r="J131" s="283">
        <v>106.1</v>
      </c>
      <c r="K131" s="283">
        <v>89.9</v>
      </c>
      <c r="L131" s="283">
        <v>88.1</v>
      </c>
      <c r="M131" s="283">
        <v>83.7</v>
      </c>
      <c r="N131" s="283">
        <v>87.8</v>
      </c>
      <c r="O131" s="283">
        <v>95.7</v>
      </c>
      <c r="P131" s="283">
        <v>79.099999999999994</v>
      </c>
      <c r="Q131" s="354">
        <v>89.5</v>
      </c>
    </row>
    <row r="132" spans="1:17" x14ac:dyDescent="0.2">
      <c r="A132" s="123"/>
      <c r="B132" s="173" t="s">
        <v>2</v>
      </c>
      <c r="C132" s="157">
        <v>91.1</v>
      </c>
      <c r="D132" s="283">
        <v>91.7</v>
      </c>
      <c r="E132" s="157">
        <v>96.4</v>
      </c>
      <c r="F132" s="283">
        <v>109</v>
      </c>
      <c r="G132" s="283">
        <v>94.6</v>
      </c>
      <c r="H132" s="283">
        <v>110.3</v>
      </c>
      <c r="I132" s="283">
        <v>111.7</v>
      </c>
      <c r="J132" s="283">
        <v>108.5</v>
      </c>
      <c r="K132" s="283">
        <v>94.5</v>
      </c>
      <c r="L132" s="283">
        <v>88.6</v>
      </c>
      <c r="M132" s="283">
        <v>76</v>
      </c>
      <c r="N132" s="283">
        <v>89.8</v>
      </c>
      <c r="O132" s="283">
        <v>97.7</v>
      </c>
      <c r="P132" s="283">
        <v>81.599999999999994</v>
      </c>
      <c r="Q132" s="354">
        <v>90.5</v>
      </c>
    </row>
    <row r="133" spans="1:17" ht="21.75" customHeight="1" x14ac:dyDescent="0.2">
      <c r="A133" s="123">
        <v>2021</v>
      </c>
      <c r="B133" s="173" t="s">
        <v>3</v>
      </c>
      <c r="C133" s="157">
        <v>90.1</v>
      </c>
      <c r="D133" s="283">
        <v>90.8</v>
      </c>
      <c r="E133" s="157">
        <v>98.5</v>
      </c>
      <c r="F133" s="283">
        <v>109</v>
      </c>
      <c r="G133" s="283">
        <v>90</v>
      </c>
      <c r="H133" s="283">
        <v>109.5</v>
      </c>
      <c r="I133" s="283">
        <v>117.5</v>
      </c>
      <c r="J133" s="283">
        <v>111.4</v>
      </c>
      <c r="K133" s="283">
        <v>95.5</v>
      </c>
      <c r="L133" s="283">
        <v>87.1</v>
      </c>
      <c r="M133" s="283">
        <v>70.099999999999994</v>
      </c>
      <c r="N133" s="283">
        <v>89.7</v>
      </c>
      <c r="O133" s="283">
        <v>99.7</v>
      </c>
      <c r="P133" s="283">
        <v>77.099999999999994</v>
      </c>
      <c r="Q133" s="354">
        <v>89.5</v>
      </c>
    </row>
    <row r="134" spans="1:17" x14ac:dyDescent="0.2">
      <c r="A134" s="123"/>
      <c r="B134" s="173" t="s">
        <v>4</v>
      </c>
      <c r="C134" s="157">
        <v>96</v>
      </c>
      <c r="D134" s="283">
        <v>97</v>
      </c>
      <c r="E134" s="157">
        <v>100.7</v>
      </c>
      <c r="F134" s="283">
        <v>109.3</v>
      </c>
      <c r="G134" s="283">
        <v>73.099999999999994</v>
      </c>
      <c r="H134" s="283">
        <v>111</v>
      </c>
      <c r="I134" s="283">
        <v>122.7</v>
      </c>
      <c r="J134" s="283">
        <v>112</v>
      </c>
      <c r="K134" s="283">
        <v>99.2</v>
      </c>
      <c r="L134" s="283">
        <v>93.8</v>
      </c>
      <c r="M134" s="283">
        <v>85.5</v>
      </c>
      <c r="N134" s="283">
        <v>93</v>
      </c>
      <c r="O134" s="283">
        <v>100.9</v>
      </c>
      <c r="P134" s="283">
        <v>88.5</v>
      </c>
      <c r="Q134" s="354">
        <v>95.3</v>
      </c>
    </row>
    <row r="135" spans="1:17" x14ac:dyDescent="0.2">
      <c r="A135" s="123"/>
      <c r="B135" s="173" t="s">
        <v>1</v>
      </c>
      <c r="C135" s="157">
        <v>97.7</v>
      </c>
      <c r="D135" s="283">
        <v>98.5</v>
      </c>
      <c r="E135" s="157">
        <v>104.4</v>
      </c>
      <c r="F135" s="283">
        <v>108.8</v>
      </c>
      <c r="G135" s="283">
        <v>90.9</v>
      </c>
      <c r="H135" s="283">
        <v>110</v>
      </c>
      <c r="I135" s="283">
        <v>111.1</v>
      </c>
      <c r="J135" s="283">
        <v>113</v>
      </c>
      <c r="K135" s="283">
        <v>97.6</v>
      </c>
      <c r="L135" s="283">
        <v>96</v>
      </c>
      <c r="M135" s="283">
        <v>89.7</v>
      </c>
      <c r="N135" s="283">
        <v>94.9</v>
      </c>
      <c r="O135" s="283">
        <v>101.8</v>
      </c>
      <c r="P135" s="283">
        <v>92</v>
      </c>
      <c r="Q135" s="354">
        <v>96.8</v>
      </c>
    </row>
    <row r="136" spans="1:17" x14ac:dyDescent="0.2">
      <c r="A136" s="123"/>
      <c r="B136" s="173" t="s">
        <v>2</v>
      </c>
      <c r="C136" s="157">
        <v>99.1</v>
      </c>
      <c r="D136" s="283">
        <v>100.1</v>
      </c>
      <c r="E136" s="157">
        <v>104.7</v>
      </c>
      <c r="F136" s="283">
        <v>107.4</v>
      </c>
      <c r="G136" s="283">
        <v>87.8</v>
      </c>
      <c r="H136" s="283">
        <v>108.6</v>
      </c>
      <c r="I136" s="283">
        <v>107.2</v>
      </c>
      <c r="J136" s="283">
        <v>115.2</v>
      </c>
      <c r="K136" s="283">
        <v>99</v>
      </c>
      <c r="L136" s="283">
        <v>98</v>
      </c>
      <c r="M136" s="283">
        <v>88</v>
      </c>
      <c r="N136" s="283">
        <v>98.3</v>
      </c>
      <c r="O136" s="283">
        <v>103.5</v>
      </c>
      <c r="P136" s="283">
        <v>96</v>
      </c>
      <c r="Q136" s="354">
        <v>98.2</v>
      </c>
    </row>
    <row r="137" spans="1:17" ht="19.149999999999999" customHeight="1" x14ac:dyDescent="0.2">
      <c r="A137" s="123">
        <v>2022</v>
      </c>
      <c r="B137" s="173" t="s">
        <v>3</v>
      </c>
      <c r="C137" s="157">
        <v>99.6</v>
      </c>
      <c r="D137" s="283">
        <v>100.5</v>
      </c>
      <c r="E137" s="157">
        <v>105.3</v>
      </c>
      <c r="F137" s="283">
        <v>107.1</v>
      </c>
      <c r="G137" s="283">
        <v>89.5</v>
      </c>
      <c r="H137" s="283">
        <v>107.2</v>
      </c>
      <c r="I137" s="283">
        <v>111.6</v>
      </c>
      <c r="J137" s="283">
        <v>116.3</v>
      </c>
      <c r="K137" s="283">
        <v>102</v>
      </c>
      <c r="L137" s="283">
        <v>98.5</v>
      </c>
      <c r="M137" s="283">
        <v>87.9</v>
      </c>
      <c r="N137" s="283">
        <v>102.1</v>
      </c>
      <c r="O137" s="283">
        <v>104</v>
      </c>
      <c r="P137" s="283">
        <v>95.2</v>
      </c>
      <c r="Q137" s="354">
        <v>98.3</v>
      </c>
    </row>
    <row r="138" spans="1:17" x14ac:dyDescent="0.2">
      <c r="A138" s="123"/>
      <c r="B138" s="173" t="s">
        <v>4</v>
      </c>
      <c r="C138" s="157">
        <v>99.7</v>
      </c>
      <c r="D138" s="283">
        <v>100.6</v>
      </c>
      <c r="E138" s="157">
        <v>106</v>
      </c>
      <c r="F138" s="283">
        <v>105.8</v>
      </c>
      <c r="G138" s="283">
        <v>87.1</v>
      </c>
      <c r="H138" s="283">
        <v>105.7</v>
      </c>
      <c r="I138" s="283">
        <v>111.8</v>
      </c>
      <c r="J138" s="283">
        <v>116.2</v>
      </c>
      <c r="K138" s="283">
        <v>103.4</v>
      </c>
      <c r="L138" s="283">
        <v>98.9</v>
      </c>
      <c r="M138" s="283">
        <v>88.4</v>
      </c>
      <c r="N138" s="283">
        <v>102.8</v>
      </c>
      <c r="O138" s="283">
        <v>104.8</v>
      </c>
      <c r="P138" s="283">
        <v>94.5</v>
      </c>
      <c r="Q138" s="354">
        <v>98.3</v>
      </c>
    </row>
    <row r="139" spans="1:17" x14ac:dyDescent="0.2">
      <c r="A139" s="123"/>
      <c r="B139" s="173" t="s">
        <v>1</v>
      </c>
      <c r="C139" s="157">
        <v>99.5</v>
      </c>
      <c r="D139" s="283">
        <v>100.5</v>
      </c>
      <c r="E139" s="157">
        <v>106</v>
      </c>
      <c r="F139" s="283">
        <v>103.1</v>
      </c>
      <c r="G139" s="283">
        <v>86</v>
      </c>
      <c r="H139" s="283">
        <v>102.7</v>
      </c>
      <c r="I139" s="283">
        <v>110.1</v>
      </c>
      <c r="J139" s="283">
        <v>113.6</v>
      </c>
      <c r="K139" s="283">
        <v>103.8</v>
      </c>
      <c r="L139" s="283">
        <v>99.1</v>
      </c>
      <c r="M139" s="283">
        <v>87.8</v>
      </c>
      <c r="N139" s="283">
        <v>103.8</v>
      </c>
      <c r="O139" s="283">
        <v>104.9</v>
      </c>
      <c r="P139" s="283">
        <v>95</v>
      </c>
      <c r="Q139" s="354">
        <v>98.1</v>
      </c>
    </row>
    <row r="140" spans="1:17" ht="13.5" thickBot="1" x14ac:dyDescent="0.25">
      <c r="A140" s="123"/>
      <c r="B140" s="173" t="s">
        <v>2</v>
      </c>
      <c r="C140" s="157">
        <v>99.5</v>
      </c>
      <c r="D140" s="283">
        <v>100.5</v>
      </c>
      <c r="E140" s="157">
        <v>105.4</v>
      </c>
      <c r="F140" s="283">
        <v>102.9</v>
      </c>
      <c r="G140" s="283">
        <v>84.6</v>
      </c>
      <c r="H140" s="283">
        <v>102.6</v>
      </c>
      <c r="I140" s="283">
        <v>108.7</v>
      </c>
      <c r="J140" s="283">
        <v>114.4</v>
      </c>
      <c r="K140" s="283">
        <v>104.1</v>
      </c>
      <c r="L140" s="283">
        <v>99.2</v>
      </c>
      <c r="M140" s="283">
        <v>87.9</v>
      </c>
      <c r="N140" s="283">
        <v>102.8</v>
      </c>
      <c r="O140" s="283">
        <v>105.4</v>
      </c>
      <c r="P140" s="283">
        <v>94.8</v>
      </c>
      <c r="Q140" s="354">
        <v>98.1</v>
      </c>
    </row>
    <row r="141" spans="1:17" ht="12.75" customHeight="1" x14ac:dyDescent="0.2">
      <c r="A141" s="89" t="s">
        <v>210</v>
      </c>
      <c r="B141" s="88"/>
      <c r="C141" s="158"/>
      <c r="D141" s="284"/>
      <c r="E141" s="284"/>
      <c r="F141" s="284"/>
      <c r="G141" s="284"/>
      <c r="H141" s="284"/>
      <c r="I141" s="284"/>
      <c r="J141" s="284"/>
      <c r="K141" s="284"/>
      <c r="L141" s="284"/>
      <c r="M141" s="284"/>
      <c r="N141" s="284"/>
      <c r="O141" s="284"/>
      <c r="P141" s="284"/>
      <c r="Q141" s="355"/>
    </row>
    <row r="142" spans="1:17" s="99" customFormat="1" ht="18.75" customHeight="1" x14ac:dyDescent="0.2">
      <c r="A142" s="194" t="s">
        <v>256</v>
      </c>
      <c r="C142" s="285" t="s">
        <v>179</v>
      </c>
      <c r="D142" s="285" t="s">
        <v>188</v>
      </c>
      <c r="E142" s="285" t="s">
        <v>190</v>
      </c>
      <c r="F142" s="285" t="s">
        <v>191</v>
      </c>
      <c r="G142" s="285" t="s">
        <v>192</v>
      </c>
      <c r="H142" s="285" t="s">
        <v>193</v>
      </c>
      <c r="I142" s="285" t="s">
        <v>194</v>
      </c>
      <c r="J142" s="285" t="s">
        <v>195</v>
      </c>
      <c r="K142" s="285" t="s">
        <v>196</v>
      </c>
      <c r="L142" s="285" t="s">
        <v>197</v>
      </c>
      <c r="M142" s="285" t="s">
        <v>198</v>
      </c>
      <c r="N142" s="285" t="s">
        <v>182</v>
      </c>
      <c r="O142" s="285" t="s">
        <v>183</v>
      </c>
      <c r="P142" s="285" t="s">
        <v>184</v>
      </c>
      <c r="Q142" s="356" t="s">
        <v>213</v>
      </c>
    </row>
    <row r="143" spans="1:17" ht="12.75" customHeight="1" x14ac:dyDescent="0.2">
      <c r="A143" s="90">
        <v>2018</v>
      </c>
      <c r="C143" s="157">
        <v>1.7</v>
      </c>
      <c r="D143" s="157">
        <v>1.6</v>
      </c>
      <c r="E143" s="157">
        <v>-12.5</v>
      </c>
      <c r="F143" s="157">
        <v>3.3</v>
      </c>
      <c r="G143" s="157">
        <v>6.3</v>
      </c>
      <c r="H143" s="157">
        <v>4.3</v>
      </c>
      <c r="I143" s="157">
        <v>-3.2</v>
      </c>
      <c r="J143" s="157">
        <v>1.1000000000000001</v>
      </c>
      <c r="K143" s="157">
        <v>-1.7</v>
      </c>
      <c r="L143" s="157">
        <v>1.7</v>
      </c>
      <c r="M143" s="157">
        <v>-1</v>
      </c>
      <c r="N143" s="157">
        <v>9.4</v>
      </c>
      <c r="O143" s="157">
        <v>0.4</v>
      </c>
      <c r="P143" s="281">
        <v>1.7</v>
      </c>
      <c r="Q143" s="281">
        <v>1.1000000000000001</v>
      </c>
    </row>
    <row r="144" spans="1:17" ht="12.75" customHeight="1" x14ac:dyDescent="0.2">
      <c r="A144" s="90">
        <v>2019</v>
      </c>
      <c r="C144" s="157">
        <v>1.6</v>
      </c>
      <c r="D144" s="157">
        <v>1.7</v>
      </c>
      <c r="E144" s="157">
        <v>16.899999999999999</v>
      </c>
      <c r="F144" s="157">
        <v>2.2999999999999998</v>
      </c>
      <c r="G144" s="157">
        <v>2.2000000000000002</v>
      </c>
      <c r="H144" s="157">
        <v>1.2</v>
      </c>
      <c r="I144" s="157">
        <v>14</v>
      </c>
      <c r="J144" s="157">
        <v>-0.3</v>
      </c>
      <c r="K144" s="157">
        <v>1.5</v>
      </c>
      <c r="L144" s="157">
        <v>1.5</v>
      </c>
      <c r="M144" s="157">
        <v>0.5</v>
      </c>
      <c r="N144" s="157">
        <v>6.4</v>
      </c>
      <c r="O144" s="157">
        <v>-0.1</v>
      </c>
      <c r="P144" s="281">
        <v>2.4</v>
      </c>
      <c r="Q144" s="281">
        <v>1.1000000000000001</v>
      </c>
    </row>
    <row r="145" spans="1:17" ht="12.75" customHeight="1" x14ac:dyDescent="0.2">
      <c r="A145" s="90">
        <v>2020</v>
      </c>
      <c r="C145" s="157">
        <v>-11</v>
      </c>
      <c r="D145" s="157">
        <v>-10.6</v>
      </c>
      <c r="E145" s="157">
        <v>-3.5</v>
      </c>
      <c r="F145" s="157">
        <v>1.2</v>
      </c>
      <c r="G145" s="157">
        <v>-3.2</v>
      </c>
      <c r="H145" s="157">
        <v>0.1</v>
      </c>
      <c r="I145" s="157">
        <v>9.1</v>
      </c>
      <c r="J145" s="157">
        <v>4.8</v>
      </c>
      <c r="K145" s="157">
        <v>-13.5</v>
      </c>
      <c r="L145" s="157">
        <v>-12.4</v>
      </c>
      <c r="M145" s="157">
        <v>-23.3</v>
      </c>
      <c r="N145" s="157">
        <v>-12.5</v>
      </c>
      <c r="O145" s="157">
        <v>-3.2</v>
      </c>
      <c r="P145" s="157">
        <v>-19.8</v>
      </c>
      <c r="Q145" s="281">
        <v>-11.4</v>
      </c>
    </row>
    <row r="146" spans="1:17" ht="12.75" customHeight="1" x14ac:dyDescent="0.2">
      <c r="A146" s="90">
        <v>2021</v>
      </c>
      <c r="C146" s="157">
        <v>7.6</v>
      </c>
      <c r="D146" s="157">
        <v>8.1</v>
      </c>
      <c r="E146" s="157">
        <v>5.8</v>
      </c>
      <c r="F146" s="157">
        <v>7.3</v>
      </c>
      <c r="G146" s="157">
        <v>-11.7</v>
      </c>
      <c r="H146" s="157">
        <v>9.6999999999999993</v>
      </c>
      <c r="I146" s="157">
        <v>5.0999999999999996</v>
      </c>
      <c r="J146" s="157">
        <v>7.8</v>
      </c>
      <c r="K146" s="157">
        <v>13.1</v>
      </c>
      <c r="L146" s="157">
        <v>7</v>
      </c>
      <c r="M146" s="157">
        <v>8.6999999999999993</v>
      </c>
      <c r="N146" s="157">
        <v>7.4</v>
      </c>
      <c r="O146" s="157">
        <v>4.8</v>
      </c>
      <c r="P146" s="157">
        <v>10.3</v>
      </c>
      <c r="Q146" s="281">
        <v>7.2</v>
      </c>
    </row>
    <row r="147" spans="1:17" ht="12.75" customHeight="1" x14ac:dyDescent="0.2">
      <c r="A147" s="90">
        <v>2022</v>
      </c>
      <c r="C147" s="157">
        <v>4</v>
      </c>
      <c r="D147" s="157">
        <v>4</v>
      </c>
      <c r="E147" s="157">
        <v>3.5</v>
      </c>
      <c r="F147" s="157">
        <v>-3.6</v>
      </c>
      <c r="G147" s="157">
        <v>1.6</v>
      </c>
      <c r="H147" s="157">
        <v>-4.8</v>
      </c>
      <c r="I147" s="157">
        <v>-3.5</v>
      </c>
      <c r="J147" s="157">
        <v>2</v>
      </c>
      <c r="K147" s="157">
        <v>5.6</v>
      </c>
      <c r="L147" s="157">
        <v>5.5</v>
      </c>
      <c r="M147" s="157">
        <v>5.6</v>
      </c>
      <c r="N147" s="157">
        <v>9.5</v>
      </c>
      <c r="O147" s="157">
        <v>3.3</v>
      </c>
      <c r="P147" s="157">
        <v>7.3</v>
      </c>
      <c r="Q147" s="281">
        <v>3.4</v>
      </c>
    </row>
    <row r="148" spans="1:17" ht="12.75" customHeight="1" x14ac:dyDescent="0.2">
      <c r="A148" s="112"/>
      <c r="C148" s="157"/>
      <c r="D148" s="157"/>
      <c r="E148" s="157"/>
      <c r="F148" s="157"/>
      <c r="G148" s="157"/>
      <c r="H148" s="157"/>
      <c r="I148" s="157"/>
      <c r="J148" s="157"/>
      <c r="K148" s="157"/>
      <c r="L148" s="157"/>
      <c r="M148" s="157"/>
      <c r="N148" s="157"/>
      <c r="O148" s="157"/>
      <c r="P148" s="157"/>
      <c r="Q148" s="353"/>
    </row>
    <row r="149" spans="1:17" ht="12.75" customHeight="1" x14ac:dyDescent="0.2">
      <c r="A149" s="112" t="s">
        <v>209</v>
      </c>
      <c r="C149" s="157"/>
      <c r="D149" s="157"/>
      <c r="E149" s="157"/>
      <c r="F149" s="157"/>
      <c r="G149" s="157"/>
      <c r="H149" s="157"/>
      <c r="I149" s="157"/>
      <c r="J149" s="157"/>
      <c r="K149" s="157"/>
      <c r="L149" s="157"/>
      <c r="M149" s="157"/>
      <c r="N149" s="157"/>
      <c r="O149" s="157"/>
      <c r="P149" s="157"/>
      <c r="Q149" s="357"/>
    </row>
    <row r="150" spans="1:17" s="99" customFormat="1" ht="18.75" customHeight="1" x14ac:dyDescent="0.2">
      <c r="A150" s="194" t="s">
        <v>256</v>
      </c>
      <c r="C150" s="285" t="s">
        <v>180</v>
      </c>
      <c r="D150" s="285" t="s">
        <v>188</v>
      </c>
      <c r="E150" s="285" t="s">
        <v>190</v>
      </c>
      <c r="F150" s="285" t="s">
        <v>191</v>
      </c>
      <c r="G150" s="285" t="s">
        <v>192</v>
      </c>
      <c r="H150" s="285" t="s">
        <v>193</v>
      </c>
      <c r="I150" s="285" t="s">
        <v>194</v>
      </c>
      <c r="J150" s="285" t="s">
        <v>195</v>
      </c>
      <c r="K150" s="285" t="s">
        <v>196</v>
      </c>
      <c r="L150" s="285" t="s">
        <v>197</v>
      </c>
      <c r="M150" s="285" t="s">
        <v>198</v>
      </c>
      <c r="N150" s="285" t="s">
        <v>182</v>
      </c>
      <c r="O150" s="285" t="s">
        <v>183</v>
      </c>
      <c r="P150" s="285" t="s">
        <v>184</v>
      </c>
      <c r="Q150" s="356" t="s">
        <v>214</v>
      </c>
    </row>
    <row r="151" spans="1:17" ht="20.25" customHeight="1" x14ac:dyDescent="0.2">
      <c r="A151" s="123">
        <v>2018</v>
      </c>
      <c r="B151" s="90" t="s">
        <v>3</v>
      </c>
      <c r="C151" s="157">
        <v>0.1</v>
      </c>
      <c r="D151" s="157">
        <v>0.2</v>
      </c>
      <c r="E151" s="157">
        <v>-11.2</v>
      </c>
      <c r="F151" s="157">
        <v>0.5</v>
      </c>
      <c r="G151" s="157">
        <v>-16.7</v>
      </c>
      <c r="H151" s="157">
        <v>2.4</v>
      </c>
      <c r="I151" s="157">
        <v>-0.4</v>
      </c>
      <c r="J151" s="157">
        <v>-1.1000000000000001</v>
      </c>
      <c r="K151" s="157">
        <v>-2.2000000000000002</v>
      </c>
      <c r="L151" s="157">
        <v>0.2</v>
      </c>
      <c r="M151" s="157">
        <v>-3.6</v>
      </c>
      <c r="N151" s="157">
        <v>1.6</v>
      </c>
      <c r="O151" s="157">
        <v>0.8</v>
      </c>
      <c r="P151" s="157">
        <v>0.6</v>
      </c>
      <c r="Q151" s="353">
        <v>0</v>
      </c>
    </row>
    <row r="152" spans="1:17" ht="12.75" customHeight="1" x14ac:dyDescent="0.2">
      <c r="A152" s="123"/>
      <c r="B152" s="173" t="s">
        <v>4</v>
      </c>
      <c r="C152" s="157">
        <v>0.5</v>
      </c>
      <c r="D152" s="157">
        <v>0.4</v>
      </c>
      <c r="E152" s="157">
        <v>1.8</v>
      </c>
      <c r="F152" s="157">
        <v>0.3</v>
      </c>
      <c r="G152" s="157">
        <v>15.5</v>
      </c>
      <c r="H152" s="157">
        <v>0</v>
      </c>
      <c r="I152" s="157">
        <v>-6.1</v>
      </c>
      <c r="J152" s="157">
        <v>0.7</v>
      </c>
      <c r="K152" s="157">
        <v>0</v>
      </c>
      <c r="L152" s="157">
        <v>0.6</v>
      </c>
      <c r="M152" s="157">
        <v>2.5</v>
      </c>
      <c r="N152" s="157">
        <v>3.4</v>
      </c>
      <c r="O152" s="157">
        <v>-0.6</v>
      </c>
      <c r="P152" s="157">
        <v>0.2</v>
      </c>
      <c r="Q152" s="353">
        <v>0.3</v>
      </c>
    </row>
    <row r="153" spans="1:17" ht="12.75" customHeight="1" x14ac:dyDescent="0.2">
      <c r="A153" s="123"/>
      <c r="B153" s="173" t="s">
        <v>1</v>
      </c>
      <c r="C153" s="157">
        <v>0.6</v>
      </c>
      <c r="D153" s="157">
        <v>0.5</v>
      </c>
      <c r="E153" s="157">
        <v>3.9</v>
      </c>
      <c r="F153" s="157">
        <v>0.9</v>
      </c>
      <c r="G153" s="157">
        <v>11.7</v>
      </c>
      <c r="H153" s="157">
        <v>-0.2</v>
      </c>
      <c r="I153" s="157">
        <v>1.4</v>
      </c>
      <c r="J153" s="157">
        <v>0.5</v>
      </c>
      <c r="K153" s="157">
        <v>0.6</v>
      </c>
      <c r="L153" s="157">
        <v>0.5</v>
      </c>
      <c r="M153" s="157">
        <v>1.9</v>
      </c>
      <c r="N153" s="157">
        <v>2</v>
      </c>
      <c r="O153" s="157">
        <v>-0.3</v>
      </c>
      <c r="P153" s="157">
        <v>0.2</v>
      </c>
      <c r="Q153" s="353">
        <v>0.4</v>
      </c>
    </row>
    <row r="154" spans="1:17" ht="12.75" customHeight="1" x14ac:dyDescent="0.2">
      <c r="A154" s="123"/>
      <c r="B154" s="173" t="s">
        <v>2</v>
      </c>
      <c r="C154" s="157">
        <v>0.3</v>
      </c>
      <c r="D154" s="157">
        <v>0.2</v>
      </c>
      <c r="E154" s="157">
        <v>6.7</v>
      </c>
      <c r="F154" s="157">
        <v>-0.7</v>
      </c>
      <c r="G154" s="157">
        <v>6.4</v>
      </c>
      <c r="H154" s="157">
        <v>-1.4</v>
      </c>
      <c r="I154" s="157">
        <v>-0.1</v>
      </c>
      <c r="J154" s="157">
        <v>-1.7</v>
      </c>
      <c r="K154" s="157">
        <v>-0.3</v>
      </c>
      <c r="L154" s="157">
        <v>0.5</v>
      </c>
      <c r="M154" s="157">
        <v>1.3</v>
      </c>
      <c r="N154" s="157">
        <v>2.6</v>
      </c>
      <c r="O154" s="157">
        <v>-0.5</v>
      </c>
      <c r="P154" s="157">
        <v>0.3</v>
      </c>
      <c r="Q154" s="353">
        <v>0.1</v>
      </c>
    </row>
    <row r="155" spans="1:17" ht="20.25" customHeight="1" x14ac:dyDescent="0.2">
      <c r="A155" s="123">
        <v>2019</v>
      </c>
      <c r="B155" s="90" t="s">
        <v>3</v>
      </c>
      <c r="C155" s="157">
        <v>0.6</v>
      </c>
      <c r="D155" s="157">
        <v>0.6</v>
      </c>
      <c r="E155" s="157">
        <v>5.3</v>
      </c>
      <c r="F155" s="157">
        <v>1.9</v>
      </c>
      <c r="G155" s="157">
        <v>-2.7</v>
      </c>
      <c r="H155" s="157">
        <v>2.5</v>
      </c>
      <c r="I155" s="157">
        <v>2.4</v>
      </c>
      <c r="J155" s="157">
        <v>-0.3</v>
      </c>
      <c r="K155" s="157">
        <v>1.6</v>
      </c>
      <c r="L155" s="157">
        <v>0.3</v>
      </c>
      <c r="M155" s="157">
        <v>-1.1000000000000001</v>
      </c>
      <c r="N155" s="157">
        <v>2.2999999999999998</v>
      </c>
      <c r="O155" s="157">
        <v>-0.1</v>
      </c>
      <c r="P155" s="157">
        <v>0.8</v>
      </c>
      <c r="Q155" s="353">
        <v>0.5</v>
      </c>
    </row>
    <row r="156" spans="1:17" ht="12.75" customHeight="1" x14ac:dyDescent="0.2">
      <c r="A156" s="123"/>
      <c r="B156" s="173" t="s">
        <v>4</v>
      </c>
      <c r="C156" s="157">
        <v>0.1</v>
      </c>
      <c r="D156" s="157">
        <v>0.2</v>
      </c>
      <c r="E156" s="157">
        <v>1.2</v>
      </c>
      <c r="F156" s="157">
        <v>-0.6</v>
      </c>
      <c r="G156" s="157">
        <v>-8.9</v>
      </c>
      <c r="H156" s="157">
        <v>-1.5</v>
      </c>
      <c r="I156" s="157">
        <v>11.4</v>
      </c>
      <c r="J156" s="157">
        <v>1.2</v>
      </c>
      <c r="K156" s="157">
        <v>-0.6</v>
      </c>
      <c r="L156" s="157">
        <v>0.2</v>
      </c>
      <c r="M156" s="157">
        <v>0.1</v>
      </c>
      <c r="N156" s="157">
        <v>0.7</v>
      </c>
      <c r="O156" s="157">
        <v>-0.2</v>
      </c>
      <c r="P156" s="157">
        <v>0.7</v>
      </c>
      <c r="Q156" s="353">
        <v>0</v>
      </c>
    </row>
    <row r="157" spans="1:17" ht="12.75" customHeight="1" x14ac:dyDescent="0.2">
      <c r="A157" s="123"/>
      <c r="B157" s="173" t="s">
        <v>1</v>
      </c>
      <c r="C157" s="157">
        <v>0.6</v>
      </c>
      <c r="D157" s="157">
        <v>0.8</v>
      </c>
      <c r="E157" s="157">
        <v>3.9</v>
      </c>
      <c r="F157" s="157">
        <v>1.1000000000000001</v>
      </c>
      <c r="G157" s="157">
        <v>-0.6</v>
      </c>
      <c r="H157" s="157">
        <v>1.2</v>
      </c>
      <c r="I157" s="157">
        <v>2.4</v>
      </c>
      <c r="J157" s="157">
        <v>0</v>
      </c>
      <c r="K157" s="157">
        <v>0.8</v>
      </c>
      <c r="L157" s="157">
        <v>0.7</v>
      </c>
      <c r="M157" s="157">
        <v>-0.8</v>
      </c>
      <c r="N157" s="157">
        <v>-0.1</v>
      </c>
      <c r="O157" s="157">
        <v>1.5</v>
      </c>
      <c r="P157" s="157">
        <v>1</v>
      </c>
      <c r="Q157" s="353">
        <v>0.5</v>
      </c>
    </row>
    <row r="158" spans="1:17" ht="12.75" customHeight="1" x14ac:dyDescent="0.2">
      <c r="A158" s="123"/>
      <c r="B158" s="173" t="s">
        <v>2</v>
      </c>
      <c r="C158" s="157">
        <v>0</v>
      </c>
      <c r="D158" s="157">
        <v>0</v>
      </c>
      <c r="E158" s="157">
        <v>1.6</v>
      </c>
      <c r="F158" s="157">
        <v>1.5</v>
      </c>
      <c r="G158" s="157">
        <v>-4.0999999999999996</v>
      </c>
      <c r="H158" s="157">
        <v>1.3</v>
      </c>
      <c r="I158" s="157">
        <v>9.1</v>
      </c>
      <c r="J158" s="157">
        <v>-0.1</v>
      </c>
      <c r="K158" s="157">
        <v>-0.7</v>
      </c>
      <c r="L158" s="157">
        <v>-0.2</v>
      </c>
      <c r="M158" s="157">
        <v>-2.2000000000000002</v>
      </c>
      <c r="N158" s="157">
        <v>-1.3</v>
      </c>
      <c r="O158" s="157">
        <v>0.3</v>
      </c>
      <c r="P158" s="157">
        <v>0.6</v>
      </c>
      <c r="Q158" s="353">
        <v>-0.1</v>
      </c>
    </row>
    <row r="159" spans="1:17" ht="20.25" customHeight="1" x14ac:dyDescent="0.2">
      <c r="A159" s="123">
        <v>2020</v>
      </c>
      <c r="B159" s="90" t="s">
        <v>3</v>
      </c>
      <c r="C159" s="157">
        <v>-2.6</v>
      </c>
      <c r="D159" s="157">
        <v>-2.4</v>
      </c>
      <c r="E159" s="157">
        <v>-0.7</v>
      </c>
      <c r="F159" s="157">
        <v>1</v>
      </c>
      <c r="G159" s="157">
        <v>2.7</v>
      </c>
      <c r="H159" s="157">
        <v>1</v>
      </c>
      <c r="I159" s="157">
        <v>-3</v>
      </c>
      <c r="J159" s="157">
        <v>4.0999999999999996</v>
      </c>
      <c r="K159" s="157">
        <v>-1.7</v>
      </c>
      <c r="L159" s="157">
        <v>-3</v>
      </c>
      <c r="M159" s="157">
        <v>-8.1</v>
      </c>
      <c r="N159" s="157">
        <v>-3.6</v>
      </c>
      <c r="O159" s="157">
        <v>0.2</v>
      </c>
      <c r="P159" s="157">
        <v>-4.5999999999999996</v>
      </c>
      <c r="Q159" s="353">
        <v>-2.7</v>
      </c>
    </row>
    <row r="160" spans="1:17" ht="12.75" customHeight="1" x14ac:dyDescent="0.2">
      <c r="A160" s="123"/>
      <c r="B160" s="173" t="s">
        <v>4</v>
      </c>
      <c r="C160" s="157">
        <v>-21</v>
      </c>
      <c r="D160" s="157">
        <v>-21.2</v>
      </c>
      <c r="E160" s="157">
        <v>-11.3</v>
      </c>
      <c r="F160" s="157">
        <v>-13.5</v>
      </c>
      <c r="G160" s="157">
        <v>2.6</v>
      </c>
      <c r="H160" s="157">
        <v>-18</v>
      </c>
      <c r="I160" s="157">
        <v>-3.6</v>
      </c>
      <c r="J160" s="157">
        <v>-4</v>
      </c>
      <c r="K160" s="157">
        <v>-35.4</v>
      </c>
      <c r="L160" s="157">
        <v>-21.2</v>
      </c>
      <c r="M160" s="157">
        <v>-36.9</v>
      </c>
      <c r="N160" s="157">
        <v>-19.600000000000001</v>
      </c>
      <c r="O160" s="157">
        <v>-8.3000000000000007</v>
      </c>
      <c r="P160" s="157">
        <v>-34.1</v>
      </c>
      <c r="Q160" s="353">
        <v>-21.1</v>
      </c>
    </row>
    <row r="161" spans="1:17" ht="12.75" customHeight="1" x14ac:dyDescent="0.2">
      <c r="A161" s="123"/>
      <c r="B161" s="173" t="s">
        <v>1</v>
      </c>
      <c r="C161" s="157">
        <v>16.600000000000001</v>
      </c>
      <c r="D161" s="157">
        <v>17.100000000000001</v>
      </c>
      <c r="E161" s="157">
        <v>5.2</v>
      </c>
      <c r="F161" s="157">
        <v>18.100000000000001</v>
      </c>
      <c r="G161" s="157">
        <v>-2.9</v>
      </c>
      <c r="H161" s="157">
        <v>24.3</v>
      </c>
      <c r="I161" s="157">
        <v>9.8000000000000007</v>
      </c>
      <c r="J161" s="157">
        <v>6.1</v>
      </c>
      <c r="K161" s="157">
        <v>41.9</v>
      </c>
      <c r="L161" s="157">
        <v>15</v>
      </c>
      <c r="M161" s="157">
        <v>47.4</v>
      </c>
      <c r="N161" s="157">
        <v>14.3</v>
      </c>
      <c r="O161" s="157">
        <v>3.3</v>
      </c>
      <c r="P161" s="157">
        <v>24.4</v>
      </c>
      <c r="Q161" s="353">
        <v>16.5</v>
      </c>
    </row>
    <row r="162" spans="1:17" ht="12.75" customHeight="1" x14ac:dyDescent="0.2">
      <c r="A162" s="123"/>
      <c r="B162" s="173" t="s">
        <v>2</v>
      </c>
      <c r="C162" s="157">
        <v>1.2</v>
      </c>
      <c r="D162" s="157">
        <v>1.4</v>
      </c>
      <c r="E162" s="157">
        <v>0.5</v>
      </c>
      <c r="F162" s="157">
        <v>4.0999999999999996</v>
      </c>
      <c r="G162" s="157">
        <v>-1.8</v>
      </c>
      <c r="H162" s="157">
        <v>5.9</v>
      </c>
      <c r="I162" s="157">
        <v>-1.8</v>
      </c>
      <c r="J162" s="157">
        <v>2.2999999999999998</v>
      </c>
      <c r="K162" s="157">
        <v>5.0999999999999996</v>
      </c>
      <c r="L162" s="157">
        <v>0.6</v>
      </c>
      <c r="M162" s="157">
        <v>-9.1999999999999993</v>
      </c>
      <c r="N162" s="157">
        <v>2.2999999999999998</v>
      </c>
      <c r="O162" s="157">
        <v>2</v>
      </c>
      <c r="P162" s="157">
        <v>3.2</v>
      </c>
      <c r="Q162" s="353">
        <v>1.1000000000000001</v>
      </c>
    </row>
    <row r="163" spans="1:17" ht="20.25" customHeight="1" x14ac:dyDescent="0.2">
      <c r="A163" s="123">
        <v>2021</v>
      </c>
      <c r="B163" s="90" t="s">
        <v>3</v>
      </c>
      <c r="C163" s="157">
        <v>-1.1000000000000001</v>
      </c>
      <c r="D163" s="157">
        <v>-1</v>
      </c>
      <c r="E163" s="157">
        <v>2.1</v>
      </c>
      <c r="F163" s="157">
        <v>0</v>
      </c>
      <c r="G163" s="157">
        <v>-4.9000000000000004</v>
      </c>
      <c r="H163" s="157">
        <v>-0.7</v>
      </c>
      <c r="I163" s="157">
        <v>5.2</v>
      </c>
      <c r="J163" s="157">
        <v>2.7</v>
      </c>
      <c r="K163" s="157">
        <v>1.1000000000000001</v>
      </c>
      <c r="L163" s="157">
        <v>-1.7</v>
      </c>
      <c r="M163" s="157">
        <v>-7.8</v>
      </c>
      <c r="N163" s="157">
        <v>-0.1</v>
      </c>
      <c r="O163" s="157">
        <v>2.1</v>
      </c>
      <c r="P163" s="157">
        <v>-5.5</v>
      </c>
      <c r="Q163" s="353">
        <v>-1.1000000000000001</v>
      </c>
    </row>
    <row r="164" spans="1:17" ht="12.75" customHeight="1" x14ac:dyDescent="0.2">
      <c r="A164" s="123"/>
      <c r="B164" s="173" t="s">
        <v>4</v>
      </c>
      <c r="C164" s="157">
        <v>6.5</v>
      </c>
      <c r="D164" s="157">
        <v>6.8</v>
      </c>
      <c r="E164" s="157">
        <v>2.2999999999999998</v>
      </c>
      <c r="F164" s="157">
        <v>0.3</v>
      </c>
      <c r="G164" s="157">
        <v>-18.8</v>
      </c>
      <c r="H164" s="157">
        <v>1.3</v>
      </c>
      <c r="I164" s="157">
        <v>4.4000000000000004</v>
      </c>
      <c r="J164" s="157">
        <v>0.5</v>
      </c>
      <c r="K164" s="157">
        <v>3.8</v>
      </c>
      <c r="L164" s="157">
        <v>7.7</v>
      </c>
      <c r="M164" s="157">
        <v>22</v>
      </c>
      <c r="N164" s="157">
        <v>3.7</v>
      </c>
      <c r="O164" s="157">
        <v>1.2</v>
      </c>
      <c r="P164" s="157">
        <v>14.8</v>
      </c>
      <c r="Q164" s="353">
        <v>6.4</v>
      </c>
    </row>
    <row r="165" spans="1:17" ht="12.75" customHeight="1" x14ac:dyDescent="0.2">
      <c r="A165" s="123"/>
      <c r="B165" s="173" t="s">
        <v>1</v>
      </c>
      <c r="C165" s="157">
        <v>1.7</v>
      </c>
      <c r="D165" s="157">
        <v>1.5</v>
      </c>
      <c r="E165" s="157">
        <v>3.7</v>
      </c>
      <c r="F165" s="157">
        <v>-0.4</v>
      </c>
      <c r="G165" s="157">
        <v>24.4</v>
      </c>
      <c r="H165" s="157">
        <v>-0.9</v>
      </c>
      <c r="I165" s="157">
        <v>-9.5</v>
      </c>
      <c r="J165" s="157">
        <v>0.9</v>
      </c>
      <c r="K165" s="157">
        <v>-1.6</v>
      </c>
      <c r="L165" s="157">
        <v>2.4</v>
      </c>
      <c r="M165" s="157">
        <v>4.9000000000000004</v>
      </c>
      <c r="N165" s="157">
        <v>2</v>
      </c>
      <c r="O165" s="157">
        <v>0.9</v>
      </c>
      <c r="P165" s="157">
        <v>3.9</v>
      </c>
      <c r="Q165" s="353">
        <v>1.6</v>
      </c>
    </row>
    <row r="166" spans="1:17" ht="12.75" customHeight="1" x14ac:dyDescent="0.2">
      <c r="A166" s="123"/>
      <c r="B166" s="173" t="s">
        <v>2</v>
      </c>
      <c r="C166" s="157">
        <v>1.5</v>
      </c>
      <c r="D166" s="157">
        <v>1.6</v>
      </c>
      <c r="E166" s="157">
        <v>0.2</v>
      </c>
      <c r="F166" s="157">
        <v>-1.4</v>
      </c>
      <c r="G166" s="157">
        <v>-3.4</v>
      </c>
      <c r="H166" s="157">
        <v>-1.3</v>
      </c>
      <c r="I166" s="157">
        <v>-3.5</v>
      </c>
      <c r="J166" s="157">
        <v>2</v>
      </c>
      <c r="K166" s="157">
        <v>1.4</v>
      </c>
      <c r="L166" s="157">
        <v>2.1</v>
      </c>
      <c r="M166" s="157">
        <v>-1.8</v>
      </c>
      <c r="N166" s="157">
        <v>3.6</v>
      </c>
      <c r="O166" s="157">
        <v>1.7</v>
      </c>
      <c r="P166" s="157">
        <v>4.4000000000000004</v>
      </c>
      <c r="Q166" s="353">
        <v>1.4</v>
      </c>
    </row>
    <row r="167" spans="1:17" ht="20.65" customHeight="1" x14ac:dyDescent="0.2">
      <c r="A167" s="123">
        <v>2022</v>
      </c>
      <c r="B167" s="173" t="s">
        <v>3</v>
      </c>
      <c r="C167" s="157">
        <v>0.5</v>
      </c>
      <c r="D167" s="157">
        <v>0.4</v>
      </c>
      <c r="E167" s="157">
        <v>0.6</v>
      </c>
      <c r="F167" s="157">
        <v>-0.3</v>
      </c>
      <c r="G167" s="157">
        <v>1.9</v>
      </c>
      <c r="H167" s="157">
        <v>-1.3</v>
      </c>
      <c r="I167" s="157">
        <v>4.0999999999999996</v>
      </c>
      <c r="J167" s="157">
        <v>0.9</v>
      </c>
      <c r="K167" s="157">
        <v>3</v>
      </c>
      <c r="L167" s="157">
        <v>0.5</v>
      </c>
      <c r="M167" s="157">
        <v>-0.2</v>
      </c>
      <c r="N167" s="157">
        <v>3.8</v>
      </c>
      <c r="O167" s="157">
        <v>0.5</v>
      </c>
      <c r="P167" s="157">
        <v>-0.8</v>
      </c>
      <c r="Q167" s="353">
        <v>0.1</v>
      </c>
    </row>
    <row r="168" spans="1:17" x14ac:dyDescent="0.2">
      <c r="A168" s="123"/>
      <c r="B168" s="173" t="s">
        <v>4</v>
      </c>
      <c r="C168" s="157">
        <v>0.1</v>
      </c>
      <c r="D168" s="157">
        <v>0.1</v>
      </c>
      <c r="E168" s="157">
        <v>0.7</v>
      </c>
      <c r="F168" s="157">
        <v>-1.2</v>
      </c>
      <c r="G168" s="157">
        <v>-2.6</v>
      </c>
      <c r="H168" s="157">
        <v>-1.4</v>
      </c>
      <c r="I168" s="157">
        <v>0.2</v>
      </c>
      <c r="J168" s="157">
        <v>0</v>
      </c>
      <c r="K168" s="157">
        <v>1.5</v>
      </c>
      <c r="L168" s="157">
        <v>0.4</v>
      </c>
      <c r="M168" s="157">
        <v>0.6</v>
      </c>
      <c r="N168" s="157">
        <v>0.7</v>
      </c>
      <c r="O168" s="157">
        <v>0.8</v>
      </c>
      <c r="P168" s="157">
        <v>-0.8</v>
      </c>
      <c r="Q168" s="353">
        <v>-0.1</v>
      </c>
    </row>
    <row r="169" spans="1:17" x14ac:dyDescent="0.2">
      <c r="A169" s="123"/>
      <c r="B169" s="173" t="s">
        <v>1</v>
      </c>
      <c r="C169" s="157">
        <v>-0.2</v>
      </c>
      <c r="D169" s="157">
        <v>-0.1</v>
      </c>
      <c r="E169" s="157">
        <v>0</v>
      </c>
      <c r="F169" s="157">
        <v>-2.6</v>
      </c>
      <c r="G169" s="157">
        <v>-1.3</v>
      </c>
      <c r="H169" s="157">
        <v>-2.9</v>
      </c>
      <c r="I169" s="157">
        <v>-1.5</v>
      </c>
      <c r="J169" s="157">
        <v>-2.2999999999999998</v>
      </c>
      <c r="K169" s="157">
        <v>0.3</v>
      </c>
      <c r="L169" s="157">
        <v>0.2</v>
      </c>
      <c r="M169" s="157">
        <v>-0.7</v>
      </c>
      <c r="N169" s="157">
        <v>0.9</v>
      </c>
      <c r="O169" s="157">
        <v>0.1</v>
      </c>
      <c r="P169" s="157">
        <v>0.5</v>
      </c>
      <c r="Q169" s="353">
        <v>-0.2</v>
      </c>
    </row>
    <row r="170" spans="1:17" x14ac:dyDescent="0.2">
      <c r="A170" s="123"/>
      <c r="B170" s="173" t="s">
        <v>2</v>
      </c>
      <c r="C170" s="157">
        <v>0</v>
      </c>
      <c r="D170" s="157">
        <v>0.1</v>
      </c>
      <c r="E170" s="157">
        <v>-0.6</v>
      </c>
      <c r="F170" s="157">
        <v>-0.2</v>
      </c>
      <c r="G170" s="157">
        <v>-1.6</v>
      </c>
      <c r="H170" s="157">
        <v>0</v>
      </c>
      <c r="I170" s="157">
        <v>-1.3</v>
      </c>
      <c r="J170" s="157">
        <v>0.7</v>
      </c>
      <c r="K170" s="157">
        <v>0.3</v>
      </c>
      <c r="L170" s="157">
        <v>0</v>
      </c>
      <c r="M170" s="157">
        <v>0.1</v>
      </c>
      <c r="N170" s="157">
        <v>-1</v>
      </c>
      <c r="O170" s="157">
        <v>0.4</v>
      </c>
      <c r="P170" s="157">
        <v>-0.1</v>
      </c>
      <c r="Q170" s="353">
        <v>0</v>
      </c>
    </row>
    <row r="171" spans="1:17" x14ac:dyDescent="0.2">
      <c r="A171" s="85" t="s">
        <v>75</v>
      </c>
      <c r="C171" s="157"/>
      <c r="D171" s="286"/>
      <c r="E171" s="286"/>
      <c r="F171" s="286"/>
      <c r="G171" s="286"/>
      <c r="H171" s="286"/>
      <c r="I171" s="286"/>
      <c r="J171" s="286"/>
      <c r="K171" s="286"/>
      <c r="L171" s="286"/>
      <c r="M171" s="286"/>
      <c r="N171" s="286"/>
      <c r="O171" s="286"/>
      <c r="P171" s="286"/>
      <c r="Q171" s="357"/>
    </row>
    <row r="172" spans="1:17" s="99" customFormat="1" ht="18.75" customHeight="1" x14ac:dyDescent="0.2">
      <c r="A172" s="194" t="s">
        <v>256</v>
      </c>
      <c r="C172" s="285" t="s">
        <v>181</v>
      </c>
      <c r="D172" s="285" t="s">
        <v>189</v>
      </c>
      <c r="E172" s="285" t="s">
        <v>199</v>
      </c>
      <c r="F172" s="285" t="s">
        <v>200</v>
      </c>
      <c r="G172" s="285" t="s">
        <v>201</v>
      </c>
      <c r="H172" s="285" t="s">
        <v>202</v>
      </c>
      <c r="I172" s="285" t="s">
        <v>203</v>
      </c>
      <c r="J172" s="285" t="s">
        <v>204</v>
      </c>
      <c r="K172" s="285" t="s">
        <v>205</v>
      </c>
      <c r="L172" s="285" t="s">
        <v>206</v>
      </c>
      <c r="M172" s="285" t="s">
        <v>207</v>
      </c>
      <c r="N172" s="285" t="s">
        <v>187</v>
      </c>
      <c r="O172" s="285" t="s">
        <v>186</v>
      </c>
      <c r="P172" s="285" t="s">
        <v>185</v>
      </c>
      <c r="Q172" s="356" t="s">
        <v>215</v>
      </c>
    </row>
    <row r="173" spans="1:17" ht="20.25" customHeight="1" x14ac:dyDescent="0.2">
      <c r="A173" s="123">
        <v>2018</v>
      </c>
      <c r="B173" s="90" t="s">
        <v>3</v>
      </c>
      <c r="C173" s="157">
        <v>1.8</v>
      </c>
      <c r="D173" s="157">
        <v>1.7</v>
      </c>
      <c r="E173" s="157">
        <v>-19.5</v>
      </c>
      <c r="F173" s="157">
        <v>4.2</v>
      </c>
      <c r="G173" s="157">
        <v>-3.9</v>
      </c>
      <c r="H173" s="157">
        <v>5.9</v>
      </c>
      <c r="I173" s="157">
        <v>2.6</v>
      </c>
      <c r="J173" s="157">
        <v>-0.5</v>
      </c>
      <c r="K173" s="157">
        <v>-1.8</v>
      </c>
      <c r="L173" s="157">
        <v>1.8</v>
      </c>
      <c r="M173" s="157">
        <v>-3.3</v>
      </c>
      <c r="N173" s="157">
        <v>6.9</v>
      </c>
      <c r="O173" s="157">
        <v>1.7</v>
      </c>
      <c r="P173" s="157">
        <v>2.2999999999999998</v>
      </c>
      <c r="Q173" s="353">
        <v>1.2</v>
      </c>
    </row>
    <row r="174" spans="1:17" x14ac:dyDescent="0.2">
      <c r="B174" s="173" t="s">
        <v>4</v>
      </c>
      <c r="C174" s="157">
        <v>1.8</v>
      </c>
      <c r="D174" s="157">
        <v>1.7</v>
      </c>
      <c r="E174" s="157">
        <v>-17.8</v>
      </c>
      <c r="F174" s="157">
        <v>4.5</v>
      </c>
      <c r="G174" s="157">
        <v>4.2</v>
      </c>
      <c r="H174" s="157">
        <v>6</v>
      </c>
      <c r="I174" s="157">
        <v>-4.7</v>
      </c>
      <c r="J174" s="157">
        <v>4.2</v>
      </c>
      <c r="K174" s="157">
        <v>-2.1</v>
      </c>
      <c r="L174" s="157">
        <v>1.7</v>
      </c>
      <c r="M174" s="157">
        <v>-2</v>
      </c>
      <c r="N174" s="157">
        <v>10.1</v>
      </c>
      <c r="O174" s="157">
        <v>0.7</v>
      </c>
      <c r="P174" s="157">
        <v>1.7</v>
      </c>
      <c r="Q174" s="353">
        <v>1.1000000000000001</v>
      </c>
    </row>
    <row r="175" spans="1:17" x14ac:dyDescent="0.2">
      <c r="B175" s="173" t="s">
        <v>1</v>
      </c>
      <c r="C175" s="157">
        <v>1.8</v>
      </c>
      <c r="D175" s="157">
        <v>1.6</v>
      </c>
      <c r="E175" s="157">
        <v>-11.8</v>
      </c>
      <c r="F175" s="157">
        <v>3.7</v>
      </c>
      <c r="G175" s="157">
        <v>9.1999999999999993</v>
      </c>
      <c r="H175" s="157">
        <v>4.5999999999999996</v>
      </c>
      <c r="I175" s="157">
        <v>-5.3</v>
      </c>
      <c r="J175" s="157">
        <v>2.5</v>
      </c>
      <c r="K175" s="157">
        <v>-1</v>
      </c>
      <c r="L175" s="157">
        <v>1.6</v>
      </c>
      <c r="M175" s="157">
        <v>-0.5</v>
      </c>
      <c r="N175" s="157">
        <v>10.4</v>
      </c>
      <c r="O175" s="157">
        <v>0</v>
      </c>
      <c r="P175" s="157">
        <v>1.4</v>
      </c>
      <c r="Q175" s="353">
        <v>1.2</v>
      </c>
    </row>
    <row r="176" spans="1:17" x14ac:dyDescent="0.2">
      <c r="B176" s="173" t="s">
        <v>2</v>
      </c>
      <c r="C176" s="157">
        <v>1.4</v>
      </c>
      <c r="D176" s="157">
        <v>1.3</v>
      </c>
      <c r="E176" s="157">
        <v>0.3</v>
      </c>
      <c r="F176" s="157">
        <v>1</v>
      </c>
      <c r="G176" s="157">
        <v>14.3</v>
      </c>
      <c r="H176" s="157">
        <v>0.8</v>
      </c>
      <c r="I176" s="157">
        <v>-5.2</v>
      </c>
      <c r="J176" s="157">
        <v>-1.5</v>
      </c>
      <c r="K176" s="157">
        <v>-1.8</v>
      </c>
      <c r="L176" s="157">
        <v>1.7</v>
      </c>
      <c r="M176" s="157">
        <v>1.9</v>
      </c>
      <c r="N176" s="157">
        <v>10</v>
      </c>
      <c r="O176" s="157">
        <v>-0.6</v>
      </c>
      <c r="P176" s="281">
        <v>1.4</v>
      </c>
      <c r="Q176" s="353">
        <v>0.8</v>
      </c>
    </row>
    <row r="177" spans="1:17" ht="20.25" customHeight="1" x14ac:dyDescent="0.2">
      <c r="A177" s="123">
        <v>2019</v>
      </c>
      <c r="B177" s="90" t="s">
        <v>3</v>
      </c>
      <c r="C177" s="157">
        <v>1.9</v>
      </c>
      <c r="D177" s="157">
        <v>1.8</v>
      </c>
      <c r="E177" s="157">
        <v>18.899999999999999</v>
      </c>
      <c r="F177" s="157">
        <v>2.4</v>
      </c>
      <c r="G177" s="157">
        <v>33.6</v>
      </c>
      <c r="H177" s="157">
        <v>0.9</v>
      </c>
      <c r="I177" s="157">
        <v>-2.6</v>
      </c>
      <c r="J177" s="157">
        <v>-0.8</v>
      </c>
      <c r="K177" s="157">
        <v>2</v>
      </c>
      <c r="L177" s="157">
        <v>1.8</v>
      </c>
      <c r="M177" s="157">
        <v>4.5999999999999996</v>
      </c>
      <c r="N177" s="157">
        <v>10.8</v>
      </c>
      <c r="O177" s="157">
        <v>-1.4</v>
      </c>
      <c r="P177" s="157">
        <v>1.6</v>
      </c>
      <c r="Q177" s="353">
        <v>1.3</v>
      </c>
    </row>
    <row r="178" spans="1:17" x14ac:dyDescent="0.2">
      <c r="A178" s="123"/>
      <c r="B178" s="173" t="s">
        <v>4</v>
      </c>
      <c r="C178" s="157">
        <v>1.6</v>
      </c>
      <c r="D178" s="157">
        <v>1.6</v>
      </c>
      <c r="E178" s="157">
        <v>18.3</v>
      </c>
      <c r="F178" s="157">
        <v>1.4</v>
      </c>
      <c r="G178" s="157">
        <v>5.4</v>
      </c>
      <c r="H178" s="157">
        <v>-0.6</v>
      </c>
      <c r="I178" s="157">
        <v>15.6</v>
      </c>
      <c r="J178" s="157">
        <v>-0.3</v>
      </c>
      <c r="K178" s="157">
        <v>1.4</v>
      </c>
      <c r="L178" s="157">
        <v>1.5</v>
      </c>
      <c r="M178" s="157">
        <v>2.2000000000000002</v>
      </c>
      <c r="N178" s="157">
        <v>7.9</v>
      </c>
      <c r="O178" s="157">
        <v>-1.1000000000000001</v>
      </c>
      <c r="P178" s="281">
        <v>2</v>
      </c>
      <c r="Q178" s="353">
        <v>1</v>
      </c>
    </row>
    <row r="179" spans="1:17" x14ac:dyDescent="0.2">
      <c r="A179" s="123"/>
      <c r="B179" s="173" t="s">
        <v>1</v>
      </c>
      <c r="C179" s="157">
        <v>1.6</v>
      </c>
      <c r="D179" s="157">
        <v>1.9</v>
      </c>
      <c r="E179" s="157">
        <v>18.3</v>
      </c>
      <c r="F179" s="157">
        <v>1.7</v>
      </c>
      <c r="G179" s="157">
        <v>-6.3</v>
      </c>
      <c r="H179" s="157">
        <v>0.8</v>
      </c>
      <c r="I179" s="157">
        <v>16.7</v>
      </c>
      <c r="J179" s="157">
        <v>-0.9</v>
      </c>
      <c r="K179" s="157">
        <v>1.5</v>
      </c>
      <c r="L179" s="157">
        <v>1.7</v>
      </c>
      <c r="M179" s="157">
        <v>-0.5</v>
      </c>
      <c r="N179" s="157">
        <v>5.6</v>
      </c>
      <c r="O179" s="157">
        <v>0.7</v>
      </c>
      <c r="P179" s="281">
        <v>2.8</v>
      </c>
      <c r="Q179" s="353">
        <v>1.1000000000000001</v>
      </c>
    </row>
    <row r="180" spans="1:17" x14ac:dyDescent="0.2">
      <c r="A180" s="123"/>
      <c r="B180" s="173" t="s">
        <v>2</v>
      </c>
      <c r="C180" s="157">
        <v>1.3</v>
      </c>
      <c r="D180" s="157">
        <v>1.7</v>
      </c>
      <c r="E180" s="157">
        <v>12.6</v>
      </c>
      <c r="F180" s="157">
        <v>4</v>
      </c>
      <c r="G180" s="157">
        <v>-15.5</v>
      </c>
      <c r="H180" s="157">
        <v>3.6</v>
      </c>
      <c r="I180" s="157">
        <v>27.4</v>
      </c>
      <c r="J180" s="157">
        <v>0.7</v>
      </c>
      <c r="K180" s="157">
        <v>1.1000000000000001</v>
      </c>
      <c r="L180" s="157">
        <v>1</v>
      </c>
      <c r="M180" s="157">
        <v>-4</v>
      </c>
      <c r="N180" s="157">
        <v>1.6</v>
      </c>
      <c r="O180" s="157">
        <v>1.5</v>
      </c>
      <c r="P180" s="281">
        <v>3.1</v>
      </c>
      <c r="Q180" s="353">
        <v>0.8</v>
      </c>
    </row>
    <row r="181" spans="1:17" ht="20.25" customHeight="1" x14ac:dyDescent="0.2">
      <c r="A181" s="123">
        <v>2020</v>
      </c>
      <c r="B181" s="90" t="s">
        <v>3</v>
      </c>
      <c r="C181" s="157">
        <v>-2</v>
      </c>
      <c r="D181" s="157">
        <v>-1.4</v>
      </c>
      <c r="E181" s="157">
        <v>6.1</v>
      </c>
      <c r="F181" s="157">
        <v>3</v>
      </c>
      <c r="G181" s="157">
        <v>-10.9</v>
      </c>
      <c r="H181" s="157">
        <v>2</v>
      </c>
      <c r="I181" s="157">
        <v>20.8</v>
      </c>
      <c r="J181" s="157">
        <v>5.2</v>
      </c>
      <c r="K181" s="157">
        <v>-2.2000000000000002</v>
      </c>
      <c r="L181" s="157">
        <v>-2.2999999999999998</v>
      </c>
      <c r="M181" s="157">
        <v>-10.8</v>
      </c>
      <c r="N181" s="157">
        <v>-4.4000000000000004</v>
      </c>
      <c r="O181" s="157">
        <v>1.7</v>
      </c>
      <c r="P181" s="281">
        <v>-2.4</v>
      </c>
      <c r="Q181" s="353">
        <v>-2.4</v>
      </c>
    </row>
    <row r="182" spans="1:17" x14ac:dyDescent="0.2">
      <c r="A182" s="123"/>
      <c r="B182" s="173" t="s">
        <v>4</v>
      </c>
      <c r="C182" s="157">
        <v>-22.6</v>
      </c>
      <c r="D182" s="157">
        <v>-22.5</v>
      </c>
      <c r="E182" s="157">
        <v>-7</v>
      </c>
      <c r="F182" s="157">
        <v>-10.4</v>
      </c>
      <c r="G182" s="157">
        <v>0.4</v>
      </c>
      <c r="H182" s="157">
        <v>-15.1</v>
      </c>
      <c r="I182" s="157">
        <v>4.5</v>
      </c>
      <c r="J182" s="157">
        <v>-0.3</v>
      </c>
      <c r="K182" s="157">
        <v>-36.4</v>
      </c>
      <c r="L182" s="157">
        <v>-23.3</v>
      </c>
      <c r="M182" s="157">
        <v>-43.7</v>
      </c>
      <c r="N182" s="157">
        <v>-23.6</v>
      </c>
      <c r="O182" s="157">
        <v>-6.5</v>
      </c>
      <c r="P182" s="157">
        <v>-36.200000000000003</v>
      </c>
      <c r="Q182" s="353">
        <v>-23</v>
      </c>
    </row>
    <row r="183" spans="1:17" x14ac:dyDescent="0.2">
      <c r="A183" s="123"/>
      <c r="B183" s="173" t="s">
        <v>1</v>
      </c>
      <c r="C183" s="157">
        <v>-10.3</v>
      </c>
      <c r="D183" s="157">
        <v>-10</v>
      </c>
      <c r="E183" s="157">
        <v>-5.8</v>
      </c>
      <c r="F183" s="157">
        <v>4.7</v>
      </c>
      <c r="G183" s="157">
        <v>-2</v>
      </c>
      <c r="H183" s="157">
        <v>4.2</v>
      </c>
      <c r="I183" s="157">
        <v>12.1</v>
      </c>
      <c r="J183" s="157">
        <v>5.8</v>
      </c>
      <c r="K183" s="157">
        <v>-10.4</v>
      </c>
      <c r="L183" s="157">
        <v>-12.4</v>
      </c>
      <c r="M183" s="157">
        <v>-16.399999999999999</v>
      </c>
      <c r="N183" s="157">
        <v>-12.6</v>
      </c>
      <c r="O183" s="157">
        <v>-4.8</v>
      </c>
      <c r="P183" s="281">
        <v>-21.3</v>
      </c>
      <c r="Q183" s="353">
        <v>-10.7</v>
      </c>
    </row>
    <row r="184" spans="1:17" x14ac:dyDescent="0.2">
      <c r="A184" s="123"/>
      <c r="B184" s="173" t="s">
        <v>2</v>
      </c>
      <c r="C184" s="157">
        <v>-9.1999999999999993</v>
      </c>
      <c r="D184" s="157">
        <v>-8.6999999999999993</v>
      </c>
      <c r="E184" s="157">
        <v>-6.8</v>
      </c>
      <c r="F184" s="157">
        <v>7.3</v>
      </c>
      <c r="G184" s="157">
        <v>0.4</v>
      </c>
      <c r="H184" s="157">
        <v>9</v>
      </c>
      <c r="I184" s="157">
        <v>1</v>
      </c>
      <c r="J184" s="157">
        <v>8.3000000000000007</v>
      </c>
      <c r="K184" s="157">
        <v>-5.2</v>
      </c>
      <c r="L184" s="157">
        <v>-11.7</v>
      </c>
      <c r="M184" s="157">
        <v>-22.4</v>
      </c>
      <c r="N184" s="157">
        <v>-9.4</v>
      </c>
      <c r="O184" s="157">
        <v>-3.2</v>
      </c>
      <c r="P184" s="281">
        <v>-19.3</v>
      </c>
      <c r="Q184" s="353">
        <v>-9.6</v>
      </c>
    </row>
    <row r="185" spans="1:17" ht="20.25" customHeight="1" x14ac:dyDescent="0.2">
      <c r="A185" s="123">
        <v>2021</v>
      </c>
      <c r="B185" s="90" t="s">
        <v>3</v>
      </c>
      <c r="C185" s="157">
        <v>-7.7</v>
      </c>
      <c r="D185" s="157">
        <v>-7.4</v>
      </c>
      <c r="E185" s="157">
        <v>-4.0999999999999996</v>
      </c>
      <c r="F185" s="157">
        <v>6.3</v>
      </c>
      <c r="G185" s="157">
        <v>-7</v>
      </c>
      <c r="H185" s="157">
        <v>7.1</v>
      </c>
      <c r="I185" s="157">
        <v>9.4</v>
      </c>
      <c r="J185" s="157">
        <v>6.9</v>
      </c>
      <c r="K185" s="157">
        <v>-2.6</v>
      </c>
      <c r="L185" s="157">
        <v>-10.4</v>
      </c>
      <c r="M185" s="157">
        <v>-22.1</v>
      </c>
      <c r="N185" s="157">
        <v>-6.1</v>
      </c>
      <c r="O185" s="157">
        <v>-1.4</v>
      </c>
      <c r="P185" s="281">
        <v>-20</v>
      </c>
      <c r="Q185" s="353">
        <v>-8.1</v>
      </c>
    </row>
    <row r="186" spans="1:17" x14ac:dyDescent="0.2">
      <c r="A186" s="123"/>
      <c r="B186" s="173" t="s">
        <v>4</v>
      </c>
      <c r="C186" s="157">
        <v>24.4</v>
      </c>
      <c r="D186" s="157">
        <v>25.6</v>
      </c>
      <c r="E186" s="157">
        <v>10.5</v>
      </c>
      <c r="F186" s="157">
        <v>23.3</v>
      </c>
      <c r="G186" s="157">
        <v>-26.4</v>
      </c>
      <c r="H186" s="157">
        <v>32.4</v>
      </c>
      <c r="I186" s="157">
        <v>18.5</v>
      </c>
      <c r="J186" s="157">
        <v>11.9</v>
      </c>
      <c r="K186" s="157">
        <v>56.5</v>
      </c>
      <c r="L186" s="157">
        <v>22.5</v>
      </c>
      <c r="M186" s="157">
        <v>50.5</v>
      </c>
      <c r="N186" s="157">
        <v>21.1</v>
      </c>
      <c r="O186" s="157">
        <v>8.9</v>
      </c>
      <c r="P186" s="281">
        <v>39.4</v>
      </c>
      <c r="Q186" s="353">
        <v>23.9</v>
      </c>
    </row>
    <row r="187" spans="1:17" x14ac:dyDescent="0.2">
      <c r="A187" s="123"/>
      <c r="B187" s="173" t="s">
        <v>1</v>
      </c>
      <c r="C187" s="269">
        <v>8.5</v>
      </c>
      <c r="D187" s="90">
        <v>9</v>
      </c>
      <c r="E187" s="90">
        <v>8.9</v>
      </c>
      <c r="F187" s="269">
        <v>3.9</v>
      </c>
      <c r="G187" s="90">
        <v>-5.7</v>
      </c>
      <c r="H187" s="90">
        <v>5.6</v>
      </c>
      <c r="I187" s="90">
        <v>-2.2999999999999998</v>
      </c>
      <c r="J187" s="90">
        <v>6.4</v>
      </c>
      <c r="K187" s="90">
        <v>8.5</v>
      </c>
      <c r="L187" s="90">
        <v>9.1</v>
      </c>
      <c r="M187" s="90">
        <v>7.1</v>
      </c>
      <c r="N187" s="90">
        <v>8.1</v>
      </c>
      <c r="O187" s="90">
        <v>6.3</v>
      </c>
      <c r="P187" s="185">
        <v>16.3</v>
      </c>
      <c r="Q187" s="353">
        <v>8.1</v>
      </c>
    </row>
    <row r="188" spans="1:17" x14ac:dyDescent="0.2">
      <c r="A188" s="123"/>
      <c r="B188" s="173" t="s">
        <v>2</v>
      </c>
      <c r="C188" s="269">
        <v>8.9</v>
      </c>
      <c r="D188" s="90">
        <v>9.1</v>
      </c>
      <c r="E188" s="90">
        <v>8.6</v>
      </c>
      <c r="F188" s="269">
        <v>-1.5</v>
      </c>
      <c r="G188" s="90">
        <v>-7.2</v>
      </c>
      <c r="H188" s="90">
        <v>-1.5</v>
      </c>
      <c r="I188" s="90">
        <v>-4.0999999999999996</v>
      </c>
      <c r="J188" s="90">
        <v>6.2</v>
      </c>
      <c r="K188" s="90">
        <v>4.7</v>
      </c>
      <c r="L188" s="90">
        <v>10.7</v>
      </c>
      <c r="M188" s="90">
        <v>15.8</v>
      </c>
      <c r="N188" s="90">
        <v>9.5</v>
      </c>
      <c r="O188" s="90">
        <v>6</v>
      </c>
      <c r="P188" s="185">
        <v>17.7</v>
      </c>
      <c r="Q188" s="353">
        <v>8.5</v>
      </c>
    </row>
    <row r="189" spans="1:17" ht="22.15" customHeight="1" x14ac:dyDescent="0.2">
      <c r="A189" s="123">
        <v>2022</v>
      </c>
      <c r="B189" s="173" t="s">
        <v>3</v>
      </c>
      <c r="C189" s="269">
        <v>10.5</v>
      </c>
      <c r="D189" s="90">
        <v>10.7</v>
      </c>
      <c r="E189" s="90">
        <v>6.9</v>
      </c>
      <c r="F189" s="269">
        <v>-1.8</v>
      </c>
      <c r="G189" s="90">
        <v>-0.6</v>
      </c>
      <c r="H189" s="90">
        <v>-2.1</v>
      </c>
      <c r="I189" s="90">
        <v>-5</v>
      </c>
      <c r="J189" s="90">
        <v>4.4000000000000004</v>
      </c>
      <c r="K189" s="90">
        <v>6.7</v>
      </c>
      <c r="L189" s="90">
        <v>13.1</v>
      </c>
      <c r="M189" s="90">
        <v>25.3</v>
      </c>
      <c r="N189" s="90">
        <v>13.8</v>
      </c>
      <c r="O189" s="90">
        <v>4.3</v>
      </c>
      <c r="P189" s="185">
        <v>23.4</v>
      </c>
      <c r="Q189" s="353">
        <v>9.9</v>
      </c>
    </row>
    <row r="190" spans="1:17" x14ac:dyDescent="0.2">
      <c r="A190" s="123"/>
      <c r="B190" s="173" t="s">
        <v>4</v>
      </c>
      <c r="C190" s="90">
        <v>3.9</v>
      </c>
      <c r="D190" s="90">
        <v>3.7</v>
      </c>
      <c r="E190" s="90">
        <v>5.3</v>
      </c>
      <c r="F190" s="90">
        <v>-3.2</v>
      </c>
      <c r="G190" s="90">
        <v>19.2</v>
      </c>
      <c r="H190" s="90">
        <v>-4.7</v>
      </c>
      <c r="I190" s="90">
        <v>-8.9</v>
      </c>
      <c r="J190" s="90">
        <v>3.8</v>
      </c>
      <c r="K190" s="90">
        <v>4.3</v>
      </c>
      <c r="L190" s="90">
        <v>5.4</v>
      </c>
      <c r="M190" s="90">
        <v>3.4</v>
      </c>
      <c r="N190" s="90">
        <v>10.5</v>
      </c>
      <c r="O190" s="90">
        <v>3.9</v>
      </c>
      <c r="P190" s="185">
        <v>6.7</v>
      </c>
      <c r="Q190" s="353">
        <v>3.2</v>
      </c>
    </row>
    <row r="191" spans="1:17" x14ac:dyDescent="0.2">
      <c r="A191" s="123"/>
      <c r="B191" s="173" t="s">
        <v>1</v>
      </c>
      <c r="C191" s="90">
        <v>1.9</v>
      </c>
      <c r="D191" s="90">
        <v>1.9</v>
      </c>
      <c r="E191" s="90">
        <v>1.5</v>
      </c>
      <c r="F191" s="90">
        <v>-5.3</v>
      </c>
      <c r="G191" s="90">
        <v>-5.4</v>
      </c>
      <c r="H191" s="90">
        <v>-6.7</v>
      </c>
      <c r="I191" s="90">
        <v>-0.9</v>
      </c>
      <c r="J191" s="90">
        <v>0.5</v>
      </c>
      <c r="K191" s="90">
        <v>6.3</v>
      </c>
      <c r="L191" s="90">
        <v>3.2</v>
      </c>
      <c r="M191" s="90">
        <v>-2.1</v>
      </c>
      <c r="N191" s="90">
        <v>9.4</v>
      </c>
      <c r="O191" s="90">
        <v>3.1</v>
      </c>
      <c r="P191" s="185">
        <v>3.3</v>
      </c>
      <c r="Q191" s="353">
        <v>1.3</v>
      </c>
    </row>
    <row r="192" spans="1:17" ht="13.5" thickBot="1" x14ac:dyDescent="0.25">
      <c r="A192" s="296"/>
      <c r="B192" s="333" t="s">
        <v>2</v>
      </c>
      <c r="C192" s="331">
        <v>0.4</v>
      </c>
      <c r="D192" s="331">
        <v>0.4</v>
      </c>
      <c r="E192" s="331">
        <v>0.7</v>
      </c>
      <c r="F192" s="331">
        <v>-4.2</v>
      </c>
      <c r="G192" s="331">
        <v>-3.6</v>
      </c>
      <c r="H192" s="331">
        <v>-5.6</v>
      </c>
      <c r="I192" s="331">
        <v>1.5</v>
      </c>
      <c r="J192" s="331">
        <v>-0.7</v>
      </c>
      <c r="K192" s="331">
        <v>5.0999999999999996</v>
      </c>
      <c r="L192" s="331">
        <v>1.2</v>
      </c>
      <c r="M192" s="331">
        <v>-0.1</v>
      </c>
      <c r="N192" s="331">
        <v>4.5999999999999996</v>
      </c>
      <c r="O192" s="331">
        <v>1.8</v>
      </c>
      <c r="P192" s="332">
        <v>-1.2</v>
      </c>
      <c r="Q192" s="360">
        <v>-0.1</v>
      </c>
    </row>
    <row r="193" spans="1:17" x14ac:dyDescent="0.2">
      <c r="A193" s="83" t="s">
        <v>272</v>
      </c>
      <c r="B193" s="98"/>
      <c r="C193" s="115"/>
      <c r="D193" s="115"/>
      <c r="E193" s="115"/>
      <c r="F193" s="115"/>
      <c r="G193" s="115"/>
      <c r="H193" s="115"/>
      <c r="I193" s="115"/>
      <c r="J193" s="115"/>
      <c r="K193" s="115"/>
      <c r="L193" s="115"/>
      <c r="M193" s="115"/>
      <c r="N193" s="115"/>
      <c r="O193" s="115"/>
      <c r="P193" s="115"/>
      <c r="Q193" s="115"/>
    </row>
    <row r="194" spans="1:17" ht="12.75" customHeight="1" x14ac:dyDescent="0.2">
      <c r="A194" s="83" t="s">
        <v>212</v>
      </c>
      <c r="B194" s="98"/>
      <c r="C194" s="115"/>
      <c r="D194" s="115"/>
      <c r="E194" s="115"/>
      <c r="F194" s="115"/>
      <c r="G194" s="115"/>
      <c r="H194" s="115"/>
      <c r="I194" s="115"/>
      <c r="J194" s="115"/>
      <c r="K194" s="115"/>
      <c r="L194" s="115"/>
      <c r="M194" s="115"/>
      <c r="N194" s="115"/>
      <c r="O194" s="115"/>
      <c r="P194" s="115"/>
      <c r="Q194" s="115"/>
    </row>
    <row r="195" spans="1:17" ht="12.75" customHeight="1" x14ac:dyDescent="0.2">
      <c r="A195" s="83" t="s">
        <v>273</v>
      </c>
      <c r="B195" s="98"/>
      <c r="C195" s="115"/>
      <c r="D195" s="115"/>
      <c r="E195" s="115"/>
      <c r="F195" s="115"/>
      <c r="G195" s="115"/>
      <c r="H195" s="115"/>
      <c r="I195" s="115"/>
      <c r="J195" s="115"/>
      <c r="K195" s="115"/>
      <c r="L195" s="115"/>
      <c r="M195" s="115"/>
      <c r="N195" s="115"/>
      <c r="O195" s="115"/>
      <c r="P195" s="115"/>
      <c r="Q195" s="115"/>
    </row>
    <row r="196" spans="1:17" ht="12.75" customHeight="1" x14ac:dyDescent="0.2">
      <c r="A196" s="83" t="s">
        <v>299</v>
      </c>
    </row>
  </sheetData>
  <mergeCells count="3">
    <mergeCell ref="A1:P1"/>
    <mergeCell ref="A5:C5"/>
    <mergeCell ref="B3:P3"/>
  </mergeCells>
  <phoneticPr fontId="25" type="noConversion"/>
  <pageMargins left="0.55118110236220474" right="0.55118110236220474" top="0.78740157480314965" bottom="0.78740157480314965" header="0.51181102362204722" footer="0.51181102362204722"/>
  <pageSetup paperSize="9" scale="40" fitToHeight="0" orientation="portrait" r:id="rId1"/>
  <headerFooter alignWithMargins="0"/>
  <rowBreaks count="1" manualBreakCount="1">
    <brk id="112" max="16"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7F89-1529-421D-8884-9948EEE9D08A}">
  <dimension ref="A1:V101"/>
  <sheetViews>
    <sheetView tabSelected="1" topLeftCell="A66" workbookViewId="0">
      <selection activeCell="V1" sqref="Q1:V101"/>
    </sheetView>
  </sheetViews>
  <sheetFormatPr defaultRowHeight="12.75" x14ac:dyDescent="0.2"/>
  <sheetData>
    <row r="1" spans="1:22" x14ac:dyDescent="0.2">
      <c r="C1" t="s">
        <v>98</v>
      </c>
      <c r="D1" t="s">
        <v>15</v>
      </c>
      <c r="E1" t="s">
        <v>98</v>
      </c>
      <c r="F1" t="s">
        <v>15</v>
      </c>
      <c r="G1" t="s">
        <v>98</v>
      </c>
      <c r="H1" t="s">
        <v>15</v>
      </c>
      <c r="S1" s="381" t="s">
        <v>98</v>
      </c>
      <c r="T1" s="381" t="s">
        <v>15</v>
      </c>
      <c r="U1" s="381" t="s">
        <v>98</v>
      </c>
      <c r="V1" s="381" t="s">
        <v>15</v>
      </c>
    </row>
    <row r="2" spans="1:22" x14ac:dyDescent="0.2">
      <c r="A2" s="123">
        <v>1998</v>
      </c>
      <c r="B2" s="90" t="s">
        <v>3</v>
      </c>
      <c r="C2">
        <v>78.177228922764243</v>
      </c>
      <c r="D2" s="281">
        <v>77</v>
      </c>
      <c r="E2">
        <f t="shared" ref="E2:E65" si="0">C2/AVERAGE(C$38:C$41)*100</f>
        <v>85.484438249048338</v>
      </c>
      <c r="F2">
        <f t="shared" ref="F2:F65" si="1">D2/AVERAGE(D$38:D$41)*100</f>
        <v>82.397003745318358</v>
      </c>
      <c r="G2">
        <f>E2</f>
        <v>85.484438249048338</v>
      </c>
      <c r="H2">
        <f>F2</f>
        <v>82.397003745318358</v>
      </c>
      <c r="Q2" s="173">
        <v>1998</v>
      </c>
      <c r="R2" s="173" t="s">
        <v>3</v>
      </c>
      <c r="S2" s="152">
        <v>72.687035158605724</v>
      </c>
      <c r="T2">
        <v>67.3</v>
      </c>
      <c r="U2">
        <f t="shared" ref="U2:U65" si="2">S2/AVERAGE(S$38:S$41)*100</f>
        <v>83.911141508849269</v>
      </c>
      <c r="V2">
        <f t="shared" ref="V2:V65" si="3">T2/AVERAGE(T$38:T$41)*100</f>
        <v>78.438228438228435</v>
      </c>
    </row>
    <row r="3" spans="1:22" x14ac:dyDescent="0.2">
      <c r="A3" s="123"/>
      <c r="B3" s="90" t="s">
        <v>4</v>
      </c>
      <c r="C3">
        <v>78.509481852378656</v>
      </c>
      <c r="D3" s="281">
        <v>77.3</v>
      </c>
      <c r="E3">
        <f t="shared" si="0"/>
        <v>85.847746790884088</v>
      </c>
      <c r="F3">
        <f t="shared" si="1"/>
        <v>82.718031032637782</v>
      </c>
      <c r="G3">
        <f t="shared" ref="G3:G37" si="4">E3</f>
        <v>85.847746790884088</v>
      </c>
      <c r="H3">
        <f t="shared" ref="H3:H37" si="5">F3</f>
        <v>82.718031032637782</v>
      </c>
      <c r="Q3" s="173"/>
      <c r="R3" s="173" t="s">
        <v>4</v>
      </c>
      <c r="S3" s="152">
        <v>72.973424892386646</v>
      </c>
      <c r="T3">
        <v>67.7</v>
      </c>
      <c r="U3">
        <f t="shared" si="2"/>
        <v>84.241754656373232</v>
      </c>
      <c r="V3">
        <f t="shared" si="3"/>
        <v>78.904428904428912</v>
      </c>
    </row>
    <row r="4" spans="1:22" x14ac:dyDescent="0.2">
      <c r="A4" s="123"/>
      <c r="B4" s="90" t="s">
        <v>1</v>
      </c>
      <c r="C4">
        <v>78.426851787701054</v>
      </c>
      <c r="D4" s="281">
        <v>77.5</v>
      </c>
      <c r="E4">
        <f t="shared" si="0"/>
        <v>85.757393311248393</v>
      </c>
      <c r="F4">
        <f t="shared" si="1"/>
        <v>82.93204922418407</v>
      </c>
      <c r="G4">
        <f t="shared" si="4"/>
        <v>85.757393311248393</v>
      </c>
      <c r="H4">
        <f t="shared" si="5"/>
        <v>82.93204922418407</v>
      </c>
      <c r="Q4" s="173"/>
      <c r="R4" s="173" t="s">
        <v>1</v>
      </c>
      <c r="S4" s="152">
        <v>72.878243192809109</v>
      </c>
      <c r="T4">
        <v>67.900000000000006</v>
      </c>
      <c r="U4">
        <f t="shared" si="2"/>
        <v>84.131875294188831</v>
      </c>
      <c r="V4">
        <f t="shared" si="3"/>
        <v>79.137529137529157</v>
      </c>
    </row>
    <row r="5" spans="1:22" x14ac:dyDescent="0.2">
      <c r="A5" s="123"/>
      <c r="B5" s="90" t="s">
        <v>2</v>
      </c>
      <c r="C5">
        <v>78.682214808220039</v>
      </c>
      <c r="D5" s="281">
        <v>77.900000000000006</v>
      </c>
      <c r="E5">
        <f t="shared" si="0"/>
        <v>86.03662506017892</v>
      </c>
      <c r="F5">
        <f t="shared" si="1"/>
        <v>83.360085607276631</v>
      </c>
      <c r="G5">
        <f t="shared" si="4"/>
        <v>86.03662506017892</v>
      </c>
      <c r="H5">
        <f t="shared" si="5"/>
        <v>83.360085607276631</v>
      </c>
      <c r="Q5" s="173"/>
      <c r="R5" s="173" t="s">
        <v>2</v>
      </c>
      <c r="S5" s="152">
        <v>73.09710148296881</v>
      </c>
      <c r="T5">
        <v>68.3</v>
      </c>
      <c r="U5">
        <f t="shared" si="2"/>
        <v>84.384529002183697</v>
      </c>
      <c r="V5">
        <f t="shared" si="3"/>
        <v>79.603729603729604</v>
      </c>
    </row>
    <row r="6" spans="1:22" x14ac:dyDescent="0.2">
      <c r="A6" s="123">
        <v>1999</v>
      </c>
      <c r="B6" s="90" t="s">
        <v>3</v>
      </c>
      <c r="C6">
        <v>78.730273899034643</v>
      </c>
      <c r="D6" s="281">
        <v>78.400000000000006</v>
      </c>
      <c r="E6">
        <f t="shared" si="0"/>
        <v>86.089176224215507</v>
      </c>
      <c r="F6">
        <f t="shared" si="1"/>
        <v>83.895131086142342</v>
      </c>
      <c r="G6">
        <f t="shared" si="4"/>
        <v>86.089176224215507</v>
      </c>
      <c r="H6">
        <f t="shared" si="5"/>
        <v>83.895131086142342</v>
      </c>
      <c r="Q6" s="173">
        <v>1999</v>
      </c>
      <c r="R6" s="173" t="s">
        <v>3</v>
      </c>
      <c r="S6" s="152">
        <v>73.123299831493298</v>
      </c>
      <c r="T6">
        <v>68.8</v>
      </c>
      <c r="U6">
        <f t="shared" si="2"/>
        <v>84.414772818368249</v>
      </c>
      <c r="V6">
        <f t="shared" si="3"/>
        <v>80.186480186480196</v>
      </c>
    </row>
    <row r="7" spans="1:22" x14ac:dyDescent="0.2">
      <c r="A7" s="123"/>
      <c r="B7" s="90" t="s">
        <v>4</v>
      </c>
      <c r="C7">
        <v>78.713730121231151</v>
      </c>
      <c r="D7" s="281">
        <v>78.7</v>
      </c>
      <c r="E7">
        <f t="shared" si="0"/>
        <v>86.071086102941891</v>
      </c>
      <c r="F7">
        <f t="shared" si="1"/>
        <v>84.216158373461752</v>
      </c>
      <c r="G7">
        <f t="shared" si="4"/>
        <v>86.071086102941891</v>
      </c>
      <c r="H7">
        <f t="shared" si="5"/>
        <v>84.216158373461752</v>
      </c>
      <c r="Q7" s="173"/>
      <c r="R7" s="173" t="s">
        <v>4</v>
      </c>
      <c r="S7" s="152">
        <v>73.089488781660961</v>
      </c>
      <c r="T7">
        <v>69.099999999999994</v>
      </c>
      <c r="U7">
        <f t="shared" si="2"/>
        <v>84.375740771169546</v>
      </c>
      <c r="V7">
        <f t="shared" si="3"/>
        <v>80.536130536130528</v>
      </c>
    </row>
    <row r="8" spans="1:22" x14ac:dyDescent="0.2">
      <c r="A8" s="123"/>
      <c r="B8" s="90" t="s">
        <v>1</v>
      </c>
      <c r="C8">
        <v>78.998793061924289</v>
      </c>
      <c r="D8" s="281">
        <v>79.900000000000006</v>
      </c>
      <c r="E8">
        <f t="shared" si="0"/>
        <v>86.38279381740756</v>
      </c>
      <c r="F8">
        <f t="shared" si="1"/>
        <v>85.500267522739449</v>
      </c>
      <c r="G8">
        <f t="shared" si="4"/>
        <v>86.38279381740756</v>
      </c>
      <c r="H8">
        <f t="shared" si="5"/>
        <v>85.500267522739449</v>
      </c>
      <c r="Q8" s="173"/>
      <c r="R8" s="173" t="s">
        <v>1</v>
      </c>
      <c r="S8" s="152">
        <v>73.321606176264581</v>
      </c>
      <c r="T8">
        <v>70.2</v>
      </c>
      <c r="U8">
        <f t="shared" si="2"/>
        <v>84.643701013360612</v>
      </c>
      <c r="V8">
        <f t="shared" si="3"/>
        <v>81.818181818181827</v>
      </c>
    </row>
    <row r="9" spans="1:22" x14ac:dyDescent="0.2">
      <c r="A9" s="123"/>
      <c r="B9" s="90" t="s">
        <v>2</v>
      </c>
      <c r="C9">
        <v>79.980930165730541</v>
      </c>
      <c r="D9" s="281">
        <v>81</v>
      </c>
      <c r="E9">
        <f t="shared" si="0"/>
        <v>87.456731072018769</v>
      </c>
      <c r="F9">
        <f t="shared" si="1"/>
        <v>86.677367576243995</v>
      </c>
      <c r="G9">
        <f t="shared" si="4"/>
        <v>87.456731072018769</v>
      </c>
      <c r="H9">
        <f t="shared" si="5"/>
        <v>86.677367576243995</v>
      </c>
      <c r="Q9" s="173"/>
      <c r="R9" s="173" t="s">
        <v>2</v>
      </c>
      <c r="S9" s="152">
        <v>74.200180476886928</v>
      </c>
      <c r="T9">
        <v>71.3</v>
      </c>
      <c r="U9">
        <f t="shared" si="2"/>
        <v>85.65794203040987</v>
      </c>
      <c r="V9">
        <f t="shared" si="3"/>
        <v>83.100233100233098</v>
      </c>
    </row>
    <row r="10" spans="1:22" x14ac:dyDescent="0.2">
      <c r="A10" s="123">
        <v>2000</v>
      </c>
      <c r="B10" s="90" t="s">
        <v>3</v>
      </c>
      <c r="C10">
        <v>80.856311236646988</v>
      </c>
      <c r="D10" s="281">
        <v>81.900000000000006</v>
      </c>
      <c r="E10">
        <f t="shared" si="0"/>
        <v>88.413933829551567</v>
      </c>
      <c r="F10">
        <f t="shared" si="1"/>
        <v>87.640449438202268</v>
      </c>
      <c r="G10">
        <f t="shared" si="4"/>
        <v>88.413933829551567</v>
      </c>
      <c r="H10">
        <f t="shared" si="5"/>
        <v>87.640449438202268</v>
      </c>
      <c r="Q10" s="173">
        <v>2000</v>
      </c>
      <c r="R10" s="173" t="s">
        <v>3</v>
      </c>
      <c r="S10" s="152">
        <v>74.978948710218916</v>
      </c>
      <c r="T10">
        <v>72.099999999999994</v>
      </c>
      <c r="U10">
        <f t="shared" si="2"/>
        <v>86.556965237053618</v>
      </c>
      <c r="V10">
        <f t="shared" si="3"/>
        <v>84.032634032634022</v>
      </c>
    </row>
    <row r="11" spans="1:22" x14ac:dyDescent="0.2">
      <c r="A11" s="123"/>
      <c r="B11" s="90" t="s">
        <v>4</v>
      </c>
      <c r="C11">
        <v>80.993877884262076</v>
      </c>
      <c r="D11" s="281">
        <v>82.4</v>
      </c>
      <c r="E11">
        <f t="shared" si="0"/>
        <v>88.564358803104909</v>
      </c>
      <c r="F11">
        <f t="shared" si="1"/>
        <v>88.175494917067965</v>
      </c>
      <c r="G11">
        <f t="shared" si="4"/>
        <v>88.564358803104909</v>
      </c>
      <c r="H11">
        <f t="shared" si="5"/>
        <v>88.175494917067965</v>
      </c>
      <c r="Q11" s="173"/>
      <c r="R11" s="173" t="s">
        <v>4</v>
      </c>
      <c r="S11" s="152">
        <v>75.073115779520478</v>
      </c>
      <c r="T11">
        <v>72.599999999999994</v>
      </c>
      <c r="U11">
        <f t="shared" si="2"/>
        <v>86.665673292904231</v>
      </c>
      <c r="V11">
        <f t="shared" si="3"/>
        <v>84.615384615384613</v>
      </c>
    </row>
    <row r="12" spans="1:22" x14ac:dyDescent="0.2">
      <c r="A12" s="123"/>
      <c r="B12" s="90" t="s">
        <v>1</v>
      </c>
      <c r="C12">
        <v>81.015904723429486</v>
      </c>
      <c r="D12" s="281">
        <v>82.7</v>
      </c>
      <c r="E12">
        <f t="shared" si="0"/>
        <v>88.58844448634764</v>
      </c>
      <c r="F12">
        <f t="shared" si="1"/>
        <v>88.496522204387389</v>
      </c>
      <c r="G12">
        <f t="shared" si="4"/>
        <v>88.58844448634764</v>
      </c>
      <c r="H12">
        <f t="shared" si="5"/>
        <v>88.496522204387389</v>
      </c>
      <c r="Q12" s="173"/>
      <c r="R12" s="173" t="s">
        <v>1</v>
      </c>
      <c r="S12" s="152">
        <v>75.098204507324624</v>
      </c>
      <c r="T12">
        <v>72.900000000000006</v>
      </c>
      <c r="U12">
        <f t="shared" si="2"/>
        <v>86.694636144181032</v>
      </c>
      <c r="V12">
        <f t="shared" si="3"/>
        <v>84.965034965034974</v>
      </c>
    </row>
    <row r="13" spans="1:22" x14ac:dyDescent="0.2">
      <c r="A13" s="123"/>
      <c r="B13" s="90" t="s">
        <v>2</v>
      </c>
      <c r="C13">
        <v>80.861520488462844</v>
      </c>
      <c r="D13" s="281">
        <v>83</v>
      </c>
      <c r="E13">
        <f t="shared" si="0"/>
        <v>88.419629989051103</v>
      </c>
      <c r="F13">
        <f t="shared" si="1"/>
        <v>88.817549491706799</v>
      </c>
      <c r="G13">
        <f t="shared" si="4"/>
        <v>88.419629989051103</v>
      </c>
      <c r="H13">
        <f t="shared" si="5"/>
        <v>88.817549491706799</v>
      </c>
      <c r="Q13" s="173"/>
      <c r="R13" s="173" t="s">
        <v>2</v>
      </c>
      <c r="S13" s="152">
        <v>74.95976024302928</v>
      </c>
      <c r="T13">
        <v>73.2</v>
      </c>
      <c r="U13">
        <f t="shared" si="2"/>
        <v>86.534813746321134</v>
      </c>
      <c r="V13">
        <f t="shared" si="3"/>
        <v>85.31468531468532</v>
      </c>
    </row>
    <row r="14" spans="1:22" x14ac:dyDescent="0.2">
      <c r="A14" s="123">
        <v>2001</v>
      </c>
      <c r="B14" s="90" t="s">
        <v>3</v>
      </c>
      <c r="C14">
        <v>81.065484087548938</v>
      </c>
      <c r="D14" s="281">
        <v>83.6</v>
      </c>
      <c r="E14">
        <f t="shared" si="0"/>
        <v>88.64265802331866</v>
      </c>
      <c r="F14">
        <f t="shared" si="1"/>
        <v>89.459604066345648</v>
      </c>
      <c r="G14">
        <f t="shared" si="4"/>
        <v>88.64265802331866</v>
      </c>
      <c r="H14">
        <f t="shared" si="5"/>
        <v>89.459604066345648</v>
      </c>
      <c r="Q14" s="173">
        <v>2001</v>
      </c>
      <c r="R14" s="173" t="s">
        <v>3</v>
      </c>
      <c r="S14" s="152">
        <v>75.15351229113692</v>
      </c>
      <c r="T14">
        <v>73.900000000000006</v>
      </c>
      <c r="U14">
        <f t="shared" si="2"/>
        <v>86.7584843842955</v>
      </c>
      <c r="V14">
        <f t="shared" si="3"/>
        <v>86.130536130536143</v>
      </c>
    </row>
    <row r="15" spans="1:22" x14ac:dyDescent="0.2">
      <c r="A15" s="123"/>
      <c r="B15" s="90" t="s">
        <v>4</v>
      </c>
      <c r="C15">
        <v>80.944746128026665</v>
      </c>
      <c r="D15" s="281">
        <v>83.8</v>
      </c>
      <c r="E15">
        <f t="shared" si="0"/>
        <v>88.510634711833745</v>
      </c>
      <c r="F15">
        <f t="shared" si="1"/>
        <v>89.673622257891921</v>
      </c>
      <c r="G15">
        <f t="shared" si="4"/>
        <v>88.510634711833745</v>
      </c>
      <c r="H15">
        <f t="shared" si="5"/>
        <v>89.673622257891921</v>
      </c>
      <c r="Q15" s="173"/>
      <c r="R15" s="173" t="s">
        <v>4</v>
      </c>
      <c r="S15" s="152">
        <v>75.046247528259542</v>
      </c>
      <c r="T15">
        <v>74.099999999999994</v>
      </c>
      <c r="U15">
        <f t="shared" si="2"/>
        <v>86.634656129682043</v>
      </c>
      <c r="V15">
        <f t="shared" si="3"/>
        <v>86.36363636363636</v>
      </c>
    </row>
    <row r="16" spans="1:22" x14ac:dyDescent="0.2">
      <c r="A16" s="123"/>
      <c r="B16" s="90" t="s">
        <v>1</v>
      </c>
      <c r="C16">
        <v>81.706547651836701</v>
      </c>
      <c r="D16" s="281">
        <v>84.1</v>
      </c>
      <c r="E16">
        <f t="shared" si="0"/>
        <v>89.343641665617028</v>
      </c>
      <c r="F16">
        <f t="shared" si="1"/>
        <v>89.994649545211345</v>
      </c>
      <c r="G16">
        <f t="shared" si="4"/>
        <v>89.343641665617028</v>
      </c>
      <c r="H16">
        <f t="shared" si="5"/>
        <v>89.994649545211345</v>
      </c>
      <c r="Q16" s="173"/>
      <c r="R16" s="173" t="s">
        <v>1</v>
      </c>
      <c r="S16" s="152">
        <v>75.759267356253943</v>
      </c>
      <c r="T16">
        <v>74.5</v>
      </c>
      <c r="U16">
        <f t="shared" si="2"/>
        <v>87.457778266317575</v>
      </c>
      <c r="V16">
        <f t="shared" si="3"/>
        <v>86.829836829836836</v>
      </c>
    </row>
    <row r="17" spans="1:22" x14ac:dyDescent="0.2">
      <c r="A17" s="123"/>
      <c r="B17" s="90" t="s">
        <v>2</v>
      </c>
      <c r="C17">
        <v>82.978184755362193</v>
      </c>
      <c r="D17" s="281">
        <v>84.2</v>
      </c>
      <c r="E17">
        <f t="shared" si="0"/>
        <v>90.734138424704241</v>
      </c>
      <c r="F17">
        <f t="shared" si="1"/>
        <v>90.101658640984496</v>
      </c>
      <c r="G17">
        <f t="shared" si="4"/>
        <v>90.734138424704241</v>
      </c>
      <c r="H17">
        <f t="shared" si="5"/>
        <v>90.101658640984496</v>
      </c>
      <c r="Q17" s="173"/>
      <c r="R17" s="173" t="s">
        <v>2</v>
      </c>
      <c r="S17" s="152">
        <v>76.945180223838804</v>
      </c>
      <c r="T17">
        <v>74.599999999999994</v>
      </c>
      <c r="U17">
        <f t="shared" si="2"/>
        <v>88.826816117867594</v>
      </c>
      <c r="V17">
        <f t="shared" si="3"/>
        <v>86.946386946386951</v>
      </c>
    </row>
    <row r="18" spans="1:22" x14ac:dyDescent="0.2">
      <c r="A18" s="123">
        <v>2002</v>
      </c>
      <c r="B18" s="90" t="s">
        <v>3</v>
      </c>
      <c r="C18">
        <v>82.742913393974433</v>
      </c>
      <c r="D18" s="281">
        <v>84.4</v>
      </c>
      <c r="E18">
        <f t="shared" si="0"/>
        <v>90.476876298104813</v>
      </c>
      <c r="F18">
        <f t="shared" si="1"/>
        <v>90.315676832530784</v>
      </c>
      <c r="G18">
        <f t="shared" si="4"/>
        <v>90.476876298104813</v>
      </c>
      <c r="H18">
        <f t="shared" si="5"/>
        <v>90.315676832530784</v>
      </c>
      <c r="Q18" s="173">
        <v>2002</v>
      </c>
      <c r="R18" s="173" t="s">
        <v>3</v>
      </c>
      <c r="S18" s="152">
        <v>76.733831159311379</v>
      </c>
      <c r="T18">
        <v>74.900000000000006</v>
      </c>
      <c r="U18">
        <f t="shared" si="2"/>
        <v>88.582831186818666</v>
      </c>
      <c r="V18">
        <f t="shared" si="3"/>
        <v>87.296037296037312</v>
      </c>
    </row>
    <row r="19" spans="1:22" x14ac:dyDescent="0.2">
      <c r="A19" s="123"/>
      <c r="B19" s="90" t="s">
        <v>4</v>
      </c>
      <c r="C19">
        <v>82.919873570764864</v>
      </c>
      <c r="D19" s="281">
        <v>84.7</v>
      </c>
      <c r="E19">
        <f t="shared" si="0"/>
        <v>90.670376905811523</v>
      </c>
      <c r="F19">
        <f t="shared" si="1"/>
        <v>90.636704119850194</v>
      </c>
      <c r="G19">
        <f t="shared" si="4"/>
        <v>90.670376905811523</v>
      </c>
      <c r="H19">
        <f t="shared" si="5"/>
        <v>90.636704119850194</v>
      </c>
      <c r="Q19" s="173"/>
      <c r="R19" s="173" t="s">
        <v>4</v>
      </c>
      <c r="S19" s="152">
        <v>76.904771120672095</v>
      </c>
      <c r="T19">
        <v>75.3</v>
      </c>
      <c r="U19">
        <f t="shared" si="2"/>
        <v>88.780167166418849</v>
      </c>
      <c r="V19">
        <f t="shared" si="3"/>
        <v>87.76223776223776</v>
      </c>
    </row>
    <row r="20" spans="1:22" x14ac:dyDescent="0.2">
      <c r="A20" s="123"/>
      <c r="B20" s="90" t="s">
        <v>224</v>
      </c>
      <c r="C20">
        <v>83.731944271770786</v>
      </c>
      <c r="D20" s="281">
        <v>85.2</v>
      </c>
      <c r="E20">
        <f t="shared" si="0"/>
        <v>91.558351686327029</v>
      </c>
      <c r="F20">
        <f t="shared" si="1"/>
        <v>91.171749598715905</v>
      </c>
      <c r="G20">
        <f t="shared" si="4"/>
        <v>91.558351686327029</v>
      </c>
      <c r="H20">
        <f t="shared" si="5"/>
        <v>91.171749598715905</v>
      </c>
      <c r="Q20" s="173"/>
      <c r="R20" s="173" t="s">
        <v>224</v>
      </c>
      <c r="S20" s="152">
        <v>77.667514059825692</v>
      </c>
      <c r="T20">
        <v>75.8</v>
      </c>
      <c r="U20">
        <f t="shared" si="2"/>
        <v>89.660690502699339</v>
      </c>
      <c r="V20">
        <f t="shared" si="3"/>
        <v>88.344988344988337</v>
      </c>
    </row>
    <row r="21" spans="1:22" x14ac:dyDescent="0.2">
      <c r="A21" s="123"/>
      <c r="B21" s="90" t="s">
        <v>2</v>
      </c>
      <c r="C21">
        <v>83.936334309686956</v>
      </c>
      <c r="D21" s="281">
        <v>85.9</v>
      </c>
      <c r="E21">
        <f t="shared" si="0"/>
        <v>91.781846018573404</v>
      </c>
      <c r="F21">
        <f t="shared" si="1"/>
        <v>91.920813269127891</v>
      </c>
      <c r="G21">
        <f t="shared" si="4"/>
        <v>91.781846018573404</v>
      </c>
      <c r="H21">
        <f t="shared" si="5"/>
        <v>91.920813269127891</v>
      </c>
      <c r="Q21" s="173"/>
      <c r="R21" s="173" t="s">
        <v>2</v>
      </c>
      <c r="S21" s="152">
        <v>77.866704959518913</v>
      </c>
      <c r="T21">
        <v>76.400000000000006</v>
      </c>
      <c r="U21">
        <f t="shared" si="2"/>
        <v>89.890639842839036</v>
      </c>
      <c r="V21">
        <f t="shared" si="3"/>
        <v>89.044289044289044</v>
      </c>
    </row>
    <row r="22" spans="1:22" x14ac:dyDescent="0.2">
      <c r="A22" s="123">
        <v>2003</v>
      </c>
      <c r="B22" s="90" t="s">
        <v>3</v>
      </c>
      <c r="C22">
        <v>84.451012577915407</v>
      </c>
      <c r="D22" s="281">
        <v>86.3</v>
      </c>
      <c r="E22">
        <f t="shared" si="0"/>
        <v>92.344631157478361</v>
      </c>
      <c r="F22">
        <f t="shared" si="1"/>
        <v>92.348849652220437</v>
      </c>
      <c r="G22">
        <f t="shared" si="4"/>
        <v>92.344631157478361</v>
      </c>
      <c r="H22">
        <f t="shared" si="5"/>
        <v>92.348849652220437</v>
      </c>
      <c r="Q22" s="173">
        <v>2003</v>
      </c>
      <c r="R22" s="173" t="s">
        <v>3</v>
      </c>
      <c r="S22" s="152">
        <v>78.353828711289864</v>
      </c>
      <c r="T22">
        <v>76.900000000000006</v>
      </c>
      <c r="U22">
        <f t="shared" si="2"/>
        <v>90.452983732337117</v>
      </c>
      <c r="V22">
        <f t="shared" si="3"/>
        <v>89.627039627039636</v>
      </c>
    </row>
    <row r="23" spans="1:22" x14ac:dyDescent="0.2">
      <c r="A23" s="123"/>
      <c r="B23" s="90" t="s">
        <v>4</v>
      </c>
      <c r="C23">
        <v>85.304425474547614</v>
      </c>
      <c r="D23" s="281">
        <v>86.9</v>
      </c>
      <c r="E23">
        <f t="shared" si="0"/>
        <v>93.277812380046029</v>
      </c>
      <c r="F23">
        <f t="shared" si="1"/>
        <v>92.9909042268593</v>
      </c>
      <c r="G23">
        <f t="shared" si="4"/>
        <v>93.277812380046029</v>
      </c>
      <c r="H23">
        <f t="shared" si="5"/>
        <v>92.9909042268593</v>
      </c>
      <c r="Q23" s="173"/>
      <c r="R23" s="173" t="s">
        <v>4</v>
      </c>
      <c r="S23" s="152">
        <v>79.155387709944165</v>
      </c>
      <c r="T23">
        <v>77.599999999999994</v>
      </c>
      <c r="U23">
        <f t="shared" si="2"/>
        <v>91.378316983542234</v>
      </c>
      <c r="V23">
        <f t="shared" si="3"/>
        <v>90.442890442890445</v>
      </c>
    </row>
    <row r="24" spans="1:22" x14ac:dyDescent="0.2">
      <c r="A24" s="123"/>
      <c r="B24" s="90" t="s">
        <v>1</v>
      </c>
      <c r="C24">
        <v>86.371174008773565</v>
      </c>
      <c r="D24" s="281">
        <v>87.7</v>
      </c>
      <c r="E24">
        <f t="shared" si="0"/>
        <v>94.444269677878793</v>
      </c>
      <c r="F24">
        <f t="shared" si="1"/>
        <v>93.846976993044422</v>
      </c>
      <c r="G24">
        <f t="shared" si="4"/>
        <v>94.444269677878793</v>
      </c>
      <c r="H24">
        <f t="shared" si="5"/>
        <v>93.846976993044422</v>
      </c>
      <c r="Q24" s="173"/>
      <c r="R24" s="173" t="s">
        <v>1</v>
      </c>
      <c r="S24" s="152">
        <v>80.207700375224761</v>
      </c>
      <c r="T24">
        <v>78.3</v>
      </c>
      <c r="U24">
        <f t="shared" si="2"/>
        <v>92.593124504240237</v>
      </c>
      <c r="V24">
        <f t="shared" si="3"/>
        <v>91.258741258741267</v>
      </c>
    </row>
    <row r="25" spans="1:22" x14ac:dyDescent="0.2">
      <c r="A25" s="123"/>
      <c r="B25" s="90" t="s">
        <v>2</v>
      </c>
      <c r="C25">
        <v>86.32921706775511</v>
      </c>
      <c r="D25" s="281">
        <v>88.2</v>
      </c>
      <c r="E25">
        <f t="shared" si="0"/>
        <v>94.398391030310535</v>
      </c>
      <c r="F25">
        <f t="shared" si="1"/>
        <v>94.382022471910133</v>
      </c>
      <c r="G25">
        <f t="shared" si="4"/>
        <v>94.398391030310535</v>
      </c>
      <c r="H25">
        <f t="shared" si="5"/>
        <v>94.382022471910133</v>
      </c>
      <c r="Q25" s="173"/>
      <c r="R25" s="173" t="s">
        <v>2</v>
      </c>
      <c r="S25" s="152">
        <v>80.231166205070323</v>
      </c>
      <c r="T25">
        <v>79</v>
      </c>
      <c r="U25">
        <f t="shared" si="2"/>
        <v>92.62021385469312</v>
      </c>
      <c r="V25">
        <f t="shared" si="3"/>
        <v>92.074592074592076</v>
      </c>
    </row>
    <row r="26" spans="1:22" x14ac:dyDescent="0.2">
      <c r="A26" s="123">
        <v>2004</v>
      </c>
      <c r="B26" s="90" t="s">
        <v>3</v>
      </c>
      <c r="C26">
        <v>87.214473549717553</v>
      </c>
      <c r="D26" s="281">
        <v>88.5</v>
      </c>
      <c r="E26">
        <f t="shared" si="0"/>
        <v>95.366392251505687</v>
      </c>
      <c r="F26">
        <f t="shared" si="1"/>
        <v>94.703049759229543</v>
      </c>
      <c r="G26">
        <f t="shared" si="4"/>
        <v>95.366392251505687</v>
      </c>
      <c r="H26">
        <f t="shared" si="5"/>
        <v>94.703049759229543</v>
      </c>
      <c r="Q26" s="173">
        <v>2004</v>
      </c>
      <c r="R26" s="173" t="s">
        <v>3</v>
      </c>
      <c r="S26" s="152">
        <v>81.11695956293363</v>
      </c>
      <c r="T26">
        <v>79.3</v>
      </c>
      <c r="U26">
        <f t="shared" si="2"/>
        <v>93.642788673394705</v>
      </c>
      <c r="V26">
        <f t="shared" si="3"/>
        <v>92.424242424242422</v>
      </c>
    </row>
    <row r="27" spans="1:22" x14ac:dyDescent="0.2">
      <c r="A27" s="123"/>
      <c r="B27" s="90" t="s">
        <v>4</v>
      </c>
      <c r="C27">
        <v>87.466012961789232</v>
      </c>
      <c r="D27" s="281">
        <v>88.9</v>
      </c>
      <c r="E27">
        <f t="shared" si="0"/>
        <v>95.641443000102655</v>
      </c>
      <c r="F27">
        <f t="shared" si="1"/>
        <v>95.131086142322118</v>
      </c>
      <c r="G27">
        <f t="shared" si="4"/>
        <v>95.641443000102655</v>
      </c>
      <c r="H27">
        <f t="shared" si="5"/>
        <v>95.131086142322118</v>
      </c>
      <c r="Q27" s="173"/>
      <c r="R27" s="173" t="s">
        <v>4</v>
      </c>
      <c r="S27" s="152">
        <v>81.414163625944525</v>
      </c>
      <c r="T27">
        <v>79.7</v>
      </c>
      <c r="U27">
        <f t="shared" si="2"/>
        <v>93.985886065300917</v>
      </c>
      <c r="V27">
        <f t="shared" si="3"/>
        <v>92.890442890442898</v>
      </c>
    </row>
    <row r="28" spans="1:22" x14ac:dyDescent="0.2">
      <c r="A28" s="123"/>
      <c r="B28" s="90" t="s">
        <v>1</v>
      </c>
      <c r="C28">
        <v>87.382389388529774</v>
      </c>
      <c r="D28" s="281">
        <v>88.9</v>
      </c>
      <c r="E28">
        <f t="shared" si="0"/>
        <v>95.550003148844624</v>
      </c>
      <c r="F28">
        <f t="shared" si="1"/>
        <v>95.131086142322118</v>
      </c>
      <c r="G28">
        <f t="shared" si="4"/>
        <v>95.550003148844624</v>
      </c>
      <c r="H28">
        <f t="shared" si="5"/>
        <v>95.131086142322118</v>
      </c>
      <c r="Q28" s="173"/>
      <c r="R28" s="173" t="s">
        <v>1</v>
      </c>
      <c r="S28" s="152">
        <v>81.439910154342741</v>
      </c>
      <c r="T28">
        <v>79.900000000000006</v>
      </c>
      <c r="U28">
        <f t="shared" si="2"/>
        <v>94.015608292697721</v>
      </c>
      <c r="V28">
        <f t="shared" si="3"/>
        <v>93.123543123543129</v>
      </c>
    </row>
    <row r="29" spans="1:22" x14ac:dyDescent="0.2">
      <c r="A29" s="123"/>
      <c r="B29" s="90" t="s">
        <v>2</v>
      </c>
      <c r="C29">
        <v>88.359809110113218</v>
      </c>
      <c r="D29" s="281">
        <v>89</v>
      </c>
      <c r="E29">
        <f t="shared" si="0"/>
        <v>96.618782088497881</v>
      </c>
      <c r="F29">
        <f t="shared" si="1"/>
        <v>95.238095238095255</v>
      </c>
      <c r="G29">
        <f t="shared" si="4"/>
        <v>96.618782088497881</v>
      </c>
      <c r="H29">
        <f t="shared" si="5"/>
        <v>95.238095238095255</v>
      </c>
      <c r="Q29" s="173"/>
      <c r="R29" s="173" t="s">
        <v>2</v>
      </c>
      <c r="S29" s="152">
        <v>82.455602760999625</v>
      </c>
      <c r="T29">
        <v>80.2</v>
      </c>
      <c r="U29">
        <f t="shared" si="2"/>
        <v>95.188140998987194</v>
      </c>
      <c r="V29">
        <f t="shared" si="3"/>
        <v>93.47319347319349</v>
      </c>
    </row>
    <row r="30" spans="1:22" x14ac:dyDescent="0.2">
      <c r="A30" s="123">
        <v>2005</v>
      </c>
      <c r="B30" s="90" t="s">
        <v>3</v>
      </c>
      <c r="C30">
        <v>87.964489750419204</v>
      </c>
      <c r="D30" s="281">
        <v>89.5</v>
      </c>
      <c r="E30">
        <f t="shared" si="0"/>
        <v>96.186512310481021</v>
      </c>
      <c r="F30">
        <f t="shared" si="1"/>
        <v>95.773140716960953</v>
      </c>
      <c r="G30">
        <f t="shared" si="4"/>
        <v>96.186512310481021</v>
      </c>
      <c r="H30">
        <f t="shared" si="5"/>
        <v>95.773140716960953</v>
      </c>
      <c r="Q30" s="173">
        <v>2005</v>
      </c>
      <c r="R30" s="173" t="s">
        <v>3</v>
      </c>
      <c r="S30" s="152">
        <v>82.190972801075787</v>
      </c>
      <c r="T30">
        <v>80.8</v>
      </c>
      <c r="U30">
        <f t="shared" si="2"/>
        <v>94.882647702057454</v>
      </c>
      <c r="V30">
        <f t="shared" si="3"/>
        <v>94.172494172494169</v>
      </c>
    </row>
    <row r="31" spans="1:22" x14ac:dyDescent="0.2">
      <c r="A31" s="123"/>
      <c r="B31" s="90" t="s">
        <v>4</v>
      </c>
      <c r="C31">
        <v>88.078787971190508</v>
      </c>
      <c r="D31" s="281">
        <v>90.2</v>
      </c>
      <c r="E31">
        <f t="shared" si="0"/>
        <v>96.311493962173401</v>
      </c>
      <c r="F31">
        <f t="shared" si="1"/>
        <v>96.522204387372952</v>
      </c>
      <c r="G31">
        <f t="shared" si="4"/>
        <v>96.311493962173401</v>
      </c>
      <c r="H31">
        <f t="shared" si="5"/>
        <v>96.522204387372952</v>
      </c>
      <c r="Q31" s="173"/>
      <c r="R31" s="173" t="s">
        <v>4</v>
      </c>
      <c r="S31" s="152">
        <v>82.402178733287457</v>
      </c>
      <c r="T31">
        <v>81.5</v>
      </c>
      <c r="U31">
        <f t="shared" si="2"/>
        <v>95.126467398742705</v>
      </c>
      <c r="V31">
        <f t="shared" si="3"/>
        <v>94.988344988344991</v>
      </c>
    </row>
    <row r="32" spans="1:22" x14ac:dyDescent="0.2">
      <c r="A32" s="123"/>
      <c r="B32" s="90" t="s">
        <v>1</v>
      </c>
      <c r="C32">
        <v>88.699624263375654</v>
      </c>
      <c r="D32" s="281">
        <v>90.8</v>
      </c>
      <c r="E32">
        <f t="shared" si="0"/>
        <v>96.990359693453058</v>
      </c>
      <c r="F32">
        <f t="shared" si="1"/>
        <v>97.164258962011786</v>
      </c>
      <c r="G32">
        <f t="shared" si="4"/>
        <v>96.990359693453058</v>
      </c>
      <c r="H32">
        <f t="shared" si="5"/>
        <v>97.164258962011786</v>
      </c>
      <c r="Q32" s="173"/>
      <c r="R32" s="173" t="s">
        <v>1</v>
      </c>
      <c r="S32" s="152">
        <v>83.075969165422705</v>
      </c>
      <c r="T32">
        <v>82.2</v>
      </c>
      <c r="U32">
        <f t="shared" si="2"/>
        <v>95.904302457977693</v>
      </c>
      <c r="V32">
        <f t="shared" si="3"/>
        <v>95.804195804195814</v>
      </c>
    </row>
    <row r="33" spans="1:22" x14ac:dyDescent="0.2">
      <c r="A33" s="123"/>
      <c r="B33" s="90" t="s">
        <v>2</v>
      </c>
      <c r="C33">
        <v>89.872680654920572</v>
      </c>
      <c r="D33" s="281">
        <v>91.6</v>
      </c>
      <c r="E33">
        <f t="shared" si="0"/>
        <v>98.273061421915997</v>
      </c>
      <c r="F33">
        <f t="shared" si="1"/>
        <v>98.020331728196908</v>
      </c>
      <c r="G33">
        <f t="shared" si="4"/>
        <v>98.273061421915997</v>
      </c>
      <c r="H33">
        <f t="shared" si="5"/>
        <v>98.020331728196908</v>
      </c>
      <c r="Q33" s="173"/>
      <c r="R33" s="173" t="s">
        <v>2</v>
      </c>
      <c r="S33" s="152">
        <v>84.268848515378792</v>
      </c>
      <c r="T33">
        <v>83.1</v>
      </c>
      <c r="U33">
        <f t="shared" si="2"/>
        <v>97.281382534482901</v>
      </c>
      <c r="V33">
        <f t="shared" si="3"/>
        <v>96.853146853146853</v>
      </c>
    </row>
    <row r="34" spans="1:22" x14ac:dyDescent="0.2">
      <c r="A34" s="123">
        <v>2006</v>
      </c>
      <c r="B34" s="90" t="s">
        <v>3</v>
      </c>
      <c r="C34">
        <v>90.367466103032498</v>
      </c>
      <c r="D34" s="281">
        <v>91.8</v>
      </c>
      <c r="E34">
        <f t="shared" si="0"/>
        <v>98.814094362945909</v>
      </c>
      <c r="F34">
        <f t="shared" si="1"/>
        <v>98.234349919743195</v>
      </c>
      <c r="G34">
        <f t="shared" si="4"/>
        <v>98.814094362945909</v>
      </c>
      <c r="H34">
        <f t="shared" si="5"/>
        <v>98.234349919743195</v>
      </c>
      <c r="Q34" s="173">
        <v>2006</v>
      </c>
      <c r="R34" s="173" t="s">
        <v>3</v>
      </c>
      <c r="S34" s="152">
        <v>84.827497230736725</v>
      </c>
      <c r="T34">
        <v>83.4</v>
      </c>
      <c r="U34">
        <f t="shared" si="2"/>
        <v>97.926296050433166</v>
      </c>
      <c r="V34">
        <f t="shared" si="3"/>
        <v>97.202797202797214</v>
      </c>
    </row>
    <row r="35" spans="1:22" x14ac:dyDescent="0.2">
      <c r="A35" s="123"/>
      <c r="B35" s="90" t="s">
        <v>4</v>
      </c>
      <c r="C35">
        <v>91.044176146778582</v>
      </c>
      <c r="D35" s="281">
        <v>91.8</v>
      </c>
      <c r="E35">
        <f t="shared" si="0"/>
        <v>99.55405635372297</v>
      </c>
      <c r="F35">
        <f t="shared" si="1"/>
        <v>98.234349919743195</v>
      </c>
      <c r="G35">
        <f t="shared" si="4"/>
        <v>99.55405635372297</v>
      </c>
      <c r="H35">
        <f t="shared" si="5"/>
        <v>98.234349919743195</v>
      </c>
      <c r="Q35" s="173"/>
      <c r="R35" s="173" t="s">
        <v>4</v>
      </c>
      <c r="S35" s="152">
        <v>85.558145522531845</v>
      </c>
      <c r="T35">
        <v>83.6</v>
      </c>
      <c r="U35">
        <f t="shared" si="2"/>
        <v>98.769768783531148</v>
      </c>
      <c r="V35">
        <f t="shared" si="3"/>
        <v>97.435897435897431</v>
      </c>
    </row>
    <row r="36" spans="1:22" x14ac:dyDescent="0.2">
      <c r="A36" s="123"/>
      <c r="B36" s="90" t="s">
        <v>1</v>
      </c>
      <c r="C36">
        <v>90.9145979817728</v>
      </c>
      <c r="D36" s="281">
        <v>91.8</v>
      </c>
      <c r="E36">
        <f t="shared" si="0"/>
        <v>99.412366544586789</v>
      </c>
      <c r="F36">
        <f t="shared" si="1"/>
        <v>98.234349919743195</v>
      </c>
      <c r="G36">
        <f t="shared" si="4"/>
        <v>99.412366544586789</v>
      </c>
      <c r="H36">
        <f t="shared" si="5"/>
        <v>98.234349919743195</v>
      </c>
      <c r="Q36" s="173"/>
      <c r="R36" s="173" t="s">
        <v>1</v>
      </c>
      <c r="S36" s="152">
        <v>85.58991812602612</v>
      </c>
      <c r="T36">
        <v>83.7</v>
      </c>
      <c r="U36">
        <f t="shared" si="2"/>
        <v>98.806447613835559</v>
      </c>
      <c r="V36">
        <f t="shared" si="3"/>
        <v>97.55244755244756</v>
      </c>
    </row>
    <row r="37" spans="1:22" x14ac:dyDescent="0.2">
      <c r="A37" s="123"/>
      <c r="B37" s="90" t="s">
        <v>2</v>
      </c>
      <c r="C37">
        <v>91.770211823166662</v>
      </c>
      <c r="D37" s="281">
        <v>92</v>
      </c>
      <c r="E37">
        <f t="shared" si="0"/>
        <v>100.34795443376518</v>
      </c>
      <c r="F37">
        <f t="shared" si="1"/>
        <v>98.448368111289469</v>
      </c>
      <c r="G37">
        <f t="shared" si="4"/>
        <v>100.34795443376518</v>
      </c>
      <c r="H37">
        <f t="shared" si="5"/>
        <v>98.448368111289469</v>
      </c>
      <c r="Q37" s="173"/>
      <c r="R37" s="173" t="s">
        <v>2</v>
      </c>
      <c r="S37" s="152">
        <v>86.550408257765511</v>
      </c>
      <c r="T37">
        <v>84.1</v>
      </c>
      <c r="U37">
        <f t="shared" si="2"/>
        <v>99.915253650378034</v>
      </c>
      <c r="V37">
        <f t="shared" si="3"/>
        <v>98.018648018648008</v>
      </c>
    </row>
    <row r="38" spans="1:22" x14ac:dyDescent="0.2">
      <c r="A38" s="123">
        <v>2007</v>
      </c>
      <c r="B38" s="90" t="s">
        <v>3</v>
      </c>
      <c r="C38">
        <v>91.909888088550943</v>
      </c>
      <c r="D38" s="281">
        <v>92.8</v>
      </c>
      <c r="E38">
        <f t="shared" si="0"/>
        <v>100.50068621062181</v>
      </c>
      <c r="F38">
        <f t="shared" si="1"/>
        <v>99.304440877474605</v>
      </c>
      <c r="Q38" s="173">
        <v>2007</v>
      </c>
      <c r="R38" s="173" t="s">
        <v>3</v>
      </c>
      <c r="S38" s="152">
        <v>86.837363585383912</v>
      </c>
      <c r="T38">
        <v>84.9</v>
      </c>
      <c r="U38">
        <f t="shared" si="2"/>
        <v>100.24651972898428</v>
      </c>
      <c r="V38">
        <f t="shared" si="3"/>
        <v>98.951048951048961</v>
      </c>
    </row>
    <row r="39" spans="1:22" x14ac:dyDescent="0.2">
      <c r="A39" s="123"/>
      <c r="B39" s="90" t="s">
        <v>4</v>
      </c>
      <c r="C39">
        <v>91.006035784282432</v>
      </c>
      <c r="D39" s="281">
        <v>93.2</v>
      </c>
      <c r="E39">
        <f t="shared" si="0"/>
        <v>99.512351019477634</v>
      </c>
      <c r="F39">
        <f t="shared" si="1"/>
        <v>99.732477260567165</v>
      </c>
      <c r="Q39" s="173"/>
      <c r="R39" s="173" t="s">
        <v>4</v>
      </c>
      <c r="S39" s="152">
        <v>86.137092294114524</v>
      </c>
      <c r="T39">
        <v>85.5</v>
      </c>
      <c r="U39">
        <f t="shared" si="2"/>
        <v>99.438114718543673</v>
      </c>
      <c r="V39">
        <f t="shared" si="3"/>
        <v>99.650349650349654</v>
      </c>
    </row>
    <row r="40" spans="1:22" x14ac:dyDescent="0.2">
      <c r="A40" s="123"/>
      <c r="B40" s="90" t="s">
        <v>1</v>
      </c>
      <c r="C40">
        <v>91.038955574610171</v>
      </c>
      <c r="D40" s="281">
        <v>93.7</v>
      </c>
      <c r="E40">
        <f t="shared" si="0"/>
        <v>99.548347815759868</v>
      </c>
      <c r="F40">
        <f t="shared" si="1"/>
        <v>100.26752273943286</v>
      </c>
      <c r="Q40" s="173"/>
      <c r="R40" s="173" t="s">
        <v>1</v>
      </c>
      <c r="S40" s="152">
        <v>86.305336685640057</v>
      </c>
      <c r="T40">
        <v>86.1</v>
      </c>
      <c r="U40">
        <f t="shared" si="2"/>
        <v>99.632338886781696</v>
      </c>
      <c r="V40">
        <f t="shared" si="3"/>
        <v>100.34965034965036</v>
      </c>
    </row>
    <row r="41" spans="1:22" x14ac:dyDescent="0.2">
      <c r="A41" s="123"/>
      <c r="B41" s="90" t="s">
        <v>2</v>
      </c>
      <c r="C41">
        <v>91.85312268274329</v>
      </c>
      <c r="D41" s="281">
        <v>94.1</v>
      </c>
      <c r="E41">
        <f t="shared" si="0"/>
        <v>100.4386149541407</v>
      </c>
      <c r="F41">
        <f t="shared" si="1"/>
        <v>100.69555912252541</v>
      </c>
      <c r="Q41" s="173"/>
      <c r="R41" s="173" t="s">
        <v>2</v>
      </c>
      <c r="S41" s="152">
        <v>87.215482563207374</v>
      </c>
      <c r="T41">
        <v>86.7</v>
      </c>
      <c r="U41">
        <f t="shared" si="2"/>
        <v>100.68302666569031</v>
      </c>
      <c r="V41">
        <f t="shared" si="3"/>
        <v>101.04895104895107</v>
      </c>
    </row>
    <row r="42" spans="1:22" x14ac:dyDescent="0.2">
      <c r="A42" s="123">
        <v>2008</v>
      </c>
      <c r="B42" s="90" t="s">
        <v>3</v>
      </c>
      <c r="C42">
        <v>92.929967845849532</v>
      </c>
      <c r="D42" s="281">
        <v>94.4</v>
      </c>
      <c r="E42">
        <f t="shared" si="0"/>
        <v>101.61611261065507</v>
      </c>
      <c r="F42">
        <f t="shared" si="1"/>
        <v>101.01658640984485</v>
      </c>
      <c r="Q42" s="173">
        <v>2008</v>
      </c>
      <c r="R42" s="173" t="s">
        <v>3</v>
      </c>
      <c r="S42" s="152">
        <v>88.377891423210954</v>
      </c>
      <c r="T42">
        <v>87.1</v>
      </c>
      <c r="U42">
        <f t="shared" si="2"/>
        <v>102.02493109376427</v>
      </c>
      <c r="V42">
        <f t="shared" si="3"/>
        <v>101.51515151515152</v>
      </c>
    </row>
    <row r="43" spans="1:22" x14ac:dyDescent="0.2">
      <c r="A43" s="123"/>
      <c r="B43" s="90" t="s">
        <v>4</v>
      </c>
      <c r="C43">
        <v>93.283112095961613</v>
      </c>
      <c r="D43" s="281">
        <v>93.7</v>
      </c>
      <c r="E43">
        <f t="shared" si="0"/>
        <v>102.00226518036992</v>
      </c>
      <c r="F43">
        <f t="shared" si="1"/>
        <v>100.26752273943286</v>
      </c>
      <c r="Q43" s="173"/>
      <c r="R43" s="173" t="s">
        <v>4</v>
      </c>
      <c r="S43" s="152">
        <v>88.854202364396215</v>
      </c>
      <c r="T43">
        <v>86.7</v>
      </c>
      <c r="U43">
        <f t="shared" si="2"/>
        <v>102.57479249202875</v>
      </c>
      <c r="V43">
        <f t="shared" si="3"/>
        <v>101.04895104895107</v>
      </c>
    </row>
    <row r="44" spans="1:22" x14ac:dyDescent="0.2">
      <c r="A44" s="123"/>
      <c r="B44" s="90" t="s">
        <v>1</v>
      </c>
      <c r="C44">
        <v>92.019401685056664</v>
      </c>
      <c r="D44" s="281">
        <v>92.2</v>
      </c>
      <c r="E44">
        <f t="shared" si="0"/>
        <v>100.62043602021372</v>
      </c>
      <c r="F44">
        <f t="shared" si="1"/>
        <v>98.662386302835756</v>
      </c>
      <c r="Q44" s="173"/>
      <c r="R44" s="173" t="s">
        <v>1</v>
      </c>
      <c r="S44" s="152">
        <v>87.772627483982433</v>
      </c>
      <c r="T44">
        <v>85.4</v>
      </c>
      <c r="U44">
        <f t="shared" si="2"/>
        <v>101.32620417576594</v>
      </c>
      <c r="V44">
        <f t="shared" si="3"/>
        <v>99.533799533799538</v>
      </c>
    </row>
    <row r="45" spans="1:22" x14ac:dyDescent="0.2">
      <c r="A45" s="123"/>
      <c r="B45" s="90" t="s">
        <v>2</v>
      </c>
      <c r="C45">
        <v>90.609107733272523</v>
      </c>
      <c r="D45" s="281">
        <v>89.9</v>
      </c>
      <c r="E45">
        <f t="shared" si="0"/>
        <v>99.078322186102199</v>
      </c>
      <c r="F45">
        <f t="shared" si="1"/>
        <v>96.201177100053528</v>
      </c>
      <c r="Q45" s="173"/>
      <c r="R45" s="173" t="s">
        <v>2</v>
      </c>
      <c r="S45" s="152">
        <v>86.547684825900816</v>
      </c>
      <c r="T45">
        <v>83.5</v>
      </c>
      <c r="U45">
        <f t="shared" si="2"/>
        <v>99.912109674618264</v>
      </c>
      <c r="V45">
        <f t="shared" si="3"/>
        <v>97.31934731934733</v>
      </c>
    </row>
    <row r="46" spans="1:22" x14ac:dyDescent="0.2">
      <c r="A46" s="123">
        <v>2009</v>
      </c>
      <c r="B46" s="90" t="s">
        <v>3</v>
      </c>
      <c r="C46">
        <v>89.741260880169762</v>
      </c>
      <c r="D46" s="281">
        <v>88</v>
      </c>
      <c r="E46">
        <f t="shared" si="0"/>
        <v>98.129357868154983</v>
      </c>
      <c r="F46">
        <f t="shared" si="1"/>
        <v>94.168004280363832</v>
      </c>
      <c r="Q46" s="173">
        <v>2009</v>
      </c>
      <c r="R46" s="173" t="s">
        <v>3</v>
      </c>
      <c r="S46" s="152">
        <v>85.837851090638381</v>
      </c>
      <c r="T46">
        <v>81.900000000000006</v>
      </c>
      <c r="U46">
        <f t="shared" si="2"/>
        <v>99.092665617264814</v>
      </c>
      <c r="V46">
        <f t="shared" si="3"/>
        <v>95.454545454545467</v>
      </c>
    </row>
    <row r="47" spans="1:22" x14ac:dyDescent="0.2">
      <c r="A47" s="123"/>
      <c r="B47" s="90" t="s">
        <v>4</v>
      </c>
      <c r="C47">
        <v>88.96276642819673</v>
      </c>
      <c r="D47" s="281">
        <v>87.6</v>
      </c>
      <c r="E47">
        <f t="shared" si="0"/>
        <v>97.27809770168551</v>
      </c>
      <c r="F47">
        <f t="shared" si="1"/>
        <v>93.739967897271271</v>
      </c>
      <c r="Q47" s="173"/>
      <c r="R47" s="173" t="s">
        <v>4</v>
      </c>
      <c r="S47" s="152">
        <v>85.211298080003118</v>
      </c>
      <c r="T47">
        <v>81.599999999999994</v>
      </c>
      <c r="U47">
        <f t="shared" si="2"/>
        <v>98.369362235533927</v>
      </c>
      <c r="V47">
        <f t="shared" si="3"/>
        <v>95.104895104895107</v>
      </c>
    </row>
    <row r="48" spans="1:22" x14ac:dyDescent="0.2">
      <c r="A48" s="123"/>
      <c r="B48" s="90" t="s">
        <v>1</v>
      </c>
      <c r="C48">
        <v>89.414642314915184</v>
      </c>
      <c r="D48" s="281">
        <v>87.6</v>
      </c>
      <c r="E48">
        <f t="shared" si="0"/>
        <v>97.772210333543825</v>
      </c>
      <c r="F48">
        <f t="shared" si="1"/>
        <v>93.739967897271271</v>
      </c>
      <c r="Q48" s="173"/>
      <c r="R48" s="173" t="s">
        <v>1</v>
      </c>
      <c r="S48" s="152">
        <v>85.768118557833859</v>
      </c>
      <c r="T48">
        <v>81.8</v>
      </c>
      <c r="U48">
        <f t="shared" si="2"/>
        <v>99.012165203192851</v>
      </c>
      <c r="V48">
        <f t="shared" si="3"/>
        <v>95.337995337995338</v>
      </c>
    </row>
    <row r="49" spans="1:22" x14ac:dyDescent="0.2">
      <c r="A49" s="123"/>
      <c r="B49" s="90" t="s">
        <v>2</v>
      </c>
      <c r="C49">
        <v>89.490473646094898</v>
      </c>
      <c r="D49" s="281">
        <v>87.7</v>
      </c>
      <c r="E49">
        <f t="shared" si="0"/>
        <v>97.855129603475731</v>
      </c>
      <c r="F49">
        <f t="shared" si="1"/>
        <v>93.846976993044422</v>
      </c>
      <c r="Q49" s="173"/>
      <c r="R49" s="173" t="s">
        <v>2</v>
      </c>
      <c r="S49" s="152">
        <v>85.964962217155488</v>
      </c>
      <c r="T49">
        <v>82</v>
      </c>
      <c r="U49">
        <f t="shared" si="2"/>
        <v>99.239404849388563</v>
      </c>
      <c r="V49">
        <f t="shared" si="3"/>
        <v>95.571095571095583</v>
      </c>
    </row>
    <row r="50" spans="1:22" x14ac:dyDescent="0.2">
      <c r="A50" s="123">
        <v>2010</v>
      </c>
      <c r="B50" s="90" t="s">
        <v>3</v>
      </c>
      <c r="C50">
        <v>89.801759995428839</v>
      </c>
      <c r="D50" s="281">
        <v>88.3</v>
      </c>
      <c r="E50">
        <f t="shared" si="0"/>
        <v>98.195511823133302</v>
      </c>
      <c r="F50">
        <f t="shared" si="1"/>
        <v>94.489031567683256</v>
      </c>
      <c r="Q50" s="173">
        <v>2010</v>
      </c>
      <c r="R50" s="173" t="s">
        <v>3</v>
      </c>
      <c r="S50" s="152">
        <v>86.388521906819719</v>
      </c>
      <c r="T50">
        <v>82.8</v>
      </c>
      <c r="U50">
        <f t="shared" si="2"/>
        <v>99.728369311610848</v>
      </c>
      <c r="V50">
        <f t="shared" si="3"/>
        <v>96.503496503496507</v>
      </c>
    </row>
    <row r="51" spans="1:22" x14ac:dyDescent="0.2">
      <c r="A51" s="123"/>
      <c r="B51" s="90" t="s">
        <v>4</v>
      </c>
      <c r="C51">
        <v>90.618096923348944</v>
      </c>
      <c r="D51" s="281">
        <v>89.2</v>
      </c>
      <c r="E51">
        <f t="shared" si="0"/>
        <v>99.08815159390528</v>
      </c>
      <c r="F51">
        <f t="shared" si="1"/>
        <v>95.452113429641543</v>
      </c>
      <c r="Q51" s="173"/>
      <c r="R51" s="173" t="s">
        <v>4</v>
      </c>
      <c r="S51" s="152">
        <v>87.299499697495492</v>
      </c>
      <c r="T51">
        <v>83.8</v>
      </c>
      <c r="U51">
        <f t="shared" si="2"/>
        <v>100.78001746506786</v>
      </c>
      <c r="V51">
        <f t="shared" si="3"/>
        <v>97.668997668997676</v>
      </c>
    </row>
    <row r="52" spans="1:22" x14ac:dyDescent="0.2">
      <c r="A52" s="123"/>
      <c r="B52" s="90" t="s">
        <v>1</v>
      </c>
      <c r="C52">
        <v>90.996896077244926</v>
      </c>
      <c r="D52" s="281">
        <v>89.6</v>
      </c>
      <c r="E52">
        <f t="shared" si="0"/>
        <v>99.502357025924425</v>
      </c>
      <c r="F52">
        <f t="shared" si="1"/>
        <v>95.880149812734089</v>
      </c>
      <c r="Q52" s="173"/>
      <c r="R52" s="173" t="s">
        <v>1</v>
      </c>
      <c r="S52" s="152">
        <v>87.821440195352011</v>
      </c>
      <c r="T52">
        <v>84.3</v>
      </c>
      <c r="U52">
        <f t="shared" si="2"/>
        <v>101.38255439451164</v>
      </c>
      <c r="V52">
        <f t="shared" si="3"/>
        <v>98.251748251748253</v>
      </c>
    </row>
    <row r="53" spans="1:22" x14ac:dyDescent="0.2">
      <c r="A53" s="123"/>
      <c r="B53" s="90" t="s">
        <v>2</v>
      </c>
      <c r="C53">
        <v>90.360273409685092</v>
      </c>
      <c r="D53" s="281">
        <v>89.5</v>
      </c>
      <c r="E53">
        <f t="shared" si="0"/>
        <v>98.806229370047433</v>
      </c>
      <c r="F53">
        <f t="shared" si="1"/>
        <v>95.773140716960953</v>
      </c>
      <c r="Q53" s="173"/>
      <c r="R53" s="173" t="s">
        <v>2</v>
      </c>
      <c r="S53" s="152">
        <v>87.362948476039207</v>
      </c>
      <c r="T53">
        <v>84.4</v>
      </c>
      <c r="U53">
        <f t="shared" si="2"/>
        <v>100.85326380705071</v>
      </c>
      <c r="V53">
        <f t="shared" si="3"/>
        <v>98.368298368298383</v>
      </c>
    </row>
    <row r="54" spans="1:22" x14ac:dyDescent="0.2">
      <c r="A54" s="123">
        <v>2011</v>
      </c>
      <c r="B54" s="90" t="s">
        <v>3</v>
      </c>
      <c r="C54">
        <v>90.92939693719174</v>
      </c>
      <c r="D54" s="281">
        <v>89.5</v>
      </c>
      <c r="E54">
        <f t="shared" si="0"/>
        <v>99.428548755290507</v>
      </c>
      <c r="F54">
        <f t="shared" si="1"/>
        <v>95.773140716960953</v>
      </c>
      <c r="Q54" s="173">
        <v>2011</v>
      </c>
      <c r="R54" s="173" t="s">
        <v>3</v>
      </c>
      <c r="S54" s="152">
        <v>88.070090885538491</v>
      </c>
      <c r="T54">
        <v>84.6</v>
      </c>
      <c r="U54">
        <f t="shared" si="2"/>
        <v>101.66960095247049</v>
      </c>
      <c r="V54">
        <f t="shared" si="3"/>
        <v>98.6013986013986</v>
      </c>
    </row>
    <row r="55" spans="1:22" x14ac:dyDescent="0.2">
      <c r="A55" s="123"/>
      <c r="B55" s="90" t="s">
        <v>4</v>
      </c>
      <c r="C55">
        <v>91.203531146831324</v>
      </c>
      <c r="D55" s="281">
        <v>89.4</v>
      </c>
      <c r="E55">
        <f t="shared" si="0"/>
        <v>99.728306232484272</v>
      </c>
      <c r="F55">
        <f t="shared" si="1"/>
        <v>95.666131621187816</v>
      </c>
      <c r="Q55" s="173"/>
      <c r="R55" s="173" t="s">
        <v>4</v>
      </c>
      <c r="S55" s="152">
        <v>88.492975044738614</v>
      </c>
      <c r="T55">
        <v>84.7</v>
      </c>
      <c r="U55">
        <f t="shared" si="2"/>
        <v>102.15778557091122</v>
      </c>
      <c r="V55">
        <f t="shared" si="3"/>
        <v>98.71794871794873</v>
      </c>
    </row>
    <row r="56" spans="1:22" x14ac:dyDescent="0.2">
      <c r="A56" s="123"/>
      <c r="B56" s="90" t="s">
        <v>1</v>
      </c>
      <c r="C56">
        <v>91.478962211275388</v>
      </c>
      <c r="D56" s="281">
        <v>89.4</v>
      </c>
      <c r="E56">
        <f t="shared" si="0"/>
        <v>100.02948178123133</v>
      </c>
      <c r="F56">
        <f t="shared" si="1"/>
        <v>95.666131621187816</v>
      </c>
      <c r="Q56" s="173"/>
      <c r="R56" s="173" t="s">
        <v>1</v>
      </c>
      <c r="S56" s="152">
        <v>88.817580617995191</v>
      </c>
      <c r="T56">
        <v>84.8</v>
      </c>
      <c r="U56">
        <f t="shared" si="2"/>
        <v>102.53251572922156</v>
      </c>
      <c r="V56">
        <f t="shared" si="3"/>
        <v>98.834498834498831</v>
      </c>
    </row>
    <row r="57" spans="1:22" x14ac:dyDescent="0.2">
      <c r="A57" s="123"/>
      <c r="B57" s="90" t="s">
        <v>2</v>
      </c>
      <c r="C57">
        <v>91.88020360487522</v>
      </c>
      <c r="D57" s="281">
        <v>89.2</v>
      </c>
      <c r="E57">
        <f t="shared" si="0"/>
        <v>100.46822712443138</v>
      </c>
      <c r="F57">
        <f t="shared" si="1"/>
        <v>95.452113429641543</v>
      </c>
      <c r="Q57" s="173"/>
      <c r="R57" s="173" t="s">
        <v>2</v>
      </c>
      <c r="S57" s="152">
        <v>89.26476063792056</v>
      </c>
      <c r="T57">
        <v>84.8</v>
      </c>
      <c r="U57">
        <f t="shared" si="2"/>
        <v>103.0487478997869</v>
      </c>
      <c r="V57">
        <f t="shared" si="3"/>
        <v>98.834498834498831</v>
      </c>
    </row>
    <row r="58" spans="1:22" x14ac:dyDescent="0.2">
      <c r="A58" s="123">
        <v>2012</v>
      </c>
      <c r="B58" s="90" t="s">
        <v>3</v>
      </c>
      <c r="C58">
        <v>92.755636289776092</v>
      </c>
      <c r="D58" s="281">
        <v>89.8</v>
      </c>
      <c r="E58">
        <f t="shared" si="0"/>
        <v>101.425486320297</v>
      </c>
      <c r="F58">
        <f t="shared" si="1"/>
        <v>96.094168004280363</v>
      </c>
      <c r="Q58" s="173">
        <v>2012</v>
      </c>
      <c r="R58" s="173" t="s">
        <v>3</v>
      </c>
      <c r="S58" s="152">
        <v>90.17343423356057</v>
      </c>
      <c r="T58">
        <v>85.5</v>
      </c>
      <c r="U58">
        <f t="shared" si="2"/>
        <v>104.09773605156293</v>
      </c>
      <c r="V58">
        <f t="shared" si="3"/>
        <v>99.650349650349654</v>
      </c>
    </row>
    <row r="59" spans="1:22" x14ac:dyDescent="0.2">
      <c r="A59" s="123"/>
      <c r="B59" s="90" t="s">
        <v>4</v>
      </c>
      <c r="C59">
        <v>92.551098897743231</v>
      </c>
      <c r="D59" s="281">
        <v>89.6</v>
      </c>
      <c r="E59">
        <f t="shared" si="0"/>
        <v>101.20183086077527</v>
      </c>
      <c r="F59">
        <f t="shared" si="1"/>
        <v>95.880149812734089</v>
      </c>
      <c r="Q59" s="173"/>
      <c r="R59" s="173" t="s">
        <v>4</v>
      </c>
      <c r="S59" s="152">
        <v>90.03262345504038</v>
      </c>
      <c r="T59">
        <v>85.4</v>
      </c>
      <c r="U59">
        <f t="shared" si="2"/>
        <v>103.9351817096972</v>
      </c>
      <c r="V59">
        <f t="shared" si="3"/>
        <v>99.533799533799538</v>
      </c>
    </row>
    <row r="60" spans="1:22" x14ac:dyDescent="0.2">
      <c r="A60" s="123"/>
      <c r="B60" s="90" t="s">
        <v>1</v>
      </c>
      <c r="C60">
        <v>92.741791909103299</v>
      </c>
      <c r="D60" s="281">
        <v>90.6</v>
      </c>
      <c r="E60">
        <f t="shared" si="0"/>
        <v>101.41034790824239</v>
      </c>
      <c r="F60">
        <f t="shared" si="1"/>
        <v>96.950240770465484</v>
      </c>
      <c r="Q60" s="173"/>
      <c r="R60" s="173" t="s">
        <v>1</v>
      </c>
      <c r="S60" s="152">
        <v>90.277977368332799</v>
      </c>
      <c r="T60">
        <v>86.5</v>
      </c>
      <c r="U60">
        <f t="shared" si="2"/>
        <v>104.21842241270711</v>
      </c>
      <c r="V60">
        <f t="shared" si="3"/>
        <v>100.81585081585082</v>
      </c>
    </row>
    <row r="61" spans="1:22" x14ac:dyDescent="0.2">
      <c r="A61" s="123"/>
      <c r="B61" s="90" t="s">
        <v>2</v>
      </c>
      <c r="C61">
        <v>93.412195945848026</v>
      </c>
      <c r="D61" s="281">
        <v>90.3</v>
      </c>
      <c r="E61">
        <f t="shared" si="0"/>
        <v>102.14341447085535</v>
      </c>
      <c r="F61">
        <f t="shared" si="1"/>
        <v>96.629213483146088</v>
      </c>
      <c r="Q61" s="173"/>
      <c r="R61" s="173" t="s">
        <v>2</v>
      </c>
      <c r="S61" s="152">
        <v>90.990853817570596</v>
      </c>
      <c r="T61">
        <v>86.4</v>
      </c>
      <c r="U61">
        <f t="shared" si="2"/>
        <v>105.0413790304835</v>
      </c>
      <c r="V61">
        <f t="shared" si="3"/>
        <v>100.69930069930071</v>
      </c>
    </row>
    <row r="62" spans="1:22" x14ac:dyDescent="0.2">
      <c r="A62" s="123">
        <v>2013</v>
      </c>
      <c r="B62" s="90" t="s">
        <v>3</v>
      </c>
      <c r="C62">
        <v>93.321520012746632</v>
      </c>
      <c r="D62" s="281">
        <v>90.4</v>
      </c>
      <c r="E62">
        <f t="shared" si="0"/>
        <v>102.04426307714786</v>
      </c>
      <c r="F62">
        <f t="shared" si="1"/>
        <v>96.736222578919225</v>
      </c>
      <c r="Q62" s="173">
        <v>2013</v>
      </c>
      <c r="R62" s="173" t="s">
        <v>3</v>
      </c>
      <c r="S62" s="152">
        <v>90.96275241005398</v>
      </c>
      <c r="T62">
        <v>86.6</v>
      </c>
      <c r="U62">
        <f t="shared" si="2"/>
        <v>105.0089382908443</v>
      </c>
      <c r="V62">
        <f t="shared" si="3"/>
        <v>100.93240093240092</v>
      </c>
    </row>
    <row r="63" spans="1:22" x14ac:dyDescent="0.2">
      <c r="A63" s="123"/>
      <c r="B63" s="90" t="s">
        <v>4</v>
      </c>
      <c r="C63">
        <v>94.1225957323053</v>
      </c>
      <c r="D63" s="281">
        <v>90.9</v>
      </c>
      <c r="E63">
        <f t="shared" si="0"/>
        <v>102.92021517758725</v>
      </c>
      <c r="F63">
        <f t="shared" si="1"/>
        <v>97.271268057784937</v>
      </c>
      <c r="Q63" s="173"/>
      <c r="R63" s="173" t="s">
        <v>4</v>
      </c>
      <c r="S63" s="152">
        <v>91.804321449141298</v>
      </c>
      <c r="T63">
        <v>87.2</v>
      </c>
      <c r="U63">
        <f t="shared" si="2"/>
        <v>105.9804598087358</v>
      </c>
      <c r="V63">
        <f t="shared" si="3"/>
        <v>101.63170163170163</v>
      </c>
    </row>
    <row r="64" spans="1:22" x14ac:dyDescent="0.2">
      <c r="A64" s="123"/>
      <c r="B64" s="90" t="s">
        <v>1</v>
      </c>
      <c r="C64">
        <v>94.726864357978172</v>
      </c>
      <c r="D64" s="281">
        <v>91.4</v>
      </c>
      <c r="E64">
        <f t="shared" si="0"/>
        <v>103.58096466601185</v>
      </c>
      <c r="F64">
        <f t="shared" si="1"/>
        <v>97.806313536650634</v>
      </c>
      <c r="Q64" s="173"/>
      <c r="R64" s="173" t="s">
        <v>1</v>
      </c>
      <c r="S64" s="152">
        <v>92.479983850235598</v>
      </c>
      <c r="T64">
        <v>87.8</v>
      </c>
      <c r="U64">
        <f t="shared" si="2"/>
        <v>106.76045590056596</v>
      </c>
      <c r="V64">
        <f t="shared" si="3"/>
        <v>102.33100233100234</v>
      </c>
    </row>
    <row r="65" spans="1:22" x14ac:dyDescent="0.2">
      <c r="A65" s="123"/>
      <c r="B65" s="90" t="s">
        <v>2</v>
      </c>
      <c r="C65">
        <v>95.144700565970297</v>
      </c>
      <c r="D65" s="281">
        <v>91.8</v>
      </c>
      <c r="E65">
        <f t="shared" si="0"/>
        <v>104.03785593745367</v>
      </c>
      <c r="F65">
        <f t="shared" si="1"/>
        <v>98.234349919743195</v>
      </c>
      <c r="Q65" s="173"/>
      <c r="R65" s="173" t="s">
        <v>2</v>
      </c>
      <c r="S65" s="152">
        <v>92.974566862541423</v>
      </c>
      <c r="T65">
        <v>88.4</v>
      </c>
      <c r="U65">
        <f t="shared" si="2"/>
        <v>107.33141088645732</v>
      </c>
      <c r="V65">
        <f t="shared" si="3"/>
        <v>103.03030303030305</v>
      </c>
    </row>
    <row r="66" spans="1:22" x14ac:dyDescent="0.2">
      <c r="A66" s="123">
        <v>2014</v>
      </c>
      <c r="B66" s="90" t="s">
        <v>3</v>
      </c>
      <c r="C66">
        <v>95.883337491778178</v>
      </c>
      <c r="D66" s="281">
        <v>92.5</v>
      </c>
      <c r="E66">
        <f t="shared" ref="E66:E100" si="6">C66/AVERAGE(C$38:C$41)*100</f>
        <v>104.84553310307786</v>
      </c>
      <c r="F66">
        <f t="shared" ref="F66:F100" si="7">D66/AVERAGE(D$38:D$41)*100</f>
        <v>98.98341359015518</v>
      </c>
      <c r="Q66" s="90">
        <v>2014</v>
      </c>
      <c r="R66" s="90" t="s">
        <v>3</v>
      </c>
      <c r="S66" s="152">
        <v>93.783686837089917</v>
      </c>
      <c r="T66">
        <v>89.2</v>
      </c>
      <c r="U66">
        <f t="shared" ref="U66:U100" si="8">S66/AVERAGE(S$38:S$41)*100</f>
        <v>108.26547265598509</v>
      </c>
      <c r="V66">
        <f t="shared" ref="V66:V100" si="9">T66/AVERAGE(T$38:T$41)*100</f>
        <v>103.96270396270397</v>
      </c>
    </row>
    <row r="67" spans="1:22" x14ac:dyDescent="0.2">
      <c r="A67" s="123"/>
      <c r="B67" s="90" t="s">
        <v>4</v>
      </c>
      <c r="C67">
        <v>96.704722231206631</v>
      </c>
      <c r="D67" s="281">
        <v>93.1</v>
      </c>
      <c r="E67">
        <f t="shared" si="6"/>
        <v>105.74369250324989</v>
      </c>
      <c r="F67">
        <f t="shared" si="7"/>
        <v>99.625468164794015</v>
      </c>
      <c r="Q67" s="90"/>
      <c r="R67" s="90" t="s">
        <v>4</v>
      </c>
      <c r="S67" s="152">
        <v>94.675163482136639</v>
      </c>
      <c r="T67">
        <v>90</v>
      </c>
      <c r="U67">
        <f t="shared" si="8"/>
        <v>109.29460835743616</v>
      </c>
      <c r="V67">
        <f t="shared" si="9"/>
        <v>104.89510489510489</v>
      </c>
    </row>
    <row r="68" spans="1:22" x14ac:dyDescent="0.2">
      <c r="A68" s="123"/>
      <c r="B68" s="90" t="s">
        <v>1</v>
      </c>
      <c r="C68">
        <v>97.426284826976485</v>
      </c>
      <c r="D68" s="281">
        <v>93.6</v>
      </c>
      <c r="E68">
        <f t="shared" si="6"/>
        <v>106.53269940475889</v>
      </c>
      <c r="F68">
        <f t="shared" si="7"/>
        <v>100.16051364365973</v>
      </c>
      <c r="Q68" s="90"/>
      <c r="R68" s="90" t="s">
        <v>1</v>
      </c>
      <c r="S68" s="152">
        <v>95.49484324302567</v>
      </c>
      <c r="T68">
        <v>90.7</v>
      </c>
      <c r="U68">
        <f t="shared" si="8"/>
        <v>110.24086052273385</v>
      </c>
      <c r="V68">
        <f t="shared" si="9"/>
        <v>105.71095571095572</v>
      </c>
    </row>
    <row r="69" spans="1:22" x14ac:dyDescent="0.2">
      <c r="A69" s="123"/>
      <c r="B69" s="90" t="s">
        <v>2</v>
      </c>
      <c r="C69">
        <v>97.510051015581013</v>
      </c>
      <c r="D69" s="281">
        <v>94.1</v>
      </c>
      <c r="E69">
        <f t="shared" si="6"/>
        <v>106.62429520158865</v>
      </c>
      <c r="F69">
        <f t="shared" si="7"/>
        <v>100.69555912252541</v>
      </c>
      <c r="Q69" s="90"/>
      <c r="R69" s="90" t="s">
        <v>2</v>
      </c>
      <c r="S69" s="152">
        <v>95.690306901352201</v>
      </c>
      <c r="T69">
        <v>91.3</v>
      </c>
      <c r="U69">
        <f t="shared" si="8"/>
        <v>110.46650707246428</v>
      </c>
      <c r="V69">
        <f t="shared" si="9"/>
        <v>106.41025641025641</v>
      </c>
    </row>
    <row r="70" spans="1:22" x14ac:dyDescent="0.2">
      <c r="A70" s="123">
        <v>2015</v>
      </c>
      <c r="B70" s="90" t="s">
        <v>3</v>
      </c>
      <c r="C70">
        <v>97.997613848949229</v>
      </c>
      <c r="D70" s="281">
        <v>94.3</v>
      </c>
      <c r="E70">
        <f t="shared" si="6"/>
        <v>107.15743043157705</v>
      </c>
      <c r="F70">
        <f t="shared" si="7"/>
        <v>100.90957731407171</v>
      </c>
      <c r="Q70" s="90">
        <v>2015</v>
      </c>
      <c r="R70" s="90" t="s">
        <v>3</v>
      </c>
      <c r="S70" s="152">
        <v>96.282695689295352</v>
      </c>
      <c r="T70">
        <v>91.7</v>
      </c>
      <c r="U70">
        <f t="shared" si="8"/>
        <v>111.15037069827993</v>
      </c>
      <c r="V70">
        <f t="shared" si="9"/>
        <v>106.87645687645688</v>
      </c>
    </row>
    <row r="71" spans="1:22" x14ac:dyDescent="0.2">
      <c r="A71" s="123"/>
      <c r="B71" s="90" t="s">
        <v>4</v>
      </c>
      <c r="C71">
        <v>97.656951834987922</v>
      </c>
      <c r="D71" s="281">
        <v>94.7</v>
      </c>
      <c r="E71">
        <f t="shared" si="6"/>
        <v>106.78492681002965</v>
      </c>
      <c r="F71">
        <f t="shared" si="7"/>
        <v>101.33761369716427</v>
      </c>
      <c r="Q71" s="90"/>
      <c r="R71" s="90" t="s">
        <v>4</v>
      </c>
      <c r="S71" s="152">
        <v>96.061524002204735</v>
      </c>
      <c r="T71">
        <v>92.2</v>
      </c>
      <c r="U71">
        <f t="shared" si="8"/>
        <v>110.8950463657808</v>
      </c>
      <c r="V71">
        <f t="shared" si="9"/>
        <v>107.45920745920748</v>
      </c>
    </row>
    <row r="72" spans="1:22" x14ac:dyDescent="0.2">
      <c r="A72" s="123"/>
      <c r="B72" s="90" t="s">
        <v>1</v>
      </c>
      <c r="C72">
        <v>97.236597285522592</v>
      </c>
      <c r="D72" s="281">
        <v>94.9</v>
      </c>
      <c r="E72">
        <f t="shared" si="6"/>
        <v>106.32528180826095</v>
      </c>
      <c r="F72">
        <f t="shared" si="7"/>
        <v>101.55163188871057</v>
      </c>
      <c r="Q72" s="90"/>
      <c r="R72" s="90" t="s">
        <v>1</v>
      </c>
      <c r="S72" s="152">
        <v>95.788936534688716</v>
      </c>
      <c r="T72">
        <v>92.6</v>
      </c>
      <c r="U72">
        <f t="shared" si="8"/>
        <v>110.58036678763644</v>
      </c>
      <c r="V72">
        <f t="shared" si="9"/>
        <v>107.92540792540792</v>
      </c>
    </row>
    <row r="73" spans="1:22" x14ac:dyDescent="0.2">
      <c r="A73" s="123"/>
      <c r="B73" s="90" t="s">
        <v>2</v>
      </c>
      <c r="C73">
        <v>97.298497421001002</v>
      </c>
      <c r="D73" s="281">
        <v>95.4</v>
      </c>
      <c r="E73">
        <f t="shared" si="6"/>
        <v>106.39296773652708</v>
      </c>
      <c r="F73">
        <f t="shared" si="7"/>
        <v>102.08667736757626</v>
      </c>
      <c r="Q73" s="90"/>
      <c r="R73" s="90" t="s">
        <v>2</v>
      </c>
      <c r="S73" s="152">
        <v>95.990904518208467</v>
      </c>
      <c r="T73">
        <v>93.3</v>
      </c>
      <c r="U73">
        <f t="shared" si="8"/>
        <v>110.81352204026716</v>
      </c>
      <c r="V73">
        <f t="shared" si="9"/>
        <v>108.74125874125875</v>
      </c>
    </row>
    <row r="74" spans="1:22" x14ac:dyDescent="0.2">
      <c r="A74" s="123">
        <v>2016</v>
      </c>
      <c r="B74" s="90" t="s">
        <v>3</v>
      </c>
      <c r="C74">
        <v>97.331224009325908</v>
      </c>
      <c r="D74" s="281">
        <v>95.5</v>
      </c>
      <c r="E74">
        <f t="shared" si="6"/>
        <v>106.42875327225549</v>
      </c>
      <c r="F74">
        <f t="shared" si="7"/>
        <v>102.19368646334939</v>
      </c>
      <c r="Q74" s="90">
        <v>2016</v>
      </c>
      <c r="R74" s="90" t="s">
        <v>3</v>
      </c>
      <c r="S74" s="152">
        <v>96.16422813530572</v>
      </c>
      <c r="T74">
        <v>93.7</v>
      </c>
      <c r="U74">
        <f t="shared" si="8"/>
        <v>111.01360975232389</v>
      </c>
      <c r="V74">
        <f t="shared" si="9"/>
        <v>109.20745920745922</v>
      </c>
    </row>
    <row r="75" spans="1:22" x14ac:dyDescent="0.2">
      <c r="A75" s="123"/>
      <c r="B75" s="90" t="s">
        <v>4</v>
      </c>
      <c r="C75">
        <v>97.145438991557427</v>
      </c>
      <c r="D75" s="281">
        <v>95.9</v>
      </c>
      <c r="E75">
        <f t="shared" si="6"/>
        <v>106.2256029675201</v>
      </c>
      <c r="F75">
        <f t="shared" si="7"/>
        <v>102.62172284644197</v>
      </c>
      <c r="Q75" s="90"/>
      <c r="R75" s="90" t="s">
        <v>4</v>
      </c>
      <c r="S75" s="152">
        <v>96.121438300321898</v>
      </c>
      <c r="T75">
        <v>94.2</v>
      </c>
      <c r="U75">
        <f t="shared" si="8"/>
        <v>110.96421244384057</v>
      </c>
      <c r="V75">
        <f t="shared" si="9"/>
        <v>109.79020979020979</v>
      </c>
    </row>
    <row r="76" spans="1:22" x14ac:dyDescent="0.2">
      <c r="A76" s="123"/>
      <c r="B76" s="90" t="s">
        <v>1</v>
      </c>
      <c r="C76">
        <v>97.79702225636953</v>
      </c>
      <c r="D76" s="281">
        <v>96.2</v>
      </c>
      <c r="E76">
        <f t="shared" si="6"/>
        <v>106.93808958456268</v>
      </c>
      <c r="F76">
        <f t="shared" si="7"/>
        <v>102.94275013376139</v>
      </c>
      <c r="Q76" s="90"/>
      <c r="R76" s="90" t="s">
        <v>1</v>
      </c>
      <c r="S76" s="152">
        <v>96.856180119462707</v>
      </c>
      <c r="T76">
        <v>94.7</v>
      </c>
      <c r="U76">
        <f t="shared" si="8"/>
        <v>111.81241081407076</v>
      </c>
      <c r="V76">
        <f t="shared" si="9"/>
        <v>110.37296037296038</v>
      </c>
    </row>
    <row r="77" spans="1:22" x14ac:dyDescent="0.2">
      <c r="A77" s="123"/>
      <c r="B77" s="90" t="s">
        <v>2</v>
      </c>
      <c r="C77">
        <v>97.374919952045616</v>
      </c>
      <c r="D77" s="281">
        <v>96.7</v>
      </c>
      <c r="E77">
        <f t="shared" si="6"/>
        <v>106.47653346565231</v>
      </c>
      <c r="F77">
        <f t="shared" si="7"/>
        <v>103.47779561262709</v>
      </c>
      <c r="Q77" s="90"/>
      <c r="R77" s="90" t="s">
        <v>2</v>
      </c>
      <c r="S77" s="152">
        <v>96.527776854699098</v>
      </c>
      <c r="T77">
        <v>95.3</v>
      </c>
      <c r="U77">
        <f t="shared" si="8"/>
        <v>111.43329653651881</v>
      </c>
      <c r="V77">
        <f t="shared" si="9"/>
        <v>111.07226107226107</v>
      </c>
    </row>
    <row r="78" spans="1:22" x14ac:dyDescent="0.2">
      <c r="A78" s="123">
        <v>2017</v>
      </c>
      <c r="B78" s="117" t="s">
        <v>3</v>
      </c>
      <c r="C78">
        <v>98.316457619859946</v>
      </c>
      <c r="D78" s="281">
        <v>97.3</v>
      </c>
      <c r="E78">
        <f t="shared" si="6"/>
        <v>107.50607646343424</v>
      </c>
      <c r="F78">
        <f t="shared" si="7"/>
        <v>104.11985018726593</v>
      </c>
      <c r="Q78" s="90">
        <v>2017</v>
      </c>
      <c r="R78" s="117" t="s">
        <v>3</v>
      </c>
      <c r="S78" s="152">
        <v>97.551628321343273</v>
      </c>
      <c r="T78">
        <v>96</v>
      </c>
      <c r="U78">
        <f t="shared" si="8"/>
        <v>112.61524796862989</v>
      </c>
      <c r="V78">
        <f t="shared" si="9"/>
        <v>111.88811188811189</v>
      </c>
    </row>
    <row r="79" spans="1:22" x14ac:dyDescent="0.2">
      <c r="A79" s="123"/>
      <c r="B79" s="124" t="s">
        <v>4</v>
      </c>
      <c r="C79">
        <v>98.832606404643215</v>
      </c>
      <c r="D79" s="281">
        <v>97.7</v>
      </c>
      <c r="E79">
        <f t="shared" si="6"/>
        <v>108.07046956777052</v>
      </c>
      <c r="F79">
        <f t="shared" si="7"/>
        <v>104.5478865703585</v>
      </c>
      <c r="Q79" s="90"/>
      <c r="R79" s="90" t="s">
        <v>4</v>
      </c>
      <c r="S79" s="152">
        <v>98.154741985743371</v>
      </c>
      <c r="T79">
        <v>96.5</v>
      </c>
      <c r="U79">
        <f t="shared" si="8"/>
        <v>113.3114925730352</v>
      </c>
      <c r="V79">
        <f t="shared" si="9"/>
        <v>112.47086247086247</v>
      </c>
    </row>
    <row r="80" spans="1:22" x14ac:dyDescent="0.2">
      <c r="A80" s="123"/>
      <c r="B80" s="131" t="s">
        <v>1</v>
      </c>
      <c r="C80">
        <v>99.535558445211336</v>
      </c>
      <c r="D80" s="281">
        <v>98</v>
      </c>
      <c r="E80">
        <f t="shared" si="6"/>
        <v>108.83912638935416</v>
      </c>
      <c r="F80">
        <f t="shared" si="7"/>
        <v>104.86891385767791</v>
      </c>
      <c r="Q80" s="90"/>
      <c r="R80" s="124" t="s">
        <v>1</v>
      </c>
      <c r="S80" s="152">
        <v>98.913344014101312</v>
      </c>
      <c r="T80">
        <v>97</v>
      </c>
      <c r="U80">
        <f t="shared" si="8"/>
        <v>114.18723557192824</v>
      </c>
      <c r="V80">
        <f t="shared" si="9"/>
        <v>113.05361305361305</v>
      </c>
    </row>
    <row r="81" spans="1:22" x14ac:dyDescent="0.2">
      <c r="A81" s="123"/>
      <c r="B81" s="131" t="s">
        <v>2</v>
      </c>
      <c r="C81">
        <v>99.658236928299601</v>
      </c>
      <c r="D81" s="281">
        <v>98.5</v>
      </c>
      <c r="E81">
        <f t="shared" si="6"/>
        <v>108.97327160473912</v>
      </c>
      <c r="F81">
        <f t="shared" si="7"/>
        <v>105.40395933654364</v>
      </c>
      <c r="Q81" s="90"/>
      <c r="R81" s="134" t="s">
        <v>2</v>
      </c>
      <c r="S81" s="152">
        <v>99.095801477338853</v>
      </c>
      <c r="T81">
        <v>97.6</v>
      </c>
      <c r="U81">
        <f t="shared" si="8"/>
        <v>114.39786755029499</v>
      </c>
      <c r="V81">
        <f t="shared" si="9"/>
        <v>113.75291375291374</v>
      </c>
    </row>
    <row r="82" spans="1:22" x14ac:dyDescent="0.2">
      <c r="A82" s="123">
        <v>2018</v>
      </c>
      <c r="B82" s="136" t="s">
        <v>3</v>
      </c>
      <c r="C82">
        <v>99.464985986137947</v>
      </c>
      <c r="D82" s="281">
        <v>98.5</v>
      </c>
      <c r="E82">
        <f t="shared" si="6"/>
        <v>108.76195753721048</v>
      </c>
      <c r="F82">
        <f t="shared" si="7"/>
        <v>105.40395933654364</v>
      </c>
      <c r="Q82" s="90">
        <v>2018</v>
      </c>
      <c r="R82" s="134" t="s">
        <v>3</v>
      </c>
      <c r="S82" s="152">
        <v>98.964069632787073</v>
      </c>
      <c r="T82">
        <v>97.8</v>
      </c>
      <c r="U82">
        <f t="shared" si="8"/>
        <v>114.24579408320028</v>
      </c>
      <c r="V82">
        <f t="shared" si="9"/>
        <v>113.98601398601397</v>
      </c>
    </row>
    <row r="83" spans="1:22" x14ac:dyDescent="0.2">
      <c r="A83" s="123"/>
      <c r="B83" s="173" t="s">
        <v>4</v>
      </c>
      <c r="C83">
        <v>99.940552458430403</v>
      </c>
      <c r="D83" s="354">
        <v>98.8</v>
      </c>
      <c r="E83">
        <f t="shared" si="6"/>
        <v>109.28197510874868</v>
      </c>
      <c r="F83">
        <f t="shared" si="7"/>
        <v>105.72498662386305</v>
      </c>
      <c r="Q83" s="90"/>
      <c r="R83" s="90" t="s">
        <v>4</v>
      </c>
      <c r="S83" s="152">
        <v>99.497958482910235</v>
      </c>
      <c r="T83">
        <v>98.2</v>
      </c>
      <c r="U83">
        <f t="shared" si="8"/>
        <v>114.86212439238028</v>
      </c>
      <c r="V83">
        <f t="shared" si="9"/>
        <v>114.45221445221445</v>
      </c>
    </row>
    <row r="84" spans="1:22" x14ac:dyDescent="0.2">
      <c r="A84" s="123"/>
      <c r="B84" s="173" t="s">
        <v>1</v>
      </c>
      <c r="C84">
        <v>99.472227547419024</v>
      </c>
      <c r="D84" s="353">
        <v>99.2</v>
      </c>
      <c r="E84">
        <f t="shared" si="6"/>
        <v>108.76987596571823</v>
      </c>
      <c r="F84">
        <f t="shared" si="7"/>
        <v>106.15302300695562</v>
      </c>
      <c r="Q84" s="90"/>
      <c r="R84" s="173" t="s">
        <v>1</v>
      </c>
      <c r="S84" s="152">
        <v>99.146677520958733</v>
      </c>
      <c r="T84">
        <v>98.7</v>
      </c>
      <c r="U84">
        <f t="shared" si="8"/>
        <v>114.45659971465257</v>
      </c>
      <c r="V84">
        <f t="shared" si="9"/>
        <v>115.03496503496504</v>
      </c>
    </row>
    <row r="85" spans="1:22" x14ac:dyDescent="0.2">
      <c r="A85" s="123"/>
      <c r="B85" s="173" t="s">
        <v>2</v>
      </c>
      <c r="C85">
        <v>99.109994806100318</v>
      </c>
      <c r="D85" s="353">
        <v>99.3</v>
      </c>
      <c r="E85">
        <f t="shared" si="6"/>
        <v>108.3737854054141</v>
      </c>
      <c r="F85">
        <f t="shared" si="7"/>
        <v>106.26003210272874</v>
      </c>
      <c r="Q85" s="90"/>
      <c r="R85" s="173" t="s">
        <v>2</v>
      </c>
      <c r="S85" s="152">
        <v>98.900181555091009</v>
      </c>
      <c r="T85">
        <v>99</v>
      </c>
      <c r="U85">
        <f t="shared" si="8"/>
        <v>114.17204060685356</v>
      </c>
      <c r="V85">
        <f t="shared" si="9"/>
        <v>115.3846153846154</v>
      </c>
    </row>
    <row r="86" spans="1:22" x14ac:dyDescent="0.2">
      <c r="A86" s="123">
        <v>2019</v>
      </c>
      <c r="B86" s="173" t="s">
        <v>3</v>
      </c>
      <c r="C86">
        <v>99.51858069020534</v>
      </c>
      <c r="D86" s="354">
        <v>99.8</v>
      </c>
      <c r="E86">
        <f t="shared" si="6"/>
        <v>108.82056172711918</v>
      </c>
      <c r="F86">
        <f t="shared" si="7"/>
        <v>106.79507758159446</v>
      </c>
      <c r="Q86" s="90">
        <v>2019</v>
      </c>
      <c r="R86" s="173" t="s">
        <v>3</v>
      </c>
      <c r="S86" s="152">
        <v>99.422925986833832</v>
      </c>
      <c r="T86">
        <v>99.6</v>
      </c>
      <c r="U86">
        <f t="shared" si="8"/>
        <v>114.77550561115896</v>
      </c>
      <c r="V86">
        <f t="shared" si="9"/>
        <v>116.08391608391608</v>
      </c>
    </row>
    <row r="87" spans="1:22" x14ac:dyDescent="0.2">
      <c r="A87" s="123"/>
      <c r="B87" s="173" t="s">
        <v>4</v>
      </c>
      <c r="C87">
        <v>99.972273259170578</v>
      </c>
      <c r="D87" s="354">
        <v>99.8</v>
      </c>
      <c r="E87">
        <f t="shared" si="6"/>
        <v>109.316660846136</v>
      </c>
      <c r="F87">
        <f t="shared" si="7"/>
        <v>106.79507758159446</v>
      </c>
      <c r="Q87" s="90"/>
      <c r="R87" s="173" t="s">
        <v>4</v>
      </c>
      <c r="S87" s="152">
        <v>99.991730368945795</v>
      </c>
      <c r="T87">
        <v>99.7</v>
      </c>
      <c r="U87">
        <f t="shared" si="8"/>
        <v>115.43214300040043</v>
      </c>
      <c r="V87">
        <f t="shared" si="9"/>
        <v>116.2004662004662</v>
      </c>
    </row>
    <row r="88" spans="1:22" x14ac:dyDescent="0.2">
      <c r="A88" s="123"/>
      <c r="B88" s="173" t="s">
        <v>1</v>
      </c>
      <c r="C88">
        <v>100.20288052380855</v>
      </c>
      <c r="D88" s="354">
        <v>100.3</v>
      </c>
      <c r="E88">
        <f t="shared" si="6"/>
        <v>109.56882292383261</v>
      </c>
      <c r="F88">
        <f t="shared" si="7"/>
        <v>107.33012306046015</v>
      </c>
      <c r="Q88" s="90"/>
      <c r="R88" s="173" t="s">
        <v>1</v>
      </c>
      <c r="S88" s="152">
        <v>100.23476516122666</v>
      </c>
      <c r="T88">
        <v>100.3</v>
      </c>
      <c r="U88">
        <f t="shared" si="8"/>
        <v>115.7127064709307</v>
      </c>
      <c r="V88">
        <f t="shared" si="9"/>
        <v>116.89976689976692</v>
      </c>
    </row>
    <row r="89" spans="1:22" x14ac:dyDescent="0.2">
      <c r="A89" s="123"/>
      <c r="B89" s="173" t="s">
        <v>2</v>
      </c>
      <c r="C89">
        <v>100.30626552681549</v>
      </c>
      <c r="D89" s="354">
        <v>100.1</v>
      </c>
      <c r="E89">
        <f t="shared" si="6"/>
        <v>109.68187130156618</v>
      </c>
      <c r="F89">
        <f t="shared" si="7"/>
        <v>107.11610486891388</v>
      </c>
      <c r="Q89" s="90"/>
      <c r="R89" s="173" t="s">
        <v>2</v>
      </c>
      <c r="S89" s="152">
        <v>100.35057848299377</v>
      </c>
      <c r="T89">
        <v>100.3</v>
      </c>
      <c r="U89">
        <f t="shared" si="8"/>
        <v>115.84640332636309</v>
      </c>
      <c r="V89">
        <f t="shared" si="9"/>
        <v>116.89976689976692</v>
      </c>
    </row>
    <row r="90" spans="1:22" x14ac:dyDescent="0.2">
      <c r="A90" s="123">
        <v>2020</v>
      </c>
      <c r="B90" s="173" t="s">
        <v>3</v>
      </c>
      <c r="C90">
        <v>97.232736716821847</v>
      </c>
      <c r="D90" s="354">
        <v>97.4</v>
      </c>
      <c r="E90">
        <f t="shared" si="6"/>
        <v>106.32106039300675</v>
      </c>
      <c r="F90">
        <f t="shared" si="7"/>
        <v>104.22685928303908</v>
      </c>
      <c r="Q90" s="90">
        <v>2020</v>
      </c>
      <c r="R90" s="173" t="s">
        <v>3</v>
      </c>
      <c r="S90" s="152">
        <v>97.287707467992391</v>
      </c>
      <c r="T90">
        <v>97.7</v>
      </c>
      <c r="U90">
        <f t="shared" si="8"/>
        <v>112.31057327630904</v>
      </c>
      <c r="V90">
        <f t="shared" si="9"/>
        <v>113.86946386946389</v>
      </c>
    </row>
    <row r="91" spans="1:22" x14ac:dyDescent="0.2">
      <c r="A91" s="123"/>
      <c r="B91" s="173" t="s">
        <v>4</v>
      </c>
      <c r="C91">
        <v>75.694540570220255</v>
      </c>
      <c r="D91" s="354">
        <v>76.900000000000006</v>
      </c>
      <c r="E91">
        <f t="shared" si="6"/>
        <v>82.769693532599604</v>
      </c>
      <c r="F91">
        <f t="shared" si="7"/>
        <v>82.289994649545235</v>
      </c>
      <c r="Q91" s="90"/>
      <c r="R91" s="173" t="s">
        <v>4</v>
      </c>
      <c r="S91" s="152">
        <v>75.746688662000977</v>
      </c>
      <c r="T91">
        <v>77.2</v>
      </c>
      <c r="U91">
        <f t="shared" si="8"/>
        <v>87.443257209142061</v>
      </c>
      <c r="V91">
        <f t="shared" si="9"/>
        <v>89.976689976689983</v>
      </c>
    </row>
    <row r="92" spans="1:22" x14ac:dyDescent="0.2">
      <c r="A92" s="123"/>
      <c r="B92" s="173" t="s">
        <v>1</v>
      </c>
      <c r="C92">
        <v>88.323054920367667</v>
      </c>
      <c r="D92" s="354">
        <v>89.5</v>
      </c>
      <c r="E92">
        <f t="shared" si="6"/>
        <v>96.5785924922818</v>
      </c>
      <c r="F92">
        <f t="shared" si="7"/>
        <v>95.773140716960953</v>
      </c>
      <c r="Q92" s="90"/>
      <c r="R92" s="173" t="s">
        <v>1</v>
      </c>
      <c r="S92" s="152">
        <v>88.440093062653773</v>
      </c>
      <c r="T92">
        <v>90</v>
      </c>
      <c r="U92">
        <f t="shared" si="8"/>
        <v>102.09673771729733</v>
      </c>
      <c r="V92">
        <f t="shared" si="9"/>
        <v>104.89510489510489</v>
      </c>
    </row>
    <row r="93" spans="1:22" x14ac:dyDescent="0.2">
      <c r="A93" s="123"/>
      <c r="B93" s="173" t="s">
        <v>2</v>
      </c>
      <c r="C93">
        <v>89.729021111123345</v>
      </c>
      <c r="D93" s="354">
        <v>90.5</v>
      </c>
      <c r="E93">
        <f t="shared" si="6"/>
        <v>98.115974050441707</v>
      </c>
      <c r="F93">
        <f t="shared" si="7"/>
        <v>96.843231674692362</v>
      </c>
      <c r="Q93" s="91"/>
      <c r="R93" s="252" t="s">
        <v>2</v>
      </c>
      <c r="S93" s="152">
        <v>89.905006688470081</v>
      </c>
      <c r="T93">
        <v>91.1</v>
      </c>
      <c r="U93">
        <f t="shared" si="8"/>
        <v>103.78785875815272</v>
      </c>
      <c r="V93">
        <f t="shared" si="9"/>
        <v>106.17715617715618</v>
      </c>
    </row>
    <row r="94" spans="1:22" x14ac:dyDescent="0.2">
      <c r="A94" s="123">
        <v>2021</v>
      </c>
      <c r="B94" s="173" t="s">
        <v>3</v>
      </c>
      <c r="C94">
        <v>88.761352208818295</v>
      </c>
      <c r="D94" s="354">
        <v>89.5</v>
      </c>
      <c r="E94">
        <f t="shared" si="6"/>
        <v>97.057857337116602</v>
      </c>
      <c r="F94">
        <f t="shared" si="7"/>
        <v>95.773140716960953</v>
      </c>
      <c r="Q94" s="90">
        <v>2021</v>
      </c>
      <c r="R94" s="173" t="s">
        <v>3</v>
      </c>
      <c r="S94" s="152">
        <v>88.991908648148396</v>
      </c>
      <c r="T94">
        <v>90.1</v>
      </c>
      <c r="U94">
        <f t="shared" si="8"/>
        <v>102.73376295268066</v>
      </c>
      <c r="V94">
        <f t="shared" si="9"/>
        <v>105.01165501165501</v>
      </c>
    </row>
    <row r="95" spans="1:22" x14ac:dyDescent="0.2">
      <c r="A95" s="123"/>
      <c r="B95" s="173" t="s">
        <v>4</v>
      </c>
      <c r="C95">
        <v>94.982084202612057</v>
      </c>
      <c r="D95" s="354">
        <v>95.3</v>
      </c>
      <c r="E95">
        <f t="shared" si="6"/>
        <v>103.86003985643708</v>
      </c>
      <c r="F95">
        <f t="shared" si="7"/>
        <v>101.97966827180312</v>
      </c>
      <c r="Q95" s="90"/>
      <c r="R95" s="252" t="s">
        <v>4</v>
      </c>
      <c r="S95" s="152">
        <v>95.289225206746636</v>
      </c>
      <c r="T95">
        <v>96</v>
      </c>
      <c r="U95">
        <f t="shared" si="8"/>
        <v>110.00349158752643</v>
      </c>
      <c r="V95">
        <f t="shared" si="9"/>
        <v>111.88811188811189</v>
      </c>
    </row>
    <row r="96" spans="1:22" x14ac:dyDescent="0.2">
      <c r="A96" s="123"/>
      <c r="B96" s="173" t="s">
        <v>1</v>
      </c>
      <c r="C96">
        <v>96.965273051730463</v>
      </c>
      <c r="D96" s="354">
        <v>96.8</v>
      </c>
      <c r="E96">
        <f t="shared" si="6"/>
        <v>106.02859695477262</v>
      </c>
      <c r="F96">
        <f t="shared" si="7"/>
        <v>103.58480470840021</v>
      </c>
      <c r="Q96" s="90"/>
      <c r="R96" s="252" t="s">
        <v>1</v>
      </c>
      <c r="S96" s="152">
        <v>97.238547900295785</v>
      </c>
      <c r="T96">
        <v>97.7</v>
      </c>
      <c r="U96">
        <f t="shared" si="8"/>
        <v>112.25382264075894</v>
      </c>
      <c r="V96">
        <f t="shared" si="9"/>
        <v>113.86946386946389</v>
      </c>
    </row>
    <row r="97" spans="1:22" x14ac:dyDescent="0.2">
      <c r="A97" s="123"/>
      <c r="B97" s="173" t="s">
        <v>2</v>
      </c>
      <c r="C97">
        <v>99.164834883255509</v>
      </c>
      <c r="D97" s="354">
        <v>98.2</v>
      </c>
      <c r="E97">
        <f t="shared" si="6"/>
        <v>108.43375137317406</v>
      </c>
      <c r="F97">
        <f t="shared" si="7"/>
        <v>105.08293204922421</v>
      </c>
      <c r="Q97" s="112"/>
      <c r="R97" s="252" t="s">
        <v>2</v>
      </c>
      <c r="S97" s="152">
        <v>99.403115870401351</v>
      </c>
      <c r="T97">
        <v>99.1</v>
      </c>
      <c r="U97">
        <f t="shared" si="8"/>
        <v>114.75263647803715</v>
      </c>
      <c r="V97">
        <f t="shared" si="9"/>
        <v>115.50116550116549</v>
      </c>
    </row>
    <row r="98" spans="1:22" x14ac:dyDescent="0.2">
      <c r="A98" s="123">
        <v>2022</v>
      </c>
      <c r="B98" s="173" t="s">
        <v>3</v>
      </c>
      <c r="C98">
        <v>99.873033434638003</v>
      </c>
      <c r="D98" s="354">
        <v>98.3</v>
      </c>
      <c r="E98">
        <f t="shared" si="6"/>
        <v>109.2081450958466</v>
      </c>
      <c r="F98">
        <f t="shared" si="7"/>
        <v>105.18994114499733</v>
      </c>
      <c r="Q98" s="214">
        <v>2022</v>
      </c>
      <c r="R98" s="252" t="s">
        <v>3</v>
      </c>
      <c r="S98" s="152">
        <v>100.07152911991435</v>
      </c>
      <c r="T98">
        <v>99.6</v>
      </c>
      <c r="U98">
        <f t="shared" si="8"/>
        <v>115.52426402680001</v>
      </c>
      <c r="V98">
        <f t="shared" si="9"/>
        <v>116.08391608391608</v>
      </c>
    </row>
    <row r="99" spans="1:22" x14ac:dyDescent="0.2">
      <c r="A99" s="123"/>
      <c r="B99" s="173" t="s">
        <v>4</v>
      </c>
      <c r="C99">
        <v>99.916640078895128</v>
      </c>
      <c r="D99" s="354">
        <v>98.3</v>
      </c>
      <c r="E99">
        <f t="shared" si="6"/>
        <v>109.25582764407208</v>
      </c>
      <c r="F99">
        <f t="shared" si="7"/>
        <v>105.18994114499733</v>
      </c>
      <c r="Q99" s="214"/>
      <c r="R99" s="252" t="s">
        <v>4</v>
      </c>
      <c r="S99" s="152">
        <v>100.07371730092719</v>
      </c>
      <c r="T99">
        <v>99.7</v>
      </c>
      <c r="U99">
        <f t="shared" si="8"/>
        <v>115.52679009993278</v>
      </c>
      <c r="V99">
        <f t="shared" si="9"/>
        <v>116.2004662004662</v>
      </c>
    </row>
    <row r="100" spans="1:22" x14ac:dyDescent="0.2">
      <c r="A100" s="123"/>
      <c r="B100" s="173" t="s">
        <v>1</v>
      </c>
      <c r="C100">
        <v>99.790001098459811</v>
      </c>
      <c r="D100" s="354">
        <v>98.1</v>
      </c>
      <c r="E100">
        <f t="shared" si="6"/>
        <v>109.11735174447684</v>
      </c>
      <c r="F100">
        <f t="shared" si="7"/>
        <v>104.97592295345103</v>
      </c>
      <c r="Q100" s="214"/>
      <c r="R100" s="252" t="s">
        <v>1</v>
      </c>
      <c r="S100" s="152">
        <v>99.961101706331476</v>
      </c>
      <c r="T100">
        <v>99.5</v>
      </c>
      <c r="U100">
        <f t="shared" si="8"/>
        <v>115.39678475477591</v>
      </c>
      <c r="V100">
        <f t="shared" si="9"/>
        <v>115.96736596736596</v>
      </c>
    </row>
    <row r="101" spans="1:22" x14ac:dyDescent="0.2">
      <c r="A101" s="123"/>
      <c r="B101" s="173" t="s">
        <v>2</v>
      </c>
      <c r="C101">
        <v>99.855038730170364</v>
      </c>
      <c r="D101" s="354">
        <v>98.1</v>
      </c>
      <c r="E101">
        <f>C101/AVERAGE(C$38:C$41)*100</f>
        <v>109.18846843009533</v>
      </c>
      <c r="F101">
        <f>D101/AVERAGE(D$38:D$41)*100</f>
        <v>104.97592295345103</v>
      </c>
      <c r="Q101" s="214"/>
      <c r="R101" s="252" t="s">
        <v>2</v>
      </c>
      <c r="S101" s="152">
        <v>100.04048259421933</v>
      </c>
      <c r="T101">
        <v>99.5</v>
      </c>
      <c r="U101">
        <f>S101/AVERAGE(S$38:S$41)*100</f>
        <v>115.48842339297489</v>
      </c>
      <c r="V101">
        <f>T101/AVERAGE(T$38:T$41)*100</f>
        <v>115.96736596736596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O132"/>
  <sheetViews>
    <sheetView showGridLines="0" view="pageBreakPreview" zoomScaleNormal="100" zoomScaleSheetLayoutView="100" workbookViewId="0">
      <selection sqref="A1:O1"/>
    </sheetView>
  </sheetViews>
  <sheetFormatPr defaultColWidth="9.28515625" defaultRowHeight="12.75" x14ac:dyDescent="0.2"/>
  <cols>
    <col min="1" max="2" width="9.28515625" style="210"/>
    <col min="3" max="3" width="11.42578125" style="210" customWidth="1"/>
    <col min="4" max="4" width="16.5703125" style="210" customWidth="1"/>
    <col min="5" max="5" width="9.28515625" style="210"/>
    <col min="6" max="6" width="11.7109375" style="210" customWidth="1"/>
    <col min="7" max="7" width="14.28515625" style="210" customWidth="1"/>
    <col min="8" max="8" width="12.5703125" style="210" customWidth="1"/>
    <col min="9" max="10" width="12.7109375" style="210" customWidth="1"/>
    <col min="11" max="11" width="9.28515625" style="210"/>
    <col min="12" max="12" width="13.42578125" style="210" customWidth="1"/>
    <col min="13" max="13" width="16.28515625" style="210" customWidth="1"/>
    <col min="14" max="14" width="13.42578125" style="210" customWidth="1"/>
    <col min="15" max="15" width="13.5703125" style="210" customWidth="1"/>
    <col min="16" max="16384" width="9.28515625" style="210"/>
  </cols>
  <sheetData>
    <row r="1" spans="1:15" ht="60.75" customHeight="1" x14ac:dyDescent="0.2">
      <c r="A1" s="363" t="s">
        <v>278</v>
      </c>
      <c r="B1" s="364"/>
      <c r="C1" s="364"/>
      <c r="D1" s="364"/>
      <c r="E1" s="364"/>
      <c r="F1" s="364"/>
      <c r="G1" s="364"/>
      <c r="H1" s="364"/>
      <c r="I1" s="364"/>
      <c r="J1" s="364"/>
      <c r="K1" s="364"/>
      <c r="L1" s="364"/>
      <c r="M1" s="364"/>
      <c r="N1" s="364"/>
      <c r="O1" s="364"/>
    </row>
    <row r="2" spans="1:15" ht="20.25" x14ac:dyDescent="0.3">
      <c r="A2" s="306" t="s">
        <v>301</v>
      </c>
      <c r="B2" s="187"/>
      <c r="C2" s="187"/>
      <c r="D2" s="187"/>
      <c r="E2" s="187"/>
      <c r="F2" s="187"/>
      <c r="G2" s="187"/>
      <c r="H2" s="187"/>
      <c r="I2" s="187"/>
      <c r="J2" s="187"/>
      <c r="K2" s="187"/>
      <c r="L2" s="187"/>
      <c r="M2" s="187"/>
      <c r="N2" s="187"/>
      <c r="O2" s="187"/>
    </row>
    <row r="3" spans="1:15" ht="15.75" x14ac:dyDescent="0.25">
      <c r="A3" s="307" t="s">
        <v>279</v>
      </c>
      <c r="B3" s="257"/>
      <c r="C3" s="257"/>
      <c r="D3" s="173"/>
      <c r="E3" s="173"/>
      <c r="F3" s="173"/>
      <c r="G3" s="173"/>
      <c r="H3" s="173"/>
      <c r="I3" s="173"/>
      <c r="J3" s="173"/>
      <c r="K3" s="173"/>
      <c r="L3" s="173"/>
      <c r="M3" s="173"/>
      <c r="N3" s="173"/>
      <c r="O3" s="173"/>
    </row>
    <row r="4" spans="1:15" ht="18.75" thickBot="1" x14ac:dyDescent="0.3">
      <c r="A4" s="308" t="s">
        <v>300</v>
      </c>
      <c r="B4" s="207"/>
      <c r="C4" s="309"/>
      <c r="D4" s="310"/>
      <c r="E4" s="310"/>
      <c r="F4" s="311"/>
      <c r="G4" s="310"/>
      <c r="H4" s="310"/>
      <c r="I4" s="310"/>
      <c r="J4" s="310"/>
      <c r="K4" s="310"/>
      <c r="L4" s="310"/>
      <c r="M4" s="310"/>
      <c r="N4" s="310"/>
      <c r="O4" s="312"/>
    </row>
    <row r="5" spans="1:15" ht="38.25" x14ac:dyDescent="0.2">
      <c r="A5" s="313"/>
      <c r="B5" s="313"/>
      <c r="C5" s="314" t="s">
        <v>101</v>
      </c>
      <c r="D5" s="314" t="s">
        <v>20</v>
      </c>
      <c r="E5" s="315" t="s">
        <v>5</v>
      </c>
      <c r="F5" s="316"/>
      <c r="G5" s="316"/>
      <c r="H5" s="315"/>
      <c r="I5" s="315"/>
      <c r="J5" s="317" t="s">
        <v>0</v>
      </c>
      <c r="K5" s="315" t="s">
        <v>6</v>
      </c>
      <c r="L5" s="315"/>
      <c r="M5" s="315"/>
      <c r="N5" s="315"/>
      <c r="O5" s="315"/>
    </row>
    <row r="6" spans="1:15" ht="38.25" x14ac:dyDescent="0.2">
      <c r="A6" s="195"/>
      <c r="B6" s="195"/>
      <c r="C6" s="194"/>
      <c r="D6" s="245" t="s">
        <v>10</v>
      </c>
      <c r="E6" s="245" t="s">
        <v>10</v>
      </c>
      <c r="F6" s="211" t="s">
        <v>19</v>
      </c>
      <c r="G6" s="211" t="s">
        <v>243</v>
      </c>
      <c r="H6" s="211" t="s">
        <v>35</v>
      </c>
      <c r="I6" s="211" t="s">
        <v>36</v>
      </c>
      <c r="J6" s="211" t="s">
        <v>10</v>
      </c>
      <c r="K6" s="211" t="s">
        <v>10</v>
      </c>
      <c r="L6" s="211" t="s">
        <v>22</v>
      </c>
      <c r="M6" s="211" t="s">
        <v>23</v>
      </c>
      <c r="N6" s="211" t="s">
        <v>24</v>
      </c>
      <c r="O6" s="211" t="s">
        <v>25</v>
      </c>
    </row>
    <row r="7" spans="1:15" x14ac:dyDescent="0.2">
      <c r="A7" s="195"/>
      <c r="B7" s="195"/>
      <c r="C7" s="318"/>
      <c r="D7" s="318"/>
      <c r="E7" s="318"/>
      <c r="F7" s="318"/>
      <c r="G7" s="318"/>
      <c r="H7" s="318"/>
      <c r="I7" s="318"/>
      <c r="J7" s="318"/>
      <c r="K7" s="318"/>
      <c r="L7" s="318"/>
      <c r="M7" s="318"/>
      <c r="N7" s="318"/>
      <c r="O7" s="318"/>
    </row>
    <row r="8" spans="1:15" ht="13.5" thickBot="1" x14ac:dyDescent="0.25">
      <c r="A8" s="93" t="s">
        <v>44</v>
      </c>
      <c r="B8" s="197"/>
      <c r="C8" s="319" t="s">
        <v>280</v>
      </c>
      <c r="D8" s="319" t="s">
        <v>45</v>
      </c>
      <c r="E8" s="319" t="s">
        <v>46</v>
      </c>
      <c r="F8" s="320" t="s">
        <v>39</v>
      </c>
      <c r="G8" s="320" t="s">
        <v>12</v>
      </c>
      <c r="H8" s="320" t="s">
        <v>14</v>
      </c>
      <c r="I8" s="320" t="s">
        <v>13</v>
      </c>
      <c r="J8" s="320" t="s">
        <v>30</v>
      </c>
      <c r="K8" s="320" t="s">
        <v>281</v>
      </c>
      <c r="L8" s="320" t="s">
        <v>47</v>
      </c>
      <c r="M8" s="320" t="s">
        <v>48</v>
      </c>
      <c r="N8" s="320" t="s">
        <v>49</v>
      </c>
      <c r="O8" s="320" t="s">
        <v>240</v>
      </c>
    </row>
    <row r="9" spans="1:15" x14ac:dyDescent="0.2">
      <c r="A9" s="188"/>
      <c r="B9" s="188"/>
      <c r="C9" s="84"/>
      <c r="D9" s="188"/>
      <c r="E9" s="188"/>
      <c r="F9" s="188"/>
      <c r="G9" s="188"/>
      <c r="H9" s="188"/>
      <c r="I9" s="188"/>
      <c r="J9" s="188"/>
      <c r="K9" s="188"/>
      <c r="L9" s="188"/>
      <c r="M9" s="188"/>
      <c r="N9" s="188"/>
      <c r="O9" s="188"/>
    </row>
    <row r="10" spans="1:15" ht="14.25" x14ac:dyDescent="0.2">
      <c r="A10" s="127" t="s">
        <v>302</v>
      </c>
      <c r="B10" s="194"/>
      <c r="C10" s="175">
        <v>1000.0000000000002</v>
      </c>
      <c r="D10" s="175">
        <v>15.326978113539351</v>
      </c>
      <c r="E10" s="175">
        <v>157.75552497158847</v>
      </c>
      <c r="F10" s="175">
        <v>9.8061156906297526</v>
      </c>
      <c r="G10" s="175">
        <v>103.76348034239044</v>
      </c>
      <c r="H10" s="175">
        <v>28.437735505811776</v>
      </c>
      <c r="I10" s="175">
        <v>15.748193432756501</v>
      </c>
      <c r="J10" s="175">
        <v>60.347910603829249</v>
      </c>
      <c r="K10" s="175">
        <v>766.56958631104317</v>
      </c>
      <c r="L10" s="175">
        <v>128.99743694935242</v>
      </c>
      <c r="M10" s="175">
        <v>78.019068405104903</v>
      </c>
      <c r="N10" s="175">
        <v>296.13126082225568</v>
      </c>
      <c r="O10" s="175">
        <v>263.42182013433001</v>
      </c>
    </row>
    <row r="11" spans="1:15" x14ac:dyDescent="0.2">
      <c r="A11" s="318"/>
      <c r="B11" s="318"/>
      <c r="C11" s="318"/>
      <c r="D11" s="321"/>
      <c r="E11" s="321"/>
      <c r="F11" s="321"/>
      <c r="G11" s="321"/>
      <c r="H11" s="321"/>
      <c r="I11" s="321"/>
      <c r="J11" s="321"/>
      <c r="K11" s="321"/>
      <c r="L11" s="321"/>
      <c r="M11" s="321"/>
      <c r="N11" s="321"/>
      <c r="O11" s="321"/>
    </row>
    <row r="12" spans="1:15" x14ac:dyDescent="0.2">
      <c r="A12" s="112" t="s">
        <v>210</v>
      </c>
      <c r="B12" s="252"/>
      <c r="C12" s="321"/>
      <c r="D12" s="321"/>
      <c r="E12" s="321"/>
      <c r="F12" s="321"/>
      <c r="G12" s="321"/>
      <c r="H12" s="321"/>
      <c r="I12" s="321"/>
      <c r="J12" s="321"/>
      <c r="K12" s="321"/>
      <c r="L12" s="321"/>
      <c r="M12" s="321"/>
      <c r="N12" s="321"/>
      <c r="O12" s="321"/>
    </row>
    <row r="13" spans="1:15" ht="15" x14ac:dyDescent="0.2">
      <c r="A13" s="323">
        <v>2019</v>
      </c>
      <c r="B13" s="343"/>
      <c r="C13" s="212">
        <v>0</v>
      </c>
      <c r="D13" s="212">
        <v>0</v>
      </c>
      <c r="E13" s="212">
        <v>0</v>
      </c>
      <c r="F13" s="212">
        <v>-2.3092638912203256E-14</v>
      </c>
      <c r="G13" s="212">
        <v>0</v>
      </c>
      <c r="H13" s="212">
        <v>2.2204460492503131E-14</v>
      </c>
      <c r="I13" s="212">
        <v>0</v>
      </c>
      <c r="J13" s="212">
        <v>-1.1546319456101628E-14</v>
      </c>
      <c r="K13" s="212">
        <v>0</v>
      </c>
      <c r="L13" s="212">
        <v>4.4408920985006262E-14</v>
      </c>
      <c r="M13" s="212">
        <v>-2.2204460492503131E-14</v>
      </c>
      <c r="N13" s="212">
        <v>2.2204460492503131E-14</v>
      </c>
      <c r="O13" s="212">
        <v>0</v>
      </c>
    </row>
    <row r="14" spans="1:15" ht="15" x14ac:dyDescent="0.2">
      <c r="A14" s="323">
        <v>2020</v>
      </c>
      <c r="B14" s="343"/>
      <c r="C14" s="212">
        <v>0</v>
      </c>
      <c r="D14" s="212">
        <v>-1.1102230246251565E-14</v>
      </c>
      <c r="E14" s="212">
        <v>0</v>
      </c>
      <c r="F14" s="212">
        <v>4.4408920985006262E-14</v>
      </c>
      <c r="G14" s="212">
        <v>-2.1316282072803006E-14</v>
      </c>
      <c r="H14" s="212">
        <v>0</v>
      </c>
      <c r="I14" s="212">
        <v>0</v>
      </c>
      <c r="J14" s="212">
        <v>0</v>
      </c>
      <c r="K14" s="212">
        <v>0</v>
      </c>
      <c r="L14" s="212">
        <v>0</v>
      </c>
      <c r="M14" s="212">
        <v>0</v>
      </c>
      <c r="N14" s="212">
        <v>-1.1546319456101628E-14</v>
      </c>
      <c r="O14" s="212">
        <v>0</v>
      </c>
    </row>
    <row r="15" spans="1:15" ht="15" x14ac:dyDescent="0.2">
      <c r="A15" s="323">
        <v>2021</v>
      </c>
      <c r="B15" s="343"/>
      <c r="C15" s="212">
        <v>2.2204460492503131E-14</v>
      </c>
      <c r="D15" s="212">
        <v>0</v>
      </c>
      <c r="E15" s="212">
        <v>2.2204460492503131E-14</v>
      </c>
      <c r="F15" s="212">
        <v>-4.6185277824406512E-14</v>
      </c>
      <c r="G15" s="212">
        <v>2.3092638912203256E-14</v>
      </c>
      <c r="H15" s="212">
        <v>0</v>
      </c>
      <c r="I15" s="212">
        <v>0</v>
      </c>
      <c r="J15" s="212">
        <v>0</v>
      </c>
      <c r="K15" s="212">
        <v>4.4408920985006262E-14</v>
      </c>
      <c r="L15" s="212">
        <v>-2.1316282072803006E-14</v>
      </c>
      <c r="M15" s="212">
        <v>0</v>
      </c>
      <c r="N15" s="212">
        <v>0</v>
      </c>
      <c r="O15" s="212">
        <v>0</v>
      </c>
    </row>
    <row r="16" spans="1:15" x14ac:dyDescent="0.2">
      <c r="A16" s="112"/>
      <c r="B16" s="252"/>
      <c r="C16" s="212"/>
      <c r="D16" s="212"/>
      <c r="E16" s="212"/>
      <c r="F16" s="212"/>
      <c r="G16" s="212"/>
      <c r="H16" s="212"/>
      <c r="I16" s="212"/>
      <c r="J16" s="212"/>
      <c r="K16" s="212"/>
      <c r="L16" s="212"/>
      <c r="M16" s="212"/>
      <c r="N16" s="212"/>
      <c r="O16" s="212"/>
    </row>
    <row r="17" spans="1:15" x14ac:dyDescent="0.2">
      <c r="A17" s="112" t="s">
        <v>209</v>
      </c>
      <c r="B17" s="252"/>
      <c r="C17" s="322"/>
      <c r="D17" s="322"/>
      <c r="E17" s="322"/>
      <c r="F17" s="322"/>
      <c r="G17" s="322"/>
      <c r="H17" s="322"/>
      <c r="I17" s="322"/>
      <c r="J17" s="322"/>
      <c r="K17" s="322"/>
      <c r="L17" s="322"/>
      <c r="M17" s="322"/>
      <c r="N17" s="322"/>
      <c r="O17" s="322"/>
    </row>
    <row r="18" spans="1:15" x14ac:dyDescent="0.2">
      <c r="A18" s="252">
        <v>2021</v>
      </c>
      <c r="B18" s="160" t="s">
        <v>3</v>
      </c>
      <c r="C18" s="212">
        <v>0</v>
      </c>
      <c r="D18" s="212">
        <v>0</v>
      </c>
      <c r="E18" s="212">
        <v>2.2204460492503131E-14</v>
      </c>
      <c r="F18" s="212">
        <v>-2.2204460492503131E-14</v>
      </c>
      <c r="G18" s="212">
        <v>2.2204460492503131E-14</v>
      </c>
      <c r="H18" s="212">
        <v>-1.0658141036401503E-14</v>
      </c>
      <c r="I18" s="212">
        <v>0</v>
      </c>
      <c r="J18" s="212">
        <v>2.2204460492503131E-14</v>
      </c>
      <c r="K18" s="212">
        <v>3.3306690738754696E-14</v>
      </c>
      <c r="L18" s="212">
        <v>-2.1316282072803006E-14</v>
      </c>
      <c r="M18" s="212">
        <v>3.3306690738754696E-14</v>
      </c>
      <c r="N18" s="212">
        <v>-2.2204460492503131E-14</v>
      </c>
      <c r="O18" s="212">
        <v>2.2204460492503131E-14</v>
      </c>
    </row>
    <row r="19" spans="1:15" x14ac:dyDescent="0.2">
      <c r="A19" s="252"/>
      <c r="B19" s="160" t="s">
        <v>4</v>
      </c>
      <c r="C19" s="212">
        <v>2.2204460492503131E-14</v>
      </c>
      <c r="D19" s="212">
        <v>2.2204460492503131E-14</v>
      </c>
      <c r="E19" s="212">
        <v>0</v>
      </c>
      <c r="F19" s="212">
        <v>0</v>
      </c>
      <c r="G19" s="212">
        <v>-2.2204460492503131E-14</v>
      </c>
      <c r="H19" s="212">
        <v>0</v>
      </c>
      <c r="I19" s="212">
        <v>-2.2204460492503131E-14</v>
      </c>
      <c r="J19" s="212">
        <v>2.2204460492503131E-14</v>
      </c>
      <c r="K19" s="212">
        <v>0</v>
      </c>
      <c r="L19" s="212">
        <v>0</v>
      </c>
      <c r="M19" s="212">
        <v>0</v>
      </c>
      <c r="N19" s="212">
        <v>0</v>
      </c>
      <c r="O19" s="212">
        <v>-2.3092638912203256E-14</v>
      </c>
    </row>
    <row r="20" spans="1:15" x14ac:dyDescent="0.2">
      <c r="A20" s="252"/>
      <c r="B20" s="160" t="s">
        <v>1</v>
      </c>
      <c r="C20" s="212">
        <v>-2.2204460492503131E-14</v>
      </c>
      <c r="D20" s="212">
        <v>0</v>
      </c>
      <c r="E20" s="212">
        <v>0</v>
      </c>
      <c r="F20" s="212">
        <v>-2.2204460492503131E-14</v>
      </c>
      <c r="G20" s="212">
        <v>2.2204460492503131E-14</v>
      </c>
      <c r="H20" s="212">
        <v>0</v>
      </c>
      <c r="I20" s="212">
        <v>0</v>
      </c>
      <c r="J20" s="212">
        <v>-2.2204460492503131E-14</v>
      </c>
      <c r="K20" s="212">
        <v>-2.2204460492503131E-14</v>
      </c>
      <c r="L20" s="212">
        <v>-2.3092638912203256E-14</v>
      </c>
      <c r="M20" s="212">
        <v>-2.2204460492503131E-14</v>
      </c>
      <c r="N20" s="212">
        <v>0</v>
      </c>
      <c r="O20" s="212">
        <v>4.4408920985006262E-14</v>
      </c>
    </row>
    <row r="21" spans="1:15" x14ac:dyDescent="0.2">
      <c r="A21" s="252"/>
      <c r="B21" s="160" t="s">
        <v>2</v>
      </c>
      <c r="C21" s="212">
        <v>-2.2204460492503131E-14</v>
      </c>
      <c r="D21" s="212">
        <v>2.2204460492503131E-14</v>
      </c>
      <c r="E21" s="212">
        <v>0</v>
      </c>
      <c r="F21" s="212">
        <v>1.1102230246251565E-14</v>
      </c>
      <c r="G21" s="212">
        <v>0</v>
      </c>
      <c r="H21" s="212">
        <v>-2.2204460492503131E-14</v>
      </c>
      <c r="I21" s="212">
        <v>2.2204460492503131E-14</v>
      </c>
      <c r="J21" s="212">
        <v>2.2204460492503131E-14</v>
      </c>
      <c r="K21" s="212">
        <v>0</v>
      </c>
      <c r="L21" s="212">
        <v>2.2204460492503131E-14</v>
      </c>
      <c r="M21" s="212">
        <v>0</v>
      </c>
      <c r="N21" s="212">
        <v>0</v>
      </c>
      <c r="O21" s="212">
        <v>-2.2204460492503131E-14</v>
      </c>
    </row>
    <row r="22" spans="1:15" x14ac:dyDescent="0.2">
      <c r="A22" s="323">
        <v>2022</v>
      </c>
      <c r="B22" s="160" t="s">
        <v>3</v>
      </c>
      <c r="C22" s="322">
        <v>2.2204460492503131E-14</v>
      </c>
      <c r="D22" s="322">
        <v>-2.2204460492503131E-14</v>
      </c>
      <c r="E22" s="322">
        <v>2.2204460492503131E-14</v>
      </c>
      <c r="F22" s="322">
        <v>0</v>
      </c>
      <c r="G22" s="322">
        <v>2.2204460492503131E-14</v>
      </c>
      <c r="H22" s="322">
        <v>0</v>
      </c>
      <c r="I22" s="322">
        <v>-1.1102230246251565E-14</v>
      </c>
      <c r="J22" s="322">
        <v>-2.2204460492503131E-14</v>
      </c>
      <c r="K22" s="322">
        <v>-2.2204460492503131E-14</v>
      </c>
      <c r="L22" s="322">
        <v>-2.2204460492503131E-14</v>
      </c>
      <c r="M22" s="322">
        <v>2.2204460492503131E-14</v>
      </c>
      <c r="N22" s="322">
        <v>0</v>
      </c>
      <c r="O22" s="322">
        <v>0</v>
      </c>
    </row>
    <row r="23" spans="1:15" x14ac:dyDescent="0.2">
      <c r="A23" s="323"/>
      <c r="B23" s="160" t="s">
        <v>4</v>
      </c>
      <c r="C23" s="322">
        <v>-1.1102230246251565E-14</v>
      </c>
      <c r="D23" s="322">
        <v>0</v>
      </c>
      <c r="E23" s="322">
        <v>-1.1102230246251565E-14</v>
      </c>
      <c r="F23" s="322">
        <v>-1.1102230246251565E-14</v>
      </c>
      <c r="G23" s="322">
        <v>-2.2204460492503131E-14</v>
      </c>
      <c r="H23" s="322">
        <v>0</v>
      </c>
      <c r="I23" s="322">
        <v>0</v>
      </c>
      <c r="J23" s="322">
        <v>4.4408920985006262E-14</v>
      </c>
      <c r="K23" s="322">
        <v>0</v>
      </c>
      <c r="L23" s="322">
        <v>0</v>
      </c>
      <c r="M23" s="322">
        <v>0</v>
      </c>
      <c r="N23" s="322">
        <v>0</v>
      </c>
      <c r="O23" s="322">
        <v>0</v>
      </c>
    </row>
    <row r="24" spans="1:15" x14ac:dyDescent="0.2">
      <c r="A24" s="323"/>
      <c r="B24" s="160" t="s">
        <v>1</v>
      </c>
      <c r="C24" s="322">
        <v>-1.1102230246251565E-14</v>
      </c>
      <c r="D24" s="322">
        <v>0</v>
      </c>
      <c r="E24" s="322">
        <v>-1.1102230246251565E-14</v>
      </c>
      <c r="F24" s="322">
        <v>-1.1102230246251565E-14</v>
      </c>
      <c r="G24" s="322">
        <v>-2.2204460492503131E-14</v>
      </c>
      <c r="H24" s="322">
        <v>0</v>
      </c>
      <c r="I24" s="322">
        <v>0</v>
      </c>
      <c r="J24" s="322">
        <v>4.4408920985006262E-14</v>
      </c>
      <c r="K24" s="322">
        <v>0</v>
      </c>
      <c r="L24" s="322">
        <v>0</v>
      </c>
      <c r="M24" s="322">
        <v>0</v>
      </c>
      <c r="N24" s="322">
        <v>0</v>
      </c>
      <c r="O24" s="322">
        <v>0</v>
      </c>
    </row>
    <row r="25" spans="1:15" x14ac:dyDescent="0.2">
      <c r="A25" s="85" t="s">
        <v>208</v>
      </c>
      <c r="B25" s="84"/>
      <c r="C25" s="322"/>
      <c r="D25" s="322"/>
      <c r="E25" s="322"/>
      <c r="F25" s="322"/>
      <c r="G25" s="322"/>
      <c r="H25" s="322"/>
      <c r="I25" s="322"/>
      <c r="J25" s="322"/>
      <c r="K25" s="322"/>
      <c r="L25" s="322"/>
      <c r="M25" s="322"/>
      <c r="N25" s="322"/>
      <c r="O25" s="322"/>
    </row>
    <row r="26" spans="1:15" x14ac:dyDescent="0.2">
      <c r="A26" s="252">
        <v>2021</v>
      </c>
      <c r="B26" s="252" t="s">
        <v>3</v>
      </c>
      <c r="C26" s="212">
        <v>0</v>
      </c>
      <c r="D26" s="212">
        <v>0</v>
      </c>
      <c r="E26" s="212">
        <v>2.2204460492503131E-14</v>
      </c>
      <c r="F26" s="212">
        <v>-2.2204460492503131E-14</v>
      </c>
      <c r="G26" s="212">
        <v>2.2204460492503131E-14</v>
      </c>
      <c r="H26" s="212">
        <v>-1.0658141036401503E-14</v>
      </c>
      <c r="I26" s="212">
        <v>0</v>
      </c>
      <c r="J26" s="212">
        <v>2.2204460492503131E-14</v>
      </c>
      <c r="K26" s="212">
        <v>3.3306690738754696E-14</v>
      </c>
      <c r="L26" s="212">
        <v>-2.1316282072803006E-14</v>
      </c>
      <c r="M26" s="212">
        <v>3.3306690738754696E-14</v>
      </c>
      <c r="N26" s="212">
        <v>-2.2204460492503131E-14</v>
      </c>
      <c r="O26" s="212">
        <v>2.2204460492503131E-14</v>
      </c>
    </row>
    <row r="27" spans="1:15" x14ac:dyDescent="0.2">
      <c r="A27" s="252"/>
      <c r="B27" s="252" t="s">
        <v>4</v>
      </c>
      <c r="C27" s="212">
        <v>2.2204460492503131E-14</v>
      </c>
      <c r="D27" s="212">
        <v>2.2204460492503131E-14</v>
      </c>
      <c r="E27" s="212">
        <v>0</v>
      </c>
      <c r="F27" s="212">
        <v>0</v>
      </c>
      <c r="G27" s="212">
        <v>-2.2204460492503131E-14</v>
      </c>
      <c r="H27" s="212">
        <v>0</v>
      </c>
      <c r="I27" s="212">
        <v>-2.2204460492503131E-14</v>
      </c>
      <c r="J27" s="212">
        <v>2.2204460492503131E-14</v>
      </c>
      <c r="K27" s="212">
        <v>0</v>
      </c>
      <c r="L27" s="212">
        <v>0</v>
      </c>
      <c r="M27" s="212">
        <v>0</v>
      </c>
      <c r="N27" s="212">
        <v>0</v>
      </c>
      <c r="O27" s="212">
        <v>-2.3092638912203256E-14</v>
      </c>
    </row>
    <row r="28" spans="1:15" x14ac:dyDescent="0.2">
      <c r="A28" s="252"/>
      <c r="B28" s="252" t="s">
        <v>1</v>
      </c>
      <c r="C28" s="212">
        <v>-2.2204460492503131E-14</v>
      </c>
      <c r="D28" s="212">
        <v>0</v>
      </c>
      <c r="E28" s="212">
        <v>0</v>
      </c>
      <c r="F28" s="212">
        <v>-2.2204460492503131E-14</v>
      </c>
      <c r="G28" s="212">
        <v>2.2204460492503131E-14</v>
      </c>
      <c r="H28" s="212">
        <v>0</v>
      </c>
      <c r="I28" s="212">
        <v>0</v>
      </c>
      <c r="J28" s="212">
        <v>-2.2204460492503131E-14</v>
      </c>
      <c r="K28" s="212">
        <v>-2.2204460492503131E-14</v>
      </c>
      <c r="L28" s="212">
        <v>-2.3092638912203256E-14</v>
      </c>
      <c r="M28" s="212">
        <v>-2.2204460492503131E-14</v>
      </c>
      <c r="N28" s="212">
        <v>0</v>
      </c>
      <c r="O28" s="212">
        <v>4.4408920985006262E-14</v>
      </c>
    </row>
    <row r="29" spans="1:15" x14ac:dyDescent="0.2">
      <c r="A29" s="252"/>
      <c r="B29" s="252" t="s">
        <v>2</v>
      </c>
      <c r="C29" s="212">
        <v>-2.2204460492503131E-14</v>
      </c>
      <c r="D29" s="212">
        <v>2.2204460492503131E-14</v>
      </c>
      <c r="E29" s="212">
        <v>0</v>
      </c>
      <c r="F29" s="212">
        <v>1.1102230246251565E-14</v>
      </c>
      <c r="G29" s="212">
        <v>0</v>
      </c>
      <c r="H29" s="212">
        <v>-2.2204460492503131E-14</v>
      </c>
      <c r="I29" s="212">
        <v>2.2204460492503131E-14</v>
      </c>
      <c r="J29" s="212">
        <v>2.2204460492503131E-14</v>
      </c>
      <c r="K29" s="212">
        <v>0</v>
      </c>
      <c r="L29" s="212">
        <v>2.2204460492503131E-14</v>
      </c>
      <c r="M29" s="212">
        <v>0</v>
      </c>
      <c r="N29" s="212">
        <v>0</v>
      </c>
      <c r="O29" s="212">
        <v>-2.2204460492503131E-14</v>
      </c>
    </row>
    <row r="30" spans="1:15" x14ac:dyDescent="0.2">
      <c r="A30" s="252">
        <v>2022</v>
      </c>
      <c r="B30" s="293" t="s">
        <v>3</v>
      </c>
      <c r="C30" s="322">
        <v>2.2204460492503131E-14</v>
      </c>
      <c r="D30" s="322">
        <v>-2.2204460492503131E-14</v>
      </c>
      <c r="E30" s="322">
        <v>2.2204460492503131E-14</v>
      </c>
      <c r="F30" s="322">
        <v>0</v>
      </c>
      <c r="G30" s="322">
        <v>2.2204460492503131E-14</v>
      </c>
      <c r="H30" s="322">
        <v>0</v>
      </c>
      <c r="I30" s="322">
        <v>-1.1102230246251565E-14</v>
      </c>
      <c r="J30" s="322">
        <v>-2.2204460492503131E-14</v>
      </c>
      <c r="K30" s="322">
        <v>-2.2204460492503131E-14</v>
      </c>
      <c r="L30" s="322">
        <v>-2.2204460492503131E-14</v>
      </c>
      <c r="M30" s="322">
        <v>2.2204460492503131E-14</v>
      </c>
      <c r="N30" s="322">
        <v>0</v>
      </c>
      <c r="O30" s="322">
        <v>0</v>
      </c>
    </row>
    <row r="31" spans="1:15" x14ac:dyDescent="0.2">
      <c r="A31" s="252"/>
      <c r="B31" s="293" t="s">
        <v>4</v>
      </c>
      <c r="C31" s="322">
        <v>-1.1102230246251565E-14</v>
      </c>
      <c r="D31" s="322">
        <v>0</v>
      </c>
      <c r="E31" s="322">
        <v>-1.1102230246251565E-14</v>
      </c>
      <c r="F31" s="322">
        <v>-1.1102230246251565E-14</v>
      </c>
      <c r="G31" s="322">
        <v>-2.2204460492503131E-14</v>
      </c>
      <c r="H31" s="322">
        <v>0</v>
      </c>
      <c r="I31" s="322">
        <v>0</v>
      </c>
      <c r="J31" s="322">
        <v>4.4408920985006262E-14</v>
      </c>
      <c r="K31" s="322">
        <v>0</v>
      </c>
      <c r="L31" s="322">
        <v>0</v>
      </c>
      <c r="M31" s="322">
        <v>0</v>
      </c>
      <c r="N31" s="322">
        <v>0</v>
      </c>
      <c r="O31" s="322">
        <v>0</v>
      </c>
    </row>
    <row r="32" spans="1:15" x14ac:dyDescent="0.2">
      <c r="A32" s="252"/>
      <c r="B32" s="293" t="s">
        <v>1</v>
      </c>
      <c r="C32" s="322">
        <v>-1.1102230246251565E-14</v>
      </c>
      <c r="D32" s="322">
        <v>0</v>
      </c>
      <c r="E32" s="322">
        <v>-1.1102230246251565E-14</v>
      </c>
      <c r="F32" s="322">
        <v>-1.1102230246251565E-14</v>
      </c>
      <c r="G32" s="322">
        <v>-2.2204460492503131E-14</v>
      </c>
      <c r="H32" s="322">
        <v>0</v>
      </c>
      <c r="I32" s="322">
        <v>0</v>
      </c>
      <c r="J32" s="322">
        <v>4.4408920985006262E-14</v>
      </c>
      <c r="K32" s="322">
        <v>0</v>
      </c>
      <c r="L32" s="322">
        <v>0</v>
      </c>
      <c r="M32" s="322">
        <v>0</v>
      </c>
      <c r="N32" s="322">
        <v>0</v>
      </c>
      <c r="O32" s="322">
        <v>0</v>
      </c>
    </row>
    <row r="33" spans="1:15" ht="14.25" x14ac:dyDescent="0.2">
      <c r="A33" s="85" t="s">
        <v>223</v>
      </c>
      <c r="B33" s="84"/>
      <c r="C33" s="322"/>
      <c r="D33" s="322"/>
      <c r="E33" s="322"/>
      <c r="F33" s="322"/>
      <c r="G33" s="322"/>
      <c r="H33" s="322"/>
      <c r="I33" s="322"/>
      <c r="J33" s="322"/>
      <c r="K33" s="322"/>
      <c r="L33" s="322"/>
      <c r="M33" s="322"/>
      <c r="N33" s="322"/>
      <c r="O33" s="322"/>
    </row>
    <row r="34" spans="1:15" x14ac:dyDescent="0.2">
      <c r="A34" s="324">
        <v>2021</v>
      </c>
      <c r="B34" s="252" t="s">
        <v>3</v>
      </c>
      <c r="C34" s="212">
        <v>0</v>
      </c>
      <c r="D34" s="212">
        <v>0</v>
      </c>
      <c r="E34" s="212">
        <v>2.2204460492503131E-14</v>
      </c>
      <c r="F34" s="212">
        <v>-2.2204460492503131E-14</v>
      </c>
      <c r="G34" s="212">
        <v>2.2204460492503131E-14</v>
      </c>
      <c r="H34" s="212">
        <v>-1.0658141036401503E-14</v>
      </c>
      <c r="I34" s="212">
        <v>0</v>
      </c>
      <c r="J34" s="212">
        <v>2.2204460492503131E-14</v>
      </c>
      <c r="K34" s="212">
        <v>3.3306690738754696E-14</v>
      </c>
      <c r="L34" s="212">
        <v>-2.1316282072803006E-14</v>
      </c>
      <c r="M34" s="212">
        <v>3.3306690738754696E-14</v>
      </c>
      <c r="N34" s="212">
        <v>-2.2204460492503131E-14</v>
      </c>
      <c r="O34" s="212">
        <v>2.2204460492503131E-14</v>
      </c>
    </row>
    <row r="35" spans="1:15" x14ac:dyDescent="0.2">
      <c r="A35" s="259"/>
      <c r="B35" s="259" t="s">
        <v>4</v>
      </c>
      <c r="C35" s="212">
        <v>2.2204460492503131E-14</v>
      </c>
      <c r="D35" s="212">
        <v>2.2204460492503131E-14</v>
      </c>
      <c r="E35" s="212">
        <v>0</v>
      </c>
      <c r="F35" s="212">
        <v>0</v>
      </c>
      <c r="G35" s="212">
        <v>-2.2204460492503131E-14</v>
      </c>
      <c r="H35" s="212">
        <v>0</v>
      </c>
      <c r="I35" s="212">
        <v>-2.2204460492503131E-14</v>
      </c>
      <c r="J35" s="212">
        <v>2.2204460492503131E-14</v>
      </c>
      <c r="K35" s="212">
        <v>0</v>
      </c>
      <c r="L35" s="212">
        <v>0</v>
      </c>
      <c r="M35" s="212">
        <v>0</v>
      </c>
      <c r="N35" s="212">
        <v>0</v>
      </c>
      <c r="O35" s="212">
        <v>-2.3092638912203256E-14</v>
      </c>
    </row>
    <row r="36" spans="1:15" x14ac:dyDescent="0.2">
      <c r="A36" s="259"/>
      <c r="B36" s="259" t="s">
        <v>1</v>
      </c>
      <c r="C36" s="212">
        <v>-2.2204460492503131E-14</v>
      </c>
      <c r="D36" s="212">
        <v>0</v>
      </c>
      <c r="E36" s="212">
        <v>0</v>
      </c>
      <c r="F36" s="212">
        <v>-2.2204460492503131E-14</v>
      </c>
      <c r="G36" s="212">
        <v>2.2204460492503131E-14</v>
      </c>
      <c r="H36" s="212">
        <v>0</v>
      </c>
      <c r="I36" s="212">
        <v>0</v>
      </c>
      <c r="J36" s="212">
        <v>-2.2204460492503131E-14</v>
      </c>
      <c r="K36" s="212">
        <v>-2.2204460492503131E-14</v>
      </c>
      <c r="L36" s="212">
        <v>-2.3092638912203256E-14</v>
      </c>
      <c r="M36" s="212">
        <v>-2.2204460492503131E-14</v>
      </c>
      <c r="N36" s="212">
        <v>0</v>
      </c>
      <c r="O36" s="212">
        <v>4.4408920985006262E-14</v>
      </c>
    </row>
    <row r="37" spans="1:15" x14ac:dyDescent="0.2">
      <c r="A37" s="259"/>
      <c r="B37" s="173" t="s">
        <v>2</v>
      </c>
      <c r="C37" s="235">
        <v>-2.2204460492503099E-14</v>
      </c>
      <c r="D37" s="235">
        <v>2.2204460492503131E-14</v>
      </c>
      <c r="E37" s="235">
        <v>0</v>
      </c>
      <c r="F37" s="235">
        <v>1.1102230246251565E-14</v>
      </c>
      <c r="G37" s="235">
        <v>0</v>
      </c>
      <c r="H37" s="235">
        <v>-2.2204460492503131E-14</v>
      </c>
      <c r="I37" s="235">
        <v>2.2204460492503131E-14</v>
      </c>
      <c r="J37" s="235">
        <v>2.2204460492503131E-14</v>
      </c>
      <c r="K37" s="235">
        <v>0</v>
      </c>
      <c r="L37" s="235">
        <v>2.2204460492503131E-14</v>
      </c>
      <c r="M37" s="235">
        <v>0</v>
      </c>
      <c r="N37" s="235">
        <v>0</v>
      </c>
      <c r="O37" s="235">
        <v>-2.2204460492503131E-14</v>
      </c>
    </row>
    <row r="38" spans="1:15" x14ac:dyDescent="0.2">
      <c r="A38" s="259">
        <v>2022</v>
      </c>
      <c r="B38" s="173" t="s">
        <v>3</v>
      </c>
      <c r="C38" s="235">
        <v>2.2204460492503131E-14</v>
      </c>
      <c r="D38" s="235">
        <v>-2.2204460492503131E-14</v>
      </c>
      <c r="E38" s="235">
        <v>2.2204460492503131E-14</v>
      </c>
      <c r="F38" s="235">
        <v>0</v>
      </c>
      <c r="G38" s="235">
        <v>2.2204460492503131E-14</v>
      </c>
      <c r="H38" s="235">
        <v>0</v>
      </c>
      <c r="I38" s="235">
        <v>-1.1102230246251565E-14</v>
      </c>
      <c r="J38" s="235">
        <v>-2.2204460492503131E-14</v>
      </c>
      <c r="K38" s="235">
        <v>-2.2204460492503131E-14</v>
      </c>
      <c r="L38" s="235">
        <v>-2.2204460492503131E-14</v>
      </c>
      <c r="M38" s="235">
        <v>2.2204460492503131E-14</v>
      </c>
      <c r="N38" s="235">
        <v>0</v>
      </c>
      <c r="O38" s="235">
        <v>0</v>
      </c>
    </row>
    <row r="39" spans="1:15" x14ac:dyDescent="0.2">
      <c r="A39" s="259"/>
      <c r="B39" s="173" t="s">
        <v>4</v>
      </c>
      <c r="C39" s="235">
        <v>-1.1102230246251565E-14</v>
      </c>
      <c r="D39" s="235">
        <v>0</v>
      </c>
      <c r="E39" s="235">
        <v>-1.1102230246251565E-14</v>
      </c>
      <c r="F39" s="235">
        <v>-1.1102230246251565E-14</v>
      </c>
      <c r="G39" s="235">
        <v>-2.2204460492503131E-14</v>
      </c>
      <c r="H39" s="235">
        <v>0</v>
      </c>
      <c r="I39" s="235">
        <v>0</v>
      </c>
      <c r="J39" s="235">
        <v>4.4408920985006262E-14</v>
      </c>
      <c r="K39" s="235">
        <v>0</v>
      </c>
      <c r="L39" s="235">
        <v>0</v>
      </c>
      <c r="M39" s="235">
        <v>0</v>
      </c>
      <c r="N39" s="235">
        <v>0</v>
      </c>
      <c r="O39" s="235">
        <v>0</v>
      </c>
    </row>
    <row r="40" spans="1:15" ht="13.5" thickBot="1" x14ac:dyDescent="0.25">
      <c r="A40" s="326"/>
      <c r="B40" s="207" t="s">
        <v>1</v>
      </c>
      <c r="C40" s="344">
        <v>-1.1102230246251565E-14</v>
      </c>
      <c r="D40" s="344">
        <v>0</v>
      </c>
      <c r="E40" s="344">
        <v>-1.1102230246251565E-14</v>
      </c>
      <c r="F40" s="344">
        <v>-1.1102230246251565E-14</v>
      </c>
      <c r="G40" s="344">
        <v>-2.2204460492503131E-14</v>
      </c>
      <c r="H40" s="344">
        <v>0</v>
      </c>
      <c r="I40" s="344">
        <v>0</v>
      </c>
      <c r="J40" s="344">
        <v>4.4408920985006262E-14</v>
      </c>
      <c r="K40" s="344">
        <v>0</v>
      </c>
      <c r="L40" s="344">
        <v>0</v>
      </c>
      <c r="M40" s="344">
        <v>0</v>
      </c>
      <c r="N40" s="344">
        <v>0</v>
      </c>
      <c r="O40" s="344">
        <v>0</v>
      </c>
    </row>
    <row r="41" spans="1:15" x14ac:dyDescent="0.2">
      <c r="A41" s="305" t="s">
        <v>269</v>
      </c>
      <c r="B41" s="305"/>
      <c r="C41" s="305"/>
      <c r="D41" s="305"/>
      <c r="E41" s="305"/>
      <c r="F41" s="305"/>
      <c r="G41" s="305"/>
      <c r="H41" s="325"/>
      <c r="I41" s="325"/>
      <c r="J41" s="325"/>
      <c r="K41" s="325"/>
      <c r="L41" s="325"/>
      <c r="M41" s="325"/>
      <c r="N41" s="325"/>
      <c r="O41" s="325"/>
    </row>
    <row r="42" spans="1:15" x14ac:dyDescent="0.2">
      <c r="A42" s="305" t="s">
        <v>211</v>
      </c>
      <c r="B42" s="305"/>
      <c r="C42" s="305"/>
      <c r="D42" s="305"/>
      <c r="E42" s="305"/>
      <c r="F42" s="305"/>
      <c r="G42" s="305"/>
    </row>
    <row r="43" spans="1:15" x14ac:dyDescent="0.2">
      <c r="A43" s="362" t="s">
        <v>270</v>
      </c>
      <c r="B43" s="362"/>
      <c r="C43" s="362"/>
      <c r="D43" s="362"/>
      <c r="E43" s="362"/>
      <c r="F43" s="362"/>
      <c r="G43" s="362"/>
    </row>
    <row r="44" spans="1:15" x14ac:dyDescent="0.2">
      <c r="A44" s="305" t="s">
        <v>271</v>
      </c>
      <c r="B44" s="305"/>
      <c r="C44" s="305"/>
      <c r="D44" s="305"/>
      <c r="E44" s="305"/>
      <c r="F44" s="305"/>
      <c r="G44" s="305"/>
    </row>
    <row r="132" spans="1:15" s="326" customFormat="1" ht="13.5" thickBot="1" x14ac:dyDescent="0.25">
      <c r="A132" s="210"/>
      <c r="B132" s="210"/>
      <c r="C132" s="210"/>
      <c r="D132" s="210"/>
      <c r="E132" s="210"/>
      <c r="F132" s="210"/>
      <c r="G132" s="210"/>
      <c r="H132" s="210"/>
      <c r="I132" s="210"/>
      <c r="J132" s="210"/>
      <c r="K132" s="210"/>
      <c r="L132" s="210"/>
      <c r="M132" s="210"/>
      <c r="N132" s="210"/>
      <c r="O132" s="210"/>
    </row>
  </sheetData>
  <mergeCells count="2">
    <mergeCell ref="A1:O1"/>
    <mergeCell ref="A43:G43"/>
  </mergeCells>
  <phoneticPr fontId="25" type="noConversion"/>
  <pageMargins left="0.23622047244094491" right="0.23622047244094491" top="0.35433070866141736" bottom="0.35433070866141736" header="0" footer="0"/>
  <pageSetup paperSize="9" scale="54"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4">
    <tabColor rgb="FFAD4FBD"/>
  </sheetPr>
  <dimension ref="B2:O80"/>
  <sheetViews>
    <sheetView zoomScale="70" zoomScaleNormal="70" workbookViewId="0">
      <selection activeCell="Z56" sqref="Z56"/>
    </sheetView>
  </sheetViews>
  <sheetFormatPr defaultRowHeight="12.75" x14ac:dyDescent="0.2"/>
  <sheetData>
    <row r="2" spans="2:7" x14ac:dyDescent="0.2">
      <c r="E2" s="126" t="s">
        <v>174</v>
      </c>
    </row>
    <row r="3" spans="2:7" x14ac:dyDescent="0.2">
      <c r="D3" t="s">
        <v>98</v>
      </c>
      <c r="E3" t="s">
        <v>15</v>
      </c>
      <c r="F3" t="s">
        <v>98</v>
      </c>
      <c r="G3" t="s">
        <v>15</v>
      </c>
    </row>
    <row r="4" spans="2:7" x14ac:dyDescent="0.2">
      <c r="B4" s="3">
        <v>2013</v>
      </c>
      <c r="C4" s="74" t="s">
        <v>3</v>
      </c>
      <c r="D4" t="e">
        <f>#REF!</f>
        <v>#REF!</v>
      </c>
      <c r="E4" s="121">
        <v>443411</v>
      </c>
    </row>
    <row r="5" spans="2:7" x14ac:dyDescent="0.2">
      <c r="B5" s="3"/>
      <c r="C5" s="74" t="s">
        <v>4</v>
      </c>
      <c r="D5" t="e">
        <f>#REF!</f>
        <v>#REF!</v>
      </c>
      <c r="E5" s="121">
        <v>445808</v>
      </c>
    </row>
    <row r="6" spans="2:7" x14ac:dyDescent="0.2">
      <c r="B6" s="3"/>
      <c r="C6" s="74" t="s">
        <v>1</v>
      </c>
      <c r="D6" t="e">
        <f>#REF!</f>
        <v>#REF!</v>
      </c>
      <c r="E6" s="121">
        <v>449599</v>
      </c>
    </row>
    <row r="7" spans="2:7" x14ac:dyDescent="0.2">
      <c r="B7" s="3"/>
      <c r="C7" s="74" t="s">
        <v>2</v>
      </c>
      <c r="D7" t="e">
        <f>#REF!</f>
        <v>#REF!</v>
      </c>
      <c r="E7" s="121">
        <v>451932</v>
      </c>
    </row>
    <row r="8" spans="2:7" x14ac:dyDescent="0.2">
      <c r="B8" s="3">
        <v>2014</v>
      </c>
      <c r="C8" s="74" t="s">
        <v>3</v>
      </c>
      <c r="D8" t="e">
        <f>#REF!</f>
        <v>#REF!</v>
      </c>
      <c r="E8" s="121">
        <v>455814</v>
      </c>
      <c r="F8" t="e">
        <f>(D8-D7)/D7</f>
        <v>#REF!</v>
      </c>
      <c r="G8">
        <f>(E8-E7)/E7</f>
        <v>8.5897878441889494E-3</v>
      </c>
    </row>
    <row r="9" spans="2:7" x14ac:dyDescent="0.2">
      <c r="B9" s="3"/>
      <c r="C9" s="74" t="s">
        <v>4</v>
      </c>
      <c r="D9" t="e">
        <f>#REF!</f>
        <v>#REF!</v>
      </c>
      <c r="E9" s="121">
        <v>459702</v>
      </c>
      <c r="F9" t="e">
        <f t="shared" ref="F9:G20" si="0">(D9-D8)/D8</f>
        <v>#REF!</v>
      </c>
      <c r="G9">
        <f t="shared" si="0"/>
        <v>8.5297950479800971E-3</v>
      </c>
    </row>
    <row r="10" spans="2:7" x14ac:dyDescent="0.2">
      <c r="B10" s="3"/>
      <c r="C10" s="74" t="s">
        <v>1</v>
      </c>
      <c r="D10" t="e">
        <f>#REF!</f>
        <v>#REF!</v>
      </c>
      <c r="E10" s="121">
        <v>463201</v>
      </c>
      <c r="F10" t="e">
        <f t="shared" si="0"/>
        <v>#REF!</v>
      </c>
      <c r="G10">
        <f t="shared" si="0"/>
        <v>7.6114526367081284E-3</v>
      </c>
    </row>
    <row r="11" spans="2:7" x14ac:dyDescent="0.2">
      <c r="B11" s="3"/>
      <c r="C11" s="74" t="s">
        <v>2</v>
      </c>
      <c r="D11" t="e">
        <f>#REF!</f>
        <v>#REF!</v>
      </c>
      <c r="E11" s="121">
        <v>466727</v>
      </c>
      <c r="F11" t="e">
        <f t="shared" si="0"/>
        <v>#REF!</v>
      </c>
      <c r="G11">
        <f t="shared" si="0"/>
        <v>7.6122460875516244E-3</v>
      </c>
    </row>
    <row r="12" spans="2:7" x14ac:dyDescent="0.2">
      <c r="B12" s="3">
        <v>2015</v>
      </c>
      <c r="C12" s="74" t="s">
        <v>3</v>
      </c>
      <c r="D12" t="e">
        <f>#REF!</f>
        <v>#REF!</v>
      </c>
      <c r="E12" s="121">
        <v>468326</v>
      </c>
      <c r="F12" t="e">
        <f t="shared" si="0"/>
        <v>#REF!</v>
      </c>
      <c r="G12">
        <f t="shared" si="0"/>
        <v>3.4259856404279163E-3</v>
      </c>
    </row>
    <row r="13" spans="2:7" x14ac:dyDescent="0.2">
      <c r="B13" s="3"/>
      <c r="C13" s="74" t="s">
        <v>4</v>
      </c>
      <c r="D13" t="e">
        <f>#REF!</f>
        <v>#REF!</v>
      </c>
      <c r="E13" s="121">
        <v>471018</v>
      </c>
      <c r="F13" t="e">
        <f t="shared" si="0"/>
        <v>#REF!</v>
      </c>
      <c r="G13">
        <f t="shared" si="0"/>
        <v>5.7481327109748341E-3</v>
      </c>
    </row>
    <row r="14" spans="2:7" x14ac:dyDescent="0.2">
      <c r="B14" s="3"/>
      <c r="C14" s="74" t="s">
        <v>1</v>
      </c>
      <c r="D14" t="e">
        <f>#REF!</f>
        <v>#REF!</v>
      </c>
      <c r="E14" s="121">
        <v>472980</v>
      </c>
      <c r="F14" t="e">
        <f t="shared" si="0"/>
        <v>#REF!</v>
      </c>
      <c r="G14">
        <f t="shared" si="0"/>
        <v>4.165445906525865E-3</v>
      </c>
    </row>
    <row r="15" spans="2:7" x14ac:dyDescent="0.2">
      <c r="B15" s="3"/>
      <c r="C15" s="71" t="s">
        <v>2</v>
      </c>
      <c r="D15" t="e">
        <f>#REF!</f>
        <v>#REF!</v>
      </c>
      <c r="E15" s="121">
        <v>476413</v>
      </c>
      <c r="F15" t="e">
        <f t="shared" si="0"/>
        <v>#REF!</v>
      </c>
      <c r="G15">
        <f t="shared" si="0"/>
        <v>7.258235020508267E-3</v>
      </c>
    </row>
    <row r="16" spans="2:7" x14ac:dyDescent="0.2">
      <c r="B16" s="3">
        <v>2016</v>
      </c>
      <c r="C16" s="75" t="s">
        <v>3</v>
      </c>
      <c r="D16" t="e">
        <f>#REF!</f>
        <v>#REF!</v>
      </c>
      <c r="E16" s="121">
        <v>477421</v>
      </c>
      <c r="F16" t="e">
        <f t="shared" si="0"/>
        <v>#REF!</v>
      </c>
      <c r="G16">
        <f t="shared" si="0"/>
        <v>2.1158112813882074E-3</v>
      </c>
    </row>
    <row r="17" spans="2:7" x14ac:dyDescent="0.2">
      <c r="B17" s="3"/>
      <c r="C17" s="79" t="s">
        <v>4</v>
      </c>
      <c r="D17" t="e">
        <f>#REF!</f>
        <v>#REF!</v>
      </c>
      <c r="E17" s="121">
        <v>479693</v>
      </c>
      <c r="F17" t="e">
        <f t="shared" si="0"/>
        <v>#REF!</v>
      </c>
      <c r="G17">
        <f t="shared" si="0"/>
        <v>4.758902519998073E-3</v>
      </c>
    </row>
    <row r="18" spans="2:7" x14ac:dyDescent="0.2">
      <c r="B18" s="3"/>
      <c r="C18" s="80" t="s">
        <v>1</v>
      </c>
      <c r="D18" t="e">
        <f>#REF!</f>
        <v>#REF!</v>
      </c>
      <c r="E18" s="121">
        <v>482288</v>
      </c>
      <c r="F18" t="e">
        <f t="shared" si="0"/>
        <v>#REF!</v>
      </c>
      <c r="G18">
        <f t="shared" si="0"/>
        <v>5.4097099603287934E-3</v>
      </c>
    </row>
    <row r="19" spans="2:7" x14ac:dyDescent="0.2">
      <c r="B19" s="3"/>
      <c r="C19" s="81" t="s">
        <v>2</v>
      </c>
      <c r="D19" t="e">
        <f>#REF!</f>
        <v>#REF!</v>
      </c>
      <c r="E19" s="121">
        <v>485897</v>
      </c>
      <c r="F19" t="e">
        <f t="shared" si="0"/>
        <v>#REF!</v>
      </c>
      <c r="G19">
        <f t="shared" si="0"/>
        <v>7.4830806489068775E-3</v>
      </c>
    </row>
    <row r="20" spans="2:7" x14ac:dyDescent="0.2">
      <c r="B20" s="3">
        <v>2017</v>
      </c>
      <c r="C20" s="116" t="s">
        <v>3</v>
      </c>
      <c r="D20" t="e">
        <f>#REF!</f>
        <v>#REF!</v>
      </c>
      <c r="E20" s="121">
        <v>487333</v>
      </c>
      <c r="F20" t="e">
        <f t="shared" si="0"/>
        <v>#REF!</v>
      </c>
      <c r="G20">
        <f>(E20-E19)/E19</f>
        <v>2.9553588517731125E-3</v>
      </c>
    </row>
    <row r="21" spans="2:7" x14ac:dyDescent="0.2">
      <c r="C21" s="122" t="s">
        <v>4</v>
      </c>
      <c r="D21" t="e">
        <f>#REF!</f>
        <v>#REF!</v>
      </c>
      <c r="E21" s="121">
        <v>488817</v>
      </c>
      <c r="F21" t="e">
        <f>(D21-D20)/D20</f>
        <v>#REF!</v>
      </c>
      <c r="G21">
        <f>(E21-E20)/E20</f>
        <v>3.0451457217139E-3</v>
      </c>
    </row>
    <row r="22" spans="2:7" x14ac:dyDescent="0.2">
      <c r="C22" s="122" t="s">
        <v>1</v>
      </c>
      <c r="D22" t="e">
        <f>#REF!</f>
        <v>#REF!</v>
      </c>
      <c r="E22" s="121">
        <v>490704</v>
      </c>
      <c r="F22" t="e">
        <f>(D22-D21)/D21</f>
        <v>#REF!</v>
      </c>
      <c r="G22">
        <f>(E22-E21)/E21</f>
        <v>3.8603403727775426E-3</v>
      </c>
    </row>
    <row r="23" spans="2:7" x14ac:dyDescent="0.2">
      <c r="C23" s="130" t="s">
        <v>2</v>
      </c>
      <c r="D23" t="e">
        <f>#REF!</f>
        <v>#REF!</v>
      </c>
      <c r="E23" s="121">
        <v>490704</v>
      </c>
      <c r="F23" t="e">
        <f>(D23-D22)/D22</f>
        <v>#REF!</v>
      </c>
      <c r="G23">
        <f>(E23-E22)/E22</f>
        <v>0</v>
      </c>
    </row>
    <row r="26" spans="2:7" x14ac:dyDescent="0.2">
      <c r="D26" s="125"/>
      <c r="E26" s="121"/>
    </row>
    <row r="27" spans="2:7" x14ac:dyDescent="0.2">
      <c r="D27" s="125"/>
      <c r="E27" s="121"/>
    </row>
    <row r="28" spans="2:7" x14ac:dyDescent="0.2">
      <c r="C28" s="125"/>
      <c r="D28" s="125"/>
      <c r="E28" s="121"/>
    </row>
    <row r="29" spans="2:7" x14ac:dyDescent="0.2">
      <c r="C29" s="125"/>
      <c r="D29" s="125"/>
      <c r="E29" s="121"/>
    </row>
    <row r="30" spans="2:7" x14ac:dyDescent="0.2">
      <c r="C30" s="125"/>
      <c r="D30" s="125"/>
      <c r="E30" s="121"/>
    </row>
    <row r="31" spans="2:7" x14ac:dyDescent="0.2">
      <c r="C31" s="125"/>
      <c r="D31" s="125"/>
      <c r="E31" s="121"/>
    </row>
    <row r="32" spans="2:7" x14ac:dyDescent="0.2">
      <c r="C32" s="125"/>
      <c r="D32" s="125"/>
      <c r="E32" s="121"/>
    </row>
    <row r="33" spans="3:5" x14ac:dyDescent="0.2">
      <c r="C33" s="125"/>
      <c r="D33" s="125"/>
      <c r="E33" s="121"/>
    </row>
    <row r="34" spans="3:5" x14ac:dyDescent="0.2">
      <c r="C34" s="125"/>
      <c r="D34" s="125"/>
      <c r="E34" s="121"/>
    </row>
    <row r="35" spans="3:5" x14ac:dyDescent="0.2">
      <c r="C35" s="125"/>
      <c r="D35" s="125"/>
      <c r="E35" s="121"/>
    </row>
    <row r="36" spans="3:5" x14ac:dyDescent="0.2">
      <c r="C36" s="125"/>
      <c r="D36" s="125"/>
      <c r="E36" s="121"/>
    </row>
    <row r="37" spans="3:5" x14ac:dyDescent="0.2">
      <c r="C37" s="125"/>
      <c r="D37" s="125"/>
      <c r="E37" s="121"/>
    </row>
    <row r="38" spans="3:5" x14ac:dyDescent="0.2">
      <c r="C38" s="125"/>
      <c r="D38" s="125"/>
      <c r="E38" s="121"/>
    </row>
    <row r="39" spans="3:5" x14ac:dyDescent="0.2">
      <c r="C39" s="125"/>
      <c r="D39" s="125"/>
      <c r="E39" s="121"/>
    </row>
    <row r="40" spans="3:5" x14ac:dyDescent="0.2">
      <c r="C40" s="125"/>
      <c r="D40" s="125"/>
      <c r="E40" s="121"/>
    </row>
    <row r="41" spans="3:5" x14ac:dyDescent="0.2">
      <c r="C41" s="125"/>
      <c r="D41" s="125"/>
      <c r="E41" s="121"/>
    </row>
    <row r="42" spans="3:5" x14ac:dyDescent="0.2">
      <c r="C42" s="125"/>
      <c r="D42" s="125"/>
      <c r="E42" s="121"/>
    </row>
    <row r="43" spans="3:5" x14ac:dyDescent="0.2">
      <c r="C43" s="125"/>
      <c r="D43" s="125"/>
      <c r="E43" s="121"/>
    </row>
    <row r="44" spans="3:5" x14ac:dyDescent="0.2">
      <c r="C44" s="125"/>
      <c r="D44" s="125"/>
      <c r="E44" s="121"/>
    </row>
    <row r="45" spans="3:5" x14ac:dyDescent="0.2">
      <c r="C45" s="125"/>
      <c r="D45" s="121"/>
    </row>
    <row r="46" spans="3:5" x14ac:dyDescent="0.2">
      <c r="C46" s="125"/>
      <c r="D46" s="121"/>
    </row>
    <row r="47" spans="3:5" x14ac:dyDescent="0.2">
      <c r="C47" s="125"/>
      <c r="D47" s="121"/>
      <c r="E47" s="120"/>
    </row>
    <row r="48" spans="3:5" x14ac:dyDescent="0.2">
      <c r="C48" s="125"/>
      <c r="D48" s="121"/>
      <c r="E48" s="120"/>
    </row>
    <row r="49" spans="3:15" x14ac:dyDescent="0.2">
      <c r="C49" s="125"/>
      <c r="D49" s="121"/>
      <c r="E49" s="120"/>
    </row>
    <row r="50" spans="3:15" x14ac:dyDescent="0.2">
      <c r="E50" s="120"/>
    </row>
    <row r="51" spans="3:15" x14ac:dyDescent="0.2">
      <c r="E51" s="120"/>
    </row>
    <row r="52" spans="3:15" x14ac:dyDescent="0.2">
      <c r="E52" s="120"/>
    </row>
    <row r="53" spans="3:15" x14ac:dyDescent="0.2">
      <c r="E53" s="120"/>
    </row>
    <row r="54" spans="3:15" x14ac:dyDescent="0.2">
      <c r="E54" s="120"/>
    </row>
    <row r="55" spans="3:15" x14ac:dyDescent="0.2">
      <c r="E55" s="120"/>
    </row>
    <row r="56" spans="3:15" x14ac:dyDescent="0.2">
      <c r="E56" s="120"/>
    </row>
    <row r="57" spans="3:15" x14ac:dyDescent="0.2">
      <c r="E57" s="120"/>
    </row>
    <row r="58" spans="3:15" x14ac:dyDescent="0.2">
      <c r="E58" s="120"/>
    </row>
    <row r="59" spans="3:15" x14ac:dyDescent="0.2">
      <c r="E59" s="120"/>
    </row>
    <row r="60" spans="3:15" x14ac:dyDescent="0.2">
      <c r="E60" s="120"/>
    </row>
    <row r="61" spans="3:15" x14ac:dyDescent="0.2">
      <c r="E61" s="120"/>
    </row>
    <row r="62" spans="3:15" x14ac:dyDescent="0.2">
      <c r="E62" s="120"/>
      <c r="N62" s="129"/>
      <c r="O62" s="121"/>
    </row>
    <row r="63" spans="3:15" x14ac:dyDescent="0.2">
      <c r="E63" s="120"/>
      <c r="N63" s="129"/>
      <c r="O63" s="121"/>
    </row>
    <row r="64" spans="3:15" x14ac:dyDescent="0.2">
      <c r="E64" s="120"/>
      <c r="N64" s="129"/>
      <c r="O64" s="121"/>
    </row>
    <row r="65" spans="5:15" x14ac:dyDescent="0.2">
      <c r="E65" s="120"/>
      <c r="N65" s="129"/>
      <c r="O65" s="121"/>
    </row>
    <row r="66" spans="5:15" x14ac:dyDescent="0.2">
      <c r="E66" s="120"/>
      <c r="N66" s="129"/>
      <c r="O66" s="121"/>
    </row>
    <row r="67" spans="5:15" x14ac:dyDescent="0.2">
      <c r="E67" s="120"/>
      <c r="N67" s="129"/>
      <c r="O67" s="121"/>
    </row>
    <row r="68" spans="5:15" x14ac:dyDescent="0.2">
      <c r="N68" s="129"/>
      <c r="O68" s="121"/>
    </row>
    <row r="69" spans="5:15" x14ac:dyDescent="0.2">
      <c r="N69" s="129"/>
      <c r="O69" s="121"/>
    </row>
    <row r="70" spans="5:15" x14ac:dyDescent="0.2">
      <c r="N70" s="129"/>
      <c r="O70" s="121"/>
    </row>
    <row r="71" spans="5:15" x14ac:dyDescent="0.2">
      <c r="N71" s="129"/>
      <c r="O71" s="121"/>
    </row>
    <row r="72" spans="5:15" x14ac:dyDescent="0.2">
      <c r="N72" s="129"/>
      <c r="O72" s="121"/>
    </row>
    <row r="73" spans="5:15" x14ac:dyDescent="0.2">
      <c r="N73" s="129"/>
      <c r="O73" s="121"/>
    </row>
    <row r="74" spans="5:15" x14ac:dyDescent="0.2">
      <c r="N74" s="129"/>
      <c r="O74" s="121"/>
    </row>
    <row r="75" spans="5:15" x14ac:dyDescent="0.2">
      <c r="N75" s="129"/>
      <c r="O75" s="121"/>
    </row>
    <row r="76" spans="5:15" x14ac:dyDescent="0.2">
      <c r="N76" s="129"/>
      <c r="O76" s="121"/>
    </row>
    <row r="77" spans="5:15" x14ac:dyDescent="0.2">
      <c r="N77" s="129"/>
      <c r="O77" s="121"/>
    </row>
    <row r="78" spans="5:15" x14ac:dyDescent="0.2">
      <c r="N78" s="129"/>
      <c r="O78" s="121"/>
    </row>
    <row r="79" spans="5:15" x14ac:dyDescent="0.2">
      <c r="N79" s="129"/>
      <c r="O79" s="121"/>
    </row>
    <row r="80" spans="5:15" x14ac:dyDescent="0.2">
      <c r="N80" s="129"/>
      <c r="O80" s="121"/>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5">
    <tabColor rgb="FFAD4FBD"/>
  </sheetPr>
  <dimension ref="B2:G71"/>
  <sheetViews>
    <sheetView zoomScale="85" zoomScaleNormal="85" workbookViewId="0">
      <selection activeCell="Z56" sqref="Z56"/>
    </sheetView>
  </sheetViews>
  <sheetFormatPr defaultRowHeight="12.75" x14ac:dyDescent="0.2"/>
  <sheetData>
    <row r="2" spans="2:7" x14ac:dyDescent="0.2">
      <c r="E2" s="126" t="s">
        <v>174</v>
      </c>
    </row>
    <row r="3" spans="2:7" x14ac:dyDescent="0.2">
      <c r="D3" t="s">
        <v>98</v>
      </c>
      <c r="E3" t="s">
        <v>15</v>
      </c>
      <c r="F3" t="s">
        <v>98</v>
      </c>
      <c r="G3" t="s">
        <v>15</v>
      </c>
    </row>
    <row r="4" spans="2:7" x14ac:dyDescent="0.2">
      <c r="B4" s="3">
        <v>2012</v>
      </c>
      <c r="C4" s="74" t="s">
        <v>3</v>
      </c>
      <c r="D4" t="e">
        <f>#REF!</f>
        <v>#REF!</v>
      </c>
      <c r="E4" s="121">
        <v>436683</v>
      </c>
    </row>
    <row r="5" spans="2:7" x14ac:dyDescent="0.2">
      <c r="B5" s="3"/>
      <c r="C5" s="74" t="s">
        <v>4</v>
      </c>
      <c r="D5" t="e">
        <f>#REF!</f>
        <v>#REF!</v>
      </c>
      <c r="E5" s="121">
        <v>436217</v>
      </c>
    </row>
    <row r="6" spans="2:7" x14ac:dyDescent="0.2">
      <c r="B6" s="3"/>
      <c r="C6" s="74" t="s">
        <v>1</v>
      </c>
      <c r="D6" t="e">
        <f>#REF!</f>
        <v>#REF!</v>
      </c>
      <c r="E6" s="121">
        <v>441238</v>
      </c>
    </row>
    <row r="7" spans="2:7" x14ac:dyDescent="0.2">
      <c r="B7" s="3"/>
      <c r="C7" s="74" t="s">
        <v>2</v>
      </c>
      <c r="D7" t="e">
        <f>#REF!</f>
        <v>#REF!</v>
      </c>
      <c r="E7" s="121">
        <v>440598</v>
      </c>
    </row>
    <row r="8" spans="2:7" x14ac:dyDescent="0.2">
      <c r="B8" s="3">
        <v>2013</v>
      </c>
      <c r="C8" s="74" t="s">
        <v>3</v>
      </c>
      <c r="D8" t="e">
        <f>#REF!</f>
        <v>#REF!</v>
      </c>
      <c r="E8" s="121">
        <v>443411</v>
      </c>
    </row>
    <row r="9" spans="2:7" x14ac:dyDescent="0.2">
      <c r="B9" s="3"/>
      <c r="C9" s="74" t="s">
        <v>4</v>
      </c>
      <c r="D9" t="e">
        <f>#REF!</f>
        <v>#REF!</v>
      </c>
      <c r="E9" s="121">
        <v>445808</v>
      </c>
    </row>
    <row r="10" spans="2:7" x14ac:dyDescent="0.2">
      <c r="B10" s="3"/>
      <c r="C10" s="74" t="s">
        <v>1</v>
      </c>
      <c r="D10" t="e">
        <f>#REF!</f>
        <v>#REF!</v>
      </c>
      <c r="E10" s="121">
        <v>449599</v>
      </c>
    </row>
    <row r="11" spans="2:7" x14ac:dyDescent="0.2">
      <c r="B11" s="3"/>
      <c r="C11" s="74" t="s">
        <v>2</v>
      </c>
      <c r="D11" t="e">
        <f>#REF!</f>
        <v>#REF!</v>
      </c>
      <c r="E11" s="121">
        <v>451932</v>
      </c>
    </row>
    <row r="12" spans="2:7" x14ac:dyDescent="0.2">
      <c r="B12" s="3">
        <v>2014</v>
      </c>
      <c r="C12" s="74" t="s">
        <v>3</v>
      </c>
      <c r="D12" t="e">
        <f>#REF!</f>
        <v>#REF!</v>
      </c>
      <c r="E12" s="121">
        <v>455814</v>
      </c>
      <c r="F12" t="e">
        <f>(D12-D8)/D11</f>
        <v>#REF!</v>
      </c>
      <c r="G12">
        <f>(E12-E8)/E11</f>
        <v>2.7444394289406371E-2</v>
      </c>
    </row>
    <row r="13" spans="2:7" x14ac:dyDescent="0.2">
      <c r="B13" s="3"/>
      <c r="C13" s="74" t="s">
        <v>4</v>
      </c>
      <c r="D13" t="e">
        <f>#REF!</f>
        <v>#REF!</v>
      </c>
      <c r="E13" s="121">
        <v>459702</v>
      </c>
      <c r="F13" t="e">
        <f t="shared" ref="F13:G24" si="0">(D13-D9)/D12</f>
        <v>#REF!</v>
      </c>
      <c r="G13">
        <f t="shared" si="0"/>
        <v>3.0481731583496777E-2</v>
      </c>
    </row>
    <row r="14" spans="2:7" x14ac:dyDescent="0.2">
      <c r="B14" s="3"/>
      <c r="C14" s="74" t="s">
        <v>1</v>
      </c>
      <c r="D14" t="e">
        <f>#REF!</f>
        <v>#REF!</v>
      </c>
      <c r="E14" s="121">
        <v>463201</v>
      </c>
      <c r="F14" t="e">
        <f t="shared" si="0"/>
        <v>#REF!</v>
      </c>
      <c r="G14">
        <f t="shared" si="0"/>
        <v>2.9588733570878524E-2</v>
      </c>
    </row>
    <row r="15" spans="2:7" x14ac:dyDescent="0.2">
      <c r="B15" s="3"/>
      <c r="C15" s="74" t="s">
        <v>2</v>
      </c>
      <c r="D15" t="e">
        <f>#REF!</f>
        <v>#REF!</v>
      </c>
      <c r="E15" s="121">
        <v>466727</v>
      </c>
      <c r="F15" t="e">
        <f t="shared" si="0"/>
        <v>#REF!</v>
      </c>
      <c r="G15">
        <f t="shared" si="0"/>
        <v>3.1940777329928047E-2</v>
      </c>
    </row>
    <row r="16" spans="2:7" x14ac:dyDescent="0.2">
      <c r="B16" s="3">
        <v>2015</v>
      </c>
      <c r="C16" s="74" t="s">
        <v>3</v>
      </c>
      <c r="D16" t="e">
        <f>#REF!</f>
        <v>#REF!</v>
      </c>
      <c r="E16" s="121">
        <v>468326</v>
      </c>
      <c r="F16" t="e">
        <f t="shared" si="0"/>
        <v>#REF!</v>
      </c>
      <c r="G16">
        <f t="shared" si="0"/>
        <v>2.680796268482432E-2</v>
      </c>
    </row>
    <row r="17" spans="2:7" x14ac:dyDescent="0.2">
      <c r="B17" s="3"/>
      <c r="C17" s="74" t="s">
        <v>4</v>
      </c>
      <c r="D17" t="e">
        <f>#REF!</f>
        <v>#REF!</v>
      </c>
      <c r="E17" s="121">
        <v>471018</v>
      </c>
      <c r="F17" t="e">
        <f t="shared" si="0"/>
        <v>#REF!</v>
      </c>
      <c r="G17">
        <f t="shared" si="0"/>
        <v>2.4162655927708478E-2</v>
      </c>
    </row>
    <row r="18" spans="2:7" x14ac:dyDescent="0.2">
      <c r="B18" s="3"/>
      <c r="C18" s="74" t="s">
        <v>1</v>
      </c>
      <c r="D18" t="e">
        <f>#REF!</f>
        <v>#REF!</v>
      </c>
      <c r="E18" s="121">
        <v>472980</v>
      </c>
      <c r="F18" t="e">
        <f t="shared" si="0"/>
        <v>#REF!</v>
      </c>
      <c r="G18">
        <f t="shared" si="0"/>
        <v>2.076141463808177E-2</v>
      </c>
    </row>
    <row r="19" spans="2:7" x14ac:dyDescent="0.2">
      <c r="B19" s="3"/>
      <c r="C19" s="71" t="s">
        <v>2</v>
      </c>
      <c r="D19" t="e">
        <f>#REF!</f>
        <v>#REF!</v>
      </c>
      <c r="E19" s="121">
        <v>476413</v>
      </c>
      <c r="F19" t="e">
        <f t="shared" si="0"/>
        <v>#REF!</v>
      </c>
      <c r="G19">
        <f t="shared" si="0"/>
        <v>2.0478667174087698E-2</v>
      </c>
    </row>
    <row r="20" spans="2:7" x14ac:dyDescent="0.2">
      <c r="B20" s="3">
        <v>2016</v>
      </c>
      <c r="C20" s="75" t="s">
        <v>3</v>
      </c>
      <c r="D20" t="e">
        <f>#REF!</f>
        <v>#REF!</v>
      </c>
      <c r="E20" s="121">
        <v>477421</v>
      </c>
      <c r="F20" t="e">
        <f t="shared" si="0"/>
        <v>#REF!</v>
      </c>
      <c r="G20">
        <f t="shared" si="0"/>
        <v>1.9090578972446176E-2</v>
      </c>
    </row>
    <row r="21" spans="2:7" x14ac:dyDescent="0.2">
      <c r="B21" s="3"/>
      <c r="C21" s="79" t="s">
        <v>4</v>
      </c>
      <c r="D21" t="e">
        <f>#REF!</f>
        <v>#REF!</v>
      </c>
      <c r="E21" s="121">
        <v>479693</v>
      </c>
      <c r="F21" t="e">
        <f t="shared" si="0"/>
        <v>#REF!</v>
      </c>
      <c r="G21">
        <f t="shared" si="0"/>
        <v>1.817054549339053E-2</v>
      </c>
    </row>
    <row r="22" spans="2:7" x14ac:dyDescent="0.2">
      <c r="B22" s="3"/>
      <c r="C22" s="80" t="s">
        <v>1</v>
      </c>
      <c r="D22" t="e">
        <f>#REF!</f>
        <v>#REF!</v>
      </c>
      <c r="E22" s="121">
        <v>482288</v>
      </c>
      <c r="F22" t="e">
        <f t="shared" si="0"/>
        <v>#REF!</v>
      </c>
      <c r="G22">
        <f t="shared" si="0"/>
        <v>1.9404077191036768E-2</v>
      </c>
    </row>
    <row r="23" spans="2:7" x14ac:dyDescent="0.2">
      <c r="B23" s="3"/>
      <c r="C23" s="81" t="s">
        <v>2</v>
      </c>
      <c r="D23" t="e">
        <f>#REF!</f>
        <v>#REF!</v>
      </c>
      <c r="E23" s="121">
        <v>485897</v>
      </c>
      <c r="F23" s="119" t="e">
        <f t="shared" si="0"/>
        <v>#REF!</v>
      </c>
      <c r="G23">
        <f t="shared" si="0"/>
        <v>1.9664598745977507E-2</v>
      </c>
    </row>
    <row r="24" spans="2:7" x14ac:dyDescent="0.2">
      <c r="B24" s="3">
        <v>2017</v>
      </c>
      <c r="C24" s="116" t="s">
        <v>3</v>
      </c>
      <c r="D24" t="e">
        <f>#REF!</f>
        <v>#REF!</v>
      </c>
      <c r="E24" s="121">
        <v>487333</v>
      </c>
      <c r="F24" t="e">
        <f t="shared" si="0"/>
        <v>#REF!</v>
      </c>
      <c r="G24">
        <f t="shared" si="0"/>
        <v>2.0399385054857305E-2</v>
      </c>
    </row>
    <row r="25" spans="2:7" x14ac:dyDescent="0.2">
      <c r="C25" s="79" t="s">
        <v>4</v>
      </c>
      <c r="D25" t="e">
        <f>#REF!</f>
        <v>#REF!</v>
      </c>
      <c r="E25" s="121">
        <v>488817</v>
      </c>
      <c r="F25" t="e">
        <f t="shared" ref="F25:G27" si="1">(D25-D21)/D24</f>
        <v>#REF!</v>
      </c>
      <c r="G25">
        <f t="shared" si="1"/>
        <v>1.8722311027572523E-2</v>
      </c>
    </row>
    <row r="26" spans="2:7" x14ac:dyDescent="0.2">
      <c r="C26" s="122" t="s">
        <v>1</v>
      </c>
      <c r="D26" t="e">
        <f>#REF!</f>
        <v>#REF!</v>
      </c>
      <c r="E26" s="121">
        <v>490704</v>
      </c>
      <c r="F26" t="e">
        <f t="shared" si="1"/>
        <v>#REF!</v>
      </c>
      <c r="G26">
        <f t="shared" si="1"/>
        <v>1.7217077147480549E-2</v>
      </c>
    </row>
    <row r="27" spans="2:7" x14ac:dyDescent="0.2">
      <c r="C27" s="130" t="s">
        <v>2</v>
      </c>
      <c r="D27" t="e">
        <f>#REF!</f>
        <v>#REF!</v>
      </c>
      <c r="E27" s="121">
        <v>490704</v>
      </c>
      <c r="F27" t="e">
        <f t="shared" si="1"/>
        <v>#REF!</v>
      </c>
      <c r="G27">
        <f t="shared" si="1"/>
        <v>9.796129642309824E-3</v>
      </c>
    </row>
    <row r="31" spans="2:7" x14ac:dyDescent="0.2">
      <c r="B31" s="125"/>
      <c r="C31" s="121"/>
    </row>
    <row r="32" spans="2:7" x14ac:dyDescent="0.2">
      <c r="B32" s="125"/>
      <c r="C32" s="121"/>
    </row>
    <row r="33" spans="2:3" x14ac:dyDescent="0.2">
      <c r="B33" s="125"/>
      <c r="C33" s="121"/>
    </row>
    <row r="34" spans="2:3" x14ac:dyDescent="0.2">
      <c r="B34" s="125"/>
      <c r="C34" s="121"/>
    </row>
    <row r="35" spans="2:3" x14ac:dyDescent="0.2">
      <c r="B35" s="125"/>
      <c r="C35" s="121"/>
    </row>
    <row r="36" spans="2:3" x14ac:dyDescent="0.2">
      <c r="B36" s="125"/>
      <c r="C36" s="121"/>
    </row>
    <row r="37" spans="2:3" x14ac:dyDescent="0.2">
      <c r="B37" s="129"/>
      <c r="C37" s="121"/>
    </row>
    <row r="38" spans="2:3" x14ac:dyDescent="0.2">
      <c r="B38" s="129"/>
      <c r="C38" s="121"/>
    </row>
    <row r="39" spans="2:3" x14ac:dyDescent="0.2">
      <c r="B39" s="129"/>
      <c r="C39" s="121"/>
    </row>
    <row r="40" spans="2:3" x14ac:dyDescent="0.2">
      <c r="B40" s="129"/>
      <c r="C40" s="121"/>
    </row>
    <row r="41" spans="2:3" x14ac:dyDescent="0.2">
      <c r="B41" s="129"/>
      <c r="C41" s="121"/>
    </row>
    <row r="42" spans="2:3" x14ac:dyDescent="0.2">
      <c r="B42" s="129"/>
      <c r="C42" s="121"/>
    </row>
    <row r="43" spans="2:3" x14ac:dyDescent="0.2">
      <c r="B43" s="129"/>
      <c r="C43" s="121"/>
    </row>
    <row r="44" spans="2:3" x14ac:dyDescent="0.2">
      <c r="B44" s="129"/>
      <c r="C44" s="121"/>
    </row>
    <row r="45" spans="2:3" x14ac:dyDescent="0.2">
      <c r="B45" s="129"/>
      <c r="C45" s="121"/>
    </row>
    <row r="46" spans="2:3" x14ac:dyDescent="0.2">
      <c r="B46" s="129"/>
      <c r="C46" s="121"/>
    </row>
    <row r="47" spans="2:3" x14ac:dyDescent="0.2">
      <c r="B47" s="129"/>
      <c r="C47" s="121"/>
    </row>
    <row r="48" spans="2:3" x14ac:dyDescent="0.2">
      <c r="B48" s="129"/>
      <c r="C48" s="121"/>
    </row>
    <row r="49" spans="2:5" x14ac:dyDescent="0.2">
      <c r="B49" s="129"/>
      <c r="C49" s="121"/>
    </row>
    <row r="50" spans="2:5" x14ac:dyDescent="0.2">
      <c r="B50" s="129"/>
      <c r="C50" s="121"/>
    </row>
    <row r="51" spans="2:5" x14ac:dyDescent="0.2">
      <c r="B51" s="129"/>
      <c r="C51" s="121"/>
      <c r="E51" s="120"/>
    </row>
    <row r="52" spans="2:5" x14ac:dyDescent="0.2">
      <c r="B52" s="129"/>
      <c r="C52" s="121"/>
      <c r="E52" s="120"/>
    </row>
    <row r="53" spans="2:5" x14ac:dyDescent="0.2">
      <c r="B53" s="129"/>
      <c r="C53" s="121"/>
      <c r="E53" s="120"/>
    </row>
    <row r="54" spans="2:5" x14ac:dyDescent="0.2">
      <c r="B54" s="129"/>
      <c r="C54" s="121"/>
      <c r="E54" s="120"/>
    </row>
    <row r="55" spans="2:5" x14ac:dyDescent="0.2">
      <c r="B55" s="129"/>
      <c r="C55" s="121"/>
      <c r="E55" s="120"/>
    </row>
    <row r="56" spans="2:5" x14ac:dyDescent="0.2">
      <c r="B56" s="129"/>
      <c r="C56" s="121"/>
      <c r="E56" s="120"/>
    </row>
    <row r="57" spans="2:5" x14ac:dyDescent="0.2">
      <c r="B57" s="129"/>
      <c r="C57" s="121"/>
      <c r="E57" s="120"/>
    </row>
    <row r="58" spans="2:5" x14ac:dyDescent="0.2">
      <c r="B58" s="129"/>
      <c r="C58" s="121"/>
      <c r="E58" s="120"/>
    </row>
    <row r="59" spans="2:5" x14ac:dyDescent="0.2">
      <c r="B59" s="129"/>
      <c r="C59" s="121"/>
      <c r="E59" s="120"/>
    </row>
    <row r="60" spans="2:5" x14ac:dyDescent="0.2">
      <c r="E60" s="120"/>
    </row>
    <row r="61" spans="2:5" x14ac:dyDescent="0.2">
      <c r="E61" s="120"/>
    </row>
    <row r="62" spans="2:5" x14ac:dyDescent="0.2">
      <c r="E62" s="120"/>
    </row>
    <row r="63" spans="2:5" x14ac:dyDescent="0.2">
      <c r="E63" s="120"/>
    </row>
    <row r="64" spans="2:5" x14ac:dyDescent="0.2">
      <c r="E64" s="120"/>
    </row>
    <row r="65" spans="5:5" x14ac:dyDescent="0.2">
      <c r="E65" s="120"/>
    </row>
    <row r="66" spans="5:5" x14ac:dyDescent="0.2">
      <c r="E66" s="120"/>
    </row>
    <row r="67" spans="5:5" x14ac:dyDescent="0.2">
      <c r="E67" s="120"/>
    </row>
    <row r="68" spans="5:5" x14ac:dyDescent="0.2">
      <c r="E68" s="120"/>
    </row>
    <row r="69" spans="5:5" x14ac:dyDescent="0.2">
      <c r="E69" s="120"/>
    </row>
    <row r="70" spans="5:5" x14ac:dyDescent="0.2">
      <c r="E70" s="120"/>
    </row>
    <row r="71" spans="5:5" x14ac:dyDescent="0.2">
      <c r="E71" s="120"/>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44">
    <tabColor rgb="FFAD4FBD"/>
  </sheetPr>
  <dimension ref="B3:G71"/>
  <sheetViews>
    <sheetView zoomScale="85" zoomScaleNormal="85" workbookViewId="0">
      <selection activeCell="Z56" sqref="Z56"/>
    </sheetView>
  </sheetViews>
  <sheetFormatPr defaultRowHeight="12.75" x14ac:dyDescent="0.2"/>
  <cols>
    <col min="5" max="5" width="11.5703125" bestFit="1" customWidth="1"/>
  </cols>
  <sheetData>
    <row r="3" spans="2:7" x14ac:dyDescent="0.2">
      <c r="D3" t="s">
        <v>177</v>
      </c>
      <c r="F3" t="s">
        <v>175</v>
      </c>
    </row>
    <row r="4" spans="2:7" x14ac:dyDescent="0.2">
      <c r="B4" s="3"/>
      <c r="C4" s="116" t="s">
        <v>176</v>
      </c>
      <c r="D4" t="s">
        <v>98</v>
      </c>
      <c r="E4" s="121" t="s">
        <v>15</v>
      </c>
      <c r="F4" t="s">
        <v>98</v>
      </c>
      <c r="G4" s="121" t="s">
        <v>15</v>
      </c>
    </row>
    <row r="5" spans="2:7" x14ac:dyDescent="0.2">
      <c r="B5" s="3"/>
      <c r="C5" s="74" t="e">
        <f>#REF!</f>
        <v>#REF!</v>
      </c>
      <c r="D5" t="e">
        <f>#REF!</f>
        <v>#REF!</v>
      </c>
      <c r="E5" s="121" t="e">
        <f>#REF!</f>
        <v>#REF!</v>
      </c>
    </row>
    <row r="6" spans="2:7" x14ac:dyDescent="0.2">
      <c r="B6" s="3"/>
      <c r="C6" s="74" t="e">
        <f>#REF!</f>
        <v>#REF!</v>
      </c>
      <c r="D6" t="e">
        <f>#REF!</f>
        <v>#REF!</v>
      </c>
      <c r="E6" s="121" t="e">
        <f>#REF!</f>
        <v>#REF!</v>
      </c>
      <c r="F6" t="e">
        <f>100*(D6/D5-1)</f>
        <v>#REF!</v>
      </c>
      <c r="G6" t="e">
        <f>100*(E6/E5-1)</f>
        <v>#REF!</v>
      </c>
    </row>
    <row r="7" spans="2:7" x14ac:dyDescent="0.2">
      <c r="B7" s="3"/>
      <c r="C7" s="74" t="e">
        <f>#REF!</f>
        <v>#REF!</v>
      </c>
      <c r="D7" t="e">
        <f>#REF!</f>
        <v>#REF!</v>
      </c>
      <c r="E7" s="121" t="e">
        <f>#REF!</f>
        <v>#REF!</v>
      </c>
      <c r="F7" t="e">
        <f t="shared" ref="F7:G24" si="0">100*(D7/D6-1)</f>
        <v>#REF!</v>
      </c>
      <c r="G7" t="e">
        <f t="shared" si="0"/>
        <v>#REF!</v>
      </c>
    </row>
    <row r="8" spans="2:7" x14ac:dyDescent="0.2">
      <c r="B8" s="3"/>
      <c r="C8" s="74" t="e">
        <f>#REF!</f>
        <v>#REF!</v>
      </c>
      <c r="D8" t="e">
        <f>#REF!</f>
        <v>#REF!</v>
      </c>
      <c r="E8" s="121" t="e">
        <f>#REF!</f>
        <v>#REF!</v>
      </c>
      <c r="F8" t="e">
        <f t="shared" si="0"/>
        <v>#REF!</v>
      </c>
      <c r="G8" t="e">
        <f t="shared" si="0"/>
        <v>#REF!</v>
      </c>
    </row>
    <row r="9" spans="2:7" x14ac:dyDescent="0.2">
      <c r="B9" s="3"/>
      <c r="C9" s="74" t="e">
        <f>#REF!</f>
        <v>#REF!</v>
      </c>
      <c r="D9" t="e">
        <f>#REF!</f>
        <v>#REF!</v>
      </c>
      <c r="E9" s="121" t="e">
        <f>#REF!</f>
        <v>#REF!</v>
      </c>
      <c r="F9" t="e">
        <f t="shared" si="0"/>
        <v>#REF!</v>
      </c>
      <c r="G9" t="e">
        <f t="shared" si="0"/>
        <v>#REF!</v>
      </c>
    </row>
    <row r="10" spans="2:7" x14ac:dyDescent="0.2">
      <c r="B10" s="3"/>
      <c r="C10" s="74" t="e">
        <f>#REF!</f>
        <v>#REF!</v>
      </c>
      <c r="D10" t="e">
        <f>#REF!</f>
        <v>#REF!</v>
      </c>
      <c r="E10" s="121" t="e">
        <f>#REF!</f>
        <v>#REF!</v>
      </c>
      <c r="F10" t="e">
        <f t="shared" si="0"/>
        <v>#REF!</v>
      </c>
      <c r="G10" t="e">
        <f t="shared" si="0"/>
        <v>#REF!</v>
      </c>
    </row>
    <row r="11" spans="2:7" x14ac:dyDescent="0.2">
      <c r="B11" s="3"/>
      <c r="C11" s="74" t="e">
        <f>#REF!</f>
        <v>#REF!</v>
      </c>
      <c r="D11" t="e">
        <f>#REF!</f>
        <v>#REF!</v>
      </c>
      <c r="E11" s="121" t="e">
        <f>#REF!</f>
        <v>#REF!</v>
      </c>
      <c r="F11" t="e">
        <f t="shared" si="0"/>
        <v>#REF!</v>
      </c>
      <c r="G11" t="e">
        <f t="shared" si="0"/>
        <v>#REF!</v>
      </c>
    </row>
    <row r="12" spans="2:7" x14ac:dyDescent="0.2">
      <c r="B12" s="3"/>
      <c r="C12" s="74" t="e">
        <f>#REF!</f>
        <v>#REF!</v>
      </c>
      <c r="D12" t="e">
        <f>#REF!</f>
        <v>#REF!</v>
      </c>
      <c r="E12" s="121" t="e">
        <f>#REF!</f>
        <v>#REF!</v>
      </c>
      <c r="F12" t="e">
        <f t="shared" si="0"/>
        <v>#REF!</v>
      </c>
      <c r="G12" t="e">
        <f t="shared" si="0"/>
        <v>#REF!</v>
      </c>
    </row>
    <row r="13" spans="2:7" x14ac:dyDescent="0.2">
      <c r="B13" s="3"/>
      <c r="C13" s="74" t="e">
        <f>#REF!</f>
        <v>#REF!</v>
      </c>
      <c r="D13" t="e">
        <f>#REF!</f>
        <v>#REF!</v>
      </c>
      <c r="E13" s="121" t="e">
        <f>#REF!</f>
        <v>#REF!</v>
      </c>
      <c r="F13" t="e">
        <f t="shared" si="0"/>
        <v>#REF!</v>
      </c>
      <c r="G13" t="e">
        <f t="shared" si="0"/>
        <v>#REF!</v>
      </c>
    </row>
    <row r="14" spans="2:7" x14ac:dyDescent="0.2">
      <c r="B14" s="3"/>
      <c r="C14" s="74" t="e">
        <f>#REF!</f>
        <v>#REF!</v>
      </c>
      <c r="D14" t="e">
        <f>#REF!</f>
        <v>#REF!</v>
      </c>
      <c r="E14" s="121" t="e">
        <f>#REF!</f>
        <v>#REF!</v>
      </c>
      <c r="F14" t="e">
        <f t="shared" si="0"/>
        <v>#REF!</v>
      </c>
      <c r="G14" t="e">
        <f t="shared" si="0"/>
        <v>#REF!</v>
      </c>
    </row>
    <row r="15" spans="2:7" x14ac:dyDescent="0.2">
      <c r="B15" s="3"/>
      <c r="C15" s="74" t="e">
        <f>#REF!</f>
        <v>#REF!</v>
      </c>
      <c r="D15" t="e">
        <f>#REF!</f>
        <v>#REF!</v>
      </c>
      <c r="E15" s="121" t="e">
        <f>#REF!</f>
        <v>#REF!</v>
      </c>
      <c r="F15" t="e">
        <f t="shared" si="0"/>
        <v>#REF!</v>
      </c>
      <c r="G15" t="e">
        <f t="shared" si="0"/>
        <v>#REF!</v>
      </c>
    </row>
    <row r="16" spans="2:7" x14ac:dyDescent="0.2">
      <c r="B16" s="3"/>
      <c r="C16" s="74" t="e">
        <f>#REF!</f>
        <v>#REF!</v>
      </c>
      <c r="D16" t="e">
        <f>#REF!</f>
        <v>#REF!</v>
      </c>
      <c r="E16" s="121" t="e">
        <f>#REF!</f>
        <v>#REF!</v>
      </c>
      <c r="F16" t="e">
        <f t="shared" si="0"/>
        <v>#REF!</v>
      </c>
      <c r="G16" t="e">
        <f t="shared" si="0"/>
        <v>#REF!</v>
      </c>
    </row>
    <row r="17" spans="2:7" x14ac:dyDescent="0.2">
      <c r="B17" s="3"/>
      <c r="C17" s="74" t="e">
        <f>#REF!</f>
        <v>#REF!</v>
      </c>
      <c r="D17" t="e">
        <f>#REF!</f>
        <v>#REF!</v>
      </c>
      <c r="E17" s="121" t="e">
        <f>#REF!</f>
        <v>#REF!</v>
      </c>
      <c r="F17" t="e">
        <f t="shared" si="0"/>
        <v>#REF!</v>
      </c>
      <c r="G17" t="e">
        <f t="shared" si="0"/>
        <v>#REF!</v>
      </c>
    </row>
    <row r="18" spans="2:7" x14ac:dyDescent="0.2">
      <c r="B18" s="3"/>
      <c r="C18" s="74" t="e">
        <f>#REF!</f>
        <v>#REF!</v>
      </c>
      <c r="D18" t="e">
        <f>#REF!</f>
        <v>#REF!</v>
      </c>
      <c r="E18" s="121" t="e">
        <f>#REF!</f>
        <v>#REF!</v>
      </c>
      <c r="F18" t="e">
        <f t="shared" si="0"/>
        <v>#REF!</v>
      </c>
      <c r="G18" t="e">
        <f t="shared" si="0"/>
        <v>#REF!</v>
      </c>
    </row>
    <row r="19" spans="2:7" x14ac:dyDescent="0.2">
      <c r="B19" s="3"/>
      <c r="C19" s="74" t="e">
        <f>#REF!</f>
        <v>#REF!</v>
      </c>
      <c r="D19" t="e">
        <f>#REF!</f>
        <v>#REF!</v>
      </c>
      <c r="E19" s="121" t="e">
        <f>#REF!</f>
        <v>#REF!</v>
      </c>
      <c r="F19" t="e">
        <f t="shared" si="0"/>
        <v>#REF!</v>
      </c>
      <c r="G19" t="e">
        <f t="shared" si="0"/>
        <v>#REF!</v>
      </c>
    </row>
    <row r="20" spans="2:7" x14ac:dyDescent="0.2">
      <c r="B20" s="3"/>
      <c r="C20" s="74" t="e">
        <f>#REF!</f>
        <v>#REF!</v>
      </c>
      <c r="D20" t="e">
        <f>#REF!</f>
        <v>#REF!</v>
      </c>
      <c r="E20" s="121" t="e">
        <f>#REF!</f>
        <v>#REF!</v>
      </c>
      <c r="F20" t="e">
        <f t="shared" si="0"/>
        <v>#REF!</v>
      </c>
      <c r="G20" t="e">
        <f t="shared" si="0"/>
        <v>#REF!</v>
      </c>
    </row>
    <row r="21" spans="2:7" x14ac:dyDescent="0.2">
      <c r="B21" s="3"/>
      <c r="C21" s="74" t="e">
        <f>#REF!</f>
        <v>#REF!</v>
      </c>
      <c r="D21" t="e">
        <f>#REF!</f>
        <v>#REF!</v>
      </c>
      <c r="E21" s="121" t="e">
        <f>#REF!</f>
        <v>#REF!</v>
      </c>
      <c r="F21" t="e">
        <f t="shared" si="0"/>
        <v>#REF!</v>
      </c>
      <c r="G21" t="e">
        <f t="shared" si="0"/>
        <v>#REF!</v>
      </c>
    </row>
    <row r="22" spans="2:7" x14ac:dyDescent="0.2">
      <c r="B22" s="3"/>
      <c r="C22" s="74" t="e">
        <f>#REF!</f>
        <v>#REF!</v>
      </c>
      <c r="D22" t="e">
        <f>#REF!</f>
        <v>#REF!</v>
      </c>
      <c r="E22" s="121" t="e">
        <f>#REF!</f>
        <v>#REF!</v>
      </c>
      <c r="F22" t="e">
        <f t="shared" si="0"/>
        <v>#REF!</v>
      </c>
      <c r="G22" t="e">
        <f t="shared" si="0"/>
        <v>#REF!</v>
      </c>
    </row>
    <row r="23" spans="2:7" x14ac:dyDescent="0.2">
      <c r="B23" s="3"/>
      <c r="C23" s="74" t="e">
        <f>#REF!</f>
        <v>#REF!</v>
      </c>
      <c r="D23" t="e">
        <f>#REF!</f>
        <v>#REF!</v>
      </c>
      <c r="E23" s="121" t="e">
        <f>#REF!</f>
        <v>#REF!</v>
      </c>
      <c r="F23" t="e">
        <f t="shared" si="0"/>
        <v>#REF!</v>
      </c>
      <c r="G23" t="e">
        <f>100*(E23/E22-1)</f>
        <v>#REF!</v>
      </c>
    </row>
    <row r="24" spans="2:7" x14ac:dyDescent="0.2">
      <c r="B24" s="3"/>
      <c r="C24" s="74">
        <v>2017</v>
      </c>
      <c r="D24" t="e">
        <f>#REF!</f>
        <v>#REF!</v>
      </c>
      <c r="E24" s="121" t="e">
        <f>#REF!</f>
        <v>#REF!</v>
      </c>
      <c r="F24" t="e">
        <f t="shared" si="0"/>
        <v>#REF!</v>
      </c>
      <c r="G24" t="e">
        <f>100*(E24/E23-1)</f>
        <v>#REF!</v>
      </c>
    </row>
    <row r="25" spans="2:7" x14ac:dyDescent="0.2">
      <c r="C25" s="74"/>
    </row>
    <row r="26" spans="2:7" x14ac:dyDescent="0.2">
      <c r="C26" s="74"/>
    </row>
    <row r="51" spans="5:5" x14ac:dyDescent="0.2">
      <c r="E51" s="120"/>
    </row>
    <row r="52" spans="5:5" x14ac:dyDescent="0.2">
      <c r="E52" s="120"/>
    </row>
    <row r="53" spans="5:5" x14ac:dyDescent="0.2">
      <c r="E53" s="120"/>
    </row>
    <row r="54" spans="5:5" x14ac:dyDescent="0.2">
      <c r="E54" s="120"/>
    </row>
    <row r="55" spans="5:5" x14ac:dyDescent="0.2">
      <c r="E55" s="120"/>
    </row>
    <row r="56" spans="5:5" x14ac:dyDescent="0.2">
      <c r="E56" s="120"/>
    </row>
    <row r="57" spans="5:5" x14ac:dyDescent="0.2">
      <c r="E57" s="120"/>
    </row>
    <row r="58" spans="5:5" x14ac:dyDescent="0.2">
      <c r="E58" s="120"/>
    </row>
    <row r="59" spans="5:5" x14ac:dyDescent="0.2">
      <c r="E59" s="120"/>
    </row>
    <row r="60" spans="5:5" x14ac:dyDescent="0.2">
      <c r="E60" s="120"/>
    </row>
    <row r="61" spans="5:5" x14ac:dyDescent="0.2">
      <c r="E61" s="120"/>
    </row>
    <row r="62" spans="5:5" x14ac:dyDescent="0.2">
      <c r="E62" s="120"/>
    </row>
    <row r="63" spans="5:5" x14ac:dyDescent="0.2">
      <c r="E63" s="120"/>
    </row>
    <row r="64" spans="5:5" x14ac:dyDescent="0.2">
      <c r="E64" s="120"/>
    </row>
    <row r="65" spans="5:5" x14ac:dyDescent="0.2">
      <c r="E65" s="120"/>
    </row>
    <row r="66" spans="5:5" x14ac:dyDescent="0.2">
      <c r="E66" s="120"/>
    </row>
    <row r="67" spans="5:5" x14ac:dyDescent="0.2">
      <c r="E67" s="120"/>
    </row>
    <row r="68" spans="5:5" x14ac:dyDescent="0.2">
      <c r="E68" s="120"/>
    </row>
    <row r="69" spans="5:5" x14ac:dyDescent="0.2">
      <c r="E69" s="120"/>
    </row>
    <row r="70" spans="5:5" x14ac:dyDescent="0.2">
      <c r="E70" s="120"/>
    </row>
    <row r="71" spans="5:5" x14ac:dyDescent="0.2">
      <c r="E71" s="12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5">
    <tabColor rgb="FFAD4FBD"/>
  </sheetPr>
  <dimension ref="A1"/>
  <sheetViews>
    <sheetView zoomScale="115" zoomScaleNormal="115" workbookViewId="0">
      <selection activeCell="Z56" sqref="Z56"/>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15</vt:i4>
      </vt:variant>
      <vt:variant>
        <vt:lpstr>Charts</vt:lpstr>
      </vt:variant>
      <vt:variant>
        <vt:i4>1</vt:i4>
      </vt:variant>
      <vt:variant>
        <vt:lpstr>Named Ranges</vt:lpstr>
      </vt:variant>
      <vt:variant>
        <vt:i4>13</vt:i4>
      </vt:variant>
    </vt:vector>
  </HeadingPairs>
  <TitlesOfParts>
    <vt:vector size="29" baseType="lpstr">
      <vt:lpstr>K2LS and ABMI</vt:lpstr>
      <vt:lpstr>Recession checker</vt:lpstr>
      <vt:lpstr>Ready Reckoner</vt:lpstr>
      <vt:lpstr>Contents</vt:lpstr>
      <vt:lpstr>Table 1.1</vt:lpstr>
      <vt:lpstr>Table 1.2</vt:lpstr>
      <vt:lpstr>Table 1.3</vt:lpstr>
      <vt:lpstr>Table 1.4</vt:lpstr>
      <vt:lpstr>Table 1.5</vt:lpstr>
      <vt:lpstr>Sheet1</vt:lpstr>
      <vt:lpstr>Table R1.1</vt:lpstr>
      <vt:lpstr>Inkscape chart 1 original</vt:lpstr>
      <vt:lpstr>Inkscape chart 2 original</vt:lpstr>
      <vt:lpstr>Inkscape chart 3 (2)</vt:lpstr>
      <vt:lpstr>Inkscape chart 5 (2)</vt:lpstr>
      <vt:lpstr>Chart1</vt:lpstr>
      <vt:lpstr>Contents!Print_Area</vt:lpstr>
      <vt:lpstr>'Ready Reckoner'!Print_Area</vt:lpstr>
      <vt:lpstr>'Table 1.1'!Print_Area</vt:lpstr>
      <vt:lpstr>'Table 1.2'!Print_Area</vt:lpstr>
      <vt:lpstr>'Table 1.3'!Print_Area</vt:lpstr>
      <vt:lpstr>'Table 1.4'!Print_Area</vt:lpstr>
      <vt:lpstr>'Table 1.5'!Print_Area</vt:lpstr>
      <vt:lpstr>'Table R1.1'!Print_Area</vt:lpstr>
      <vt:lpstr>'Table 1.1'!Print_Titles</vt:lpstr>
      <vt:lpstr>'Table 1.2'!Print_Titles</vt:lpstr>
      <vt:lpstr>'Table 1.3'!Print_Titles</vt:lpstr>
      <vt:lpstr>'Table 1.4'!Print_Titles</vt:lpstr>
      <vt:lpstr>'Table 1.5'!Print_Titles</vt:lpstr>
    </vt:vector>
  </TitlesOfParts>
  <Company>The 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Ramsay</dc:creator>
  <cp:lastModifiedBy>Stuart McIntyre</cp:lastModifiedBy>
  <cp:lastPrinted>2020-03-05T10:46:46Z</cp:lastPrinted>
  <dcterms:created xsi:type="dcterms:W3CDTF">2000-04-17T10:56:53Z</dcterms:created>
  <dcterms:modified xsi:type="dcterms:W3CDTF">2023-03-17T11:45:02Z</dcterms:modified>
</cp:coreProperties>
</file>