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<sst xmlns="http://schemas.openxmlformats.org/spreadsheetml/2006/main" count="56">
  <si>
    <t>Option 1</t>
  </si>
  <si>
    <t>Do not change operation and buy allowance since 1995</t>
  </si>
  <si>
    <t>Year</t>
  </si>
  <si>
    <t>Out Put(million Kw)</t>
  </si>
  <si>
    <t>Electricity Price($/Kw)</t>
  </si>
  <si>
    <t>Revenue(million $)</t>
  </si>
  <si>
    <t>Coal Price($/ton)</t>
  </si>
  <si>
    <t>Coal Consumption(million ton)</t>
  </si>
  <si>
    <t>Cost of Coal($)</t>
  </si>
  <si>
    <t>Operating Cost($/Kw)</t>
  </si>
  <si>
    <t>Total Operating Cost(million $)</t>
  </si>
  <si>
    <t>Earinings(million $)</t>
  </si>
  <si>
    <t>Base</t>
  </si>
  <si>
    <t>SO2 Emission(ton)</t>
  </si>
  <si>
    <t>SO2 Allowance(ton)</t>
  </si>
  <si>
    <t>Allowance Need to Buy(ton)</t>
  </si>
  <si>
    <t>Price Growth of Allowance</t>
  </si>
  <si>
    <t>Price of Allowance($/ton)</t>
  </si>
  <si>
    <t>Cost of Allowance($)</t>
  </si>
  <si>
    <t>Earinings before Tax(million $)</t>
  </si>
  <si>
    <t>Effective Tax Rate</t>
  </si>
  <si>
    <t>Tax Expense(million $)</t>
  </si>
  <si>
    <t>Earinings after Tax(million $)</t>
  </si>
  <si>
    <t>Cash Flow(million $)</t>
  </si>
  <si>
    <t>Discount rate</t>
  </si>
  <si>
    <t>Discounted Cash Flow</t>
  </si>
  <si>
    <t>NPV of Option 1</t>
  </si>
  <si>
    <t>Option 2.a</t>
  </si>
  <si>
    <t>Install scrubber in 1992~1994 and sell allowance since 1995</t>
  </si>
  <si>
    <t>Additional Cost(Cent)</t>
  </si>
  <si>
    <t>Total Additional Cost(million $)</t>
  </si>
  <si>
    <t>Electricity Comsumed for the 
Equippemnt(% of Revenue)</t>
  </si>
  <si>
    <t>Renebue Decrease(million $)</t>
  </si>
  <si>
    <t>Total Extra Cost(million $)</t>
  </si>
  <si>
    <t>Capital Expenditures(million $)</t>
  </si>
  <si>
    <t>Total Investment(million $)</t>
  </si>
  <si>
    <t>Depreciation Propotion</t>
  </si>
  <si>
    <t>Depreciation Expense(million $)</t>
  </si>
  <si>
    <t>Tax Shield(million $)</t>
  </si>
  <si>
    <t>NPV of Option 2.a</t>
  </si>
  <si>
    <t>Option 2.b</t>
  </si>
  <si>
    <t>Install scrubber in 1997~1999, buy allowance during 1995~1999 and sell allowance since 2000</t>
  </si>
  <si>
    <t>NPV of Option 2.b</t>
  </si>
  <si>
    <t>Incremental earning before tax(million $)</t>
  </si>
  <si>
    <t>Incremental earning after tax(million $)</t>
  </si>
  <si>
    <t>Incremental tax shield(million $)</t>
  </si>
  <si>
    <t>Incremental capital expenditure(million $)</t>
  </si>
  <si>
    <t>Incremental cash flow(million $)</t>
  </si>
  <si>
    <t>Incremental cash flow PV</t>
  </si>
  <si>
    <t>Incremental NPV of Option 2.b</t>
  </si>
  <si>
    <t>Option 3</t>
  </si>
  <si>
    <t>Switch to low-sulfur coal since 1996, sell allowance during 1996~1999 and buy in 1995 and 2000~2016</t>
  </si>
  <si>
    <t>NPV of Option 3</t>
  </si>
  <si>
    <t>Our Result</t>
  </si>
  <si>
    <t>Incremental</t>
  </si>
  <si>
    <t>Expected Base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</si>
</sst>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NumberFormat="1" applyFont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87"/>
  <sheetViews>
    <sheetView tabSelected="1" zoomScale="106" zoomScaleNormal="106" topLeftCell="A121" workbookViewId="0">
      <selection activeCell="D138" sqref="D138"/>
    </sheetView>
  </sheetViews>
  <sheetFormatPr defaultColWidth="9.14285714285714" defaultRowHeight="17.6"/>
  <cols>
    <col min="1" max="1" width="31.7142857142857" customWidth="1"/>
    <col min="2" max="3" width="13.9285714285714"/>
    <col min="4" max="4" width="12.7857142857143"/>
    <col min="5" max="13" width="13.9285714285714"/>
    <col min="14" max="27" width="12.7857142857143"/>
  </cols>
  <sheetData>
    <row r="1" ht="28.8" spans="1:1">
      <c r="A1" s="1" t="s">
        <v>0</v>
      </c>
    </row>
    <row r="2" ht="23.2" spans="1:6">
      <c r="A2" s="2" t="s">
        <v>1</v>
      </c>
      <c r="B2" s="2"/>
      <c r="C2" s="2"/>
      <c r="D2" s="2"/>
      <c r="E2" s="2"/>
      <c r="F2" s="2"/>
    </row>
    <row r="3" spans="1:26">
      <c r="A3" t="s">
        <v>2</v>
      </c>
      <c r="B3">
        <v>1992</v>
      </c>
      <c r="C3">
        <v>1993</v>
      </c>
      <c r="D3">
        <v>1994</v>
      </c>
      <c r="E3">
        <v>1995</v>
      </c>
      <c r="F3">
        <v>1996</v>
      </c>
      <c r="G3">
        <v>1997</v>
      </c>
      <c r="H3">
        <v>1998</v>
      </c>
      <c r="I3">
        <v>1999</v>
      </c>
      <c r="J3">
        <v>2000</v>
      </c>
      <c r="K3">
        <v>2001</v>
      </c>
      <c r="L3">
        <v>2002</v>
      </c>
      <c r="M3">
        <v>2003</v>
      </c>
      <c r="N3">
        <v>2004</v>
      </c>
      <c r="O3">
        <v>2005</v>
      </c>
      <c r="P3">
        <v>2006</v>
      </c>
      <c r="Q3">
        <v>2007</v>
      </c>
      <c r="R3">
        <v>2008</v>
      </c>
      <c r="S3">
        <v>2009</v>
      </c>
      <c r="T3">
        <v>2010</v>
      </c>
      <c r="U3">
        <v>2011</v>
      </c>
      <c r="V3">
        <v>2012</v>
      </c>
      <c r="W3">
        <v>2013</v>
      </c>
      <c r="X3">
        <v>2014</v>
      </c>
      <c r="Y3">
        <v>2015</v>
      </c>
      <c r="Z3">
        <v>2016</v>
      </c>
    </row>
    <row r="4" spans="1:26">
      <c r="A4" t="s">
        <v>3</v>
      </c>
      <c r="B4">
        <v>21551</v>
      </c>
      <c r="C4">
        <v>21551</v>
      </c>
      <c r="D4">
        <v>21551</v>
      </c>
      <c r="E4">
        <v>21551</v>
      </c>
      <c r="F4">
        <v>21551</v>
      </c>
      <c r="G4">
        <v>21551</v>
      </c>
      <c r="H4">
        <v>21551</v>
      </c>
      <c r="I4">
        <v>21551</v>
      </c>
      <c r="J4">
        <v>21551</v>
      </c>
      <c r="K4">
        <v>21551</v>
      </c>
      <c r="L4">
        <v>21551</v>
      </c>
      <c r="M4">
        <v>21551</v>
      </c>
      <c r="N4">
        <v>21551</v>
      </c>
      <c r="O4">
        <v>21551</v>
      </c>
      <c r="P4">
        <v>21551</v>
      </c>
      <c r="Q4">
        <v>21551</v>
      </c>
      <c r="R4">
        <v>21551</v>
      </c>
      <c r="S4">
        <v>21551</v>
      </c>
      <c r="T4">
        <v>21551</v>
      </c>
      <c r="U4">
        <v>21551</v>
      </c>
      <c r="V4">
        <v>21551</v>
      </c>
      <c r="W4">
        <v>21551</v>
      </c>
      <c r="X4">
        <v>21551</v>
      </c>
      <c r="Y4">
        <v>21551</v>
      </c>
      <c r="Z4">
        <v>21551</v>
      </c>
    </row>
    <row r="5" spans="1:26">
      <c r="A5" t="s">
        <v>4</v>
      </c>
      <c r="B5">
        <v>0.056</v>
      </c>
      <c r="C5">
        <v>0.056</v>
      </c>
      <c r="D5">
        <v>0.056</v>
      </c>
      <c r="E5">
        <v>0.056</v>
      </c>
      <c r="F5">
        <v>0.056</v>
      </c>
      <c r="G5">
        <v>0.056</v>
      </c>
      <c r="H5">
        <v>0.056</v>
      </c>
      <c r="I5">
        <v>0.056</v>
      </c>
      <c r="J5">
        <v>0.056</v>
      </c>
      <c r="K5">
        <v>0.056</v>
      </c>
      <c r="L5">
        <v>0.056</v>
      </c>
      <c r="M5">
        <v>0.056</v>
      </c>
      <c r="N5">
        <v>0.056</v>
      </c>
      <c r="O5">
        <v>0.056</v>
      </c>
      <c r="P5">
        <v>0.056</v>
      </c>
      <c r="Q5">
        <v>0.056</v>
      </c>
      <c r="R5">
        <v>0.056</v>
      </c>
      <c r="S5">
        <v>0.056</v>
      </c>
      <c r="T5">
        <v>0.056</v>
      </c>
      <c r="U5">
        <v>0.056</v>
      </c>
      <c r="V5">
        <v>0.056</v>
      </c>
      <c r="W5">
        <v>0.056</v>
      </c>
      <c r="X5">
        <v>0.056</v>
      </c>
      <c r="Y5">
        <v>0.056</v>
      </c>
      <c r="Z5">
        <v>0.056</v>
      </c>
    </row>
    <row r="6" spans="1:26">
      <c r="A6" s="3" t="s">
        <v>5</v>
      </c>
      <c r="B6">
        <f>B4*B5</f>
        <v>1206.856</v>
      </c>
      <c r="C6">
        <f>C4*C5</f>
        <v>1206.856</v>
      </c>
      <c r="D6">
        <f t="shared" ref="D6:Z6" si="0">D4*D5</f>
        <v>1206.856</v>
      </c>
      <c r="E6">
        <f t="shared" si="0"/>
        <v>1206.856</v>
      </c>
      <c r="F6">
        <f t="shared" si="0"/>
        <v>1206.856</v>
      </c>
      <c r="G6">
        <f t="shared" si="0"/>
        <v>1206.856</v>
      </c>
      <c r="H6">
        <f t="shared" si="0"/>
        <v>1206.856</v>
      </c>
      <c r="I6">
        <f t="shared" si="0"/>
        <v>1206.856</v>
      </c>
      <c r="J6">
        <f t="shared" si="0"/>
        <v>1206.856</v>
      </c>
      <c r="K6">
        <f t="shared" si="0"/>
        <v>1206.856</v>
      </c>
      <c r="L6">
        <f t="shared" si="0"/>
        <v>1206.856</v>
      </c>
      <c r="M6">
        <f t="shared" si="0"/>
        <v>1206.856</v>
      </c>
      <c r="N6">
        <f t="shared" si="0"/>
        <v>1206.856</v>
      </c>
      <c r="O6">
        <f t="shared" si="0"/>
        <v>1206.856</v>
      </c>
      <c r="P6">
        <f t="shared" si="0"/>
        <v>1206.856</v>
      </c>
      <c r="Q6">
        <f t="shared" si="0"/>
        <v>1206.856</v>
      </c>
      <c r="R6">
        <f t="shared" si="0"/>
        <v>1206.856</v>
      </c>
      <c r="S6">
        <f t="shared" si="0"/>
        <v>1206.856</v>
      </c>
      <c r="T6">
        <f t="shared" si="0"/>
        <v>1206.856</v>
      </c>
      <c r="U6">
        <f t="shared" si="0"/>
        <v>1206.856</v>
      </c>
      <c r="V6">
        <f t="shared" si="0"/>
        <v>1206.856</v>
      </c>
      <c r="W6">
        <f t="shared" si="0"/>
        <v>1206.856</v>
      </c>
      <c r="X6">
        <f t="shared" si="0"/>
        <v>1206.856</v>
      </c>
      <c r="Y6">
        <f t="shared" si="0"/>
        <v>1206.856</v>
      </c>
      <c r="Z6">
        <f t="shared" si="0"/>
        <v>1206.856</v>
      </c>
    </row>
    <row r="7" spans="1:26">
      <c r="A7" t="s">
        <v>6</v>
      </c>
      <c r="B7">
        <v>41.46</v>
      </c>
      <c r="C7">
        <v>41.46</v>
      </c>
      <c r="D7">
        <v>41.46</v>
      </c>
      <c r="E7">
        <v>41.46</v>
      </c>
      <c r="F7">
        <v>29.82</v>
      </c>
      <c r="G7">
        <v>29.82</v>
      </c>
      <c r="H7">
        <v>29.82</v>
      </c>
      <c r="I7">
        <v>29.82</v>
      </c>
      <c r="J7">
        <v>29.82</v>
      </c>
      <c r="K7">
        <v>29.82</v>
      </c>
      <c r="L7">
        <v>29.82</v>
      </c>
      <c r="M7">
        <v>29.82</v>
      </c>
      <c r="N7">
        <v>29.82</v>
      </c>
      <c r="O7">
        <v>29.82</v>
      </c>
      <c r="P7">
        <v>29.82</v>
      </c>
      <c r="Q7">
        <v>29.82</v>
      </c>
      <c r="R7">
        <v>29.82</v>
      </c>
      <c r="S7">
        <v>29.82</v>
      </c>
      <c r="T7">
        <v>29.82</v>
      </c>
      <c r="U7">
        <v>29.82</v>
      </c>
      <c r="V7">
        <v>29.82</v>
      </c>
      <c r="W7">
        <v>29.82</v>
      </c>
      <c r="X7">
        <v>29.82</v>
      </c>
      <c r="Y7">
        <v>29.82</v>
      </c>
      <c r="Z7">
        <v>29.82</v>
      </c>
    </row>
    <row r="8" spans="1:26">
      <c r="A8" t="s">
        <v>7</v>
      </c>
      <c r="B8">
        <v>8.338</v>
      </c>
      <c r="C8">
        <v>8.338</v>
      </c>
      <c r="D8">
        <v>8.338</v>
      </c>
      <c r="E8">
        <v>8.338</v>
      </c>
      <c r="F8">
        <v>8.338</v>
      </c>
      <c r="G8">
        <v>8.338</v>
      </c>
      <c r="H8">
        <v>8.338</v>
      </c>
      <c r="I8">
        <v>8.338</v>
      </c>
      <c r="J8">
        <v>8.338</v>
      </c>
      <c r="K8">
        <v>8.338</v>
      </c>
      <c r="L8">
        <v>8.338</v>
      </c>
      <c r="M8">
        <v>8.338</v>
      </c>
      <c r="N8">
        <v>8.338</v>
      </c>
      <c r="O8">
        <v>8.338</v>
      </c>
      <c r="P8">
        <v>8.338</v>
      </c>
      <c r="Q8">
        <v>8.338</v>
      </c>
      <c r="R8">
        <v>8.338</v>
      </c>
      <c r="S8">
        <v>8.338</v>
      </c>
      <c r="T8">
        <v>8.338</v>
      </c>
      <c r="U8">
        <v>8.338</v>
      </c>
      <c r="V8">
        <v>8.338</v>
      </c>
      <c r="W8">
        <v>8.338</v>
      </c>
      <c r="X8">
        <v>8.338</v>
      </c>
      <c r="Y8">
        <v>8.338</v>
      </c>
      <c r="Z8">
        <v>8.338</v>
      </c>
    </row>
    <row r="9" spans="1:26">
      <c r="A9" s="3" t="s">
        <v>8</v>
      </c>
      <c r="B9">
        <f>B7*B8</f>
        <v>345.69348</v>
      </c>
      <c r="C9">
        <f>C7*C8</f>
        <v>345.69348</v>
      </c>
      <c r="D9">
        <f t="shared" ref="D9:Z9" si="1">D7*D8</f>
        <v>345.69348</v>
      </c>
      <c r="E9">
        <f t="shared" si="1"/>
        <v>345.69348</v>
      </c>
      <c r="F9">
        <f t="shared" si="1"/>
        <v>248.63916</v>
      </c>
      <c r="G9">
        <f t="shared" si="1"/>
        <v>248.63916</v>
      </c>
      <c r="H9">
        <f t="shared" si="1"/>
        <v>248.63916</v>
      </c>
      <c r="I9">
        <f t="shared" si="1"/>
        <v>248.63916</v>
      </c>
      <c r="J9">
        <f t="shared" si="1"/>
        <v>248.63916</v>
      </c>
      <c r="K9">
        <f t="shared" si="1"/>
        <v>248.63916</v>
      </c>
      <c r="L9">
        <f t="shared" si="1"/>
        <v>248.63916</v>
      </c>
      <c r="M9">
        <f t="shared" si="1"/>
        <v>248.63916</v>
      </c>
      <c r="N9">
        <f t="shared" si="1"/>
        <v>248.63916</v>
      </c>
      <c r="O9">
        <f t="shared" si="1"/>
        <v>248.63916</v>
      </c>
      <c r="P9">
        <f t="shared" si="1"/>
        <v>248.63916</v>
      </c>
      <c r="Q9">
        <f t="shared" si="1"/>
        <v>248.63916</v>
      </c>
      <c r="R9">
        <f t="shared" si="1"/>
        <v>248.63916</v>
      </c>
      <c r="S9">
        <f t="shared" si="1"/>
        <v>248.63916</v>
      </c>
      <c r="T9">
        <f t="shared" si="1"/>
        <v>248.63916</v>
      </c>
      <c r="U9">
        <f t="shared" si="1"/>
        <v>248.63916</v>
      </c>
      <c r="V9">
        <f t="shared" si="1"/>
        <v>248.63916</v>
      </c>
      <c r="W9">
        <f t="shared" si="1"/>
        <v>248.63916</v>
      </c>
      <c r="X9">
        <f t="shared" si="1"/>
        <v>248.63916</v>
      </c>
      <c r="Y9">
        <f t="shared" si="1"/>
        <v>248.63916</v>
      </c>
      <c r="Z9">
        <f t="shared" si="1"/>
        <v>248.63916</v>
      </c>
    </row>
    <row r="10" spans="1:26">
      <c r="A10" t="s">
        <v>9</v>
      </c>
      <c r="B10">
        <v>0.00281</v>
      </c>
      <c r="C10">
        <v>0.00281</v>
      </c>
      <c r="D10">
        <v>0.00281</v>
      </c>
      <c r="E10">
        <v>0.00281</v>
      </c>
      <c r="F10">
        <v>0.00281</v>
      </c>
      <c r="G10">
        <v>0.00281</v>
      </c>
      <c r="H10">
        <v>0.00281</v>
      </c>
      <c r="I10">
        <v>0.00281</v>
      </c>
      <c r="J10">
        <v>0.00281</v>
      </c>
      <c r="K10">
        <v>0.00281</v>
      </c>
      <c r="L10">
        <v>0.00281</v>
      </c>
      <c r="M10">
        <v>0.00281</v>
      </c>
      <c r="N10">
        <v>0.00281</v>
      </c>
      <c r="O10">
        <v>0.00281</v>
      </c>
      <c r="P10">
        <v>0.00281</v>
      </c>
      <c r="Q10">
        <v>0.00281</v>
      </c>
      <c r="R10">
        <v>0.00281</v>
      </c>
      <c r="S10">
        <v>0.00281</v>
      </c>
      <c r="T10">
        <v>0.00281</v>
      </c>
      <c r="U10">
        <v>0.00281</v>
      </c>
      <c r="V10">
        <v>0.00281</v>
      </c>
      <c r="W10">
        <v>0.00281</v>
      </c>
      <c r="X10">
        <v>0.00281</v>
      </c>
      <c r="Y10">
        <v>0.00281</v>
      </c>
      <c r="Z10">
        <v>0.00281</v>
      </c>
    </row>
    <row r="11" spans="1:26">
      <c r="A11" s="3" t="s">
        <v>10</v>
      </c>
      <c r="B11">
        <f>B4*B10</f>
        <v>60.55831</v>
      </c>
      <c r="C11">
        <f>C4*C10</f>
        <v>60.55831</v>
      </c>
      <c r="D11">
        <f t="shared" ref="D11:Z11" si="2">D4*D10</f>
        <v>60.55831</v>
      </c>
      <c r="E11">
        <f t="shared" si="2"/>
        <v>60.55831</v>
      </c>
      <c r="F11">
        <f t="shared" si="2"/>
        <v>60.55831</v>
      </c>
      <c r="G11">
        <f t="shared" si="2"/>
        <v>60.55831</v>
      </c>
      <c r="H11">
        <f t="shared" si="2"/>
        <v>60.55831</v>
      </c>
      <c r="I11">
        <f t="shared" si="2"/>
        <v>60.55831</v>
      </c>
      <c r="J11">
        <f t="shared" si="2"/>
        <v>60.55831</v>
      </c>
      <c r="K11">
        <f t="shared" si="2"/>
        <v>60.55831</v>
      </c>
      <c r="L11">
        <f t="shared" si="2"/>
        <v>60.55831</v>
      </c>
      <c r="M11">
        <f t="shared" si="2"/>
        <v>60.55831</v>
      </c>
      <c r="N11">
        <f t="shared" si="2"/>
        <v>60.55831</v>
      </c>
      <c r="O11">
        <f t="shared" si="2"/>
        <v>60.55831</v>
      </c>
      <c r="P11">
        <f t="shared" si="2"/>
        <v>60.55831</v>
      </c>
      <c r="Q11">
        <f t="shared" si="2"/>
        <v>60.55831</v>
      </c>
      <c r="R11">
        <f t="shared" si="2"/>
        <v>60.55831</v>
      </c>
      <c r="S11">
        <f t="shared" si="2"/>
        <v>60.55831</v>
      </c>
      <c r="T11">
        <f t="shared" si="2"/>
        <v>60.55831</v>
      </c>
      <c r="U11">
        <f t="shared" si="2"/>
        <v>60.55831</v>
      </c>
      <c r="V11">
        <f t="shared" si="2"/>
        <v>60.55831</v>
      </c>
      <c r="W11">
        <f t="shared" si="2"/>
        <v>60.55831</v>
      </c>
      <c r="X11">
        <f t="shared" si="2"/>
        <v>60.55831</v>
      </c>
      <c r="Y11">
        <f t="shared" si="2"/>
        <v>60.55831</v>
      </c>
      <c r="Z11">
        <f t="shared" si="2"/>
        <v>60.55831</v>
      </c>
    </row>
    <row r="12" spans="1:26">
      <c r="A12" s="3" t="s">
        <v>11</v>
      </c>
      <c r="B12">
        <f>B6-B9-B11</f>
        <v>800.60421</v>
      </c>
      <c r="C12">
        <f>C6-C9-C11</f>
        <v>800.60421</v>
      </c>
      <c r="D12">
        <f t="shared" ref="D12:AB12" si="3">D6-D9-D11</f>
        <v>800.60421</v>
      </c>
      <c r="E12">
        <f t="shared" si="3"/>
        <v>800.60421</v>
      </c>
      <c r="F12">
        <f t="shared" si="3"/>
        <v>897.65853</v>
      </c>
      <c r="G12">
        <f t="shared" si="3"/>
        <v>897.65853</v>
      </c>
      <c r="H12">
        <f t="shared" si="3"/>
        <v>897.65853</v>
      </c>
      <c r="I12">
        <f t="shared" si="3"/>
        <v>897.65853</v>
      </c>
      <c r="J12">
        <f t="shared" si="3"/>
        <v>897.65853</v>
      </c>
      <c r="K12">
        <f t="shared" si="3"/>
        <v>897.65853</v>
      </c>
      <c r="L12">
        <f t="shared" si="3"/>
        <v>897.65853</v>
      </c>
      <c r="M12">
        <f t="shared" si="3"/>
        <v>897.65853</v>
      </c>
      <c r="N12">
        <f t="shared" si="3"/>
        <v>897.65853</v>
      </c>
      <c r="O12">
        <f t="shared" si="3"/>
        <v>897.65853</v>
      </c>
      <c r="P12">
        <f t="shared" si="3"/>
        <v>897.65853</v>
      </c>
      <c r="Q12">
        <f t="shared" si="3"/>
        <v>897.65853</v>
      </c>
      <c r="R12">
        <f t="shared" si="3"/>
        <v>897.65853</v>
      </c>
      <c r="S12">
        <f t="shared" si="3"/>
        <v>897.65853</v>
      </c>
      <c r="T12">
        <f t="shared" si="3"/>
        <v>897.65853</v>
      </c>
      <c r="U12">
        <f t="shared" si="3"/>
        <v>897.65853</v>
      </c>
      <c r="V12">
        <f t="shared" si="3"/>
        <v>897.65853</v>
      </c>
      <c r="W12">
        <f t="shared" si="3"/>
        <v>897.65853</v>
      </c>
      <c r="X12">
        <f t="shared" si="3"/>
        <v>897.65853</v>
      </c>
      <c r="Y12">
        <f t="shared" si="3"/>
        <v>897.65853</v>
      </c>
      <c r="Z12">
        <f t="shared" si="3"/>
        <v>897.65853</v>
      </c>
    </row>
    <row r="13" spans="1:26">
      <c r="A13" s="4" t="s">
        <v>12</v>
      </c>
      <c r="B13">
        <f>B12*(1-B23)/1.1^(B3-$B$3)</f>
        <v>498.77642283</v>
      </c>
      <c r="C13">
        <f>C12*(1-C23)/1.1^(C3-$B$3)</f>
        <v>453.433111663636</v>
      </c>
      <c r="D13">
        <f t="shared" ref="D13:Z13" si="4">D12*(1-D23)/1.1^(D3-$B$3)</f>
        <v>412.211919694215</v>
      </c>
      <c r="E13">
        <f t="shared" si="4"/>
        <v>374.738108812923</v>
      </c>
      <c r="F13">
        <f t="shared" si="4"/>
        <v>381.969308237142</v>
      </c>
      <c r="G13">
        <f t="shared" si="4"/>
        <v>347.244825670129</v>
      </c>
      <c r="H13">
        <f t="shared" si="4"/>
        <v>315.677114245572</v>
      </c>
      <c r="I13">
        <f t="shared" si="4"/>
        <v>286.979194768702</v>
      </c>
      <c r="J13">
        <f t="shared" si="4"/>
        <v>260.890177062456</v>
      </c>
      <c r="K13">
        <f t="shared" si="4"/>
        <v>237.172888238596</v>
      </c>
      <c r="L13">
        <f t="shared" si="4"/>
        <v>215.611716580542</v>
      </c>
      <c r="M13">
        <f t="shared" si="4"/>
        <v>196.010651436857</v>
      </c>
      <c r="N13">
        <f t="shared" si="4"/>
        <v>178.191501306233</v>
      </c>
      <c r="O13">
        <f t="shared" si="4"/>
        <v>161.992273914757</v>
      </c>
      <c r="P13">
        <f t="shared" si="4"/>
        <v>147.26570355887</v>
      </c>
      <c r="Q13">
        <f t="shared" si="4"/>
        <v>133.877912326246</v>
      </c>
      <c r="R13">
        <f t="shared" si="4"/>
        <v>121.70719302386</v>
      </c>
      <c r="S13">
        <f t="shared" si="4"/>
        <v>110.642902748963</v>
      </c>
      <c r="T13">
        <f t="shared" si="4"/>
        <v>100.584457044512</v>
      </c>
      <c r="U13">
        <f t="shared" si="4"/>
        <v>91.4404154950111</v>
      </c>
      <c r="V13">
        <f t="shared" si="4"/>
        <v>83.1276504500101</v>
      </c>
      <c r="W13">
        <f t="shared" si="4"/>
        <v>75.570591318191</v>
      </c>
      <c r="X13">
        <f t="shared" si="4"/>
        <v>68.7005375619918</v>
      </c>
      <c r="Y13">
        <f t="shared" si="4"/>
        <v>62.4550341472653</v>
      </c>
      <c r="Z13">
        <f t="shared" si="4"/>
        <v>56.7773037702412</v>
      </c>
    </row>
    <row r="14" spans="1:1">
      <c r="A14" s="5"/>
    </row>
    <row r="15" spans="1:26">
      <c r="A15" t="s">
        <v>13</v>
      </c>
      <c r="B15">
        <v>266550</v>
      </c>
      <c r="C15">
        <v>266550</v>
      </c>
      <c r="D15">
        <v>266550</v>
      </c>
      <c r="E15">
        <v>266550</v>
      </c>
      <c r="F15">
        <v>266550</v>
      </c>
      <c r="G15">
        <v>266550</v>
      </c>
      <c r="H15">
        <v>266550</v>
      </c>
      <c r="I15">
        <v>266550</v>
      </c>
      <c r="J15">
        <v>266550</v>
      </c>
      <c r="K15">
        <v>266550</v>
      </c>
      <c r="L15">
        <v>266550</v>
      </c>
      <c r="M15">
        <v>266550</v>
      </c>
      <c r="N15">
        <v>266550</v>
      </c>
      <c r="O15">
        <v>266550</v>
      </c>
      <c r="P15">
        <v>266550</v>
      </c>
      <c r="Q15">
        <v>266550</v>
      </c>
      <c r="R15">
        <v>266550</v>
      </c>
      <c r="S15">
        <v>266550</v>
      </c>
      <c r="T15">
        <v>266550</v>
      </c>
      <c r="U15">
        <v>266550</v>
      </c>
      <c r="V15">
        <v>266550</v>
      </c>
      <c r="W15">
        <v>266550</v>
      </c>
      <c r="X15">
        <v>266550</v>
      </c>
      <c r="Y15">
        <v>266550</v>
      </c>
      <c r="Z15">
        <v>266550</v>
      </c>
    </row>
    <row r="16" spans="1:26">
      <c r="A16" t="s">
        <v>14</v>
      </c>
      <c r="B16">
        <v>266550</v>
      </c>
      <c r="C16">
        <v>266550</v>
      </c>
      <c r="D16">
        <v>266550</v>
      </c>
      <c r="E16">
        <v>254580</v>
      </c>
      <c r="F16">
        <v>254580</v>
      </c>
      <c r="G16">
        <v>254580</v>
      </c>
      <c r="H16">
        <v>254580</v>
      </c>
      <c r="I16">
        <v>254580</v>
      </c>
      <c r="J16">
        <v>122198</v>
      </c>
      <c r="K16">
        <v>122198</v>
      </c>
      <c r="L16">
        <v>122198</v>
      </c>
      <c r="M16">
        <v>122198</v>
      </c>
      <c r="N16">
        <v>122198</v>
      </c>
      <c r="O16">
        <v>122198</v>
      </c>
      <c r="P16">
        <v>122198</v>
      </c>
      <c r="Q16">
        <v>122198</v>
      </c>
      <c r="R16">
        <v>122198</v>
      </c>
      <c r="S16">
        <v>122198</v>
      </c>
      <c r="T16">
        <v>122198</v>
      </c>
      <c r="U16">
        <v>122198</v>
      </c>
      <c r="V16">
        <v>122198</v>
      </c>
      <c r="W16">
        <v>122198</v>
      </c>
      <c r="X16">
        <v>122198</v>
      </c>
      <c r="Y16">
        <v>122198</v>
      </c>
      <c r="Z16">
        <v>122198</v>
      </c>
    </row>
    <row r="17" spans="1:26">
      <c r="A17" t="s">
        <v>15</v>
      </c>
      <c r="B17">
        <f>B15-B16</f>
        <v>0</v>
      </c>
      <c r="C17">
        <f t="shared" ref="C17:Z17" si="5">C15-C16</f>
        <v>0</v>
      </c>
      <c r="D17">
        <f t="shared" si="5"/>
        <v>0</v>
      </c>
      <c r="E17">
        <f t="shared" si="5"/>
        <v>11970</v>
      </c>
      <c r="F17">
        <f t="shared" si="5"/>
        <v>11970</v>
      </c>
      <c r="G17">
        <f t="shared" si="5"/>
        <v>11970</v>
      </c>
      <c r="H17">
        <f t="shared" si="5"/>
        <v>11970</v>
      </c>
      <c r="I17">
        <f t="shared" si="5"/>
        <v>11970</v>
      </c>
      <c r="J17">
        <f t="shared" si="5"/>
        <v>144352</v>
      </c>
      <c r="K17">
        <f t="shared" si="5"/>
        <v>144352</v>
      </c>
      <c r="L17">
        <f t="shared" si="5"/>
        <v>144352</v>
      </c>
      <c r="M17">
        <f t="shared" si="5"/>
        <v>144352</v>
      </c>
      <c r="N17">
        <f t="shared" si="5"/>
        <v>144352</v>
      </c>
      <c r="O17">
        <f t="shared" si="5"/>
        <v>144352</v>
      </c>
      <c r="P17">
        <f t="shared" si="5"/>
        <v>144352</v>
      </c>
      <c r="Q17">
        <f t="shared" si="5"/>
        <v>144352</v>
      </c>
      <c r="R17">
        <f t="shared" si="5"/>
        <v>144352</v>
      </c>
      <c r="S17">
        <f t="shared" si="5"/>
        <v>144352</v>
      </c>
      <c r="T17">
        <f t="shared" si="5"/>
        <v>144352</v>
      </c>
      <c r="U17">
        <f t="shared" si="5"/>
        <v>144352</v>
      </c>
      <c r="V17">
        <f t="shared" si="5"/>
        <v>144352</v>
      </c>
      <c r="W17">
        <f t="shared" si="5"/>
        <v>144352</v>
      </c>
      <c r="X17">
        <f t="shared" si="5"/>
        <v>144352</v>
      </c>
      <c r="Y17">
        <f t="shared" si="5"/>
        <v>144352</v>
      </c>
      <c r="Z17">
        <f t="shared" si="5"/>
        <v>144352</v>
      </c>
    </row>
    <row r="18" spans="1:26">
      <c r="A18" t="s">
        <v>16</v>
      </c>
      <c r="C18" s="6">
        <v>0.1</v>
      </c>
      <c r="D18" s="6">
        <v>0.1</v>
      </c>
      <c r="E18" s="6">
        <v>0.1</v>
      </c>
      <c r="F18" s="6">
        <v>0.1</v>
      </c>
      <c r="G18" s="6">
        <v>0.1</v>
      </c>
      <c r="H18" s="6">
        <v>0.1</v>
      </c>
      <c r="I18" s="6">
        <v>0.1</v>
      </c>
      <c r="J18" s="6">
        <v>0.1</v>
      </c>
      <c r="K18" s="6">
        <v>0.1</v>
      </c>
      <c r="L18" s="6">
        <v>0.1</v>
      </c>
      <c r="M18" s="6">
        <v>0.1</v>
      </c>
      <c r="N18" s="6">
        <v>0.1</v>
      </c>
      <c r="O18" s="6">
        <v>0.1</v>
      </c>
      <c r="P18" s="6">
        <v>0.1</v>
      </c>
      <c r="Q18" s="6">
        <v>0.1</v>
      </c>
      <c r="R18" s="6">
        <v>0.1</v>
      </c>
      <c r="S18" s="6">
        <v>0.1</v>
      </c>
      <c r="T18" s="6">
        <v>0.1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</row>
    <row r="19" spans="1:26">
      <c r="A19" t="s">
        <v>17</v>
      </c>
      <c r="E19">
        <v>250</v>
      </c>
      <c r="F19">
        <f t="shared" ref="F19:Z19" si="6">E19*(1+F18)</f>
        <v>275</v>
      </c>
      <c r="G19">
        <f t="shared" si="6"/>
        <v>302.5</v>
      </c>
      <c r="H19">
        <f t="shared" si="6"/>
        <v>332.75</v>
      </c>
      <c r="I19">
        <f t="shared" si="6"/>
        <v>366.025</v>
      </c>
      <c r="J19">
        <f t="shared" si="6"/>
        <v>402.6275</v>
      </c>
      <c r="K19">
        <f t="shared" si="6"/>
        <v>442.89025</v>
      </c>
      <c r="L19">
        <f t="shared" si="6"/>
        <v>487.179275</v>
      </c>
      <c r="M19">
        <f t="shared" si="6"/>
        <v>535.8972025</v>
      </c>
      <c r="N19">
        <f t="shared" si="6"/>
        <v>589.48692275</v>
      </c>
      <c r="O19">
        <f t="shared" si="6"/>
        <v>648.435615025</v>
      </c>
      <c r="P19">
        <f t="shared" si="6"/>
        <v>713.2791765275</v>
      </c>
      <c r="Q19">
        <f t="shared" si="6"/>
        <v>784.60709418025</v>
      </c>
      <c r="R19">
        <f t="shared" si="6"/>
        <v>863.067803598276</v>
      </c>
      <c r="S19">
        <f t="shared" si="6"/>
        <v>949.374583958103</v>
      </c>
      <c r="T19">
        <f t="shared" si="6"/>
        <v>1044.31204235391</v>
      </c>
      <c r="U19">
        <f t="shared" si="6"/>
        <v>1044.31204235391</v>
      </c>
      <c r="V19">
        <f t="shared" si="6"/>
        <v>1044.31204235391</v>
      </c>
      <c r="W19">
        <f t="shared" si="6"/>
        <v>1044.31204235391</v>
      </c>
      <c r="X19">
        <f t="shared" si="6"/>
        <v>1044.31204235391</v>
      </c>
      <c r="Y19">
        <f t="shared" si="6"/>
        <v>1044.31204235391</v>
      </c>
      <c r="Z19">
        <f t="shared" si="6"/>
        <v>1044.31204235391</v>
      </c>
    </row>
    <row r="20" spans="1:26">
      <c r="A20" s="3" t="s">
        <v>18</v>
      </c>
      <c r="B20">
        <f>B17*B19</f>
        <v>0</v>
      </c>
      <c r="C20">
        <f t="shared" ref="C20:Z20" si="7">C17*C19</f>
        <v>0</v>
      </c>
      <c r="D20">
        <f t="shared" si="7"/>
        <v>0</v>
      </c>
      <c r="E20">
        <f t="shared" si="7"/>
        <v>2992500</v>
      </c>
      <c r="F20">
        <f t="shared" si="7"/>
        <v>3291750</v>
      </c>
      <c r="G20">
        <f t="shared" si="7"/>
        <v>3620925</v>
      </c>
      <c r="H20">
        <f t="shared" si="7"/>
        <v>3983017.5</v>
      </c>
      <c r="I20">
        <f t="shared" si="7"/>
        <v>4381319.25</v>
      </c>
      <c r="J20">
        <f t="shared" si="7"/>
        <v>58120084.88</v>
      </c>
      <c r="K20">
        <f t="shared" si="7"/>
        <v>63932093.368</v>
      </c>
      <c r="L20">
        <f t="shared" si="7"/>
        <v>70325302.7048</v>
      </c>
      <c r="M20">
        <f t="shared" si="7"/>
        <v>77357832.97528</v>
      </c>
      <c r="N20">
        <f t="shared" si="7"/>
        <v>85093616.272808</v>
      </c>
      <c r="O20">
        <f t="shared" si="7"/>
        <v>93602977.9000888</v>
      </c>
      <c r="P20">
        <f t="shared" si="7"/>
        <v>102963275.690098</v>
      </c>
      <c r="Q20">
        <f t="shared" si="7"/>
        <v>113259603.259108</v>
      </c>
      <c r="R20">
        <f t="shared" si="7"/>
        <v>124585563.585018</v>
      </c>
      <c r="S20">
        <f t="shared" si="7"/>
        <v>137044119.94352</v>
      </c>
      <c r="T20">
        <f t="shared" si="7"/>
        <v>150748531.937872</v>
      </c>
      <c r="U20">
        <f t="shared" si="7"/>
        <v>150748531.937872</v>
      </c>
      <c r="V20">
        <f t="shared" si="7"/>
        <v>150748531.937872</v>
      </c>
      <c r="W20">
        <f t="shared" si="7"/>
        <v>150748531.937872</v>
      </c>
      <c r="X20">
        <f t="shared" si="7"/>
        <v>150748531.937872</v>
      </c>
      <c r="Y20">
        <f t="shared" si="7"/>
        <v>150748531.937872</v>
      </c>
      <c r="Z20">
        <f t="shared" si="7"/>
        <v>150748531.937872</v>
      </c>
    </row>
    <row r="22" spans="1:26">
      <c r="A22" t="s">
        <v>19</v>
      </c>
      <c r="B22">
        <f>B12-B20/1000000</f>
        <v>800.60421</v>
      </c>
      <c r="C22">
        <f>C12-C20/1000000</f>
        <v>800.60421</v>
      </c>
      <c r="D22">
        <f>D12-D20/1000000</f>
        <v>800.60421</v>
      </c>
      <c r="E22">
        <f t="shared" ref="E22:Z22" si="8">E12-E20/1000000</f>
        <v>797.61171</v>
      </c>
      <c r="F22">
        <f t="shared" si="8"/>
        <v>894.36678</v>
      </c>
      <c r="G22">
        <f t="shared" si="8"/>
        <v>894.037605</v>
      </c>
      <c r="H22">
        <f t="shared" si="8"/>
        <v>893.6755125</v>
      </c>
      <c r="I22">
        <f t="shared" si="8"/>
        <v>893.27721075</v>
      </c>
      <c r="J22">
        <f t="shared" si="8"/>
        <v>839.53844512</v>
      </c>
      <c r="K22">
        <f t="shared" si="8"/>
        <v>833.726436632</v>
      </c>
      <c r="L22">
        <f t="shared" si="8"/>
        <v>827.3332272952</v>
      </c>
      <c r="M22">
        <f t="shared" si="8"/>
        <v>820.30069702472</v>
      </c>
      <c r="N22">
        <f t="shared" si="8"/>
        <v>812.564913727192</v>
      </c>
      <c r="O22">
        <f t="shared" si="8"/>
        <v>804.055552099911</v>
      </c>
      <c r="P22">
        <f t="shared" si="8"/>
        <v>794.695254309902</v>
      </c>
      <c r="Q22">
        <f t="shared" si="8"/>
        <v>784.398926740893</v>
      </c>
      <c r="R22">
        <f t="shared" si="8"/>
        <v>773.072966414982</v>
      </c>
      <c r="S22">
        <f t="shared" si="8"/>
        <v>760.61441005648</v>
      </c>
      <c r="T22">
        <f t="shared" si="8"/>
        <v>746.909998062128</v>
      </c>
      <c r="U22">
        <f t="shared" si="8"/>
        <v>746.909998062128</v>
      </c>
      <c r="V22">
        <f t="shared" si="8"/>
        <v>746.909998062128</v>
      </c>
      <c r="W22">
        <f t="shared" si="8"/>
        <v>746.909998062128</v>
      </c>
      <c r="X22">
        <f t="shared" si="8"/>
        <v>746.909998062128</v>
      </c>
      <c r="Y22">
        <f t="shared" si="8"/>
        <v>746.909998062128</v>
      </c>
      <c r="Z22">
        <f t="shared" si="8"/>
        <v>746.909998062128</v>
      </c>
    </row>
    <row r="23" spans="1:26">
      <c r="A23" t="s">
        <v>20</v>
      </c>
      <c r="B23" s="7">
        <v>0.377</v>
      </c>
      <c r="C23" s="7">
        <v>0.377</v>
      </c>
      <c r="D23" s="7">
        <v>0.377</v>
      </c>
      <c r="E23" s="7">
        <v>0.377</v>
      </c>
      <c r="F23" s="7">
        <v>0.377</v>
      </c>
      <c r="G23" s="7">
        <v>0.377</v>
      </c>
      <c r="H23" s="7">
        <v>0.377</v>
      </c>
      <c r="I23" s="7">
        <v>0.377</v>
      </c>
      <c r="J23" s="7">
        <v>0.377</v>
      </c>
      <c r="K23" s="7">
        <v>0.377</v>
      </c>
      <c r="L23" s="7">
        <v>0.377</v>
      </c>
      <c r="M23" s="7">
        <v>0.377</v>
      </c>
      <c r="N23" s="7">
        <v>0.377</v>
      </c>
      <c r="O23" s="7">
        <v>0.377</v>
      </c>
      <c r="P23" s="7">
        <v>0.377</v>
      </c>
      <c r="Q23" s="7">
        <v>0.377</v>
      </c>
      <c r="R23" s="7">
        <v>0.377</v>
      </c>
      <c r="S23" s="7">
        <v>0.377</v>
      </c>
      <c r="T23" s="7">
        <v>0.377</v>
      </c>
      <c r="U23" s="7">
        <v>0.377</v>
      </c>
      <c r="V23" s="7">
        <v>0.377</v>
      </c>
      <c r="W23" s="7">
        <v>0.377</v>
      </c>
      <c r="X23" s="7">
        <v>0.377</v>
      </c>
      <c r="Y23" s="7">
        <v>0.377</v>
      </c>
      <c r="Z23" s="7">
        <v>0.377</v>
      </c>
    </row>
    <row r="24" spans="1:26">
      <c r="A24" t="s">
        <v>21</v>
      </c>
      <c r="B24" s="8">
        <f>B22*B23</f>
        <v>301.82778717</v>
      </c>
      <c r="C24" s="8">
        <f>C22*C23</f>
        <v>301.82778717</v>
      </c>
      <c r="D24" s="8">
        <f>D22*D23</f>
        <v>301.82778717</v>
      </c>
      <c r="E24" s="8">
        <f t="shared" ref="E24:Z24" si="9">E22*E23</f>
        <v>300.69961467</v>
      </c>
      <c r="F24" s="8">
        <f t="shared" si="9"/>
        <v>337.17627606</v>
      </c>
      <c r="G24" s="8">
        <f t="shared" si="9"/>
        <v>337.052177085</v>
      </c>
      <c r="H24" s="8">
        <f t="shared" si="9"/>
        <v>336.9156682125</v>
      </c>
      <c r="I24" s="8">
        <f t="shared" si="9"/>
        <v>336.76550845275</v>
      </c>
      <c r="J24" s="8">
        <f t="shared" si="9"/>
        <v>316.50599381024</v>
      </c>
      <c r="K24" s="8">
        <f t="shared" si="9"/>
        <v>314.314866610264</v>
      </c>
      <c r="L24" s="8">
        <f t="shared" si="9"/>
        <v>311.90462669029</v>
      </c>
      <c r="M24" s="8">
        <f t="shared" si="9"/>
        <v>309.253362778319</v>
      </c>
      <c r="N24" s="8">
        <f t="shared" si="9"/>
        <v>306.336972475151</v>
      </c>
      <c r="O24" s="8">
        <f t="shared" si="9"/>
        <v>303.128943141667</v>
      </c>
      <c r="P24" s="8">
        <f t="shared" si="9"/>
        <v>299.600110874833</v>
      </c>
      <c r="Q24" s="8">
        <f t="shared" si="9"/>
        <v>295.718395381316</v>
      </c>
      <c r="R24" s="8">
        <f t="shared" si="9"/>
        <v>291.448508338448</v>
      </c>
      <c r="S24" s="8">
        <f t="shared" si="9"/>
        <v>286.751632591293</v>
      </c>
      <c r="T24" s="8">
        <f t="shared" si="9"/>
        <v>281.585069269422</v>
      </c>
      <c r="U24" s="8">
        <f t="shared" si="9"/>
        <v>281.585069269422</v>
      </c>
      <c r="V24" s="8">
        <f t="shared" si="9"/>
        <v>281.585069269422</v>
      </c>
      <c r="W24" s="8">
        <f t="shared" si="9"/>
        <v>281.585069269422</v>
      </c>
      <c r="X24" s="8">
        <f t="shared" si="9"/>
        <v>281.585069269422</v>
      </c>
      <c r="Y24" s="8">
        <f t="shared" si="9"/>
        <v>281.585069269422</v>
      </c>
      <c r="Z24" s="8">
        <f t="shared" si="9"/>
        <v>281.585069269422</v>
      </c>
    </row>
    <row r="25" spans="1:26">
      <c r="A25" s="3" t="s">
        <v>22</v>
      </c>
      <c r="B25">
        <f>B22-B24</f>
        <v>498.77642283</v>
      </c>
      <c r="C25">
        <f>C22-C24</f>
        <v>498.77642283</v>
      </c>
      <c r="D25">
        <f>D22-D24</f>
        <v>498.77642283</v>
      </c>
      <c r="E25">
        <f t="shared" ref="E25:Z25" si="10">E22-E24</f>
        <v>496.91209533</v>
      </c>
      <c r="F25">
        <f t="shared" si="10"/>
        <v>557.19050394</v>
      </c>
      <c r="G25">
        <f t="shared" si="10"/>
        <v>556.985427915</v>
      </c>
      <c r="H25">
        <f t="shared" si="10"/>
        <v>556.7598442875</v>
      </c>
      <c r="I25">
        <f t="shared" si="10"/>
        <v>556.51170229725</v>
      </c>
      <c r="J25">
        <f t="shared" si="10"/>
        <v>523.03245130976</v>
      </c>
      <c r="K25">
        <f t="shared" si="10"/>
        <v>519.411570021736</v>
      </c>
      <c r="L25">
        <f t="shared" si="10"/>
        <v>515.42860060491</v>
      </c>
      <c r="M25">
        <f t="shared" si="10"/>
        <v>511.047334246401</v>
      </c>
      <c r="N25">
        <f t="shared" si="10"/>
        <v>506.227941252041</v>
      </c>
      <c r="O25">
        <f t="shared" si="10"/>
        <v>500.926608958245</v>
      </c>
      <c r="P25">
        <f t="shared" si="10"/>
        <v>495.095143435069</v>
      </c>
      <c r="Q25">
        <f t="shared" si="10"/>
        <v>488.680531359576</v>
      </c>
      <c r="R25">
        <f t="shared" si="10"/>
        <v>481.624458076534</v>
      </c>
      <c r="S25">
        <f t="shared" si="10"/>
        <v>473.862777465187</v>
      </c>
      <c r="T25">
        <f t="shared" si="10"/>
        <v>465.324928792706</v>
      </c>
      <c r="U25">
        <f t="shared" si="10"/>
        <v>465.324928792706</v>
      </c>
      <c r="V25">
        <f t="shared" si="10"/>
        <v>465.324928792706</v>
      </c>
      <c r="W25">
        <f t="shared" si="10"/>
        <v>465.324928792706</v>
      </c>
      <c r="X25">
        <f t="shared" si="10"/>
        <v>465.324928792706</v>
      </c>
      <c r="Y25">
        <f t="shared" si="10"/>
        <v>465.324928792706</v>
      </c>
      <c r="Z25">
        <f t="shared" si="10"/>
        <v>465.324928792706</v>
      </c>
    </row>
    <row r="27" spans="1:26">
      <c r="A27" s="3" t="s">
        <v>23</v>
      </c>
      <c r="B27">
        <f>B25</f>
        <v>498.77642283</v>
      </c>
      <c r="C27">
        <f>C25</f>
        <v>498.77642283</v>
      </c>
      <c r="D27">
        <f>D25</f>
        <v>498.77642283</v>
      </c>
      <c r="E27">
        <f t="shared" ref="E27:Z27" si="11">E25</f>
        <v>496.91209533</v>
      </c>
      <c r="F27">
        <f t="shared" si="11"/>
        <v>557.19050394</v>
      </c>
      <c r="G27">
        <f t="shared" si="11"/>
        <v>556.985427915</v>
      </c>
      <c r="H27">
        <f t="shared" si="11"/>
        <v>556.7598442875</v>
      </c>
      <c r="I27">
        <f t="shared" si="11"/>
        <v>556.51170229725</v>
      </c>
      <c r="J27">
        <f t="shared" si="11"/>
        <v>523.03245130976</v>
      </c>
      <c r="K27">
        <f t="shared" si="11"/>
        <v>519.411570021736</v>
      </c>
      <c r="L27">
        <f t="shared" si="11"/>
        <v>515.42860060491</v>
      </c>
      <c r="M27">
        <f t="shared" si="11"/>
        <v>511.047334246401</v>
      </c>
      <c r="N27">
        <f t="shared" si="11"/>
        <v>506.227941252041</v>
      </c>
      <c r="O27">
        <f t="shared" si="11"/>
        <v>500.926608958245</v>
      </c>
      <c r="P27">
        <f t="shared" si="11"/>
        <v>495.095143435069</v>
      </c>
      <c r="Q27">
        <f t="shared" si="11"/>
        <v>488.680531359576</v>
      </c>
      <c r="R27">
        <f t="shared" si="11"/>
        <v>481.624458076534</v>
      </c>
      <c r="S27">
        <f t="shared" si="11"/>
        <v>473.862777465187</v>
      </c>
      <c r="T27">
        <f t="shared" si="11"/>
        <v>465.324928792706</v>
      </c>
      <c r="U27">
        <f t="shared" si="11"/>
        <v>465.324928792706</v>
      </c>
      <c r="V27">
        <f t="shared" si="11"/>
        <v>465.324928792706</v>
      </c>
      <c r="W27">
        <f t="shared" si="11"/>
        <v>465.324928792706</v>
      </c>
      <c r="X27">
        <f t="shared" si="11"/>
        <v>465.324928792706</v>
      </c>
      <c r="Y27">
        <f t="shared" si="11"/>
        <v>465.324928792706</v>
      </c>
      <c r="Z27">
        <f t="shared" si="11"/>
        <v>465.324928792706</v>
      </c>
    </row>
    <row r="28" spans="1:26">
      <c r="A28" t="s">
        <v>24</v>
      </c>
      <c r="B28" s="6">
        <v>0.1</v>
      </c>
      <c r="C28" s="6">
        <v>0.1</v>
      </c>
      <c r="D28" s="6">
        <v>0.1</v>
      </c>
      <c r="E28" s="6">
        <v>0.1</v>
      </c>
      <c r="F28" s="6">
        <v>0.1</v>
      </c>
      <c r="G28" s="6">
        <v>0.1</v>
      </c>
      <c r="H28" s="6">
        <v>0.1</v>
      </c>
      <c r="I28" s="6">
        <v>0.1</v>
      </c>
      <c r="J28" s="6">
        <v>0.1</v>
      </c>
      <c r="K28" s="6">
        <v>0.1</v>
      </c>
      <c r="L28" s="6">
        <v>0.1</v>
      </c>
      <c r="M28" s="6">
        <v>0.1</v>
      </c>
      <c r="N28" s="6">
        <v>0.1</v>
      </c>
      <c r="O28" s="6">
        <v>0.1</v>
      </c>
      <c r="P28" s="6">
        <v>0.1</v>
      </c>
      <c r="Q28" s="6">
        <v>0.1</v>
      </c>
      <c r="R28" s="6">
        <v>0.1</v>
      </c>
      <c r="S28" s="6">
        <v>0.1</v>
      </c>
      <c r="T28" s="6">
        <v>0.1</v>
      </c>
      <c r="U28" s="6">
        <v>0.1</v>
      </c>
      <c r="V28" s="6">
        <v>0.1</v>
      </c>
      <c r="W28" s="6">
        <v>0.1</v>
      </c>
      <c r="X28" s="6">
        <v>0.1</v>
      </c>
      <c r="Y28" s="6">
        <v>0.1</v>
      </c>
      <c r="Z28" s="6">
        <v>0.1</v>
      </c>
    </row>
    <row r="29" spans="1:26">
      <c r="A29" s="3" t="s">
        <v>25</v>
      </c>
      <c r="B29">
        <f>B27/(1+B28)^(B3-$B$3)</f>
        <v>498.77642283</v>
      </c>
      <c r="C29">
        <f>C27/(1+C28)^(C3-$B$3)</f>
        <v>453.433111663636</v>
      </c>
      <c r="D29">
        <f>D27/(1+D28)^(D3-$B$3)</f>
        <v>412.211919694215</v>
      </c>
      <c r="E29">
        <f t="shared" ref="E29:Z29" si="12">E27/(1+E28)^(E3-$B$3)</f>
        <v>373.337411968445</v>
      </c>
      <c r="F29">
        <f t="shared" si="12"/>
        <v>380.568611392664</v>
      </c>
      <c r="G29">
        <f t="shared" si="12"/>
        <v>345.844128825651</v>
      </c>
      <c r="H29">
        <f t="shared" si="12"/>
        <v>314.276417401094</v>
      </c>
      <c r="I29">
        <f t="shared" si="12"/>
        <v>285.578497924224</v>
      </c>
      <c r="J29">
        <f t="shared" si="12"/>
        <v>243.998498625191</v>
      </c>
      <c r="K29">
        <f t="shared" si="12"/>
        <v>220.281209801331</v>
      </c>
      <c r="L29">
        <f t="shared" si="12"/>
        <v>198.720038143277</v>
      </c>
      <c r="M29">
        <f t="shared" si="12"/>
        <v>179.118972999591</v>
      </c>
      <c r="N29">
        <f t="shared" si="12"/>
        <v>161.299822868968</v>
      </c>
      <c r="O29">
        <f t="shared" si="12"/>
        <v>145.100595477492</v>
      </c>
      <c r="P29">
        <f t="shared" si="12"/>
        <v>130.374025121605</v>
      </c>
      <c r="Q29">
        <f t="shared" si="12"/>
        <v>116.986233888981</v>
      </c>
      <c r="R29">
        <f t="shared" si="12"/>
        <v>104.815514586595</v>
      </c>
      <c r="S29">
        <f t="shared" si="12"/>
        <v>93.7512243116983</v>
      </c>
      <c r="T29">
        <f t="shared" si="12"/>
        <v>83.692778607247</v>
      </c>
      <c r="U29">
        <f t="shared" si="12"/>
        <v>76.0843441884064</v>
      </c>
      <c r="V29">
        <f t="shared" si="12"/>
        <v>69.167585625824</v>
      </c>
      <c r="W29">
        <f t="shared" si="12"/>
        <v>62.8796232962036</v>
      </c>
      <c r="X29">
        <f t="shared" si="12"/>
        <v>57.1632939056396</v>
      </c>
      <c r="Y29">
        <f t="shared" si="12"/>
        <v>51.9666308233088</v>
      </c>
      <c r="Z29">
        <f t="shared" si="12"/>
        <v>47.2423916575534</v>
      </c>
    </row>
    <row r="31" spans="1:2">
      <c r="A31" s="3" t="s">
        <v>26</v>
      </c>
      <c r="B31">
        <f>SUM(B29:Z29)</f>
        <v>5106.66930562884</v>
      </c>
    </row>
    <row r="36" ht="28.8" spans="1:1">
      <c r="A36" s="9" t="s">
        <v>27</v>
      </c>
    </row>
    <row r="37" ht="23.2" spans="1:6">
      <c r="A37" s="10" t="s">
        <v>28</v>
      </c>
      <c r="B37" s="8"/>
      <c r="C37" s="8"/>
      <c r="D37" s="8"/>
      <c r="E37" s="8"/>
      <c r="F37" s="8"/>
    </row>
    <row r="38" spans="1:26">
      <c r="A38" t="s">
        <v>2</v>
      </c>
      <c r="B38">
        <v>1992</v>
      </c>
      <c r="C38">
        <v>1993</v>
      </c>
      <c r="D38">
        <v>1994</v>
      </c>
      <c r="E38">
        <v>1995</v>
      </c>
      <c r="F38">
        <v>1996</v>
      </c>
      <c r="G38">
        <v>1997</v>
      </c>
      <c r="H38">
        <v>1998</v>
      </c>
      <c r="I38">
        <v>1999</v>
      </c>
      <c r="J38">
        <v>2000</v>
      </c>
      <c r="K38">
        <v>2001</v>
      </c>
      <c r="L38">
        <v>2002</v>
      </c>
      <c r="M38">
        <v>2003</v>
      </c>
      <c r="N38">
        <v>2004</v>
      </c>
      <c r="O38">
        <v>2005</v>
      </c>
      <c r="P38">
        <v>2006</v>
      </c>
      <c r="Q38">
        <v>2007</v>
      </c>
      <c r="R38">
        <v>2008</v>
      </c>
      <c r="S38">
        <v>2009</v>
      </c>
      <c r="T38">
        <v>2010</v>
      </c>
      <c r="U38">
        <v>2011</v>
      </c>
      <c r="V38">
        <v>2012</v>
      </c>
      <c r="W38">
        <v>2013</v>
      </c>
      <c r="X38">
        <v>2014</v>
      </c>
      <c r="Y38">
        <v>2015</v>
      </c>
      <c r="Z38">
        <v>2016</v>
      </c>
    </row>
    <row r="39" spans="1:26">
      <c r="A39" t="s">
        <v>3</v>
      </c>
      <c r="B39">
        <v>21551</v>
      </c>
      <c r="C39">
        <v>21551</v>
      </c>
      <c r="D39">
        <v>21551</v>
      </c>
      <c r="E39">
        <v>21551</v>
      </c>
      <c r="F39">
        <v>21551</v>
      </c>
      <c r="G39">
        <v>21551</v>
      </c>
      <c r="H39">
        <v>21551</v>
      </c>
      <c r="I39">
        <v>21551</v>
      </c>
      <c r="J39">
        <v>21551</v>
      </c>
      <c r="K39">
        <v>21551</v>
      </c>
      <c r="L39">
        <v>21551</v>
      </c>
      <c r="M39">
        <v>21551</v>
      </c>
      <c r="N39">
        <v>21551</v>
      </c>
      <c r="O39">
        <v>21551</v>
      </c>
      <c r="P39">
        <v>21551</v>
      </c>
      <c r="Q39">
        <v>21551</v>
      </c>
      <c r="R39">
        <v>21551</v>
      </c>
      <c r="S39">
        <v>21551</v>
      </c>
      <c r="T39">
        <v>21551</v>
      </c>
      <c r="U39">
        <v>21551</v>
      </c>
      <c r="V39">
        <v>21551</v>
      </c>
      <c r="W39">
        <v>21551</v>
      </c>
      <c r="X39">
        <v>21551</v>
      </c>
      <c r="Y39">
        <v>21551</v>
      </c>
      <c r="Z39">
        <v>21551</v>
      </c>
    </row>
    <row r="40" spans="1:26">
      <c r="A40" t="s">
        <v>4</v>
      </c>
      <c r="B40">
        <v>0.056</v>
      </c>
      <c r="C40">
        <v>0.056</v>
      </c>
      <c r="D40">
        <v>0.056</v>
      </c>
      <c r="E40">
        <v>0.056</v>
      </c>
      <c r="F40">
        <v>0.056</v>
      </c>
      <c r="G40">
        <v>0.056</v>
      </c>
      <c r="H40">
        <v>0.056</v>
      </c>
      <c r="I40">
        <v>0.056</v>
      </c>
      <c r="J40">
        <v>0.056</v>
      </c>
      <c r="K40">
        <v>0.056</v>
      </c>
      <c r="L40">
        <v>0.056</v>
      </c>
      <c r="M40">
        <v>0.056</v>
      </c>
      <c r="N40">
        <v>0.056</v>
      </c>
      <c r="O40">
        <v>0.056</v>
      </c>
      <c r="P40">
        <v>0.056</v>
      </c>
      <c r="Q40">
        <v>0.056</v>
      </c>
      <c r="R40">
        <v>0.056</v>
      </c>
      <c r="S40">
        <v>0.056</v>
      </c>
      <c r="T40">
        <v>0.056</v>
      </c>
      <c r="U40">
        <v>0.056</v>
      </c>
      <c r="V40">
        <v>0.056</v>
      </c>
      <c r="W40">
        <v>0.056</v>
      </c>
      <c r="X40">
        <v>0.056</v>
      </c>
      <c r="Y40">
        <v>0.056</v>
      </c>
      <c r="Z40">
        <v>0.056</v>
      </c>
    </row>
    <row r="41" spans="1:26">
      <c r="A41" s="3" t="s">
        <v>5</v>
      </c>
      <c r="B41">
        <f t="shared" ref="B41:Z41" si="13">B39*B40</f>
        <v>1206.856</v>
      </c>
      <c r="C41">
        <f t="shared" si="13"/>
        <v>1206.856</v>
      </c>
      <c r="D41">
        <f t="shared" si="13"/>
        <v>1206.856</v>
      </c>
      <c r="E41">
        <f t="shared" si="13"/>
        <v>1206.856</v>
      </c>
      <c r="F41">
        <f t="shared" si="13"/>
        <v>1206.856</v>
      </c>
      <c r="G41">
        <f t="shared" si="13"/>
        <v>1206.856</v>
      </c>
      <c r="H41">
        <f t="shared" si="13"/>
        <v>1206.856</v>
      </c>
      <c r="I41">
        <f t="shared" si="13"/>
        <v>1206.856</v>
      </c>
      <c r="J41">
        <f t="shared" si="13"/>
        <v>1206.856</v>
      </c>
      <c r="K41">
        <f t="shared" si="13"/>
        <v>1206.856</v>
      </c>
      <c r="L41">
        <f t="shared" si="13"/>
        <v>1206.856</v>
      </c>
      <c r="M41">
        <f t="shared" si="13"/>
        <v>1206.856</v>
      </c>
      <c r="N41">
        <f t="shared" si="13"/>
        <v>1206.856</v>
      </c>
      <c r="O41">
        <f t="shared" si="13"/>
        <v>1206.856</v>
      </c>
      <c r="P41">
        <f t="shared" si="13"/>
        <v>1206.856</v>
      </c>
      <c r="Q41">
        <f t="shared" si="13"/>
        <v>1206.856</v>
      </c>
      <c r="R41">
        <f t="shared" si="13"/>
        <v>1206.856</v>
      </c>
      <c r="S41">
        <f t="shared" si="13"/>
        <v>1206.856</v>
      </c>
      <c r="T41">
        <f t="shared" si="13"/>
        <v>1206.856</v>
      </c>
      <c r="U41">
        <f t="shared" si="13"/>
        <v>1206.856</v>
      </c>
      <c r="V41">
        <f t="shared" si="13"/>
        <v>1206.856</v>
      </c>
      <c r="W41">
        <f t="shared" si="13"/>
        <v>1206.856</v>
      </c>
      <c r="X41">
        <f t="shared" si="13"/>
        <v>1206.856</v>
      </c>
      <c r="Y41">
        <f t="shared" si="13"/>
        <v>1206.856</v>
      </c>
      <c r="Z41">
        <f t="shared" si="13"/>
        <v>1206.856</v>
      </c>
    </row>
    <row r="42" spans="1:26">
      <c r="A42" t="s">
        <v>6</v>
      </c>
      <c r="B42">
        <v>41.46</v>
      </c>
      <c r="C42">
        <v>41.46</v>
      </c>
      <c r="D42">
        <v>41.46</v>
      </c>
      <c r="E42">
        <v>41.46</v>
      </c>
      <c r="F42">
        <v>29.82</v>
      </c>
      <c r="G42">
        <v>29.82</v>
      </c>
      <c r="H42">
        <v>29.82</v>
      </c>
      <c r="I42">
        <v>29.82</v>
      </c>
      <c r="J42">
        <v>29.82</v>
      </c>
      <c r="K42">
        <v>29.82</v>
      </c>
      <c r="L42">
        <v>29.82</v>
      </c>
      <c r="M42">
        <v>29.82</v>
      </c>
      <c r="N42">
        <v>29.82</v>
      </c>
      <c r="O42">
        <v>29.82</v>
      </c>
      <c r="P42">
        <v>29.82</v>
      </c>
      <c r="Q42">
        <v>29.82</v>
      </c>
      <c r="R42">
        <v>29.82</v>
      </c>
      <c r="S42">
        <v>29.82</v>
      </c>
      <c r="T42">
        <v>29.82</v>
      </c>
      <c r="U42">
        <v>29.82</v>
      </c>
      <c r="V42">
        <v>29.82</v>
      </c>
      <c r="W42">
        <v>29.82</v>
      </c>
      <c r="X42">
        <v>29.82</v>
      </c>
      <c r="Y42">
        <v>29.82</v>
      </c>
      <c r="Z42">
        <v>29.82</v>
      </c>
    </row>
    <row r="43" spans="1:26">
      <c r="A43" t="s">
        <v>7</v>
      </c>
      <c r="B43">
        <v>8.338</v>
      </c>
      <c r="C43">
        <v>8.338</v>
      </c>
      <c r="D43">
        <v>8.338</v>
      </c>
      <c r="E43">
        <v>8.338</v>
      </c>
      <c r="F43">
        <v>8.338</v>
      </c>
      <c r="G43">
        <v>8.338</v>
      </c>
      <c r="H43">
        <v>8.338</v>
      </c>
      <c r="I43">
        <v>8.338</v>
      </c>
      <c r="J43">
        <v>8.338</v>
      </c>
      <c r="K43">
        <v>8.338</v>
      </c>
      <c r="L43">
        <v>8.338</v>
      </c>
      <c r="M43">
        <v>8.338</v>
      </c>
      <c r="N43">
        <v>8.338</v>
      </c>
      <c r="O43">
        <v>8.338</v>
      </c>
      <c r="P43">
        <v>8.338</v>
      </c>
      <c r="Q43">
        <v>8.338</v>
      </c>
      <c r="R43">
        <v>8.338</v>
      </c>
      <c r="S43">
        <v>8.338</v>
      </c>
      <c r="T43">
        <v>8.338</v>
      </c>
      <c r="U43">
        <v>8.338</v>
      </c>
      <c r="V43">
        <v>8.338</v>
      </c>
      <c r="W43">
        <v>8.338</v>
      </c>
      <c r="X43">
        <v>8.338</v>
      </c>
      <c r="Y43">
        <v>8.338</v>
      </c>
      <c r="Z43">
        <v>8.338</v>
      </c>
    </row>
    <row r="44" spans="1:26">
      <c r="A44" s="3" t="s">
        <v>8</v>
      </c>
      <c r="B44">
        <f t="shared" ref="B44:Z44" si="14">B42*B43</f>
        <v>345.69348</v>
      </c>
      <c r="C44">
        <f t="shared" si="14"/>
        <v>345.69348</v>
      </c>
      <c r="D44">
        <f t="shared" si="14"/>
        <v>345.69348</v>
      </c>
      <c r="E44">
        <f t="shared" si="14"/>
        <v>345.69348</v>
      </c>
      <c r="F44">
        <f t="shared" si="14"/>
        <v>248.63916</v>
      </c>
      <c r="G44">
        <f t="shared" si="14"/>
        <v>248.63916</v>
      </c>
      <c r="H44">
        <f t="shared" si="14"/>
        <v>248.63916</v>
      </c>
      <c r="I44">
        <f t="shared" si="14"/>
        <v>248.63916</v>
      </c>
      <c r="J44">
        <f t="shared" si="14"/>
        <v>248.63916</v>
      </c>
      <c r="K44">
        <f t="shared" si="14"/>
        <v>248.63916</v>
      </c>
      <c r="L44">
        <f t="shared" si="14"/>
        <v>248.63916</v>
      </c>
      <c r="M44">
        <f t="shared" si="14"/>
        <v>248.63916</v>
      </c>
      <c r="N44">
        <f t="shared" si="14"/>
        <v>248.63916</v>
      </c>
      <c r="O44">
        <f t="shared" si="14"/>
        <v>248.63916</v>
      </c>
      <c r="P44">
        <f t="shared" si="14"/>
        <v>248.63916</v>
      </c>
      <c r="Q44">
        <f t="shared" si="14"/>
        <v>248.63916</v>
      </c>
      <c r="R44">
        <f t="shared" si="14"/>
        <v>248.63916</v>
      </c>
      <c r="S44">
        <f t="shared" si="14"/>
        <v>248.63916</v>
      </c>
      <c r="T44">
        <f t="shared" si="14"/>
        <v>248.63916</v>
      </c>
      <c r="U44">
        <f t="shared" si="14"/>
        <v>248.63916</v>
      </c>
      <c r="V44">
        <f t="shared" si="14"/>
        <v>248.63916</v>
      </c>
      <c r="W44">
        <f t="shared" si="14"/>
        <v>248.63916</v>
      </c>
      <c r="X44">
        <f t="shared" si="14"/>
        <v>248.63916</v>
      </c>
      <c r="Y44">
        <f t="shared" si="14"/>
        <v>248.63916</v>
      </c>
      <c r="Z44">
        <f t="shared" si="14"/>
        <v>248.63916</v>
      </c>
    </row>
    <row r="45" spans="1:26">
      <c r="A45" t="s">
        <v>9</v>
      </c>
      <c r="B45">
        <v>0.00281</v>
      </c>
      <c r="C45">
        <v>0.00281</v>
      </c>
      <c r="D45">
        <v>0.00281</v>
      </c>
      <c r="E45">
        <v>0.00281</v>
      </c>
      <c r="F45">
        <v>0.00281</v>
      </c>
      <c r="G45">
        <v>0.00281</v>
      </c>
      <c r="H45">
        <v>0.00281</v>
      </c>
      <c r="I45">
        <v>0.00281</v>
      </c>
      <c r="J45">
        <v>0.00281</v>
      </c>
      <c r="K45">
        <v>0.00281</v>
      </c>
      <c r="L45">
        <v>0.00281</v>
      </c>
      <c r="M45">
        <v>0.00281</v>
      </c>
      <c r="N45">
        <v>0.00281</v>
      </c>
      <c r="O45">
        <v>0.00281</v>
      </c>
      <c r="P45">
        <v>0.00281</v>
      </c>
      <c r="Q45">
        <v>0.00281</v>
      </c>
      <c r="R45">
        <v>0.00281</v>
      </c>
      <c r="S45">
        <v>0.00281</v>
      </c>
      <c r="T45">
        <v>0.00281</v>
      </c>
      <c r="U45">
        <v>0.00281</v>
      </c>
      <c r="V45">
        <v>0.00281</v>
      </c>
      <c r="W45">
        <v>0.00281</v>
      </c>
      <c r="X45">
        <v>0.00281</v>
      </c>
      <c r="Y45">
        <v>0.00281</v>
      </c>
      <c r="Z45">
        <v>0.00281</v>
      </c>
    </row>
    <row r="46" spans="1:26">
      <c r="A46" t="s">
        <v>10</v>
      </c>
      <c r="B46">
        <f t="shared" ref="B46:Z46" si="15">B39*B45</f>
        <v>60.55831</v>
      </c>
      <c r="C46">
        <f t="shared" si="15"/>
        <v>60.55831</v>
      </c>
      <c r="D46">
        <f t="shared" si="15"/>
        <v>60.55831</v>
      </c>
      <c r="E46">
        <f t="shared" si="15"/>
        <v>60.55831</v>
      </c>
      <c r="F46">
        <f t="shared" si="15"/>
        <v>60.55831</v>
      </c>
      <c r="G46">
        <f t="shared" si="15"/>
        <v>60.55831</v>
      </c>
      <c r="H46">
        <f t="shared" si="15"/>
        <v>60.55831</v>
      </c>
      <c r="I46">
        <f t="shared" si="15"/>
        <v>60.55831</v>
      </c>
      <c r="J46">
        <f t="shared" si="15"/>
        <v>60.55831</v>
      </c>
      <c r="K46">
        <f t="shared" si="15"/>
        <v>60.55831</v>
      </c>
      <c r="L46">
        <f t="shared" si="15"/>
        <v>60.55831</v>
      </c>
      <c r="M46">
        <f t="shared" si="15"/>
        <v>60.55831</v>
      </c>
      <c r="N46">
        <f t="shared" si="15"/>
        <v>60.55831</v>
      </c>
      <c r="O46">
        <f t="shared" si="15"/>
        <v>60.55831</v>
      </c>
      <c r="P46">
        <f t="shared" si="15"/>
        <v>60.55831</v>
      </c>
      <c r="Q46">
        <f t="shared" si="15"/>
        <v>60.55831</v>
      </c>
      <c r="R46">
        <f t="shared" si="15"/>
        <v>60.55831</v>
      </c>
      <c r="S46">
        <f t="shared" si="15"/>
        <v>60.55831</v>
      </c>
      <c r="T46">
        <f t="shared" si="15"/>
        <v>60.55831</v>
      </c>
      <c r="U46">
        <f t="shared" si="15"/>
        <v>60.55831</v>
      </c>
      <c r="V46">
        <f t="shared" si="15"/>
        <v>60.55831</v>
      </c>
      <c r="W46">
        <f t="shared" si="15"/>
        <v>60.55831</v>
      </c>
      <c r="X46">
        <f t="shared" si="15"/>
        <v>60.55831</v>
      </c>
      <c r="Y46">
        <f t="shared" si="15"/>
        <v>60.55831</v>
      </c>
      <c r="Z46">
        <f t="shared" si="15"/>
        <v>60.55831</v>
      </c>
    </row>
    <row r="47" spans="1:26">
      <c r="A47" s="3" t="s">
        <v>11</v>
      </c>
      <c r="B47">
        <f t="shared" ref="B47:Z47" si="16">B41-B44-B46</f>
        <v>800.60421</v>
      </c>
      <c r="C47">
        <f t="shared" si="16"/>
        <v>800.60421</v>
      </c>
      <c r="D47">
        <f t="shared" si="16"/>
        <v>800.60421</v>
      </c>
      <c r="E47">
        <f t="shared" si="16"/>
        <v>800.60421</v>
      </c>
      <c r="F47">
        <f t="shared" si="16"/>
        <v>897.65853</v>
      </c>
      <c r="G47">
        <f t="shared" si="16"/>
        <v>897.65853</v>
      </c>
      <c r="H47">
        <f t="shared" si="16"/>
        <v>897.65853</v>
      </c>
      <c r="I47">
        <f t="shared" si="16"/>
        <v>897.65853</v>
      </c>
      <c r="J47">
        <f t="shared" si="16"/>
        <v>897.65853</v>
      </c>
      <c r="K47">
        <f t="shared" si="16"/>
        <v>897.65853</v>
      </c>
      <c r="L47">
        <f t="shared" si="16"/>
        <v>897.65853</v>
      </c>
      <c r="M47">
        <f t="shared" si="16"/>
        <v>897.65853</v>
      </c>
      <c r="N47">
        <f t="shared" si="16"/>
        <v>897.65853</v>
      </c>
      <c r="O47">
        <f t="shared" si="16"/>
        <v>897.65853</v>
      </c>
      <c r="P47">
        <f t="shared" si="16"/>
        <v>897.65853</v>
      </c>
      <c r="Q47">
        <f t="shared" si="16"/>
        <v>897.65853</v>
      </c>
      <c r="R47">
        <f t="shared" si="16"/>
        <v>897.65853</v>
      </c>
      <c r="S47">
        <f t="shared" si="16"/>
        <v>897.65853</v>
      </c>
      <c r="T47">
        <f t="shared" si="16"/>
        <v>897.65853</v>
      </c>
      <c r="U47">
        <f t="shared" si="16"/>
        <v>897.65853</v>
      </c>
      <c r="V47">
        <f t="shared" si="16"/>
        <v>897.65853</v>
      </c>
      <c r="W47">
        <f t="shared" si="16"/>
        <v>897.65853</v>
      </c>
      <c r="X47">
        <f t="shared" si="16"/>
        <v>897.65853</v>
      </c>
      <c r="Y47">
        <f t="shared" si="16"/>
        <v>897.65853</v>
      </c>
      <c r="Z47">
        <f t="shared" si="16"/>
        <v>897.65853</v>
      </c>
    </row>
    <row r="49" spans="1:26">
      <c r="A49" t="s">
        <v>29</v>
      </c>
      <c r="B49">
        <v>0</v>
      </c>
      <c r="C49">
        <v>0</v>
      </c>
      <c r="D49">
        <v>0</v>
      </c>
      <c r="E49">
        <v>0.13</v>
      </c>
      <c r="F49">
        <v>0.13</v>
      </c>
      <c r="G49">
        <v>0.13</v>
      </c>
      <c r="H49">
        <v>0.13</v>
      </c>
      <c r="I49">
        <v>0.13</v>
      </c>
      <c r="J49">
        <v>0.13</v>
      </c>
      <c r="K49">
        <v>0.13</v>
      </c>
      <c r="L49">
        <v>0.13</v>
      </c>
      <c r="M49">
        <v>0.13</v>
      </c>
      <c r="N49">
        <v>0.13</v>
      </c>
      <c r="O49">
        <v>0.13</v>
      </c>
      <c r="P49">
        <v>0.13</v>
      </c>
      <c r="Q49">
        <v>0.13</v>
      </c>
      <c r="R49">
        <v>0.13</v>
      </c>
      <c r="S49">
        <v>0.13</v>
      </c>
      <c r="T49">
        <v>0.13</v>
      </c>
      <c r="U49">
        <v>0.13</v>
      </c>
      <c r="V49">
        <v>0.13</v>
      </c>
      <c r="W49">
        <v>0.13</v>
      </c>
      <c r="X49">
        <v>0.13</v>
      </c>
      <c r="Y49">
        <v>0.13</v>
      </c>
      <c r="Z49">
        <v>0.13</v>
      </c>
    </row>
    <row r="50" spans="1:26">
      <c r="A50" s="3" t="s">
        <v>30</v>
      </c>
      <c r="B50">
        <f>B49/100*B39</f>
        <v>0</v>
      </c>
      <c r="C50">
        <f>C49/100*C39</f>
        <v>0</v>
      </c>
      <c r="D50">
        <f t="shared" ref="D50:Z50" si="17">D49/100*D39</f>
        <v>0</v>
      </c>
      <c r="E50">
        <f t="shared" si="17"/>
        <v>28.0163</v>
      </c>
      <c r="F50">
        <f t="shared" si="17"/>
        <v>28.0163</v>
      </c>
      <c r="G50">
        <f t="shared" si="17"/>
        <v>28.0163</v>
      </c>
      <c r="H50">
        <f t="shared" si="17"/>
        <v>28.0163</v>
      </c>
      <c r="I50">
        <f t="shared" si="17"/>
        <v>28.0163</v>
      </c>
      <c r="J50">
        <f t="shared" si="17"/>
        <v>28.0163</v>
      </c>
      <c r="K50">
        <f t="shared" si="17"/>
        <v>28.0163</v>
      </c>
      <c r="L50">
        <f t="shared" si="17"/>
        <v>28.0163</v>
      </c>
      <c r="M50">
        <f t="shared" si="17"/>
        <v>28.0163</v>
      </c>
      <c r="N50">
        <f t="shared" si="17"/>
        <v>28.0163</v>
      </c>
      <c r="O50">
        <f t="shared" si="17"/>
        <v>28.0163</v>
      </c>
      <c r="P50">
        <f t="shared" si="17"/>
        <v>28.0163</v>
      </c>
      <c r="Q50">
        <f t="shared" si="17"/>
        <v>28.0163</v>
      </c>
      <c r="R50">
        <f t="shared" si="17"/>
        <v>28.0163</v>
      </c>
      <c r="S50">
        <f t="shared" si="17"/>
        <v>28.0163</v>
      </c>
      <c r="T50">
        <f t="shared" si="17"/>
        <v>28.0163</v>
      </c>
      <c r="U50">
        <f t="shared" si="17"/>
        <v>28.0163</v>
      </c>
      <c r="V50">
        <f t="shared" si="17"/>
        <v>28.0163</v>
      </c>
      <c r="W50">
        <f t="shared" si="17"/>
        <v>28.0163</v>
      </c>
      <c r="X50">
        <f t="shared" si="17"/>
        <v>28.0163</v>
      </c>
      <c r="Y50">
        <f t="shared" si="17"/>
        <v>28.0163</v>
      </c>
      <c r="Z50">
        <f t="shared" si="17"/>
        <v>28.0163</v>
      </c>
    </row>
    <row r="51" ht="36" spans="1:26">
      <c r="A51" s="11" t="s">
        <v>31</v>
      </c>
      <c r="B51" s="6">
        <v>0</v>
      </c>
      <c r="C51" s="6">
        <v>0</v>
      </c>
      <c r="D51" s="6">
        <v>0</v>
      </c>
      <c r="E51" s="6">
        <v>0.02</v>
      </c>
      <c r="F51" s="6">
        <v>0.02</v>
      </c>
      <c r="G51" s="6">
        <v>0.02</v>
      </c>
      <c r="H51" s="6">
        <v>0.02</v>
      </c>
      <c r="I51" s="6">
        <v>0.02</v>
      </c>
      <c r="J51" s="6">
        <v>0.02</v>
      </c>
      <c r="K51" s="6">
        <v>0.02</v>
      </c>
      <c r="L51" s="6">
        <v>0.02</v>
      </c>
      <c r="M51" s="6">
        <v>0.02</v>
      </c>
      <c r="N51" s="6">
        <v>0.02</v>
      </c>
      <c r="O51" s="6">
        <v>0.02</v>
      </c>
      <c r="P51" s="6">
        <v>0.02</v>
      </c>
      <c r="Q51" s="6">
        <v>0.02</v>
      </c>
      <c r="R51" s="6">
        <v>0.02</v>
      </c>
      <c r="S51" s="6">
        <v>0.02</v>
      </c>
      <c r="T51" s="6">
        <v>0.02</v>
      </c>
      <c r="U51" s="6">
        <v>0.02</v>
      </c>
      <c r="V51" s="6">
        <v>0.02</v>
      </c>
      <c r="W51" s="6">
        <v>0.02</v>
      </c>
      <c r="X51" s="6">
        <v>0.02</v>
      </c>
      <c r="Y51" s="6">
        <v>0.02</v>
      </c>
      <c r="Z51" s="6">
        <v>0.02</v>
      </c>
    </row>
    <row r="52" ht="18" spans="1:26">
      <c r="A52" s="12" t="s">
        <v>32</v>
      </c>
      <c r="B52" s="8">
        <f>B51*B41</f>
        <v>0</v>
      </c>
      <c r="C52" s="8">
        <f>C51*C41</f>
        <v>0</v>
      </c>
      <c r="D52" s="8">
        <f t="shared" ref="D52:Z52" si="18">D51*D41</f>
        <v>0</v>
      </c>
      <c r="E52" s="8">
        <f t="shared" si="18"/>
        <v>24.13712</v>
      </c>
      <c r="F52" s="8">
        <f t="shared" si="18"/>
        <v>24.13712</v>
      </c>
      <c r="G52" s="8">
        <f t="shared" si="18"/>
        <v>24.13712</v>
      </c>
      <c r="H52" s="8">
        <f t="shared" si="18"/>
        <v>24.13712</v>
      </c>
      <c r="I52" s="8">
        <f t="shared" si="18"/>
        <v>24.13712</v>
      </c>
      <c r="J52" s="8">
        <f t="shared" si="18"/>
        <v>24.13712</v>
      </c>
      <c r="K52" s="8">
        <f t="shared" si="18"/>
        <v>24.13712</v>
      </c>
      <c r="L52" s="8">
        <f t="shared" si="18"/>
        <v>24.13712</v>
      </c>
      <c r="M52" s="8">
        <f t="shared" si="18"/>
        <v>24.13712</v>
      </c>
      <c r="N52" s="8">
        <f t="shared" si="18"/>
        <v>24.13712</v>
      </c>
      <c r="O52" s="8">
        <f t="shared" si="18"/>
        <v>24.13712</v>
      </c>
      <c r="P52" s="8">
        <f t="shared" si="18"/>
        <v>24.13712</v>
      </c>
      <c r="Q52" s="8">
        <f t="shared" si="18"/>
        <v>24.13712</v>
      </c>
      <c r="R52" s="8">
        <f t="shared" si="18"/>
        <v>24.13712</v>
      </c>
      <c r="S52" s="8">
        <f t="shared" si="18"/>
        <v>24.13712</v>
      </c>
      <c r="T52" s="8">
        <f t="shared" si="18"/>
        <v>24.13712</v>
      </c>
      <c r="U52" s="8">
        <f t="shared" si="18"/>
        <v>24.13712</v>
      </c>
      <c r="V52" s="8">
        <f t="shared" si="18"/>
        <v>24.13712</v>
      </c>
      <c r="W52" s="8">
        <f t="shared" si="18"/>
        <v>24.13712</v>
      </c>
      <c r="X52" s="8">
        <f t="shared" si="18"/>
        <v>24.13712</v>
      </c>
      <c r="Y52" s="8">
        <f t="shared" si="18"/>
        <v>24.13712</v>
      </c>
      <c r="Z52" s="8">
        <f t="shared" si="18"/>
        <v>24.13712</v>
      </c>
    </row>
    <row r="53" ht="18" spans="1:26">
      <c r="A53" s="12" t="s">
        <v>33</v>
      </c>
      <c r="B53" s="8">
        <f>B50+B52</f>
        <v>0</v>
      </c>
      <c r="C53" s="8">
        <f>C50+C52</f>
        <v>0</v>
      </c>
      <c r="D53" s="8">
        <f t="shared" ref="D53:Z53" si="19">D50+D52</f>
        <v>0</v>
      </c>
      <c r="E53" s="8">
        <f t="shared" si="19"/>
        <v>52.15342</v>
      </c>
      <c r="F53" s="8">
        <f t="shared" si="19"/>
        <v>52.15342</v>
      </c>
      <c r="G53" s="8">
        <f t="shared" si="19"/>
        <v>52.15342</v>
      </c>
      <c r="H53" s="8">
        <f t="shared" si="19"/>
        <v>52.15342</v>
      </c>
      <c r="I53" s="8">
        <f t="shared" si="19"/>
        <v>52.15342</v>
      </c>
      <c r="J53" s="8">
        <f t="shared" si="19"/>
        <v>52.15342</v>
      </c>
      <c r="K53" s="8">
        <f t="shared" si="19"/>
        <v>52.15342</v>
      </c>
      <c r="L53" s="8">
        <f t="shared" si="19"/>
        <v>52.15342</v>
      </c>
      <c r="M53" s="8">
        <f t="shared" si="19"/>
        <v>52.15342</v>
      </c>
      <c r="N53" s="8">
        <f t="shared" si="19"/>
        <v>52.15342</v>
      </c>
      <c r="O53" s="8">
        <f t="shared" si="19"/>
        <v>52.15342</v>
      </c>
      <c r="P53" s="8">
        <f t="shared" si="19"/>
        <v>52.15342</v>
      </c>
      <c r="Q53" s="8">
        <f t="shared" si="19"/>
        <v>52.15342</v>
      </c>
      <c r="R53" s="8">
        <f t="shared" si="19"/>
        <v>52.15342</v>
      </c>
      <c r="S53" s="8">
        <f t="shared" si="19"/>
        <v>52.15342</v>
      </c>
      <c r="T53" s="8">
        <f t="shared" si="19"/>
        <v>52.15342</v>
      </c>
      <c r="U53" s="8">
        <f t="shared" si="19"/>
        <v>52.15342</v>
      </c>
      <c r="V53" s="8">
        <f t="shared" si="19"/>
        <v>52.15342</v>
      </c>
      <c r="W53" s="8">
        <f t="shared" si="19"/>
        <v>52.15342</v>
      </c>
      <c r="X53" s="8">
        <f t="shared" si="19"/>
        <v>52.15342</v>
      </c>
      <c r="Y53" s="8">
        <f t="shared" si="19"/>
        <v>52.15342</v>
      </c>
      <c r="Z53" s="8">
        <f t="shared" si="19"/>
        <v>52.15342</v>
      </c>
    </row>
    <row r="54" spans="1:26">
      <c r="A54" s="1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8" spans="1:26">
      <c r="A55" s="12" t="s">
        <v>34</v>
      </c>
      <c r="B55" s="8">
        <v>143.85</v>
      </c>
      <c r="C55" s="8">
        <v>503.61</v>
      </c>
      <c r="D55" s="8">
        <v>71.97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</row>
    <row r="56" spans="1:26">
      <c r="A56" s="1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8" spans="1:26">
      <c r="A57" s="11" t="s">
        <v>35</v>
      </c>
      <c r="B57" s="8">
        <f>B55*1.1^2+C55*1.1+D55</f>
        <v>799.9995</v>
      </c>
      <c r="C57" s="8">
        <f>B57</f>
        <v>799.9995</v>
      </c>
      <c r="D57" s="8">
        <f>C57</f>
        <v>799.9995</v>
      </c>
      <c r="E57" s="8">
        <f>D57</f>
        <v>799.9995</v>
      </c>
      <c r="F57" s="8">
        <f t="shared" ref="F57:Z57" si="20">E57</f>
        <v>799.9995</v>
      </c>
      <c r="G57" s="8">
        <f t="shared" si="20"/>
        <v>799.9995</v>
      </c>
      <c r="H57" s="8">
        <f t="shared" si="20"/>
        <v>799.9995</v>
      </c>
      <c r="I57" s="8">
        <f t="shared" si="20"/>
        <v>799.9995</v>
      </c>
      <c r="J57" s="8">
        <f t="shared" si="20"/>
        <v>799.9995</v>
      </c>
      <c r="K57" s="8">
        <f t="shared" si="20"/>
        <v>799.9995</v>
      </c>
      <c r="L57" s="8">
        <f t="shared" si="20"/>
        <v>799.9995</v>
      </c>
      <c r="M57" s="8">
        <f t="shared" si="20"/>
        <v>799.9995</v>
      </c>
      <c r="N57" s="8">
        <f t="shared" si="20"/>
        <v>799.9995</v>
      </c>
      <c r="O57" s="8">
        <f t="shared" si="20"/>
        <v>799.9995</v>
      </c>
      <c r="P57" s="8">
        <f t="shared" si="20"/>
        <v>799.9995</v>
      </c>
      <c r="Q57" s="8">
        <f t="shared" si="20"/>
        <v>799.9995</v>
      </c>
      <c r="R57" s="8">
        <f t="shared" si="20"/>
        <v>799.9995</v>
      </c>
      <c r="S57" s="8">
        <f t="shared" si="20"/>
        <v>799.9995</v>
      </c>
      <c r="T57" s="8">
        <f t="shared" si="20"/>
        <v>799.9995</v>
      </c>
      <c r="U57" s="8">
        <f t="shared" si="20"/>
        <v>799.9995</v>
      </c>
      <c r="V57" s="8">
        <f t="shared" si="20"/>
        <v>799.9995</v>
      </c>
      <c r="W57" s="8">
        <f t="shared" si="20"/>
        <v>799.9995</v>
      </c>
      <c r="X57" s="8">
        <f t="shared" si="20"/>
        <v>799.9995</v>
      </c>
      <c r="Y57" s="8">
        <f t="shared" si="20"/>
        <v>799.9995</v>
      </c>
      <c r="Z57" s="8">
        <f t="shared" si="20"/>
        <v>799.9995</v>
      </c>
    </row>
    <row r="58" ht="18" spans="1:26">
      <c r="A58" s="11" t="s">
        <v>36</v>
      </c>
      <c r="B58" s="6">
        <v>0</v>
      </c>
      <c r="C58" s="6">
        <v>0</v>
      </c>
      <c r="D58" s="6">
        <v>0</v>
      </c>
      <c r="E58" s="6">
        <v>0.14</v>
      </c>
      <c r="F58" s="6">
        <v>0.14</v>
      </c>
      <c r="G58" s="6">
        <v>0.14</v>
      </c>
      <c r="H58" s="6">
        <v>0.14</v>
      </c>
      <c r="I58" s="6">
        <v>0.14</v>
      </c>
      <c r="J58" s="6">
        <v>0.02</v>
      </c>
      <c r="K58" s="6">
        <v>0.02</v>
      </c>
      <c r="L58" s="6">
        <v>0.02</v>
      </c>
      <c r="M58" s="6">
        <v>0.02</v>
      </c>
      <c r="N58" s="6">
        <v>0.02</v>
      </c>
      <c r="O58" s="6">
        <v>0.02</v>
      </c>
      <c r="P58" s="6">
        <v>0.02</v>
      </c>
      <c r="Q58" s="6">
        <v>0.02</v>
      </c>
      <c r="R58" s="6">
        <v>0.02</v>
      </c>
      <c r="S58" s="6">
        <v>0.02</v>
      </c>
      <c r="T58" s="6">
        <v>0.02</v>
      </c>
      <c r="U58" s="6">
        <v>0.02</v>
      </c>
      <c r="V58" s="6">
        <v>0.02</v>
      </c>
      <c r="W58" s="6">
        <v>0.02</v>
      </c>
      <c r="X58" s="6">
        <v>0.02</v>
      </c>
      <c r="Y58" s="6">
        <v>0</v>
      </c>
      <c r="Z58" s="6">
        <v>0</v>
      </c>
    </row>
    <row r="59" ht="18" spans="1:26">
      <c r="A59" s="12" t="s">
        <v>37</v>
      </c>
      <c r="B59" s="8">
        <f t="shared" ref="B59:G59" si="21">B57*B58</f>
        <v>0</v>
      </c>
      <c r="C59" s="8">
        <f t="shared" si="21"/>
        <v>0</v>
      </c>
      <c r="D59" s="8">
        <f t="shared" si="21"/>
        <v>0</v>
      </c>
      <c r="E59" s="8">
        <f t="shared" si="21"/>
        <v>111.99993</v>
      </c>
      <c r="F59" s="8">
        <f t="shared" si="21"/>
        <v>111.99993</v>
      </c>
      <c r="G59" s="8">
        <f t="shared" si="21"/>
        <v>111.99993</v>
      </c>
      <c r="H59" s="8">
        <f t="shared" ref="H59:Z59" si="22">H57*H58</f>
        <v>111.99993</v>
      </c>
      <c r="I59" s="8">
        <f t="shared" si="22"/>
        <v>111.99993</v>
      </c>
      <c r="J59" s="8">
        <f t="shared" si="22"/>
        <v>15.99999</v>
      </c>
      <c r="K59" s="8">
        <f t="shared" si="22"/>
        <v>15.99999</v>
      </c>
      <c r="L59" s="8">
        <f t="shared" si="22"/>
        <v>15.99999</v>
      </c>
      <c r="M59" s="8">
        <f t="shared" si="22"/>
        <v>15.99999</v>
      </c>
      <c r="N59" s="8">
        <f t="shared" si="22"/>
        <v>15.99999</v>
      </c>
      <c r="O59" s="8">
        <f t="shared" si="22"/>
        <v>15.99999</v>
      </c>
      <c r="P59" s="8">
        <f t="shared" si="22"/>
        <v>15.99999</v>
      </c>
      <c r="Q59" s="8">
        <f t="shared" si="22"/>
        <v>15.99999</v>
      </c>
      <c r="R59" s="8">
        <f t="shared" si="22"/>
        <v>15.99999</v>
      </c>
      <c r="S59" s="8">
        <f t="shared" si="22"/>
        <v>15.99999</v>
      </c>
      <c r="T59" s="8">
        <f t="shared" si="22"/>
        <v>15.99999</v>
      </c>
      <c r="U59" s="8">
        <f t="shared" si="22"/>
        <v>15.99999</v>
      </c>
      <c r="V59" s="8">
        <f t="shared" si="22"/>
        <v>15.99999</v>
      </c>
      <c r="W59" s="8">
        <f t="shared" si="22"/>
        <v>15.99999</v>
      </c>
      <c r="X59" s="8">
        <f t="shared" si="22"/>
        <v>15.99999</v>
      </c>
      <c r="Y59" s="8">
        <f t="shared" si="22"/>
        <v>0</v>
      </c>
      <c r="Z59" s="8">
        <f t="shared" si="22"/>
        <v>0</v>
      </c>
    </row>
    <row r="61" spans="1:26">
      <c r="A61" t="s">
        <v>13</v>
      </c>
      <c r="B61">
        <v>266550</v>
      </c>
      <c r="C61">
        <v>266550</v>
      </c>
      <c r="D61">
        <v>266550</v>
      </c>
      <c r="E61">
        <v>26655</v>
      </c>
      <c r="F61">
        <v>26655</v>
      </c>
      <c r="G61">
        <v>26655</v>
      </c>
      <c r="H61">
        <v>26655</v>
      </c>
      <c r="I61">
        <v>26655</v>
      </c>
      <c r="J61">
        <v>26655</v>
      </c>
      <c r="K61">
        <v>26655</v>
      </c>
      <c r="L61">
        <v>26655</v>
      </c>
      <c r="M61">
        <v>26655</v>
      </c>
      <c r="N61">
        <v>26655</v>
      </c>
      <c r="O61">
        <v>26655</v>
      </c>
      <c r="P61">
        <v>26655</v>
      </c>
      <c r="Q61">
        <v>26655</v>
      </c>
      <c r="R61">
        <v>26655</v>
      </c>
      <c r="S61">
        <v>26655</v>
      </c>
      <c r="T61">
        <v>26655</v>
      </c>
      <c r="U61">
        <v>26655</v>
      </c>
      <c r="V61">
        <v>26655</v>
      </c>
      <c r="W61">
        <v>26655</v>
      </c>
      <c r="X61">
        <v>26655</v>
      </c>
      <c r="Y61">
        <v>26655</v>
      </c>
      <c r="Z61">
        <v>26655</v>
      </c>
    </row>
    <row r="62" spans="1:26">
      <c r="A62" t="s">
        <v>14</v>
      </c>
      <c r="B62">
        <v>266550</v>
      </c>
      <c r="C62">
        <v>266550</v>
      </c>
      <c r="D62">
        <v>266550</v>
      </c>
      <c r="E62">
        <v>254580</v>
      </c>
      <c r="F62">
        <v>254580</v>
      </c>
      <c r="G62">
        <v>254580</v>
      </c>
      <c r="H62">
        <v>254580</v>
      </c>
      <c r="I62">
        <v>254580</v>
      </c>
      <c r="J62">
        <v>122198</v>
      </c>
      <c r="K62">
        <v>122198</v>
      </c>
      <c r="L62">
        <v>122198</v>
      </c>
      <c r="M62">
        <v>122198</v>
      </c>
      <c r="N62">
        <v>122198</v>
      </c>
      <c r="O62">
        <v>122198</v>
      </c>
      <c r="P62">
        <v>122198</v>
      </c>
      <c r="Q62">
        <v>122198</v>
      </c>
      <c r="R62">
        <v>122198</v>
      </c>
      <c r="S62">
        <v>122198</v>
      </c>
      <c r="T62">
        <v>122198</v>
      </c>
      <c r="U62">
        <v>122198</v>
      </c>
      <c r="V62">
        <v>122198</v>
      </c>
      <c r="W62">
        <v>122198</v>
      </c>
      <c r="X62">
        <v>122198</v>
      </c>
      <c r="Y62">
        <v>122198</v>
      </c>
      <c r="Z62">
        <v>122198</v>
      </c>
    </row>
    <row r="63" spans="1:26">
      <c r="A63" t="s">
        <v>15</v>
      </c>
      <c r="B63">
        <f t="shared" ref="B63:Z63" si="23">B61-B62</f>
        <v>0</v>
      </c>
      <c r="C63">
        <f t="shared" si="23"/>
        <v>0</v>
      </c>
      <c r="D63">
        <f t="shared" si="23"/>
        <v>0</v>
      </c>
      <c r="E63">
        <f t="shared" si="23"/>
        <v>-227925</v>
      </c>
      <c r="F63">
        <f t="shared" si="23"/>
        <v>-227925</v>
      </c>
      <c r="G63">
        <f t="shared" si="23"/>
        <v>-227925</v>
      </c>
      <c r="H63">
        <f t="shared" si="23"/>
        <v>-227925</v>
      </c>
      <c r="I63">
        <f t="shared" si="23"/>
        <v>-227925</v>
      </c>
      <c r="J63">
        <f t="shared" si="23"/>
        <v>-95543</v>
      </c>
      <c r="K63">
        <f t="shared" si="23"/>
        <v>-95543</v>
      </c>
      <c r="L63">
        <f t="shared" si="23"/>
        <v>-95543</v>
      </c>
      <c r="M63">
        <f t="shared" si="23"/>
        <v>-95543</v>
      </c>
      <c r="N63">
        <f t="shared" si="23"/>
        <v>-95543</v>
      </c>
      <c r="O63">
        <f t="shared" si="23"/>
        <v>-95543</v>
      </c>
      <c r="P63">
        <f t="shared" si="23"/>
        <v>-95543</v>
      </c>
      <c r="Q63">
        <f t="shared" si="23"/>
        <v>-95543</v>
      </c>
      <c r="R63">
        <f t="shared" si="23"/>
        <v>-95543</v>
      </c>
      <c r="S63">
        <f t="shared" si="23"/>
        <v>-95543</v>
      </c>
      <c r="T63">
        <f t="shared" si="23"/>
        <v>-95543</v>
      </c>
      <c r="U63">
        <f t="shared" si="23"/>
        <v>-95543</v>
      </c>
      <c r="V63">
        <f t="shared" si="23"/>
        <v>-95543</v>
      </c>
      <c r="W63">
        <f t="shared" si="23"/>
        <v>-95543</v>
      </c>
      <c r="X63">
        <f t="shared" si="23"/>
        <v>-95543</v>
      </c>
      <c r="Y63">
        <f t="shared" si="23"/>
        <v>-95543</v>
      </c>
      <c r="Z63">
        <f t="shared" si="23"/>
        <v>-95543</v>
      </c>
    </row>
    <row r="64" spans="1:26">
      <c r="A64" t="s">
        <v>16</v>
      </c>
      <c r="C64" s="6">
        <v>0.1</v>
      </c>
      <c r="D64" s="6">
        <v>0.1</v>
      </c>
      <c r="E64" s="6">
        <v>0.1</v>
      </c>
      <c r="F64" s="6">
        <v>0.1</v>
      </c>
      <c r="G64" s="6">
        <v>0.1</v>
      </c>
      <c r="H64" s="6">
        <v>0.1</v>
      </c>
      <c r="I64" s="6">
        <v>0.1</v>
      </c>
      <c r="J64" s="6">
        <v>0.1</v>
      </c>
      <c r="K64" s="6">
        <v>0.1</v>
      </c>
      <c r="L64" s="6">
        <v>0.1</v>
      </c>
      <c r="M64" s="6">
        <v>0.1</v>
      </c>
      <c r="N64" s="6">
        <v>0.1</v>
      </c>
      <c r="O64" s="6">
        <v>0.1</v>
      </c>
      <c r="P64" s="6">
        <v>0.1</v>
      </c>
      <c r="Q64" s="6">
        <v>0.1</v>
      </c>
      <c r="R64" s="6">
        <v>0.1</v>
      </c>
      <c r="S64" s="6">
        <v>0.1</v>
      </c>
      <c r="T64" s="6">
        <v>0.1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</row>
    <row r="65" spans="1:26">
      <c r="A65" t="s">
        <v>17</v>
      </c>
      <c r="E65">
        <v>250</v>
      </c>
      <c r="F65">
        <f t="shared" ref="C65:Z65" si="24">E65*(1+F64)</f>
        <v>275</v>
      </c>
      <c r="G65">
        <f t="shared" si="24"/>
        <v>302.5</v>
      </c>
      <c r="H65">
        <f t="shared" si="24"/>
        <v>332.75</v>
      </c>
      <c r="I65">
        <f t="shared" si="24"/>
        <v>366.025</v>
      </c>
      <c r="J65">
        <f t="shared" si="24"/>
        <v>402.6275</v>
      </c>
      <c r="K65">
        <f t="shared" si="24"/>
        <v>442.89025</v>
      </c>
      <c r="L65">
        <f t="shared" si="24"/>
        <v>487.179275</v>
      </c>
      <c r="M65">
        <f t="shared" si="24"/>
        <v>535.8972025</v>
      </c>
      <c r="N65">
        <f t="shared" si="24"/>
        <v>589.48692275</v>
      </c>
      <c r="O65">
        <f t="shared" si="24"/>
        <v>648.435615025</v>
      </c>
      <c r="P65">
        <f t="shared" si="24"/>
        <v>713.2791765275</v>
      </c>
      <c r="Q65">
        <f t="shared" si="24"/>
        <v>784.60709418025</v>
      </c>
      <c r="R65">
        <f t="shared" si="24"/>
        <v>863.067803598276</v>
      </c>
      <c r="S65">
        <f t="shared" si="24"/>
        <v>949.374583958103</v>
      </c>
      <c r="T65">
        <f t="shared" si="24"/>
        <v>1044.31204235391</v>
      </c>
      <c r="U65">
        <f t="shared" si="24"/>
        <v>1044.31204235391</v>
      </c>
      <c r="V65">
        <f t="shared" si="24"/>
        <v>1044.31204235391</v>
      </c>
      <c r="W65">
        <f t="shared" si="24"/>
        <v>1044.31204235391</v>
      </c>
      <c r="X65">
        <f t="shared" si="24"/>
        <v>1044.31204235391</v>
      </c>
      <c r="Y65">
        <f t="shared" si="24"/>
        <v>1044.31204235391</v>
      </c>
      <c r="Z65">
        <f t="shared" si="24"/>
        <v>1044.31204235391</v>
      </c>
    </row>
    <row r="66" spans="1:26">
      <c r="A66" s="3" t="s">
        <v>18</v>
      </c>
      <c r="B66">
        <f t="shared" ref="B66:Z66" si="25">B63*B65</f>
        <v>0</v>
      </c>
      <c r="C66">
        <f t="shared" si="25"/>
        <v>0</v>
      </c>
      <c r="D66">
        <f t="shared" si="25"/>
        <v>0</v>
      </c>
      <c r="E66">
        <f t="shared" si="25"/>
        <v>-56981250</v>
      </c>
      <c r="F66">
        <f t="shared" si="25"/>
        <v>-62679375</v>
      </c>
      <c r="G66">
        <f t="shared" si="25"/>
        <v>-68947312.5</v>
      </c>
      <c r="H66">
        <f t="shared" si="25"/>
        <v>-75842043.75</v>
      </c>
      <c r="I66">
        <f t="shared" si="25"/>
        <v>-83426248.125</v>
      </c>
      <c r="J66">
        <f t="shared" si="25"/>
        <v>-38468239.2325</v>
      </c>
      <c r="K66">
        <f t="shared" si="25"/>
        <v>-42315063.15575</v>
      </c>
      <c r="L66">
        <f t="shared" si="25"/>
        <v>-46546569.471325</v>
      </c>
      <c r="M66">
        <f t="shared" si="25"/>
        <v>-51201226.4184575</v>
      </c>
      <c r="N66">
        <f t="shared" si="25"/>
        <v>-56321349.0603033</v>
      </c>
      <c r="O66">
        <f t="shared" si="25"/>
        <v>-61953483.9663336</v>
      </c>
      <c r="P66">
        <f t="shared" si="25"/>
        <v>-68148832.362967</v>
      </c>
      <c r="Q66">
        <f t="shared" si="25"/>
        <v>-74963715.5992637</v>
      </c>
      <c r="R66">
        <f t="shared" si="25"/>
        <v>-82460087.15919</v>
      </c>
      <c r="S66">
        <f t="shared" si="25"/>
        <v>-90706095.875109</v>
      </c>
      <c r="T66">
        <f t="shared" si="25"/>
        <v>-99776705.46262</v>
      </c>
      <c r="U66">
        <f t="shared" si="25"/>
        <v>-99776705.46262</v>
      </c>
      <c r="V66">
        <f t="shared" si="25"/>
        <v>-99776705.46262</v>
      </c>
      <c r="W66">
        <f t="shared" si="25"/>
        <v>-99776705.46262</v>
      </c>
      <c r="X66">
        <f t="shared" si="25"/>
        <v>-99776705.46262</v>
      </c>
      <c r="Y66">
        <f t="shared" si="25"/>
        <v>-99776705.46262</v>
      </c>
      <c r="Z66">
        <f t="shared" si="25"/>
        <v>-99776705.46262</v>
      </c>
    </row>
    <row r="68" spans="1:26">
      <c r="A68" t="s">
        <v>19</v>
      </c>
      <c r="B68">
        <f>B47-B53-B66/1000000</f>
        <v>800.60421</v>
      </c>
      <c r="C68">
        <f t="shared" ref="C68:K68" si="26">C47-C53-C66/1000000</f>
        <v>800.60421</v>
      </c>
      <c r="D68">
        <f t="shared" si="26"/>
        <v>800.60421</v>
      </c>
      <c r="E68">
        <f t="shared" si="26"/>
        <v>805.43204</v>
      </c>
      <c r="F68">
        <f t="shared" si="26"/>
        <v>908.184485</v>
      </c>
      <c r="G68">
        <f t="shared" si="26"/>
        <v>914.4524225</v>
      </c>
      <c r="H68">
        <f t="shared" si="26"/>
        <v>921.34715375</v>
      </c>
      <c r="I68">
        <f t="shared" si="26"/>
        <v>928.931358125</v>
      </c>
      <c r="J68">
        <f t="shared" si="26"/>
        <v>883.9733492325</v>
      </c>
      <c r="K68">
        <f t="shared" si="26"/>
        <v>887.82017315575</v>
      </c>
      <c r="L68">
        <f t="shared" ref="L68:Z68" si="27">L47-L53-L66/1000000</f>
        <v>892.051679471325</v>
      </c>
      <c r="M68">
        <f t="shared" si="27"/>
        <v>896.706336418458</v>
      </c>
      <c r="N68">
        <f t="shared" si="27"/>
        <v>901.826459060303</v>
      </c>
      <c r="O68">
        <f t="shared" si="27"/>
        <v>907.458593966334</v>
      </c>
      <c r="P68">
        <f t="shared" si="27"/>
        <v>913.653942362967</v>
      </c>
      <c r="Q68">
        <f t="shared" si="27"/>
        <v>920.468825599264</v>
      </c>
      <c r="R68">
        <f t="shared" si="27"/>
        <v>927.96519715919</v>
      </c>
      <c r="S68">
        <f t="shared" si="27"/>
        <v>936.211205875109</v>
      </c>
      <c r="T68">
        <f t="shared" si="27"/>
        <v>945.28181546262</v>
      </c>
      <c r="U68">
        <f t="shared" si="27"/>
        <v>945.28181546262</v>
      </c>
      <c r="V68">
        <f t="shared" si="27"/>
        <v>945.28181546262</v>
      </c>
      <c r="W68">
        <f t="shared" si="27"/>
        <v>945.28181546262</v>
      </c>
      <c r="X68">
        <f t="shared" si="27"/>
        <v>945.28181546262</v>
      </c>
      <c r="Y68">
        <f t="shared" si="27"/>
        <v>945.28181546262</v>
      </c>
      <c r="Z68">
        <f t="shared" si="27"/>
        <v>945.28181546262</v>
      </c>
    </row>
    <row r="69" spans="1:26">
      <c r="A69" t="s">
        <v>20</v>
      </c>
      <c r="B69" s="7">
        <v>0.377</v>
      </c>
      <c r="C69" s="7">
        <v>0.377</v>
      </c>
      <c r="D69" s="7">
        <v>0.377</v>
      </c>
      <c r="E69" s="7">
        <v>0.377</v>
      </c>
      <c r="F69" s="7">
        <v>0.377</v>
      </c>
      <c r="G69" s="7">
        <v>0.377</v>
      </c>
      <c r="H69" s="7">
        <v>0.377</v>
      </c>
      <c r="I69" s="7">
        <v>0.377</v>
      </c>
      <c r="J69" s="7">
        <v>0.377</v>
      </c>
      <c r="K69" s="7">
        <v>0.377</v>
      </c>
      <c r="L69" s="7">
        <v>0.377</v>
      </c>
      <c r="M69" s="7">
        <v>0.377</v>
      </c>
      <c r="N69" s="7">
        <v>0.377</v>
      </c>
      <c r="O69" s="7">
        <v>0.377</v>
      </c>
      <c r="P69" s="7">
        <v>0.377</v>
      </c>
      <c r="Q69" s="7">
        <v>0.377</v>
      </c>
      <c r="R69" s="7">
        <v>0.377</v>
      </c>
      <c r="S69" s="7">
        <v>0.377</v>
      </c>
      <c r="T69" s="7">
        <v>0.377</v>
      </c>
      <c r="U69" s="7">
        <v>0.377</v>
      </c>
      <c r="V69" s="7">
        <v>0.377</v>
      </c>
      <c r="W69" s="7">
        <v>0.377</v>
      </c>
      <c r="X69" s="7">
        <v>0.377</v>
      </c>
      <c r="Y69" s="7">
        <v>0.377</v>
      </c>
      <c r="Z69" s="7">
        <v>0.377</v>
      </c>
    </row>
    <row r="70" spans="1:26">
      <c r="A70" t="s">
        <v>21</v>
      </c>
      <c r="B70" s="8">
        <f t="shared" ref="B70:Z70" si="28">B68*B69</f>
        <v>301.82778717</v>
      </c>
      <c r="C70" s="8">
        <f t="shared" si="28"/>
        <v>301.82778717</v>
      </c>
      <c r="D70" s="8">
        <f t="shared" si="28"/>
        <v>301.82778717</v>
      </c>
      <c r="E70" s="8">
        <f t="shared" si="28"/>
        <v>303.64787908</v>
      </c>
      <c r="F70" s="8">
        <f t="shared" si="28"/>
        <v>342.385550845</v>
      </c>
      <c r="G70" s="8">
        <f t="shared" si="28"/>
        <v>344.7485632825</v>
      </c>
      <c r="H70" s="8">
        <f t="shared" si="28"/>
        <v>347.34787696375</v>
      </c>
      <c r="I70" s="8">
        <f t="shared" si="28"/>
        <v>350.207122013125</v>
      </c>
      <c r="J70" s="8">
        <f t="shared" si="28"/>
        <v>333.257952660653</v>
      </c>
      <c r="K70" s="8">
        <f t="shared" si="28"/>
        <v>334.708205279718</v>
      </c>
      <c r="L70" s="8">
        <f t="shared" si="28"/>
        <v>336.30348316069</v>
      </c>
      <c r="M70" s="8">
        <f t="shared" si="28"/>
        <v>338.058288829759</v>
      </c>
      <c r="N70" s="8">
        <f t="shared" si="28"/>
        <v>339.988575065734</v>
      </c>
      <c r="O70" s="8">
        <f t="shared" si="28"/>
        <v>342.111889925308</v>
      </c>
      <c r="P70" s="8">
        <f t="shared" si="28"/>
        <v>344.447536270839</v>
      </c>
      <c r="Q70" s="8">
        <f t="shared" si="28"/>
        <v>347.016747250922</v>
      </c>
      <c r="R70" s="8">
        <f t="shared" si="28"/>
        <v>349.842879329015</v>
      </c>
      <c r="S70" s="8">
        <f t="shared" si="28"/>
        <v>352.951624614916</v>
      </c>
      <c r="T70" s="8">
        <f t="shared" si="28"/>
        <v>356.371244429408</v>
      </c>
      <c r="U70" s="8">
        <f t="shared" si="28"/>
        <v>356.371244429408</v>
      </c>
      <c r="V70" s="8">
        <f t="shared" si="28"/>
        <v>356.371244429408</v>
      </c>
      <c r="W70" s="8">
        <f t="shared" si="28"/>
        <v>356.371244429408</v>
      </c>
      <c r="X70" s="8">
        <f t="shared" si="28"/>
        <v>356.371244429408</v>
      </c>
      <c r="Y70" s="8">
        <f t="shared" si="28"/>
        <v>356.371244429408</v>
      </c>
      <c r="Z70" s="8">
        <f t="shared" si="28"/>
        <v>356.371244429408</v>
      </c>
    </row>
    <row r="71" spans="1:26">
      <c r="A71" s="3" t="s">
        <v>22</v>
      </c>
      <c r="B71">
        <f t="shared" ref="B71:Z71" si="29">B68-B70</f>
        <v>498.77642283</v>
      </c>
      <c r="C71">
        <f t="shared" si="29"/>
        <v>498.77642283</v>
      </c>
      <c r="D71">
        <f t="shared" si="29"/>
        <v>498.77642283</v>
      </c>
      <c r="E71">
        <f t="shared" si="29"/>
        <v>501.78416092</v>
      </c>
      <c r="F71">
        <f t="shared" si="29"/>
        <v>565.798934155</v>
      </c>
      <c r="G71">
        <f t="shared" si="29"/>
        <v>569.7038592175</v>
      </c>
      <c r="H71">
        <f t="shared" si="29"/>
        <v>573.99927678625</v>
      </c>
      <c r="I71">
        <f t="shared" si="29"/>
        <v>578.724236111875</v>
      </c>
      <c r="J71">
        <f t="shared" si="29"/>
        <v>550.715396571848</v>
      </c>
      <c r="K71">
        <f t="shared" si="29"/>
        <v>553.111967876032</v>
      </c>
      <c r="L71">
        <f t="shared" si="29"/>
        <v>555.748196310636</v>
      </c>
      <c r="M71">
        <f t="shared" si="29"/>
        <v>558.648047588699</v>
      </c>
      <c r="N71">
        <f t="shared" si="29"/>
        <v>561.837883994569</v>
      </c>
      <c r="O71">
        <f t="shared" si="29"/>
        <v>565.346704041026</v>
      </c>
      <c r="P71">
        <f t="shared" si="29"/>
        <v>569.206406092128</v>
      </c>
      <c r="Q71">
        <f t="shared" si="29"/>
        <v>573.452078348341</v>
      </c>
      <c r="R71">
        <f t="shared" si="29"/>
        <v>578.122317830175</v>
      </c>
      <c r="S71">
        <f t="shared" si="29"/>
        <v>583.259581260193</v>
      </c>
      <c r="T71">
        <f t="shared" si="29"/>
        <v>588.910571033212</v>
      </c>
      <c r="U71">
        <f t="shared" si="29"/>
        <v>588.910571033212</v>
      </c>
      <c r="V71">
        <f t="shared" si="29"/>
        <v>588.910571033212</v>
      </c>
      <c r="W71">
        <f t="shared" si="29"/>
        <v>588.910571033212</v>
      </c>
      <c r="X71">
        <f t="shared" si="29"/>
        <v>588.910571033212</v>
      </c>
      <c r="Y71">
        <f t="shared" si="29"/>
        <v>588.910571033212</v>
      </c>
      <c r="Z71">
        <f t="shared" si="29"/>
        <v>588.910571033212</v>
      </c>
    </row>
    <row r="73" spans="1:26">
      <c r="A73" s="3" t="s">
        <v>38</v>
      </c>
      <c r="B73">
        <f>B59*B69</f>
        <v>0</v>
      </c>
      <c r="C73">
        <f t="shared" ref="C73:Z73" si="30">C59*C69</f>
        <v>0</v>
      </c>
      <c r="D73">
        <f t="shared" si="30"/>
        <v>0</v>
      </c>
      <c r="E73">
        <f t="shared" si="30"/>
        <v>42.22397361</v>
      </c>
      <c r="F73">
        <f t="shared" si="30"/>
        <v>42.22397361</v>
      </c>
      <c r="G73">
        <f t="shared" si="30"/>
        <v>42.22397361</v>
      </c>
      <c r="H73">
        <f t="shared" si="30"/>
        <v>42.22397361</v>
      </c>
      <c r="I73">
        <f t="shared" si="30"/>
        <v>42.22397361</v>
      </c>
      <c r="J73">
        <f t="shared" si="30"/>
        <v>6.03199623</v>
      </c>
      <c r="K73">
        <f t="shared" si="30"/>
        <v>6.03199623</v>
      </c>
      <c r="L73">
        <f t="shared" si="30"/>
        <v>6.03199623</v>
      </c>
      <c r="M73">
        <f t="shared" si="30"/>
        <v>6.03199623</v>
      </c>
      <c r="N73">
        <f t="shared" si="30"/>
        <v>6.03199623</v>
      </c>
      <c r="O73">
        <f t="shared" si="30"/>
        <v>6.03199623</v>
      </c>
      <c r="P73">
        <f t="shared" si="30"/>
        <v>6.03199623</v>
      </c>
      <c r="Q73">
        <f t="shared" si="30"/>
        <v>6.03199623</v>
      </c>
      <c r="R73">
        <f t="shared" si="30"/>
        <v>6.03199623</v>
      </c>
      <c r="S73">
        <f t="shared" si="30"/>
        <v>6.03199623</v>
      </c>
      <c r="T73">
        <f t="shared" si="30"/>
        <v>6.03199623</v>
      </c>
      <c r="U73">
        <f t="shared" si="30"/>
        <v>6.03199623</v>
      </c>
      <c r="V73">
        <f t="shared" si="30"/>
        <v>6.03199623</v>
      </c>
      <c r="W73">
        <f t="shared" si="30"/>
        <v>6.03199623</v>
      </c>
      <c r="X73">
        <f t="shared" si="30"/>
        <v>6.03199623</v>
      </c>
      <c r="Y73">
        <f t="shared" si="30"/>
        <v>0</v>
      </c>
      <c r="Z73">
        <f t="shared" si="30"/>
        <v>0</v>
      </c>
    </row>
    <row r="75" spans="1:26">
      <c r="A75" s="3" t="s">
        <v>23</v>
      </c>
      <c r="B75">
        <f>B71-B55+B73</f>
        <v>354.92642283</v>
      </c>
      <c r="C75">
        <f t="shared" ref="C75:Z75" si="31">C71-C55+C73</f>
        <v>-4.83357716999996</v>
      </c>
      <c r="D75">
        <f t="shared" si="31"/>
        <v>426.80642283</v>
      </c>
      <c r="E75">
        <f t="shared" si="31"/>
        <v>544.00813453</v>
      </c>
      <c r="F75">
        <f t="shared" si="31"/>
        <v>608.022907765</v>
      </c>
      <c r="G75">
        <f t="shared" si="31"/>
        <v>611.9278328275</v>
      </c>
      <c r="H75">
        <f t="shared" si="31"/>
        <v>616.22325039625</v>
      </c>
      <c r="I75">
        <f t="shared" si="31"/>
        <v>620.948209721875</v>
      </c>
      <c r="J75">
        <f t="shared" si="31"/>
        <v>556.747392801848</v>
      </c>
      <c r="K75">
        <f t="shared" si="31"/>
        <v>559.143964106032</v>
      </c>
      <c r="L75">
        <f t="shared" si="31"/>
        <v>561.780192540636</v>
      </c>
      <c r="M75">
        <f t="shared" si="31"/>
        <v>564.680043818699</v>
      </c>
      <c r="N75">
        <f t="shared" si="31"/>
        <v>567.869880224569</v>
      </c>
      <c r="O75">
        <f t="shared" si="31"/>
        <v>571.378700271026</v>
      </c>
      <c r="P75">
        <f t="shared" si="31"/>
        <v>575.238402322128</v>
      </c>
      <c r="Q75">
        <f t="shared" si="31"/>
        <v>579.484074578341</v>
      </c>
      <c r="R75">
        <f t="shared" si="31"/>
        <v>584.154314060175</v>
      </c>
      <c r="S75">
        <f t="shared" si="31"/>
        <v>589.291577490193</v>
      </c>
      <c r="T75">
        <f t="shared" si="31"/>
        <v>594.942567263212</v>
      </c>
      <c r="U75">
        <f t="shared" si="31"/>
        <v>594.942567263212</v>
      </c>
      <c r="V75">
        <f t="shared" si="31"/>
        <v>594.942567263212</v>
      </c>
      <c r="W75">
        <f t="shared" si="31"/>
        <v>594.942567263212</v>
      </c>
      <c r="X75">
        <f t="shared" si="31"/>
        <v>594.942567263212</v>
      </c>
      <c r="Y75">
        <f t="shared" si="31"/>
        <v>588.910571033212</v>
      </c>
      <c r="Z75">
        <f t="shared" si="31"/>
        <v>588.910571033212</v>
      </c>
    </row>
    <row r="76" spans="1:26">
      <c r="A76" t="s">
        <v>24</v>
      </c>
      <c r="B76" s="6">
        <v>0.1</v>
      </c>
      <c r="C76" s="6">
        <v>0.1</v>
      </c>
      <c r="D76" s="6">
        <v>0.1</v>
      </c>
      <c r="E76" s="6">
        <v>0.1</v>
      </c>
      <c r="F76" s="6">
        <v>0.1</v>
      </c>
      <c r="G76" s="6">
        <v>0.1</v>
      </c>
      <c r="H76" s="6">
        <v>0.1</v>
      </c>
      <c r="I76" s="6">
        <v>0.1</v>
      </c>
      <c r="J76" s="6">
        <v>0.1</v>
      </c>
      <c r="K76" s="6">
        <v>0.1</v>
      </c>
      <c r="L76" s="6">
        <v>0.1</v>
      </c>
      <c r="M76" s="6">
        <v>0.1</v>
      </c>
      <c r="N76" s="6">
        <v>0.1</v>
      </c>
      <c r="O76" s="6">
        <v>0.1</v>
      </c>
      <c r="P76" s="6">
        <v>0.1</v>
      </c>
      <c r="Q76" s="6">
        <v>0.1</v>
      </c>
      <c r="R76" s="6">
        <v>0.1</v>
      </c>
      <c r="S76" s="6">
        <v>0.1</v>
      </c>
      <c r="T76" s="6">
        <v>0.1</v>
      </c>
      <c r="U76" s="6">
        <v>0.1</v>
      </c>
      <c r="V76" s="6">
        <v>0.1</v>
      </c>
      <c r="W76" s="6">
        <v>0.1</v>
      </c>
      <c r="X76" s="6">
        <v>0.1</v>
      </c>
      <c r="Y76" s="6">
        <v>0.1</v>
      </c>
      <c r="Z76" s="6">
        <v>0.1</v>
      </c>
    </row>
    <row r="77" spans="1:26">
      <c r="A77" s="3" t="s">
        <v>25</v>
      </c>
      <c r="B77">
        <f>B75/(1+B76)^(B38-$B$3)</f>
        <v>354.92642283</v>
      </c>
      <c r="C77">
        <f>C75/(1+C76)^(C38-$B$3)</f>
        <v>-4.39416106363632</v>
      </c>
      <c r="D77">
        <f>D75/(1+D76)^(D38-$B$3)</f>
        <v>352.73258085124</v>
      </c>
      <c r="E77">
        <f>E75/(1+E76)^(E38-$B$3)</f>
        <v>408.721363283246</v>
      </c>
      <c r="F77">
        <f>F75/(1+F76)^(F38-$B$3)</f>
        <v>415.28782717369</v>
      </c>
      <c r="G77">
        <f>G75/(1+G76)^(G38-$B$3)</f>
        <v>379.959039575973</v>
      </c>
      <c r="H77">
        <f>H75/(1+H76)^(H38-$B$3)</f>
        <v>347.841959941684</v>
      </c>
      <c r="I77">
        <f>I75/(1+I76)^(I38-$B$3)</f>
        <v>318.644614819603</v>
      </c>
      <c r="J77">
        <f>J75/(1+J76)^(J38-$B$3)</f>
        <v>259.726767654589</v>
      </c>
      <c r="K77">
        <f>K75/(1+K76)^(K38-$B$3)</f>
        <v>237.131623504718</v>
      </c>
      <c r="L77">
        <f>L75/(1+L76)^(L38-$B$3)</f>
        <v>216.590583368472</v>
      </c>
      <c r="M77">
        <f>M75/(1+M76)^(M38-$B$3)</f>
        <v>197.916910517339</v>
      </c>
      <c r="N77">
        <f>N75/(1+N76)^(N38-$B$3)</f>
        <v>180.940844289037</v>
      </c>
      <c r="O77">
        <f>O75/(1+O76)^(O38-$B$3)</f>
        <v>165.508056808761</v>
      </c>
      <c r="P77">
        <f>P75/(1+P76)^(P38-$B$3)</f>
        <v>151.478250008511</v>
      </c>
      <c r="Q77">
        <f>Q75/(1+Q76)^(Q38-$B$3)</f>
        <v>138.723880190102</v>
      </c>
      <c r="R77">
        <f>R75/(1+R76)^(R38-$B$3)</f>
        <v>127.128998537003</v>
      </c>
      <c r="S77">
        <f>S75/(1+S76)^(S38-$B$3)</f>
        <v>116.588197034185</v>
      </c>
      <c r="T77">
        <f>T75/(1+T76)^(T38-$B$3)</f>
        <v>107.005650213442</v>
      </c>
      <c r="U77">
        <f>U75/(1+U76)^(U38-$B$3)</f>
        <v>97.2778638304021</v>
      </c>
      <c r="V77">
        <f>V75/(1+V76)^(V38-$B$3)</f>
        <v>88.4344216640019</v>
      </c>
      <c r="W77">
        <f>W75/(1+W76)^(W38-$B$3)</f>
        <v>80.3949287854562</v>
      </c>
      <c r="X77">
        <f>X75/(1+X76)^(X38-$B$3)</f>
        <v>73.0862988958693</v>
      </c>
      <c r="Y77">
        <f>Y75/(1+Y76)^(Y38-$B$3)</f>
        <v>65.7684476785475</v>
      </c>
      <c r="Z77">
        <f>Z75/(1+Z76)^(Z38-$B$3)</f>
        <v>59.7894978895886</v>
      </c>
    </row>
    <row r="79" spans="1:2">
      <c r="A79" s="3" t="s">
        <v>39</v>
      </c>
      <c r="B79">
        <f>SUM(B77:Z77)</f>
        <v>4937.21086828183</v>
      </c>
    </row>
    <row r="84" ht="28.8" spans="1:1">
      <c r="A84" s="9" t="s">
        <v>40</v>
      </c>
    </row>
    <row r="85" ht="23.2" spans="1:6">
      <c r="A85" s="10" t="s">
        <v>41</v>
      </c>
      <c r="B85" s="8"/>
      <c r="C85" s="8"/>
      <c r="D85" s="8"/>
      <c r="E85" s="8"/>
      <c r="F85" s="8"/>
    </row>
    <row r="86" spans="1:26">
      <c r="A86" t="s">
        <v>2</v>
      </c>
      <c r="B86">
        <v>1992</v>
      </c>
      <c r="C86">
        <v>1993</v>
      </c>
      <c r="D86">
        <v>1994</v>
      </c>
      <c r="E86">
        <v>1995</v>
      </c>
      <c r="F86">
        <v>1996</v>
      </c>
      <c r="G86">
        <v>1997</v>
      </c>
      <c r="H86">
        <v>1998</v>
      </c>
      <c r="I86">
        <v>1999</v>
      </c>
      <c r="J86">
        <v>2000</v>
      </c>
      <c r="K86">
        <v>2001</v>
      </c>
      <c r="L86">
        <v>2002</v>
      </c>
      <c r="M86">
        <v>2003</v>
      </c>
      <c r="N86">
        <v>2004</v>
      </c>
      <c r="O86">
        <v>2005</v>
      </c>
      <c r="P86">
        <v>2006</v>
      </c>
      <c r="Q86">
        <v>2007</v>
      </c>
      <c r="R86">
        <v>2008</v>
      </c>
      <c r="S86">
        <v>2009</v>
      </c>
      <c r="T86">
        <v>2010</v>
      </c>
      <c r="U86">
        <v>2011</v>
      </c>
      <c r="V86">
        <v>2012</v>
      </c>
      <c r="W86">
        <v>2013</v>
      </c>
      <c r="X86">
        <v>2014</v>
      </c>
      <c r="Y86">
        <v>2015</v>
      </c>
      <c r="Z86">
        <v>2016</v>
      </c>
    </row>
    <row r="87" spans="1:26">
      <c r="A87" t="s">
        <v>3</v>
      </c>
      <c r="B87">
        <v>21551</v>
      </c>
      <c r="C87">
        <v>21551</v>
      </c>
      <c r="D87">
        <v>21551</v>
      </c>
      <c r="E87">
        <v>21551</v>
      </c>
      <c r="F87">
        <v>21551</v>
      </c>
      <c r="G87">
        <v>21551</v>
      </c>
      <c r="H87">
        <v>21551</v>
      </c>
      <c r="I87">
        <v>21551</v>
      </c>
      <c r="J87">
        <v>21551</v>
      </c>
      <c r="K87">
        <v>21551</v>
      </c>
      <c r="L87">
        <v>21551</v>
      </c>
      <c r="M87">
        <v>21551</v>
      </c>
      <c r="N87">
        <v>21551</v>
      </c>
      <c r="O87">
        <v>21551</v>
      </c>
      <c r="P87">
        <v>21551</v>
      </c>
      <c r="Q87">
        <v>21551</v>
      </c>
      <c r="R87">
        <v>21551</v>
      </c>
      <c r="S87">
        <v>21551</v>
      </c>
      <c r="T87">
        <v>21551</v>
      </c>
      <c r="U87">
        <v>21551</v>
      </c>
      <c r="V87">
        <v>21551</v>
      </c>
      <c r="W87">
        <v>21551</v>
      </c>
      <c r="X87">
        <v>21551</v>
      </c>
      <c r="Y87">
        <v>21551</v>
      </c>
      <c r="Z87">
        <v>21551</v>
      </c>
    </row>
    <row r="88" spans="1:26">
      <c r="A88" t="s">
        <v>4</v>
      </c>
      <c r="B88">
        <v>0.056</v>
      </c>
      <c r="C88">
        <v>0.056</v>
      </c>
      <c r="D88">
        <v>0.056</v>
      </c>
      <c r="E88">
        <v>0.056</v>
      </c>
      <c r="F88">
        <v>0.056</v>
      </c>
      <c r="G88">
        <v>0.056</v>
      </c>
      <c r="H88">
        <v>0.056</v>
      </c>
      <c r="I88">
        <v>0.056</v>
      </c>
      <c r="J88">
        <v>0.056</v>
      </c>
      <c r="K88">
        <v>0.056</v>
      </c>
      <c r="L88">
        <v>0.056</v>
      </c>
      <c r="M88">
        <v>0.056</v>
      </c>
      <c r="N88">
        <v>0.056</v>
      </c>
      <c r="O88">
        <v>0.056</v>
      </c>
      <c r="P88">
        <v>0.056</v>
      </c>
      <c r="Q88">
        <v>0.056</v>
      </c>
      <c r="R88">
        <v>0.056</v>
      </c>
      <c r="S88">
        <v>0.056</v>
      </c>
      <c r="T88">
        <v>0.056</v>
      </c>
      <c r="U88">
        <v>0.056</v>
      </c>
      <c r="V88">
        <v>0.056</v>
      </c>
      <c r="W88">
        <v>0.056</v>
      </c>
      <c r="X88">
        <v>0.056</v>
      </c>
      <c r="Y88">
        <v>0.056</v>
      </c>
      <c r="Z88">
        <v>0.056</v>
      </c>
    </row>
    <row r="89" spans="1:26">
      <c r="A89" s="13" t="s">
        <v>5</v>
      </c>
      <c r="B89">
        <f t="shared" ref="B89:Z89" si="32">B87*B88</f>
        <v>1206.856</v>
      </c>
      <c r="C89">
        <f t="shared" si="32"/>
        <v>1206.856</v>
      </c>
      <c r="D89">
        <f t="shared" si="32"/>
        <v>1206.856</v>
      </c>
      <c r="E89">
        <f t="shared" si="32"/>
        <v>1206.856</v>
      </c>
      <c r="F89">
        <f t="shared" si="32"/>
        <v>1206.856</v>
      </c>
      <c r="G89">
        <f t="shared" si="32"/>
        <v>1206.856</v>
      </c>
      <c r="H89">
        <f t="shared" si="32"/>
        <v>1206.856</v>
      </c>
      <c r="I89">
        <f t="shared" si="32"/>
        <v>1206.856</v>
      </c>
      <c r="J89">
        <f t="shared" si="32"/>
        <v>1206.856</v>
      </c>
      <c r="K89">
        <f t="shared" si="32"/>
        <v>1206.856</v>
      </c>
      <c r="L89">
        <f t="shared" si="32"/>
        <v>1206.856</v>
      </c>
      <c r="M89">
        <f t="shared" si="32"/>
        <v>1206.856</v>
      </c>
      <c r="N89">
        <f t="shared" si="32"/>
        <v>1206.856</v>
      </c>
      <c r="O89">
        <f t="shared" si="32"/>
        <v>1206.856</v>
      </c>
      <c r="P89">
        <f t="shared" si="32"/>
        <v>1206.856</v>
      </c>
      <c r="Q89">
        <f t="shared" si="32"/>
        <v>1206.856</v>
      </c>
      <c r="R89">
        <f t="shared" si="32"/>
        <v>1206.856</v>
      </c>
      <c r="S89">
        <f t="shared" si="32"/>
        <v>1206.856</v>
      </c>
      <c r="T89">
        <f t="shared" si="32"/>
        <v>1206.856</v>
      </c>
      <c r="U89">
        <f t="shared" si="32"/>
        <v>1206.856</v>
      </c>
      <c r="V89">
        <f t="shared" si="32"/>
        <v>1206.856</v>
      </c>
      <c r="W89">
        <f t="shared" si="32"/>
        <v>1206.856</v>
      </c>
      <c r="X89">
        <f t="shared" si="32"/>
        <v>1206.856</v>
      </c>
      <c r="Y89">
        <f t="shared" si="32"/>
        <v>1206.856</v>
      </c>
      <c r="Z89">
        <f t="shared" si="32"/>
        <v>1206.856</v>
      </c>
    </row>
    <row r="90" spans="1:26">
      <c r="A90" t="s">
        <v>6</v>
      </c>
      <c r="B90">
        <v>41.46</v>
      </c>
      <c r="C90">
        <v>41.46</v>
      </c>
      <c r="D90">
        <v>41.46</v>
      </c>
      <c r="E90">
        <v>41.46</v>
      </c>
      <c r="F90">
        <v>29.82</v>
      </c>
      <c r="G90">
        <v>29.82</v>
      </c>
      <c r="H90">
        <v>29.82</v>
      </c>
      <c r="I90">
        <v>29.82</v>
      </c>
      <c r="J90">
        <v>29.82</v>
      </c>
      <c r="K90">
        <v>29.82</v>
      </c>
      <c r="L90">
        <v>29.82</v>
      </c>
      <c r="M90">
        <v>29.82</v>
      </c>
      <c r="N90">
        <v>29.82</v>
      </c>
      <c r="O90">
        <v>29.82</v>
      </c>
      <c r="P90">
        <v>29.82</v>
      </c>
      <c r="Q90">
        <v>29.82</v>
      </c>
      <c r="R90">
        <v>29.82</v>
      </c>
      <c r="S90">
        <v>29.82</v>
      </c>
      <c r="T90">
        <v>29.82</v>
      </c>
      <c r="U90">
        <v>29.82</v>
      </c>
      <c r="V90">
        <v>29.82</v>
      </c>
      <c r="W90">
        <v>29.82</v>
      </c>
      <c r="X90">
        <v>29.82</v>
      </c>
      <c r="Y90">
        <v>29.82</v>
      </c>
      <c r="Z90">
        <v>29.82</v>
      </c>
    </row>
    <row r="91" spans="1:26">
      <c r="A91" t="s">
        <v>7</v>
      </c>
      <c r="B91">
        <v>8.338</v>
      </c>
      <c r="C91">
        <v>8.338</v>
      </c>
      <c r="D91">
        <v>8.338</v>
      </c>
      <c r="E91">
        <v>8.338</v>
      </c>
      <c r="F91">
        <v>8.338</v>
      </c>
      <c r="G91">
        <v>8.338</v>
      </c>
      <c r="H91">
        <v>8.338</v>
      </c>
      <c r="I91">
        <v>8.338</v>
      </c>
      <c r="J91">
        <v>8.338</v>
      </c>
      <c r="K91">
        <v>8.338</v>
      </c>
      <c r="L91">
        <v>8.338</v>
      </c>
      <c r="M91">
        <v>8.338</v>
      </c>
      <c r="N91">
        <v>8.338</v>
      </c>
      <c r="O91">
        <v>8.338</v>
      </c>
      <c r="P91">
        <v>8.338</v>
      </c>
      <c r="Q91">
        <v>8.338</v>
      </c>
      <c r="R91">
        <v>8.338</v>
      </c>
      <c r="S91">
        <v>8.338</v>
      </c>
      <c r="T91">
        <v>8.338</v>
      </c>
      <c r="U91">
        <v>8.338</v>
      </c>
      <c r="V91">
        <v>8.338</v>
      </c>
      <c r="W91">
        <v>8.338</v>
      </c>
      <c r="X91">
        <v>8.338</v>
      </c>
      <c r="Y91">
        <v>8.338</v>
      </c>
      <c r="Z91">
        <v>8.338</v>
      </c>
    </row>
    <row r="92" spans="1:26">
      <c r="A92" s="13" t="s">
        <v>8</v>
      </c>
      <c r="B92">
        <f t="shared" ref="B92:Z92" si="33">B90*B91</f>
        <v>345.69348</v>
      </c>
      <c r="C92">
        <f t="shared" si="33"/>
        <v>345.69348</v>
      </c>
      <c r="D92">
        <f t="shared" si="33"/>
        <v>345.69348</v>
      </c>
      <c r="E92">
        <f t="shared" si="33"/>
        <v>345.69348</v>
      </c>
      <c r="F92">
        <f t="shared" si="33"/>
        <v>248.63916</v>
      </c>
      <c r="G92">
        <f t="shared" si="33"/>
        <v>248.63916</v>
      </c>
      <c r="H92">
        <f t="shared" si="33"/>
        <v>248.63916</v>
      </c>
      <c r="I92">
        <f t="shared" si="33"/>
        <v>248.63916</v>
      </c>
      <c r="J92">
        <f t="shared" si="33"/>
        <v>248.63916</v>
      </c>
      <c r="K92">
        <f t="shared" si="33"/>
        <v>248.63916</v>
      </c>
      <c r="L92">
        <f t="shared" si="33"/>
        <v>248.63916</v>
      </c>
      <c r="M92">
        <f t="shared" si="33"/>
        <v>248.63916</v>
      </c>
      <c r="N92">
        <f t="shared" si="33"/>
        <v>248.63916</v>
      </c>
      <c r="O92">
        <f t="shared" si="33"/>
        <v>248.63916</v>
      </c>
      <c r="P92">
        <f t="shared" si="33"/>
        <v>248.63916</v>
      </c>
      <c r="Q92">
        <f t="shared" si="33"/>
        <v>248.63916</v>
      </c>
      <c r="R92">
        <f t="shared" si="33"/>
        <v>248.63916</v>
      </c>
      <c r="S92">
        <f t="shared" si="33"/>
        <v>248.63916</v>
      </c>
      <c r="T92">
        <f t="shared" si="33"/>
        <v>248.63916</v>
      </c>
      <c r="U92">
        <f t="shared" si="33"/>
        <v>248.63916</v>
      </c>
      <c r="V92">
        <f t="shared" si="33"/>
        <v>248.63916</v>
      </c>
      <c r="W92">
        <f t="shared" si="33"/>
        <v>248.63916</v>
      </c>
      <c r="X92">
        <f t="shared" si="33"/>
        <v>248.63916</v>
      </c>
      <c r="Y92">
        <f t="shared" si="33"/>
        <v>248.63916</v>
      </c>
      <c r="Z92">
        <f t="shared" si="33"/>
        <v>248.63916</v>
      </c>
    </row>
    <row r="93" spans="1:26">
      <c r="A93" t="s">
        <v>9</v>
      </c>
      <c r="B93">
        <v>0.00281</v>
      </c>
      <c r="C93">
        <v>0.00281</v>
      </c>
      <c r="D93">
        <v>0.00281</v>
      </c>
      <c r="E93">
        <v>0.00281</v>
      </c>
      <c r="F93">
        <v>0.00281</v>
      </c>
      <c r="G93">
        <v>0.00281</v>
      </c>
      <c r="H93">
        <v>0.00281</v>
      </c>
      <c r="I93">
        <v>0.00281</v>
      </c>
      <c r="J93">
        <v>0.00281</v>
      </c>
      <c r="K93">
        <v>0.00281</v>
      </c>
      <c r="L93">
        <v>0.00281</v>
      </c>
      <c r="M93">
        <v>0.00281</v>
      </c>
      <c r="N93">
        <v>0.00281</v>
      </c>
      <c r="O93">
        <v>0.00281</v>
      </c>
      <c r="P93">
        <v>0.00281</v>
      </c>
      <c r="Q93">
        <v>0.00281</v>
      </c>
      <c r="R93">
        <v>0.00281</v>
      </c>
      <c r="S93">
        <v>0.00281</v>
      </c>
      <c r="T93">
        <v>0.00281</v>
      </c>
      <c r="U93">
        <v>0.00281</v>
      </c>
      <c r="V93">
        <v>0.00281</v>
      </c>
      <c r="W93">
        <v>0.00281</v>
      </c>
      <c r="X93">
        <v>0.00281</v>
      </c>
      <c r="Y93">
        <v>0.00281</v>
      </c>
      <c r="Z93">
        <v>0.00281</v>
      </c>
    </row>
    <row r="94" spans="1:26">
      <c r="A94" s="3" t="s">
        <v>10</v>
      </c>
      <c r="B94">
        <f t="shared" ref="B94:Z94" si="34">B87*B93</f>
        <v>60.55831</v>
      </c>
      <c r="C94">
        <f t="shared" si="34"/>
        <v>60.55831</v>
      </c>
      <c r="D94">
        <f t="shared" si="34"/>
        <v>60.55831</v>
      </c>
      <c r="E94">
        <f t="shared" si="34"/>
        <v>60.55831</v>
      </c>
      <c r="F94">
        <f t="shared" si="34"/>
        <v>60.55831</v>
      </c>
      <c r="G94">
        <f t="shared" si="34"/>
        <v>60.55831</v>
      </c>
      <c r="H94">
        <f t="shared" si="34"/>
        <v>60.55831</v>
      </c>
      <c r="I94">
        <f t="shared" si="34"/>
        <v>60.55831</v>
      </c>
      <c r="J94">
        <f t="shared" si="34"/>
        <v>60.55831</v>
      </c>
      <c r="K94">
        <f t="shared" si="34"/>
        <v>60.55831</v>
      </c>
      <c r="L94">
        <f t="shared" si="34"/>
        <v>60.55831</v>
      </c>
      <c r="M94">
        <f t="shared" si="34"/>
        <v>60.55831</v>
      </c>
      <c r="N94">
        <f t="shared" si="34"/>
        <v>60.55831</v>
      </c>
      <c r="O94">
        <f t="shared" si="34"/>
        <v>60.55831</v>
      </c>
      <c r="P94">
        <f t="shared" si="34"/>
        <v>60.55831</v>
      </c>
      <c r="Q94">
        <f t="shared" si="34"/>
        <v>60.55831</v>
      </c>
      <c r="R94">
        <f t="shared" si="34"/>
        <v>60.55831</v>
      </c>
      <c r="S94">
        <f t="shared" si="34"/>
        <v>60.55831</v>
      </c>
      <c r="T94">
        <f t="shared" si="34"/>
        <v>60.55831</v>
      </c>
      <c r="U94">
        <f t="shared" si="34"/>
        <v>60.55831</v>
      </c>
      <c r="V94">
        <f t="shared" si="34"/>
        <v>60.55831</v>
      </c>
      <c r="W94">
        <f t="shared" si="34"/>
        <v>60.55831</v>
      </c>
      <c r="X94">
        <f t="shared" si="34"/>
        <v>60.55831</v>
      </c>
      <c r="Y94">
        <f t="shared" si="34"/>
        <v>60.55831</v>
      </c>
      <c r="Z94">
        <f t="shared" si="34"/>
        <v>60.55831</v>
      </c>
    </row>
    <row r="95" spans="1:26">
      <c r="A95" s="13" t="s">
        <v>11</v>
      </c>
      <c r="B95">
        <f t="shared" ref="B95:Z95" si="35">B89-B92-B94</f>
        <v>800.60421</v>
      </c>
      <c r="C95">
        <f t="shared" si="35"/>
        <v>800.60421</v>
      </c>
      <c r="D95">
        <f t="shared" si="35"/>
        <v>800.60421</v>
      </c>
      <c r="E95">
        <f t="shared" si="35"/>
        <v>800.60421</v>
      </c>
      <c r="F95">
        <f t="shared" si="35"/>
        <v>897.65853</v>
      </c>
      <c r="G95">
        <f t="shared" si="35"/>
        <v>897.65853</v>
      </c>
      <c r="H95">
        <f t="shared" si="35"/>
        <v>897.65853</v>
      </c>
      <c r="I95">
        <f t="shared" si="35"/>
        <v>897.65853</v>
      </c>
      <c r="J95">
        <f t="shared" si="35"/>
        <v>897.65853</v>
      </c>
      <c r="K95">
        <f t="shared" si="35"/>
        <v>897.65853</v>
      </c>
      <c r="L95">
        <f t="shared" si="35"/>
        <v>897.65853</v>
      </c>
      <c r="M95">
        <f t="shared" si="35"/>
        <v>897.65853</v>
      </c>
      <c r="N95">
        <f t="shared" si="35"/>
        <v>897.65853</v>
      </c>
      <c r="O95">
        <f t="shared" si="35"/>
        <v>897.65853</v>
      </c>
      <c r="P95">
        <f t="shared" si="35"/>
        <v>897.65853</v>
      </c>
      <c r="Q95">
        <f t="shared" si="35"/>
        <v>897.65853</v>
      </c>
      <c r="R95">
        <f t="shared" si="35"/>
        <v>897.65853</v>
      </c>
      <c r="S95">
        <f t="shared" si="35"/>
        <v>897.65853</v>
      </c>
      <c r="T95">
        <f t="shared" si="35"/>
        <v>897.65853</v>
      </c>
      <c r="U95">
        <f t="shared" si="35"/>
        <v>897.65853</v>
      </c>
      <c r="V95">
        <f t="shared" si="35"/>
        <v>897.65853</v>
      </c>
      <c r="W95">
        <f t="shared" si="35"/>
        <v>897.65853</v>
      </c>
      <c r="X95">
        <f t="shared" si="35"/>
        <v>897.65853</v>
      </c>
      <c r="Y95">
        <f t="shared" si="35"/>
        <v>897.65853</v>
      </c>
      <c r="Z95">
        <f t="shared" si="35"/>
        <v>897.65853</v>
      </c>
    </row>
    <row r="97" spans="1:26">
      <c r="A97" t="s">
        <v>29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0.13</v>
      </c>
      <c r="K97">
        <v>0.13</v>
      </c>
      <c r="L97">
        <v>0.13</v>
      </c>
      <c r="M97">
        <v>0.13</v>
      </c>
      <c r="N97">
        <v>0.13</v>
      </c>
      <c r="O97">
        <v>0.13</v>
      </c>
      <c r="P97">
        <v>0.13</v>
      </c>
      <c r="Q97">
        <v>0.13</v>
      </c>
      <c r="R97">
        <v>0.13</v>
      </c>
      <c r="S97">
        <v>0.13</v>
      </c>
      <c r="T97">
        <v>0.13</v>
      </c>
      <c r="U97">
        <v>0.13</v>
      </c>
      <c r="V97">
        <v>0.13</v>
      </c>
      <c r="W97">
        <v>0.13</v>
      </c>
      <c r="X97">
        <v>0.13</v>
      </c>
      <c r="Y97">
        <v>0.13</v>
      </c>
      <c r="Z97">
        <v>0.13</v>
      </c>
    </row>
    <row r="98" spans="1:26">
      <c r="A98" s="13" t="s">
        <v>30</v>
      </c>
      <c r="B98">
        <f t="shared" ref="B98:Z98" si="36">B97/100*B87</f>
        <v>0</v>
      </c>
      <c r="C98">
        <f t="shared" si="36"/>
        <v>0</v>
      </c>
      <c r="D98">
        <f t="shared" ref="D98:I98" si="37">D97/100*D87</f>
        <v>0</v>
      </c>
      <c r="E98">
        <f t="shared" si="37"/>
        <v>0</v>
      </c>
      <c r="F98">
        <f t="shared" si="37"/>
        <v>0</v>
      </c>
      <c r="G98">
        <f t="shared" si="37"/>
        <v>0</v>
      </c>
      <c r="H98">
        <f t="shared" si="37"/>
        <v>0</v>
      </c>
      <c r="I98">
        <f t="shared" si="37"/>
        <v>0</v>
      </c>
      <c r="J98">
        <f t="shared" si="36"/>
        <v>28.0163</v>
      </c>
      <c r="K98">
        <f t="shared" si="36"/>
        <v>28.0163</v>
      </c>
      <c r="L98">
        <f t="shared" si="36"/>
        <v>28.0163</v>
      </c>
      <c r="M98">
        <f t="shared" si="36"/>
        <v>28.0163</v>
      </c>
      <c r="N98">
        <f t="shared" si="36"/>
        <v>28.0163</v>
      </c>
      <c r="O98">
        <f t="shared" si="36"/>
        <v>28.0163</v>
      </c>
      <c r="P98">
        <f t="shared" si="36"/>
        <v>28.0163</v>
      </c>
      <c r="Q98">
        <f t="shared" si="36"/>
        <v>28.0163</v>
      </c>
      <c r="R98">
        <f t="shared" si="36"/>
        <v>28.0163</v>
      </c>
      <c r="S98">
        <f t="shared" si="36"/>
        <v>28.0163</v>
      </c>
      <c r="T98">
        <f t="shared" si="36"/>
        <v>28.0163</v>
      </c>
      <c r="U98">
        <f t="shared" si="36"/>
        <v>28.0163</v>
      </c>
      <c r="V98">
        <f t="shared" si="36"/>
        <v>28.0163</v>
      </c>
      <c r="W98">
        <f t="shared" si="36"/>
        <v>28.0163</v>
      </c>
      <c r="X98">
        <f t="shared" si="36"/>
        <v>28.0163</v>
      </c>
      <c r="Y98">
        <f t="shared" si="36"/>
        <v>28.0163</v>
      </c>
      <c r="Z98">
        <f t="shared" si="36"/>
        <v>28.0163</v>
      </c>
    </row>
    <row r="99" spans="1:26">
      <c r="A99" s="8" t="s">
        <v>31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0.02</v>
      </c>
      <c r="K99" s="6">
        <v>0.02</v>
      </c>
      <c r="L99" s="6">
        <v>0.02</v>
      </c>
      <c r="M99" s="6">
        <v>0.02</v>
      </c>
      <c r="N99" s="6">
        <v>0.02</v>
      </c>
      <c r="O99" s="6">
        <v>0.02</v>
      </c>
      <c r="P99" s="6">
        <v>0.02</v>
      </c>
      <c r="Q99" s="6">
        <v>0.02</v>
      </c>
      <c r="R99" s="6">
        <v>0.02</v>
      </c>
      <c r="S99" s="6">
        <v>0.02</v>
      </c>
      <c r="T99" s="6">
        <v>0.02</v>
      </c>
      <c r="U99" s="6">
        <v>0.02</v>
      </c>
      <c r="V99" s="6">
        <v>0.02</v>
      </c>
      <c r="W99" s="6">
        <v>0.02</v>
      </c>
      <c r="X99" s="6">
        <v>0.02</v>
      </c>
      <c r="Y99" s="6">
        <v>0.02</v>
      </c>
      <c r="Z99" s="6">
        <v>0.02</v>
      </c>
    </row>
    <row r="100" spans="1:26">
      <c r="A100" s="13" t="s">
        <v>32</v>
      </c>
      <c r="B100" s="8">
        <f t="shared" ref="B100:Z100" si="38">B99*B89</f>
        <v>0</v>
      </c>
      <c r="C100" s="8">
        <f t="shared" si="38"/>
        <v>0</v>
      </c>
      <c r="D100" s="8">
        <f t="shared" ref="D100:I100" si="39">D99*D89</f>
        <v>0</v>
      </c>
      <c r="E100" s="8">
        <f t="shared" si="39"/>
        <v>0</v>
      </c>
      <c r="F100" s="8">
        <f t="shared" si="39"/>
        <v>0</v>
      </c>
      <c r="G100" s="8">
        <f t="shared" si="39"/>
        <v>0</v>
      </c>
      <c r="H100" s="8">
        <f t="shared" si="39"/>
        <v>0</v>
      </c>
      <c r="I100" s="8">
        <f t="shared" si="39"/>
        <v>0</v>
      </c>
      <c r="J100" s="8">
        <f t="shared" si="38"/>
        <v>24.13712</v>
      </c>
      <c r="K100" s="8">
        <f t="shared" si="38"/>
        <v>24.13712</v>
      </c>
      <c r="L100" s="8">
        <f t="shared" si="38"/>
        <v>24.13712</v>
      </c>
      <c r="M100" s="8">
        <f t="shared" si="38"/>
        <v>24.13712</v>
      </c>
      <c r="N100" s="8">
        <f t="shared" si="38"/>
        <v>24.13712</v>
      </c>
      <c r="O100" s="8">
        <f t="shared" si="38"/>
        <v>24.13712</v>
      </c>
      <c r="P100" s="8">
        <f t="shared" si="38"/>
        <v>24.13712</v>
      </c>
      <c r="Q100" s="8">
        <f t="shared" si="38"/>
        <v>24.13712</v>
      </c>
      <c r="R100" s="8">
        <f t="shared" si="38"/>
        <v>24.13712</v>
      </c>
      <c r="S100" s="8">
        <f t="shared" si="38"/>
        <v>24.13712</v>
      </c>
      <c r="T100" s="8">
        <f t="shared" si="38"/>
        <v>24.13712</v>
      </c>
      <c r="U100" s="8">
        <f t="shared" si="38"/>
        <v>24.13712</v>
      </c>
      <c r="V100" s="8">
        <f t="shared" si="38"/>
        <v>24.13712</v>
      </c>
      <c r="W100" s="8">
        <f t="shared" si="38"/>
        <v>24.13712</v>
      </c>
      <c r="X100" s="8">
        <f t="shared" si="38"/>
        <v>24.13712</v>
      </c>
      <c r="Y100" s="8">
        <f t="shared" si="38"/>
        <v>24.13712</v>
      </c>
      <c r="Z100" s="8">
        <f t="shared" si="38"/>
        <v>24.13712</v>
      </c>
    </row>
    <row r="101" spans="1:26">
      <c r="A101" s="13" t="s">
        <v>33</v>
      </c>
      <c r="B101" s="8">
        <f t="shared" ref="B101:Z101" si="40">B98+B100</f>
        <v>0</v>
      </c>
      <c r="C101" s="8">
        <f t="shared" si="40"/>
        <v>0</v>
      </c>
      <c r="D101" s="8">
        <f t="shared" ref="D101:I101" si="41">D98+D100</f>
        <v>0</v>
      </c>
      <c r="E101" s="8">
        <f t="shared" si="41"/>
        <v>0</v>
      </c>
      <c r="F101" s="8">
        <f t="shared" si="41"/>
        <v>0</v>
      </c>
      <c r="G101" s="8">
        <f t="shared" si="41"/>
        <v>0</v>
      </c>
      <c r="H101" s="8">
        <f t="shared" si="41"/>
        <v>0</v>
      </c>
      <c r="I101" s="8">
        <f t="shared" si="41"/>
        <v>0</v>
      </c>
      <c r="J101" s="8">
        <f t="shared" si="40"/>
        <v>52.15342</v>
      </c>
      <c r="K101" s="8">
        <f t="shared" si="40"/>
        <v>52.15342</v>
      </c>
      <c r="L101" s="8">
        <f t="shared" si="40"/>
        <v>52.15342</v>
      </c>
      <c r="M101" s="8">
        <f t="shared" si="40"/>
        <v>52.15342</v>
      </c>
      <c r="N101" s="8">
        <f t="shared" si="40"/>
        <v>52.15342</v>
      </c>
      <c r="O101" s="8">
        <f t="shared" si="40"/>
        <v>52.15342</v>
      </c>
      <c r="P101" s="8">
        <f t="shared" si="40"/>
        <v>52.15342</v>
      </c>
      <c r="Q101" s="8">
        <f t="shared" si="40"/>
        <v>52.15342</v>
      </c>
      <c r="R101" s="8">
        <f t="shared" si="40"/>
        <v>52.15342</v>
      </c>
      <c r="S101" s="8">
        <f t="shared" si="40"/>
        <v>52.15342</v>
      </c>
      <c r="T101" s="8">
        <f t="shared" si="40"/>
        <v>52.15342</v>
      </c>
      <c r="U101" s="8">
        <f t="shared" si="40"/>
        <v>52.15342</v>
      </c>
      <c r="V101" s="8">
        <f t="shared" si="40"/>
        <v>52.15342</v>
      </c>
      <c r="W101" s="8">
        <f t="shared" si="40"/>
        <v>52.15342</v>
      </c>
      <c r="X101" s="8">
        <f t="shared" si="40"/>
        <v>52.15342</v>
      </c>
      <c r="Y101" s="8">
        <f t="shared" si="40"/>
        <v>52.15342</v>
      </c>
      <c r="Z101" s="8">
        <f t="shared" si="40"/>
        <v>52.15342</v>
      </c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13" t="s">
        <v>34</v>
      </c>
      <c r="B103">
        <v>0</v>
      </c>
      <c r="C103">
        <v>0</v>
      </c>
      <c r="D103">
        <v>0</v>
      </c>
      <c r="E103" s="8">
        <v>0</v>
      </c>
      <c r="F103" s="8">
        <v>0</v>
      </c>
      <c r="G103" s="8">
        <v>143.85</v>
      </c>
      <c r="H103" s="8">
        <v>503.61</v>
      </c>
      <c r="I103" s="8">
        <v>71.97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 t="s">
        <v>35</v>
      </c>
      <c r="B105" s="8">
        <f>G103*1.1^2+H103*1.1+I103*1</f>
        <v>799.9995</v>
      </c>
      <c r="C105" s="8">
        <f t="shared" ref="C105:Z105" si="42">B105</f>
        <v>799.9995</v>
      </c>
      <c r="D105" s="8">
        <f t="shared" si="42"/>
        <v>799.9995</v>
      </c>
      <c r="E105" s="8">
        <f t="shared" si="42"/>
        <v>799.9995</v>
      </c>
      <c r="F105" s="8">
        <f t="shared" si="42"/>
        <v>799.9995</v>
      </c>
      <c r="G105" s="8">
        <f t="shared" si="42"/>
        <v>799.9995</v>
      </c>
      <c r="H105" s="8">
        <f t="shared" si="42"/>
        <v>799.9995</v>
      </c>
      <c r="I105" s="8">
        <f t="shared" si="42"/>
        <v>799.9995</v>
      </c>
      <c r="J105" s="8">
        <f t="shared" si="42"/>
        <v>799.9995</v>
      </c>
      <c r="K105" s="8">
        <f t="shared" si="42"/>
        <v>799.9995</v>
      </c>
      <c r="L105" s="8">
        <f t="shared" si="42"/>
        <v>799.9995</v>
      </c>
      <c r="M105" s="8">
        <f t="shared" si="42"/>
        <v>799.9995</v>
      </c>
      <c r="N105" s="8">
        <f t="shared" si="42"/>
        <v>799.9995</v>
      </c>
      <c r="O105" s="8">
        <f t="shared" si="42"/>
        <v>799.9995</v>
      </c>
      <c r="P105" s="8">
        <f t="shared" si="42"/>
        <v>799.9995</v>
      </c>
      <c r="Q105" s="8">
        <f t="shared" si="42"/>
        <v>799.9995</v>
      </c>
      <c r="R105" s="8">
        <f t="shared" si="42"/>
        <v>799.9995</v>
      </c>
      <c r="S105" s="8">
        <f t="shared" si="42"/>
        <v>799.9995</v>
      </c>
      <c r="T105" s="8">
        <f t="shared" si="42"/>
        <v>799.9995</v>
      </c>
      <c r="U105" s="8">
        <f t="shared" si="42"/>
        <v>799.9995</v>
      </c>
      <c r="V105" s="8">
        <f t="shared" si="42"/>
        <v>799.9995</v>
      </c>
      <c r="W105" s="8">
        <f t="shared" si="42"/>
        <v>799.9995</v>
      </c>
      <c r="X105" s="8">
        <f t="shared" si="42"/>
        <v>799.9995</v>
      </c>
      <c r="Y105" s="8">
        <f t="shared" si="42"/>
        <v>799.9995</v>
      </c>
      <c r="Z105" s="8">
        <f t="shared" si="42"/>
        <v>799.9995</v>
      </c>
    </row>
    <row r="106" spans="1:26">
      <c r="A106" s="8" t="s">
        <v>36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0.14</v>
      </c>
      <c r="K106" s="6">
        <v>0.14</v>
      </c>
      <c r="L106" s="6">
        <v>0.14</v>
      </c>
      <c r="M106" s="6">
        <v>0.14</v>
      </c>
      <c r="N106" s="6">
        <v>0.14</v>
      </c>
      <c r="O106" s="6">
        <v>0.02</v>
      </c>
      <c r="P106" s="6">
        <v>0.02</v>
      </c>
      <c r="Q106" s="6">
        <v>0.02</v>
      </c>
      <c r="R106" s="6">
        <v>0.02</v>
      </c>
      <c r="S106" s="6">
        <v>0.02</v>
      </c>
      <c r="T106" s="6">
        <v>0.02</v>
      </c>
      <c r="U106" s="6">
        <v>0.02</v>
      </c>
      <c r="V106" s="6">
        <v>0.02</v>
      </c>
      <c r="W106" s="6">
        <v>0.02</v>
      </c>
      <c r="X106" s="6">
        <v>0.02</v>
      </c>
      <c r="Y106" s="6">
        <v>0.02</v>
      </c>
      <c r="Z106" s="6">
        <v>0.02</v>
      </c>
    </row>
    <row r="107" spans="1:26">
      <c r="A107" s="13" t="s">
        <v>37</v>
      </c>
      <c r="B107" s="8">
        <f t="shared" ref="B107:Z107" si="43">B105*B106</f>
        <v>0</v>
      </c>
      <c r="C107" s="8">
        <f t="shared" si="43"/>
        <v>0</v>
      </c>
      <c r="D107" s="8">
        <f t="shared" si="43"/>
        <v>0</v>
      </c>
      <c r="E107" s="8">
        <f t="shared" si="43"/>
        <v>0</v>
      </c>
      <c r="F107" s="8">
        <f t="shared" si="43"/>
        <v>0</v>
      </c>
      <c r="G107" s="8">
        <f t="shared" si="43"/>
        <v>0</v>
      </c>
      <c r="H107" s="8">
        <f t="shared" si="43"/>
        <v>0</v>
      </c>
      <c r="I107" s="8">
        <f t="shared" si="43"/>
        <v>0</v>
      </c>
      <c r="J107" s="8">
        <f t="shared" si="43"/>
        <v>111.99993</v>
      </c>
      <c r="K107" s="8">
        <f t="shared" si="43"/>
        <v>111.99993</v>
      </c>
      <c r="L107" s="8">
        <f t="shared" si="43"/>
        <v>111.99993</v>
      </c>
      <c r="M107" s="8">
        <f t="shared" si="43"/>
        <v>111.99993</v>
      </c>
      <c r="N107" s="8">
        <f t="shared" si="43"/>
        <v>111.99993</v>
      </c>
      <c r="O107" s="8">
        <f t="shared" si="43"/>
        <v>15.99999</v>
      </c>
      <c r="P107" s="8">
        <f t="shared" si="43"/>
        <v>15.99999</v>
      </c>
      <c r="Q107" s="8">
        <f t="shared" si="43"/>
        <v>15.99999</v>
      </c>
      <c r="R107" s="8">
        <f t="shared" si="43"/>
        <v>15.99999</v>
      </c>
      <c r="S107" s="8">
        <f t="shared" si="43"/>
        <v>15.99999</v>
      </c>
      <c r="T107" s="8">
        <f t="shared" si="43"/>
        <v>15.99999</v>
      </c>
      <c r="U107" s="8">
        <f t="shared" si="43"/>
        <v>15.99999</v>
      </c>
      <c r="V107" s="8">
        <f t="shared" si="43"/>
        <v>15.99999</v>
      </c>
      <c r="W107" s="8">
        <f t="shared" si="43"/>
        <v>15.99999</v>
      </c>
      <c r="X107" s="8">
        <f t="shared" si="43"/>
        <v>15.99999</v>
      </c>
      <c r="Y107" s="8">
        <f t="shared" si="43"/>
        <v>15.99999</v>
      </c>
      <c r="Z107" s="8">
        <f t="shared" si="43"/>
        <v>15.99999</v>
      </c>
    </row>
    <row r="109" spans="1:26">
      <c r="A109" t="s">
        <v>13</v>
      </c>
      <c r="B109">
        <v>266550</v>
      </c>
      <c r="C109">
        <v>266550</v>
      </c>
      <c r="D109">
        <v>266550</v>
      </c>
      <c r="E109">
        <v>266550</v>
      </c>
      <c r="F109">
        <v>266550</v>
      </c>
      <c r="G109">
        <v>266550</v>
      </c>
      <c r="H109">
        <v>266550</v>
      </c>
      <c r="I109">
        <v>266550</v>
      </c>
      <c r="J109">
        <v>26655</v>
      </c>
      <c r="K109">
        <v>26655</v>
      </c>
      <c r="L109">
        <v>26655</v>
      </c>
      <c r="M109">
        <v>26655</v>
      </c>
      <c r="N109">
        <v>26655</v>
      </c>
      <c r="O109">
        <v>26655</v>
      </c>
      <c r="P109">
        <v>26655</v>
      </c>
      <c r="Q109">
        <v>26655</v>
      </c>
      <c r="R109">
        <v>26655</v>
      </c>
      <c r="S109">
        <v>26655</v>
      </c>
      <c r="T109">
        <v>26655</v>
      </c>
      <c r="U109">
        <v>26655</v>
      </c>
      <c r="V109">
        <v>26655</v>
      </c>
      <c r="W109">
        <v>26655</v>
      </c>
      <c r="X109">
        <v>26655</v>
      </c>
      <c r="Y109">
        <v>26655</v>
      </c>
      <c r="Z109">
        <v>26655</v>
      </c>
    </row>
    <row r="110" spans="1:26">
      <c r="A110" t="s">
        <v>14</v>
      </c>
      <c r="B110">
        <v>266550</v>
      </c>
      <c r="C110">
        <v>266550</v>
      </c>
      <c r="D110">
        <v>266550</v>
      </c>
      <c r="E110">
        <v>254580</v>
      </c>
      <c r="F110">
        <v>254580</v>
      </c>
      <c r="G110">
        <v>254580</v>
      </c>
      <c r="H110">
        <v>254580</v>
      </c>
      <c r="I110">
        <v>254580</v>
      </c>
      <c r="J110">
        <v>122198</v>
      </c>
      <c r="K110">
        <v>122198</v>
      </c>
      <c r="L110">
        <v>122198</v>
      </c>
      <c r="M110">
        <v>122198</v>
      </c>
      <c r="N110">
        <v>122198</v>
      </c>
      <c r="O110">
        <v>122198</v>
      </c>
      <c r="P110">
        <v>122198</v>
      </c>
      <c r="Q110">
        <v>122198</v>
      </c>
      <c r="R110">
        <v>122198</v>
      </c>
      <c r="S110">
        <v>122198</v>
      </c>
      <c r="T110">
        <v>122198</v>
      </c>
      <c r="U110">
        <v>122198</v>
      </c>
      <c r="V110">
        <v>122198</v>
      </c>
      <c r="W110">
        <v>122198</v>
      </c>
      <c r="X110">
        <v>122198</v>
      </c>
      <c r="Y110">
        <v>122198</v>
      </c>
      <c r="Z110">
        <v>122198</v>
      </c>
    </row>
    <row r="111" spans="1:26">
      <c r="A111" t="s">
        <v>15</v>
      </c>
      <c r="B111">
        <f t="shared" ref="B111:Z111" si="44">B109-B110</f>
        <v>0</v>
      </c>
      <c r="C111">
        <f t="shared" si="44"/>
        <v>0</v>
      </c>
      <c r="D111">
        <f t="shared" si="44"/>
        <v>0</v>
      </c>
      <c r="E111">
        <f t="shared" si="44"/>
        <v>11970</v>
      </c>
      <c r="F111">
        <f t="shared" si="44"/>
        <v>11970</v>
      </c>
      <c r="G111">
        <f t="shared" si="44"/>
        <v>11970</v>
      </c>
      <c r="H111">
        <f t="shared" si="44"/>
        <v>11970</v>
      </c>
      <c r="I111">
        <f t="shared" si="44"/>
        <v>11970</v>
      </c>
      <c r="J111">
        <f t="shared" si="44"/>
        <v>-95543</v>
      </c>
      <c r="K111">
        <f t="shared" si="44"/>
        <v>-95543</v>
      </c>
      <c r="L111">
        <f t="shared" si="44"/>
        <v>-95543</v>
      </c>
      <c r="M111">
        <f t="shared" si="44"/>
        <v>-95543</v>
      </c>
      <c r="N111">
        <f t="shared" si="44"/>
        <v>-95543</v>
      </c>
      <c r="O111">
        <f t="shared" si="44"/>
        <v>-95543</v>
      </c>
      <c r="P111">
        <f t="shared" si="44"/>
        <v>-95543</v>
      </c>
      <c r="Q111">
        <f t="shared" si="44"/>
        <v>-95543</v>
      </c>
      <c r="R111">
        <f t="shared" si="44"/>
        <v>-95543</v>
      </c>
      <c r="S111">
        <f t="shared" si="44"/>
        <v>-95543</v>
      </c>
      <c r="T111">
        <f t="shared" si="44"/>
        <v>-95543</v>
      </c>
      <c r="U111">
        <f t="shared" si="44"/>
        <v>-95543</v>
      </c>
      <c r="V111">
        <f t="shared" si="44"/>
        <v>-95543</v>
      </c>
      <c r="W111">
        <f t="shared" si="44"/>
        <v>-95543</v>
      </c>
      <c r="X111">
        <f t="shared" si="44"/>
        <v>-95543</v>
      </c>
      <c r="Y111">
        <f t="shared" si="44"/>
        <v>-95543</v>
      </c>
      <c r="Z111">
        <f t="shared" si="44"/>
        <v>-95543</v>
      </c>
    </row>
    <row r="112" spans="1:26">
      <c r="A112" t="s">
        <v>16</v>
      </c>
      <c r="C112" s="6">
        <v>0.1</v>
      </c>
      <c r="D112" s="6">
        <v>0.1</v>
      </c>
      <c r="E112" s="6">
        <v>0.1</v>
      </c>
      <c r="F112" s="6">
        <v>0.1</v>
      </c>
      <c r="G112" s="6">
        <v>0.1</v>
      </c>
      <c r="H112" s="6">
        <v>0.1</v>
      </c>
      <c r="I112" s="6">
        <v>0.1</v>
      </c>
      <c r="J112" s="6">
        <v>0.1</v>
      </c>
      <c r="K112" s="6">
        <v>0.1</v>
      </c>
      <c r="L112" s="6">
        <v>0.1</v>
      </c>
      <c r="M112" s="6">
        <v>0.1</v>
      </c>
      <c r="N112" s="6">
        <v>0.1</v>
      </c>
      <c r="O112" s="6">
        <v>0.1</v>
      </c>
      <c r="P112" s="6">
        <v>0.1</v>
      </c>
      <c r="Q112" s="6">
        <v>0.1</v>
      </c>
      <c r="R112" s="6">
        <v>0.1</v>
      </c>
      <c r="S112" s="6">
        <v>0.1</v>
      </c>
      <c r="T112" s="6">
        <v>0.1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</row>
    <row r="113" spans="1:26">
      <c r="A113" t="s">
        <v>17</v>
      </c>
      <c r="E113">
        <v>250</v>
      </c>
      <c r="F113">
        <f t="shared" ref="F113:Z113" si="45">E113*(1+F112)</f>
        <v>275</v>
      </c>
      <c r="G113">
        <f t="shared" si="45"/>
        <v>302.5</v>
      </c>
      <c r="H113">
        <f t="shared" si="45"/>
        <v>332.75</v>
      </c>
      <c r="I113">
        <f t="shared" si="45"/>
        <v>366.025</v>
      </c>
      <c r="J113">
        <f t="shared" si="45"/>
        <v>402.6275</v>
      </c>
      <c r="K113">
        <f t="shared" si="45"/>
        <v>442.89025</v>
      </c>
      <c r="L113">
        <f t="shared" si="45"/>
        <v>487.179275</v>
      </c>
      <c r="M113">
        <f t="shared" si="45"/>
        <v>535.8972025</v>
      </c>
      <c r="N113">
        <f t="shared" si="45"/>
        <v>589.48692275</v>
      </c>
      <c r="O113">
        <f t="shared" si="45"/>
        <v>648.435615025</v>
      </c>
      <c r="P113">
        <f t="shared" si="45"/>
        <v>713.2791765275</v>
      </c>
      <c r="Q113">
        <f t="shared" si="45"/>
        <v>784.60709418025</v>
      </c>
      <c r="R113">
        <f t="shared" si="45"/>
        <v>863.067803598276</v>
      </c>
      <c r="S113">
        <f t="shared" si="45"/>
        <v>949.374583958103</v>
      </c>
      <c r="T113">
        <f t="shared" si="45"/>
        <v>1044.31204235391</v>
      </c>
      <c r="U113">
        <f t="shared" si="45"/>
        <v>1044.31204235391</v>
      </c>
      <c r="V113">
        <f t="shared" si="45"/>
        <v>1044.31204235391</v>
      </c>
      <c r="W113">
        <f t="shared" si="45"/>
        <v>1044.31204235391</v>
      </c>
      <c r="X113">
        <f t="shared" si="45"/>
        <v>1044.31204235391</v>
      </c>
      <c r="Y113">
        <f t="shared" si="45"/>
        <v>1044.31204235391</v>
      </c>
      <c r="Z113">
        <f t="shared" si="45"/>
        <v>1044.31204235391</v>
      </c>
    </row>
    <row r="114" spans="1:26">
      <c r="A114" s="13" t="s">
        <v>18</v>
      </c>
      <c r="B114">
        <f t="shared" ref="B114:Z114" si="46">B111*B113</f>
        <v>0</v>
      </c>
      <c r="C114">
        <f t="shared" si="46"/>
        <v>0</v>
      </c>
      <c r="D114">
        <f t="shared" si="46"/>
        <v>0</v>
      </c>
      <c r="E114">
        <f t="shared" si="46"/>
        <v>2992500</v>
      </c>
      <c r="F114">
        <f t="shared" si="46"/>
        <v>3291750</v>
      </c>
      <c r="G114">
        <f t="shared" si="46"/>
        <v>3620925</v>
      </c>
      <c r="H114">
        <f t="shared" si="46"/>
        <v>3983017.5</v>
      </c>
      <c r="I114">
        <f t="shared" si="46"/>
        <v>4381319.25</v>
      </c>
      <c r="J114">
        <f t="shared" si="46"/>
        <v>-38468239.2325</v>
      </c>
      <c r="K114">
        <f t="shared" si="46"/>
        <v>-42315063.15575</v>
      </c>
      <c r="L114">
        <f t="shared" si="46"/>
        <v>-46546569.471325</v>
      </c>
      <c r="M114">
        <f t="shared" si="46"/>
        <v>-51201226.4184575</v>
      </c>
      <c r="N114">
        <f t="shared" si="46"/>
        <v>-56321349.0603033</v>
      </c>
      <c r="O114">
        <f t="shared" si="46"/>
        <v>-61953483.9663336</v>
      </c>
      <c r="P114">
        <f t="shared" si="46"/>
        <v>-68148832.362967</v>
      </c>
      <c r="Q114">
        <f t="shared" si="46"/>
        <v>-74963715.5992637</v>
      </c>
      <c r="R114">
        <f t="shared" si="46"/>
        <v>-82460087.15919</v>
      </c>
      <c r="S114">
        <f t="shared" si="46"/>
        <v>-90706095.875109</v>
      </c>
      <c r="T114">
        <f t="shared" si="46"/>
        <v>-99776705.46262</v>
      </c>
      <c r="U114">
        <f t="shared" si="46"/>
        <v>-99776705.46262</v>
      </c>
      <c r="V114">
        <f t="shared" si="46"/>
        <v>-99776705.46262</v>
      </c>
      <c r="W114">
        <f t="shared" si="46"/>
        <v>-99776705.46262</v>
      </c>
      <c r="X114">
        <f t="shared" si="46"/>
        <v>-99776705.46262</v>
      </c>
      <c r="Y114">
        <f t="shared" si="46"/>
        <v>-99776705.46262</v>
      </c>
      <c r="Z114">
        <f t="shared" si="46"/>
        <v>-99776705.46262</v>
      </c>
    </row>
    <row r="116" spans="1:26">
      <c r="A116" t="s">
        <v>19</v>
      </c>
      <c r="B116">
        <f t="shared" ref="B116:Z116" si="47">B95-B101-B114/1000000</f>
        <v>800.60421</v>
      </c>
      <c r="C116">
        <f t="shared" si="47"/>
        <v>800.60421</v>
      </c>
      <c r="D116">
        <f t="shared" si="47"/>
        <v>800.60421</v>
      </c>
      <c r="E116">
        <f t="shared" si="47"/>
        <v>797.61171</v>
      </c>
      <c r="F116">
        <f t="shared" si="47"/>
        <v>894.36678</v>
      </c>
      <c r="G116">
        <f t="shared" si="47"/>
        <v>894.037605</v>
      </c>
      <c r="H116">
        <f t="shared" si="47"/>
        <v>893.6755125</v>
      </c>
      <c r="I116">
        <f t="shared" si="47"/>
        <v>893.27721075</v>
      </c>
      <c r="J116">
        <f t="shared" si="47"/>
        <v>883.9733492325</v>
      </c>
      <c r="K116">
        <f t="shared" si="47"/>
        <v>887.82017315575</v>
      </c>
      <c r="L116">
        <f t="shared" si="47"/>
        <v>892.051679471325</v>
      </c>
      <c r="M116">
        <f t="shared" si="47"/>
        <v>896.706336418458</v>
      </c>
      <c r="N116">
        <f t="shared" si="47"/>
        <v>901.826459060303</v>
      </c>
      <c r="O116">
        <f t="shared" si="47"/>
        <v>907.458593966334</v>
      </c>
      <c r="P116">
        <f t="shared" si="47"/>
        <v>913.653942362967</v>
      </c>
      <c r="Q116">
        <f t="shared" si="47"/>
        <v>920.468825599264</v>
      </c>
      <c r="R116">
        <f t="shared" si="47"/>
        <v>927.96519715919</v>
      </c>
      <c r="S116">
        <f t="shared" si="47"/>
        <v>936.211205875109</v>
      </c>
      <c r="T116">
        <f t="shared" si="47"/>
        <v>945.28181546262</v>
      </c>
      <c r="U116">
        <f t="shared" si="47"/>
        <v>945.28181546262</v>
      </c>
      <c r="V116">
        <f t="shared" si="47"/>
        <v>945.28181546262</v>
      </c>
      <c r="W116">
        <f t="shared" si="47"/>
        <v>945.28181546262</v>
      </c>
      <c r="X116">
        <f t="shared" si="47"/>
        <v>945.28181546262</v>
      </c>
      <c r="Y116">
        <f t="shared" si="47"/>
        <v>945.28181546262</v>
      </c>
      <c r="Z116">
        <f t="shared" si="47"/>
        <v>945.28181546262</v>
      </c>
    </row>
    <row r="117" spans="1:26">
      <c r="A117" t="s">
        <v>20</v>
      </c>
      <c r="B117" s="7">
        <v>0.377</v>
      </c>
      <c r="C117" s="7">
        <v>0.377</v>
      </c>
      <c r="D117" s="7">
        <v>0.377</v>
      </c>
      <c r="E117" s="7">
        <v>0.377</v>
      </c>
      <c r="F117" s="7">
        <v>0.377</v>
      </c>
      <c r="G117" s="7">
        <v>0.377</v>
      </c>
      <c r="H117" s="7">
        <v>0.377</v>
      </c>
      <c r="I117" s="7">
        <v>0.377</v>
      </c>
      <c r="J117" s="7">
        <v>0.377</v>
      </c>
      <c r="K117" s="7">
        <v>0.377</v>
      </c>
      <c r="L117" s="7">
        <v>0.377</v>
      </c>
      <c r="M117" s="7">
        <v>0.377</v>
      </c>
      <c r="N117" s="7">
        <v>0.377</v>
      </c>
      <c r="O117" s="7">
        <v>0.377</v>
      </c>
      <c r="P117" s="7">
        <v>0.377</v>
      </c>
      <c r="Q117" s="7">
        <v>0.377</v>
      </c>
      <c r="R117" s="7">
        <v>0.377</v>
      </c>
      <c r="S117" s="7">
        <v>0.377</v>
      </c>
      <c r="T117" s="7">
        <v>0.377</v>
      </c>
      <c r="U117" s="7">
        <v>0.377</v>
      </c>
      <c r="V117" s="7">
        <v>0.377</v>
      </c>
      <c r="W117" s="7">
        <v>0.377</v>
      </c>
      <c r="X117" s="7">
        <v>0.377</v>
      </c>
      <c r="Y117" s="7">
        <v>0.377</v>
      </c>
      <c r="Z117" s="7">
        <v>0.377</v>
      </c>
    </row>
    <row r="118" spans="1:26">
      <c r="A118" t="s">
        <v>21</v>
      </c>
      <c r="B118" s="8">
        <f t="shared" ref="B118:Z118" si="48">B116*B117</f>
        <v>301.82778717</v>
      </c>
      <c r="C118" s="8">
        <f t="shared" si="48"/>
        <v>301.82778717</v>
      </c>
      <c r="D118" s="8">
        <f t="shared" si="48"/>
        <v>301.82778717</v>
      </c>
      <c r="E118" s="8">
        <f t="shared" si="48"/>
        <v>300.69961467</v>
      </c>
      <c r="F118" s="8">
        <f t="shared" si="48"/>
        <v>337.17627606</v>
      </c>
      <c r="G118" s="8">
        <f t="shared" si="48"/>
        <v>337.052177085</v>
      </c>
      <c r="H118" s="8">
        <f t="shared" si="48"/>
        <v>336.9156682125</v>
      </c>
      <c r="I118" s="8">
        <f t="shared" si="48"/>
        <v>336.76550845275</v>
      </c>
      <c r="J118" s="8">
        <f t="shared" si="48"/>
        <v>333.257952660653</v>
      </c>
      <c r="K118" s="8">
        <f t="shared" si="48"/>
        <v>334.708205279718</v>
      </c>
      <c r="L118" s="8">
        <f t="shared" si="48"/>
        <v>336.30348316069</v>
      </c>
      <c r="M118" s="8">
        <f t="shared" si="48"/>
        <v>338.058288829759</v>
      </c>
      <c r="N118" s="8">
        <f t="shared" si="48"/>
        <v>339.988575065734</v>
      </c>
      <c r="O118" s="8">
        <f t="shared" si="48"/>
        <v>342.111889925308</v>
      </c>
      <c r="P118" s="8">
        <f t="shared" si="48"/>
        <v>344.447536270839</v>
      </c>
      <c r="Q118" s="8">
        <f t="shared" si="48"/>
        <v>347.016747250922</v>
      </c>
      <c r="R118" s="8">
        <f t="shared" si="48"/>
        <v>349.842879329015</v>
      </c>
      <c r="S118" s="8">
        <f t="shared" si="48"/>
        <v>352.951624614916</v>
      </c>
      <c r="T118" s="8">
        <f t="shared" si="48"/>
        <v>356.371244429408</v>
      </c>
      <c r="U118" s="8">
        <f t="shared" si="48"/>
        <v>356.371244429408</v>
      </c>
      <c r="V118" s="8">
        <f t="shared" si="48"/>
        <v>356.371244429408</v>
      </c>
      <c r="W118" s="8">
        <f t="shared" si="48"/>
        <v>356.371244429408</v>
      </c>
      <c r="X118" s="8">
        <f t="shared" si="48"/>
        <v>356.371244429408</v>
      </c>
      <c r="Y118" s="8">
        <f t="shared" si="48"/>
        <v>356.371244429408</v>
      </c>
      <c r="Z118" s="8">
        <f t="shared" si="48"/>
        <v>356.371244429408</v>
      </c>
    </row>
    <row r="119" spans="1:26">
      <c r="A119" s="13" t="s">
        <v>22</v>
      </c>
      <c r="B119">
        <f t="shared" ref="B119:Z119" si="49">B116-B118</f>
        <v>498.77642283</v>
      </c>
      <c r="C119">
        <f t="shared" si="49"/>
        <v>498.77642283</v>
      </c>
      <c r="D119">
        <f t="shared" si="49"/>
        <v>498.77642283</v>
      </c>
      <c r="E119">
        <f t="shared" si="49"/>
        <v>496.91209533</v>
      </c>
      <c r="F119">
        <f t="shared" si="49"/>
        <v>557.19050394</v>
      </c>
      <c r="G119">
        <f t="shared" si="49"/>
        <v>556.985427915</v>
      </c>
      <c r="H119">
        <f t="shared" si="49"/>
        <v>556.7598442875</v>
      </c>
      <c r="I119">
        <f t="shared" si="49"/>
        <v>556.51170229725</v>
      </c>
      <c r="J119">
        <f t="shared" si="49"/>
        <v>550.715396571848</v>
      </c>
      <c r="K119">
        <f t="shared" si="49"/>
        <v>553.111967876032</v>
      </c>
      <c r="L119">
        <f t="shared" si="49"/>
        <v>555.748196310636</v>
      </c>
      <c r="M119">
        <f t="shared" si="49"/>
        <v>558.648047588699</v>
      </c>
      <c r="N119">
        <f t="shared" si="49"/>
        <v>561.837883994569</v>
      </c>
      <c r="O119">
        <f t="shared" si="49"/>
        <v>565.346704041026</v>
      </c>
      <c r="P119">
        <f t="shared" si="49"/>
        <v>569.206406092128</v>
      </c>
      <c r="Q119">
        <f t="shared" si="49"/>
        <v>573.452078348341</v>
      </c>
      <c r="R119">
        <f t="shared" si="49"/>
        <v>578.122317830175</v>
      </c>
      <c r="S119">
        <f t="shared" si="49"/>
        <v>583.259581260193</v>
      </c>
      <c r="T119">
        <f t="shared" si="49"/>
        <v>588.910571033212</v>
      </c>
      <c r="U119">
        <f t="shared" si="49"/>
        <v>588.910571033212</v>
      </c>
      <c r="V119">
        <f t="shared" si="49"/>
        <v>588.910571033212</v>
      </c>
      <c r="W119">
        <f t="shared" si="49"/>
        <v>588.910571033212</v>
      </c>
      <c r="X119">
        <f t="shared" si="49"/>
        <v>588.910571033212</v>
      </c>
      <c r="Y119">
        <f t="shared" si="49"/>
        <v>588.910571033212</v>
      </c>
      <c r="Z119">
        <f t="shared" si="49"/>
        <v>588.910571033212</v>
      </c>
    </row>
    <row r="121" spans="1:26">
      <c r="A121" s="13" t="s">
        <v>38</v>
      </c>
      <c r="B121">
        <f t="shared" ref="B121:Z121" si="50">B107*B117</f>
        <v>0</v>
      </c>
      <c r="C121">
        <f t="shared" si="50"/>
        <v>0</v>
      </c>
      <c r="D121">
        <f t="shared" si="50"/>
        <v>0</v>
      </c>
      <c r="E121">
        <f t="shared" si="50"/>
        <v>0</v>
      </c>
      <c r="F121">
        <f t="shared" si="50"/>
        <v>0</v>
      </c>
      <c r="G121">
        <f t="shared" si="50"/>
        <v>0</v>
      </c>
      <c r="H121">
        <f t="shared" si="50"/>
        <v>0</v>
      </c>
      <c r="I121">
        <f t="shared" si="50"/>
        <v>0</v>
      </c>
      <c r="J121">
        <f t="shared" si="50"/>
        <v>42.22397361</v>
      </c>
      <c r="K121">
        <f t="shared" si="50"/>
        <v>42.22397361</v>
      </c>
      <c r="L121">
        <f t="shared" si="50"/>
        <v>42.22397361</v>
      </c>
      <c r="M121">
        <f t="shared" si="50"/>
        <v>42.22397361</v>
      </c>
      <c r="N121">
        <f t="shared" si="50"/>
        <v>42.22397361</v>
      </c>
      <c r="O121">
        <f t="shared" si="50"/>
        <v>6.03199623</v>
      </c>
      <c r="P121">
        <f t="shared" si="50"/>
        <v>6.03199623</v>
      </c>
      <c r="Q121">
        <f t="shared" si="50"/>
        <v>6.03199623</v>
      </c>
      <c r="R121">
        <f t="shared" si="50"/>
        <v>6.03199623</v>
      </c>
      <c r="S121">
        <f t="shared" si="50"/>
        <v>6.03199623</v>
      </c>
      <c r="T121">
        <f t="shared" si="50"/>
        <v>6.03199623</v>
      </c>
      <c r="U121">
        <f t="shared" si="50"/>
        <v>6.03199623</v>
      </c>
      <c r="V121">
        <f t="shared" si="50"/>
        <v>6.03199623</v>
      </c>
      <c r="W121">
        <f t="shared" si="50"/>
        <v>6.03199623</v>
      </c>
      <c r="X121">
        <f t="shared" si="50"/>
        <v>6.03199623</v>
      </c>
      <c r="Y121">
        <f t="shared" si="50"/>
        <v>6.03199623</v>
      </c>
      <c r="Z121">
        <f t="shared" si="50"/>
        <v>6.03199623</v>
      </c>
    </row>
    <row r="123" spans="1:26">
      <c r="A123" s="13" t="s">
        <v>23</v>
      </c>
      <c r="B123">
        <f>B119-B103+B121</f>
        <v>498.77642283</v>
      </c>
      <c r="C123">
        <f>C119-C103+C121</f>
        <v>498.77642283</v>
      </c>
      <c r="D123">
        <f>D119-D103+D121</f>
        <v>498.77642283</v>
      </c>
      <c r="E123">
        <f t="shared" ref="E123:Z123" si="51">E119-E103+E121</f>
        <v>496.91209533</v>
      </c>
      <c r="F123">
        <f t="shared" si="51"/>
        <v>557.19050394</v>
      </c>
      <c r="G123">
        <f t="shared" si="51"/>
        <v>413.135427915</v>
      </c>
      <c r="H123">
        <f t="shared" si="51"/>
        <v>53.1498442875001</v>
      </c>
      <c r="I123">
        <f t="shared" si="51"/>
        <v>484.54170229725</v>
      </c>
      <c r="J123">
        <f t="shared" si="51"/>
        <v>592.939370181848</v>
      </c>
      <c r="K123">
        <f t="shared" si="51"/>
        <v>595.335941486032</v>
      </c>
      <c r="L123">
        <f t="shared" si="51"/>
        <v>597.972169920636</v>
      </c>
      <c r="M123">
        <f t="shared" si="51"/>
        <v>600.872021198699</v>
      </c>
      <c r="N123">
        <f t="shared" si="51"/>
        <v>604.061857604569</v>
      </c>
      <c r="O123">
        <f t="shared" si="51"/>
        <v>571.378700271026</v>
      </c>
      <c r="P123">
        <f t="shared" si="51"/>
        <v>575.238402322128</v>
      </c>
      <c r="Q123">
        <f t="shared" si="51"/>
        <v>579.484074578341</v>
      </c>
      <c r="R123">
        <f t="shared" si="51"/>
        <v>584.154314060175</v>
      </c>
      <c r="S123">
        <f t="shared" si="51"/>
        <v>589.291577490193</v>
      </c>
      <c r="T123">
        <f t="shared" si="51"/>
        <v>594.942567263212</v>
      </c>
      <c r="U123">
        <f t="shared" si="51"/>
        <v>594.942567263212</v>
      </c>
      <c r="V123">
        <f t="shared" si="51"/>
        <v>594.942567263212</v>
      </c>
      <c r="W123">
        <f t="shared" si="51"/>
        <v>594.942567263212</v>
      </c>
      <c r="X123">
        <f t="shared" si="51"/>
        <v>594.942567263212</v>
      </c>
      <c r="Y123">
        <f t="shared" si="51"/>
        <v>594.942567263212</v>
      </c>
      <c r="Z123">
        <f t="shared" si="51"/>
        <v>594.942567263212</v>
      </c>
    </row>
    <row r="124" spans="1:26">
      <c r="A124" t="s">
        <v>24</v>
      </c>
      <c r="B124" s="6">
        <v>0.1</v>
      </c>
      <c r="C124" s="6">
        <v>0.1</v>
      </c>
      <c r="D124" s="6">
        <v>0.1</v>
      </c>
      <c r="E124" s="6">
        <v>0.1</v>
      </c>
      <c r="F124" s="6">
        <v>0.1</v>
      </c>
      <c r="G124" s="6">
        <v>0.1</v>
      </c>
      <c r="H124" s="6">
        <v>0.1</v>
      </c>
      <c r="I124" s="6">
        <v>0.1</v>
      </c>
      <c r="J124" s="6">
        <v>0.1</v>
      </c>
      <c r="K124" s="6">
        <v>0.1</v>
      </c>
      <c r="L124" s="6">
        <v>0.1</v>
      </c>
      <c r="M124" s="6">
        <v>0.1</v>
      </c>
      <c r="N124" s="6">
        <v>0.1</v>
      </c>
      <c r="O124" s="6">
        <v>0.1</v>
      </c>
      <c r="P124" s="6">
        <v>0.1</v>
      </c>
      <c r="Q124" s="6">
        <v>0.1</v>
      </c>
      <c r="R124" s="6">
        <v>0.1</v>
      </c>
      <c r="S124" s="6">
        <v>0.1</v>
      </c>
      <c r="T124" s="6">
        <v>0.1</v>
      </c>
      <c r="U124" s="6">
        <v>0.1</v>
      </c>
      <c r="V124" s="6">
        <v>0.1</v>
      </c>
      <c r="W124" s="6">
        <v>0.1</v>
      </c>
      <c r="X124" s="6">
        <v>0.1</v>
      </c>
      <c r="Y124" s="6">
        <v>0.1</v>
      </c>
      <c r="Z124" s="6">
        <v>0.1</v>
      </c>
    </row>
    <row r="125" spans="1:26">
      <c r="A125" s="13" t="s">
        <v>25</v>
      </c>
      <c r="B125">
        <f>B123/(1+B124)^(B86-$B$3)</f>
        <v>498.77642283</v>
      </c>
      <c r="C125">
        <f>C123/(1+C124)^(C86-$B$3)</f>
        <v>453.433111663636</v>
      </c>
      <c r="D125">
        <f>D123/(1+D124)^(D86-$B$3)</f>
        <v>412.211919694215</v>
      </c>
      <c r="E125">
        <f>E123/(1+E124)^(E86-$B$3)</f>
        <v>373.337411968445</v>
      </c>
      <c r="F125">
        <f>F123/(1+F124)^(F86-$B$3)</f>
        <v>380.568611392664</v>
      </c>
      <c r="G125">
        <f>G123/(1+G124)^(G86-$B$3)</f>
        <v>256.524596503592</v>
      </c>
      <c r="H125">
        <f>H123/(1+H124)^(H86-$B$3)</f>
        <v>30.0017014867115</v>
      </c>
      <c r="I125">
        <f>I123/(1+I124)^(I86-$B$3)</f>
        <v>248.64650815516</v>
      </c>
      <c r="J125">
        <f>J123/(1+J124)^(J86-$B$3)</f>
        <v>276.610592206743</v>
      </c>
      <c r="K125">
        <f>K123/(1+K124)^(K86-$B$3)</f>
        <v>252.480554915767</v>
      </c>
      <c r="L125">
        <f>L123/(1+L124)^(L86-$B$3)</f>
        <v>230.544157378517</v>
      </c>
      <c r="M125">
        <f>M123/(1+M124)^(M86-$B$3)</f>
        <v>210.601977799198</v>
      </c>
      <c r="N125">
        <f>N123/(1+N124)^(N86-$B$3)</f>
        <v>192.472723636181</v>
      </c>
      <c r="O125">
        <f>O123/(1+O124)^(O86-$B$3)</f>
        <v>165.508056808761</v>
      </c>
      <c r="P125">
        <f>P123/(1+P124)^(P86-$B$3)</f>
        <v>151.478250008511</v>
      </c>
      <c r="Q125">
        <f>Q123/(1+Q124)^(Q86-$B$3)</f>
        <v>138.723880190102</v>
      </c>
      <c r="R125">
        <f>R123/(1+R124)^(R86-$B$3)</f>
        <v>127.128998537003</v>
      </c>
      <c r="S125">
        <f>S123/(1+S124)^(S86-$B$3)</f>
        <v>116.588197034185</v>
      </c>
      <c r="T125">
        <f>T123/(1+T124)^(T86-$B$3)</f>
        <v>107.005650213442</v>
      </c>
      <c r="U125">
        <f>U123/(1+U124)^(U86-$B$3)</f>
        <v>97.2778638304021</v>
      </c>
      <c r="V125">
        <f>V123/(1+V124)^(V86-$B$3)</f>
        <v>88.4344216640019</v>
      </c>
      <c r="W125">
        <f>W123/(1+W124)^(W86-$B$3)</f>
        <v>80.3949287854562</v>
      </c>
      <c r="X125">
        <f>X123/(1+X124)^(X86-$B$3)</f>
        <v>73.0862988958693</v>
      </c>
      <c r="Y125">
        <f>Y123/(1+Y124)^(Y86-$B$3)</f>
        <v>66.4420899053357</v>
      </c>
      <c r="Z125">
        <f>Z123/(1+Z124)^(Z86-$B$3)</f>
        <v>60.4018999139416</v>
      </c>
    </row>
    <row r="127" spans="1:2">
      <c r="A127" s="13" t="s">
        <v>42</v>
      </c>
      <c r="B127">
        <f>SUM(B125:Z125)</f>
        <v>5088.68082541784</v>
      </c>
    </row>
    <row r="129" spans="1:26">
      <c r="A129" s="14" t="s">
        <v>43</v>
      </c>
      <c r="B129">
        <f>-B101-B114/1000000</f>
        <v>0</v>
      </c>
      <c r="C129">
        <f t="shared" ref="C129:Z129" si="52">-C101-C114/1000000</f>
        <v>0</v>
      </c>
      <c r="D129">
        <f t="shared" si="52"/>
        <v>0</v>
      </c>
      <c r="E129">
        <f t="shared" si="52"/>
        <v>-2.9925</v>
      </c>
      <c r="F129">
        <f t="shared" si="52"/>
        <v>-3.29175</v>
      </c>
      <c r="G129">
        <f t="shared" si="52"/>
        <v>-3.620925</v>
      </c>
      <c r="H129">
        <f t="shared" si="52"/>
        <v>-3.9830175</v>
      </c>
      <c r="I129">
        <f t="shared" si="52"/>
        <v>-4.38131925</v>
      </c>
      <c r="J129">
        <f t="shared" si="52"/>
        <v>-13.6851807675</v>
      </c>
      <c r="K129">
        <f t="shared" si="52"/>
        <v>-9.83835684425</v>
      </c>
      <c r="L129">
        <f t="shared" si="52"/>
        <v>-5.606850528675</v>
      </c>
      <c r="M129">
        <f t="shared" si="52"/>
        <v>-0.952193581542495</v>
      </c>
      <c r="N129">
        <f t="shared" si="52"/>
        <v>4.1679290603033</v>
      </c>
      <c r="O129">
        <f t="shared" si="52"/>
        <v>9.8000639663336</v>
      </c>
      <c r="P129">
        <f t="shared" si="52"/>
        <v>15.995412362967</v>
      </c>
      <c r="Q129">
        <f t="shared" si="52"/>
        <v>22.8102955992637</v>
      </c>
      <c r="R129">
        <f t="shared" si="52"/>
        <v>30.30666715919</v>
      </c>
      <c r="S129">
        <f t="shared" si="52"/>
        <v>38.552675875109</v>
      </c>
      <c r="T129">
        <f t="shared" si="52"/>
        <v>47.62328546262</v>
      </c>
      <c r="U129">
        <f t="shared" si="52"/>
        <v>47.62328546262</v>
      </c>
      <c r="V129">
        <f t="shared" si="52"/>
        <v>47.62328546262</v>
      </c>
      <c r="W129">
        <f t="shared" si="52"/>
        <v>47.62328546262</v>
      </c>
      <c r="X129">
        <f t="shared" si="52"/>
        <v>47.62328546262</v>
      </c>
      <c r="Y129">
        <f t="shared" si="52"/>
        <v>47.62328546262</v>
      </c>
      <c r="Z129">
        <f t="shared" si="52"/>
        <v>47.62328546262</v>
      </c>
    </row>
    <row r="130" spans="1:26">
      <c r="A130" s="14" t="s">
        <v>44</v>
      </c>
      <c r="B130">
        <f>B129*(1-37%)</f>
        <v>0</v>
      </c>
      <c r="C130">
        <f t="shared" ref="C130:Z130" si="53">C129*(1-37%)</f>
        <v>0</v>
      </c>
      <c r="D130">
        <f t="shared" si="53"/>
        <v>0</v>
      </c>
      <c r="E130">
        <f t="shared" si="53"/>
        <v>-1.885275</v>
      </c>
      <c r="F130">
        <f t="shared" si="53"/>
        <v>-2.0738025</v>
      </c>
      <c r="G130">
        <f t="shared" si="53"/>
        <v>-2.28118275</v>
      </c>
      <c r="H130">
        <f t="shared" si="53"/>
        <v>-2.509301025</v>
      </c>
      <c r="I130">
        <f t="shared" si="53"/>
        <v>-2.7602311275</v>
      </c>
      <c r="J130">
        <f t="shared" si="53"/>
        <v>-8.621663883525</v>
      </c>
      <c r="K130">
        <f t="shared" si="53"/>
        <v>-6.1981648118775</v>
      </c>
      <c r="L130">
        <f t="shared" si="53"/>
        <v>-3.53231583306525</v>
      </c>
      <c r="M130">
        <f t="shared" si="53"/>
        <v>-0.599881956371772</v>
      </c>
      <c r="N130">
        <f t="shared" si="53"/>
        <v>2.62579530799108</v>
      </c>
      <c r="O130">
        <f t="shared" si="53"/>
        <v>6.17404029879017</v>
      </c>
      <c r="P130">
        <f t="shared" si="53"/>
        <v>10.0771097886692</v>
      </c>
      <c r="Q130">
        <f t="shared" si="53"/>
        <v>14.3704862275361</v>
      </c>
      <c r="R130">
        <f t="shared" si="53"/>
        <v>19.0932003102897</v>
      </c>
      <c r="S130">
        <f t="shared" si="53"/>
        <v>24.2881858013187</v>
      </c>
      <c r="T130">
        <f t="shared" si="53"/>
        <v>30.0026698414506</v>
      </c>
      <c r="U130">
        <f t="shared" si="53"/>
        <v>30.0026698414506</v>
      </c>
      <c r="V130">
        <f t="shared" si="53"/>
        <v>30.0026698414506</v>
      </c>
      <c r="W130">
        <f t="shared" si="53"/>
        <v>30.0026698414506</v>
      </c>
      <c r="X130">
        <f t="shared" si="53"/>
        <v>30.0026698414506</v>
      </c>
      <c r="Y130">
        <f t="shared" si="53"/>
        <v>30.0026698414506</v>
      </c>
      <c r="Z130">
        <f t="shared" si="53"/>
        <v>30.0026698414506</v>
      </c>
    </row>
    <row r="131" spans="1:26">
      <c r="A131" s="14" t="s">
        <v>45</v>
      </c>
      <c r="B131">
        <f>B121</f>
        <v>0</v>
      </c>
      <c r="C131">
        <f t="shared" ref="C131:Z131" si="54">C121</f>
        <v>0</v>
      </c>
      <c r="D131">
        <f t="shared" si="54"/>
        <v>0</v>
      </c>
      <c r="E131">
        <f t="shared" si="54"/>
        <v>0</v>
      </c>
      <c r="F131">
        <f t="shared" si="54"/>
        <v>0</v>
      </c>
      <c r="G131">
        <f t="shared" si="54"/>
        <v>0</v>
      </c>
      <c r="H131">
        <f t="shared" si="54"/>
        <v>0</v>
      </c>
      <c r="I131">
        <f t="shared" si="54"/>
        <v>0</v>
      </c>
      <c r="J131">
        <f t="shared" si="54"/>
        <v>42.22397361</v>
      </c>
      <c r="K131">
        <f t="shared" si="54"/>
        <v>42.22397361</v>
      </c>
      <c r="L131">
        <f t="shared" si="54"/>
        <v>42.22397361</v>
      </c>
      <c r="M131">
        <f t="shared" si="54"/>
        <v>42.22397361</v>
      </c>
      <c r="N131">
        <f t="shared" si="54"/>
        <v>42.22397361</v>
      </c>
      <c r="O131">
        <f t="shared" si="54"/>
        <v>6.03199623</v>
      </c>
      <c r="P131">
        <f t="shared" si="54"/>
        <v>6.03199623</v>
      </c>
      <c r="Q131">
        <f t="shared" si="54"/>
        <v>6.03199623</v>
      </c>
      <c r="R131">
        <f t="shared" si="54"/>
        <v>6.03199623</v>
      </c>
      <c r="S131">
        <f t="shared" si="54"/>
        <v>6.03199623</v>
      </c>
      <c r="T131">
        <f t="shared" si="54"/>
        <v>6.03199623</v>
      </c>
      <c r="U131">
        <f t="shared" si="54"/>
        <v>6.03199623</v>
      </c>
      <c r="V131">
        <f t="shared" si="54"/>
        <v>6.03199623</v>
      </c>
      <c r="W131">
        <f t="shared" si="54"/>
        <v>6.03199623</v>
      </c>
      <c r="X131">
        <f t="shared" si="54"/>
        <v>6.03199623</v>
      </c>
      <c r="Y131">
        <f t="shared" si="54"/>
        <v>6.03199623</v>
      </c>
      <c r="Z131">
        <f t="shared" si="54"/>
        <v>6.03199623</v>
      </c>
    </row>
    <row r="132" spans="1:26">
      <c r="A132" s="14" t="s">
        <v>46</v>
      </c>
      <c r="B132">
        <f>B103</f>
        <v>0</v>
      </c>
      <c r="C132">
        <f t="shared" ref="C132:Z132" si="55">C103</f>
        <v>0</v>
      </c>
      <c r="D132">
        <f t="shared" si="55"/>
        <v>0</v>
      </c>
      <c r="E132">
        <f t="shared" si="55"/>
        <v>0</v>
      </c>
      <c r="F132">
        <f t="shared" si="55"/>
        <v>0</v>
      </c>
      <c r="G132">
        <f t="shared" si="55"/>
        <v>143.85</v>
      </c>
      <c r="H132">
        <f t="shared" si="55"/>
        <v>503.61</v>
      </c>
      <c r="I132">
        <f t="shared" si="55"/>
        <v>71.97</v>
      </c>
      <c r="J132">
        <f t="shared" si="55"/>
        <v>0</v>
      </c>
      <c r="K132">
        <f t="shared" si="55"/>
        <v>0</v>
      </c>
      <c r="L132">
        <f t="shared" si="55"/>
        <v>0</v>
      </c>
      <c r="M132">
        <f t="shared" si="55"/>
        <v>0</v>
      </c>
      <c r="N132">
        <f t="shared" si="55"/>
        <v>0</v>
      </c>
      <c r="O132">
        <f t="shared" si="55"/>
        <v>0</v>
      </c>
      <c r="P132">
        <f t="shared" si="55"/>
        <v>0</v>
      </c>
      <c r="Q132">
        <f t="shared" si="55"/>
        <v>0</v>
      </c>
      <c r="R132">
        <f t="shared" si="55"/>
        <v>0</v>
      </c>
      <c r="S132">
        <f t="shared" si="55"/>
        <v>0</v>
      </c>
      <c r="T132">
        <f t="shared" si="55"/>
        <v>0</v>
      </c>
      <c r="U132">
        <f t="shared" si="55"/>
        <v>0</v>
      </c>
      <c r="V132">
        <f t="shared" si="55"/>
        <v>0</v>
      </c>
      <c r="W132">
        <f t="shared" si="55"/>
        <v>0</v>
      </c>
      <c r="X132">
        <f t="shared" si="55"/>
        <v>0</v>
      </c>
      <c r="Y132">
        <f t="shared" si="55"/>
        <v>0</v>
      </c>
      <c r="Z132">
        <f t="shared" si="55"/>
        <v>0</v>
      </c>
    </row>
    <row r="133" spans="1:26">
      <c r="A133" s="14" t="s">
        <v>47</v>
      </c>
      <c r="B133">
        <f>B130+B131-B132</f>
        <v>0</v>
      </c>
      <c r="C133">
        <f t="shared" ref="C133:Z133" si="56">C130+C131-C132</f>
        <v>0</v>
      </c>
      <c r="D133">
        <f t="shared" si="56"/>
        <v>0</v>
      </c>
      <c r="E133">
        <f t="shared" si="56"/>
        <v>-1.885275</v>
      </c>
      <c r="F133">
        <f t="shared" si="56"/>
        <v>-2.0738025</v>
      </c>
      <c r="G133">
        <f t="shared" si="56"/>
        <v>-146.13118275</v>
      </c>
      <c r="H133">
        <f t="shared" si="56"/>
        <v>-506.119301025</v>
      </c>
      <c r="I133">
        <f t="shared" si="56"/>
        <v>-74.7302311275</v>
      </c>
      <c r="J133">
        <f t="shared" si="56"/>
        <v>33.602309726475</v>
      </c>
      <c r="K133">
        <f t="shared" si="56"/>
        <v>36.0258087981225</v>
      </c>
      <c r="L133">
        <f t="shared" si="56"/>
        <v>38.6916577769348</v>
      </c>
      <c r="M133">
        <f t="shared" si="56"/>
        <v>41.6240916536282</v>
      </c>
      <c r="N133">
        <f t="shared" si="56"/>
        <v>44.8497689179911</v>
      </c>
      <c r="O133">
        <f t="shared" si="56"/>
        <v>12.2060365287902</v>
      </c>
      <c r="P133">
        <f t="shared" si="56"/>
        <v>16.1091060186692</v>
      </c>
      <c r="Q133">
        <f t="shared" si="56"/>
        <v>20.4024824575361</v>
      </c>
      <c r="R133">
        <f t="shared" si="56"/>
        <v>25.1251965402897</v>
      </c>
      <c r="S133">
        <f t="shared" si="56"/>
        <v>30.3201820313187</v>
      </c>
      <c r="T133">
        <f t="shared" si="56"/>
        <v>36.0346660714506</v>
      </c>
      <c r="U133">
        <f t="shared" si="56"/>
        <v>36.0346660714506</v>
      </c>
      <c r="V133">
        <f t="shared" si="56"/>
        <v>36.0346660714506</v>
      </c>
      <c r="W133">
        <f t="shared" si="56"/>
        <v>36.0346660714506</v>
      </c>
      <c r="X133">
        <f t="shared" si="56"/>
        <v>36.0346660714506</v>
      </c>
      <c r="Y133">
        <f t="shared" si="56"/>
        <v>36.0346660714506</v>
      </c>
      <c r="Z133">
        <f t="shared" si="56"/>
        <v>36.0346660714506</v>
      </c>
    </row>
    <row r="134" spans="1:26">
      <c r="A134" s="14" t="s">
        <v>24</v>
      </c>
      <c r="B134">
        <f>B124</f>
        <v>0.1</v>
      </c>
      <c r="C134">
        <f t="shared" ref="C134:Z134" si="57">C124</f>
        <v>0.1</v>
      </c>
      <c r="D134">
        <f t="shared" si="57"/>
        <v>0.1</v>
      </c>
      <c r="E134">
        <f t="shared" si="57"/>
        <v>0.1</v>
      </c>
      <c r="F134">
        <f t="shared" si="57"/>
        <v>0.1</v>
      </c>
      <c r="G134">
        <f t="shared" si="57"/>
        <v>0.1</v>
      </c>
      <c r="H134">
        <f t="shared" si="57"/>
        <v>0.1</v>
      </c>
      <c r="I134">
        <f t="shared" si="57"/>
        <v>0.1</v>
      </c>
      <c r="J134">
        <f t="shared" si="57"/>
        <v>0.1</v>
      </c>
      <c r="K134">
        <f t="shared" si="57"/>
        <v>0.1</v>
      </c>
      <c r="L134">
        <f t="shared" si="57"/>
        <v>0.1</v>
      </c>
      <c r="M134">
        <f t="shared" si="57"/>
        <v>0.1</v>
      </c>
      <c r="N134">
        <f t="shared" si="57"/>
        <v>0.1</v>
      </c>
      <c r="O134">
        <f t="shared" si="57"/>
        <v>0.1</v>
      </c>
      <c r="P134">
        <f t="shared" si="57"/>
        <v>0.1</v>
      </c>
      <c r="Q134">
        <f t="shared" si="57"/>
        <v>0.1</v>
      </c>
      <c r="R134">
        <f t="shared" si="57"/>
        <v>0.1</v>
      </c>
      <c r="S134">
        <f t="shared" si="57"/>
        <v>0.1</v>
      </c>
      <c r="T134">
        <f t="shared" si="57"/>
        <v>0.1</v>
      </c>
      <c r="U134">
        <f t="shared" si="57"/>
        <v>0.1</v>
      </c>
      <c r="V134">
        <f t="shared" si="57"/>
        <v>0.1</v>
      </c>
      <c r="W134">
        <f t="shared" si="57"/>
        <v>0.1</v>
      </c>
      <c r="X134">
        <f t="shared" si="57"/>
        <v>0.1</v>
      </c>
      <c r="Y134">
        <f t="shared" si="57"/>
        <v>0.1</v>
      </c>
      <c r="Z134">
        <f t="shared" si="57"/>
        <v>0.1</v>
      </c>
    </row>
    <row r="135" spans="1:26">
      <c r="A135" s="14" t="s">
        <v>48</v>
      </c>
      <c r="B135">
        <f>B133/(1+B134)^(B86-$B$86)</f>
        <v>0</v>
      </c>
      <c r="C135">
        <f t="shared" ref="C135:Z135" si="58">C133/(1+C134)^(C86-$B$86)</f>
        <v>0</v>
      </c>
      <c r="D135">
        <f t="shared" si="58"/>
        <v>0</v>
      </c>
      <c r="E135">
        <f t="shared" si="58"/>
        <v>-1.41643501126972</v>
      </c>
      <c r="F135">
        <f t="shared" si="58"/>
        <v>-1.41643501126972</v>
      </c>
      <c r="G135">
        <f t="shared" si="58"/>
        <v>-90.7359673333292</v>
      </c>
      <c r="H135">
        <f t="shared" si="58"/>
        <v>-285.691150925652</v>
      </c>
      <c r="I135">
        <f t="shared" si="58"/>
        <v>-38.3484247803337</v>
      </c>
      <c r="J135">
        <f t="shared" si="58"/>
        <v>15.6757254794939</v>
      </c>
      <c r="K135">
        <f t="shared" si="58"/>
        <v>15.2784597112263</v>
      </c>
      <c r="L135">
        <f t="shared" si="58"/>
        <v>14.9173090128011</v>
      </c>
      <c r="M135">
        <f t="shared" si="58"/>
        <v>14.588990196051</v>
      </c>
      <c r="N135">
        <f t="shared" si="58"/>
        <v>14.29051854446</v>
      </c>
      <c r="O135">
        <f t="shared" si="58"/>
        <v>3.53565400015536</v>
      </c>
      <c r="P135">
        <f t="shared" si="58"/>
        <v>4.24203109364578</v>
      </c>
      <c r="Q135">
        <f t="shared" si="58"/>
        <v>4.88419208772798</v>
      </c>
      <c r="R135">
        <f t="shared" si="58"/>
        <v>5.46797480962088</v>
      </c>
      <c r="S135">
        <f t="shared" si="58"/>
        <v>5.99868637497806</v>
      </c>
      <c r="T135">
        <f t="shared" si="58"/>
        <v>6.4811514343937</v>
      </c>
      <c r="U135">
        <f t="shared" si="58"/>
        <v>5.89195584944882</v>
      </c>
      <c r="V135">
        <f t="shared" si="58"/>
        <v>5.35632349949893</v>
      </c>
      <c r="W135">
        <f t="shared" si="58"/>
        <v>4.86938499954448</v>
      </c>
      <c r="X135">
        <f t="shared" si="58"/>
        <v>4.42671363594952</v>
      </c>
      <c r="Y135">
        <f t="shared" si="58"/>
        <v>4.02428512359048</v>
      </c>
      <c r="Z135">
        <f t="shared" si="58"/>
        <v>3.65844102144589</v>
      </c>
    </row>
    <row r="136" spans="1:2">
      <c r="A136" s="14" t="s">
        <v>49</v>
      </c>
      <c r="B136">
        <f>SUM(B135:Z135)</f>
        <v>-284.020616187822</v>
      </c>
    </row>
    <row r="141" ht="28.8" spans="1:1">
      <c r="A141" s="9" t="s">
        <v>50</v>
      </c>
    </row>
    <row r="142" ht="23.2" spans="1:6">
      <c r="A142" s="10" t="s">
        <v>51</v>
      </c>
      <c r="B142" s="8"/>
      <c r="C142" s="8"/>
      <c r="D142" s="8"/>
      <c r="E142" s="8"/>
      <c r="F142" s="8"/>
    </row>
    <row r="143" spans="1:26">
      <c r="A143" t="s">
        <v>2</v>
      </c>
      <c r="B143">
        <v>1992</v>
      </c>
      <c r="C143">
        <v>1993</v>
      </c>
      <c r="D143">
        <v>1994</v>
      </c>
      <c r="E143">
        <v>1995</v>
      </c>
      <c r="F143">
        <v>1996</v>
      </c>
      <c r="G143">
        <v>1997</v>
      </c>
      <c r="H143">
        <v>1998</v>
      </c>
      <c r="I143">
        <v>1999</v>
      </c>
      <c r="J143">
        <v>2000</v>
      </c>
      <c r="K143">
        <v>2001</v>
      </c>
      <c r="L143">
        <v>2002</v>
      </c>
      <c r="M143">
        <v>2003</v>
      </c>
      <c r="N143">
        <v>2004</v>
      </c>
      <c r="O143">
        <v>2005</v>
      </c>
      <c r="P143">
        <v>2006</v>
      </c>
      <c r="Q143">
        <v>2007</v>
      </c>
      <c r="R143">
        <v>2008</v>
      </c>
      <c r="S143">
        <v>2009</v>
      </c>
      <c r="T143">
        <v>2010</v>
      </c>
      <c r="U143">
        <v>2011</v>
      </c>
      <c r="V143">
        <v>2012</v>
      </c>
      <c r="W143">
        <v>2013</v>
      </c>
      <c r="X143">
        <v>2014</v>
      </c>
      <c r="Y143">
        <v>2015</v>
      </c>
      <c r="Z143">
        <v>2016</v>
      </c>
    </row>
    <row r="144" spans="1:26">
      <c r="A144" t="s">
        <v>3</v>
      </c>
      <c r="B144">
        <v>21551</v>
      </c>
      <c r="C144">
        <v>21551</v>
      </c>
      <c r="D144">
        <v>21551</v>
      </c>
      <c r="E144">
        <v>21551</v>
      </c>
      <c r="F144">
        <v>21551</v>
      </c>
      <c r="G144">
        <v>21551</v>
      </c>
      <c r="H144">
        <v>21551</v>
      </c>
      <c r="I144">
        <v>21551</v>
      </c>
      <c r="J144">
        <v>21551</v>
      </c>
      <c r="K144">
        <v>21551</v>
      </c>
      <c r="L144">
        <v>21551</v>
      </c>
      <c r="M144">
        <v>21551</v>
      </c>
      <c r="N144">
        <v>21551</v>
      </c>
      <c r="O144">
        <v>21551</v>
      </c>
      <c r="P144">
        <v>21551</v>
      </c>
      <c r="Q144">
        <v>21551</v>
      </c>
      <c r="R144">
        <v>21551</v>
      </c>
      <c r="S144">
        <v>21551</v>
      </c>
      <c r="T144">
        <v>21551</v>
      </c>
      <c r="U144">
        <v>21551</v>
      </c>
      <c r="V144">
        <v>21551</v>
      </c>
      <c r="W144">
        <v>21551</v>
      </c>
      <c r="X144">
        <v>21551</v>
      </c>
      <c r="Y144">
        <v>21551</v>
      </c>
      <c r="Z144">
        <v>21551</v>
      </c>
    </row>
    <row r="145" spans="1:26">
      <c r="A145" t="s">
        <v>4</v>
      </c>
      <c r="B145">
        <v>0.056</v>
      </c>
      <c r="C145">
        <v>0.056</v>
      </c>
      <c r="D145">
        <v>0.056</v>
      </c>
      <c r="E145">
        <v>0.056</v>
      </c>
      <c r="F145">
        <v>0.056</v>
      </c>
      <c r="G145">
        <v>0.056</v>
      </c>
      <c r="H145">
        <v>0.056</v>
      </c>
      <c r="I145">
        <v>0.056</v>
      </c>
      <c r="J145">
        <v>0.056</v>
      </c>
      <c r="K145">
        <v>0.056</v>
      </c>
      <c r="L145">
        <v>0.056</v>
      </c>
      <c r="M145">
        <v>0.056</v>
      </c>
      <c r="N145">
        <v>0.056</v>
      </c>
      <c r="O145">
        <v>0.056</v>
      </c>
      <c r="P145">
        <v>0.056</v>
      </c>
      <c r="Q145">
        <v>0.056</v>
      </c>
      <c r="R145">
        <v>0.056</v>
      </c>
      <c r="S145">
        <v>0.056</v>
      </c>
      <c r="T145">
        <v>0.056</v>
      </c>
      <c r="U145">
        <v>0.056</v>
      </c>
      <c r="V145">
        <v>0.056</v>
      </c>
      <c r="W145">
        <v>0.056</v>
      </c>
      <c r="X145">
        <v>0.056</v>
      </c>
      <c r="Y145">
        <v>0.056</v>
      </c>
      <c r="Z145">
        <v>0.056</v>
      </c>
    </row>
    <row r="146" spans="1:26">
      <c r="A146" s="13" t="s">
        <v>5</v>
      </c>
      <c r="B146">
        <f t="shared" ref="B146:Z146" si="59">B144*B145</f>
        <v>1206.856</v>
      </c>
      <c r="C146">
        <f t="shared" si="59"/>
        <v>1206.856</v>
      </c>
      <c r="D146">
        <f t="shared" si="59"/>
        <v>1206.856</v>
      </c>
      <c r="E146">
        <f t="shared" si="59"/>
        <v>1206.856</v>
      </c>
      <c r="F146">
        <f t="shared" si="59"/>
        <v>1206.856</v>
      </c>
      <c r="G146">
        <f t="shared" si="59"/>
        <v>1206.856</v>
      </c>
      <c r="H146">
        <f t="shared" si="59"/>
        <v>1206.856</v>
      </c>
      <c r="I146">
        <f t="shared" si="59"/>
        <v>1206.856</v>
      </c>
      <c r="J146">
        <f t="shared" si="59"/>
        <v>1206.856</v>
      </c>
      <c r="K146">
        <f t="shared" si="59"/>
        <v>1206.856</v>
      </c>
      <c r="L146">
        <f t="shared" si="59"/>
        <v>1206.856</v>
      </c>
      <c r="M146">
        <f t="shared" si="59"/>
        <v>1206.856</v>
      </c>
      <c r="N146">
        <f t="shared" si="59"/>
        <v>1206.856</v>
      </c>
      <c r="O146">
        <f t="shared" si="59"/>
        <v>1206.856</v>
      </c>
      <c r="P146">
        <f t="shared" si="59"/>
        <v>1206.856</v>
      </c>
      <c r="Q146">
        <f t="shared" si="59"/>
        <v>1206.856</v>
      </c>
      <c r="R146">
        <f t="shared" si="59"/>
        <v>1206.856</v>
      </c>
      <c r="S146">
        <f t="shared" si="59"/>
        <v>1206.856</v>
      </c>
      <c r="T146">
        <f t="shared" si="59"/>
        <v>1206.856</v>
      </c>
      <c r="U146">
        <f t="shared" si="59"/>
        <v>1206.856</v>
      </c>
      <c r="V146">
        <f t="shared" si="59"/>
        <v>1206.856</v>
      </c>
      <c r="W146">
        <f t="shared" si="59"/>
        <v>1206.856</v>
      </c>
      <c r="X146">
        <f t="shared" si="59"/>
        <v>1206.856</v>
      </c>
      <c r="Y146">
        <f t="shared" si="59"/>
        <v>1206.856</v>
      </c>
      <c r="Z146">
        <f t="shared" si="59"/>
        <v>1206.856</v>
      </c>
    </row>
    <row r="147" spans="1:26">
      <c r="A147" t="s">
        <v>6</v>
      </c>
      <c r="B147">
        <v>41.46</v>
      </c>
      <c r="C147">
        <v>41.46</v>
      </c>
      <c r="D147">
        <v>41.46</v>
      </c>
      <c r="E147">
        <v>41.46</v>
      </c>
      <c r="F147">
        <v>30.37</v>
      </c>
      <c r="G147">
        <v>30.37</v>
      </c>
      <c r="H147">
        <v>30.37</v>
      </c>
      <c r="I147">
        <v>30.37</v>
      </c>
      <c r="J147">
        <v>34.92</v>
      </c>
      <c r="K147">
        <v>34.92</v>
      </c>
      <c r="L147">
        <v>34.92</v>
      </c>
      <c r="M147">
        <v>34.92</v>
      </c>
      <c r="N147">
        <v>34.92</v>
      </c>
      <c r="O147">
        <v>34.92</v>
      </c>
      <c r="P147">
        <v>34.92</v>
      </c>
      <c r="Q147">
        <v>34.92</v>
      </c>
      <c r="R147">
        <v>34.92</v>
      </c>
      <c r="S147">
        <v>34.92</v>
      </c>
      <c r="T147">
        <v>34.92</v>
      </c>
      <c r="U147">
        <v>34.92</v>
      </c>
      <c r="V147">
        <v>34.92</v>
      </c>
      <c r="W147">
        <v>34.92</v>
      </c>
      <c r="X147">
        <v>34.92</v>
      </c>
      <c r="Y147">
        <v>34.92</v>
      </c>
      <c r="Z147">
        <v>34.92</v>
      </c>
    </row>
    <row r="148" spans="1:26">
      <c r="A148" t="s">
        <v>7</v>
      </c>
      <c r="B148">
        <v>8.338</v>
      </c>
      <c r="C148">
        <v>8.338</v>
      </c>
      <c r="D148">
        <v>8.338</v>
      </c>
      <c r="E148">
        <v>8.338</v>
      </c>
      <c r="F148">
        <v>8.391</v>
      </c>
      <c r="G148">
        <v>8.391</v>
      </c>
      <c r="H148">
        <v>8.391</v>
      </c>
      <c r="I148">
        <v>8.391</v>
      </c>
      <c r="J148">
        <v>8.391</v>
      </c>
      <c r="K148">
        <v>8.391</v>
      </c>
      <c r="L148">
        <v>8.391</v>
      </c>
      <c r="M148">
        <v>8.391</v>
      </c>
      <c r="N148">
        <v>8.391</v>
      </c>
      <c r="O148">
        <v>8.391</v>
      </c>
      <c r="P148">
        <v>8.391</v>
      </c>
      <c r="Q148">
        <v>8.391</v>
      </c>
      <c r="R148">
        <v>8.391</v>
      </c>
      <c r="S148">
        <v>8.391</v>
      </c>
      <c r="T148">
        <v>8.391</v>
      </c>
      <c r="U148">
        <v>8.391</v>
      </c>
      <c r="V148">
        <v>8.391</v>
      </c>
      <c r="W148">
        <v>8.391</v>
      </c>
      <c r="X148">
        <v>8.391</v>
      </c>
      <c r="Y148">
        <v>8.391</v>
      </c>
      <c r="Z148">
        <v>8.391</v>
      </c>
    </row>
    <row r="149" spans="1:26">
      <c r="A149" s="13" t="s">
        <v>8</v>
      </c>
      <c r="B149">
        <f t="shared" ref="B149:Z149" si="60">B147*B148</f>
        <v>345.69348</v>
      </c>
      <c r="C149">
        <f t="shared" si="60"/>
        <v>345.69348</v>
      </c>
      <c r="D149">
        <f t="shared" si="60"/>
        <v>345.69348</v>
      </c>
      <c r="E149">
        <f t="shared" si="60"/>
        <v>345.69348</v>
      </c>
      <c r="F149">
        <f t="shared" si="60"/>
        <v>254.83467</v>
      </c>
      <c r="G149">
        <f t="shared" si="60"/>
        <v>254.83467</v>
      </c>
      <c r="H149">
        <f t="shared" si="60"/>
        <v>254.83467</v>
      </c>
      <c r="I149">
        <f t="shared" si="60"/>
        <v>254.83467</v>
      </c>
      <c r="J149">
        <f t="shared" si="60"/>
        <v>293.01372</v>
      </c>
      <c r="K149">
        <f t="shared" si="60"/>
        <v>293.01372</v>
      </c>
      <c r="L149">
        <f t="shared" si="60"/>
        <v>293.01372</v>
      </c>
      <c r="M149">
        <f t="shared" si="60"/>
        <v>293.01372</v>
      </c>
      <c r="N149">
        <f t="shared" si="60"/>
        <v>293.01372</v>
      </c>
      <c r="O149">
        <f t="shared" si="60"/>
        <v>293.01372</v>
      </c>
      <c r="P149">
        <f t="shared" si="60"/>
        <v>293.01372</v>
      </c>
      <c r="Q149">
        <f t="shared" si="60"/>
        <v>293.01372</v>
      </c>
      <c r="R149">
        <f t="shared" si="60"/>
        <v>293.01372</v>
      </c>
      <c r="S149">
        <f t="shared" si="60"/>
        <v>293.01372</v>
      </c>
      <c r="T149">
        <f t="shared" si="60"/>
        <v>293.01372</v>
      </c>
      <c r="U149">
        <f t="shared" si="60"/>
        <v>293.01372</v>
      </c>
      <c r="V149">
        <f t="shared" si="60"/>
        <v>293.01372</v>
      </c>
      <c r="W149">
        <f t="shared" si="60"/>
        <v>293.01372</v>
      </c>
      <c r="X149">
        <f t="shared" si="60"/>
        <v>293.01372</v>
      </c>
      <c r="Y149">
        <f t="shared" si="60"/>
        <v>293.01372</v>
      </c>
      <c r="Z149">
        <f t="shared" si="60"/>
        <v>293.01372</v>
      </c>
    </row>
    <row r="150" spans="1:26">
      <c r="A150" t="s">
        <v>9</v>
      </c>
      <c r="B150">
        <v>0.00281</v>
      </c>
      <c r="C150">
        <v>0.00281</v>
      </c>
      <c r="D150">
        <v>0.00281</v>
      </c>
      <c r="E150">
        <v>0.00281</v>
      </c>
      <c r="F150">
        <v>0.00281</v>
      </c>
      <c r="G150">
        <v>0.00281</v>
      </c>
      <c r="H150">
        <v>0.00281</v>
      </c>
      <c r="I150">
        <v>0.00281</v>
      </c>
      <c r="J150">
        <v>0.00281</v>
      </c>
      <c r="K150">
        <v>0.00281</v>
      </c>
      <c r="L150">
        <v>0.00281</v>
      </c>
      <c r="M150">
        <v>0.00281</v>
      </c>
      <c r="N150">
        <v>0.00281</v>
      </c>
      <c r="O150">
        <v>0.00281</v>
      </c>
      <c r="P150">
        <v>0.00281</v>
      </c>
      <c r="Q150">
        <v>0.00281</v>
      </c>
      <c r="R150">
        <v>0.00281</v>
      </c>
      <c r="S150">
        <v>0.00281</v>
      </c>
      <c r="T150">
        <v>0.00281</v>
      </c>
      <c r="U150">
        <v>0.00281</v>
      </c>
      <c r="V150">
        <v>0.00281</v>
      </c>
      <c r="W150">
        <v>0.00281</v>
      </c>
      <c r="X150">
        <v>0.00281</v>
      </c>
      <c r="Y150">
        <v>0.00281</v>
      </c>
      <c r="Z150">
        <v>0.00281</v>
      </c>
    </row>
    <row r="151" spans="1:26">
      <c r="A151" s="3" t="s">
        <v>10</v>
      </c>
      <c r="B151">
        <f t="shared" ref="B151:Z151" si="61">B144*B150</f>
        <v>60.55831</v>
      </c>
      <c r="C151">
        <f t="shared" si="61"/>
        <v>60.55831</v>
      </c>
      <c r="D151">
        <f t="shared" si="61"/>
        <v>60.55831</v>
      </c>
      <c r="E151">
        <f t="shared" si="61"/>
        <v>60.55831</v>
      </c>
      <c r="F151">
        <f t="shared" si="61"/>
        <v>60.55831</v>
      </c>
      <c r="G151">
        <f t="shared" si="61"/>
        <v>60.55831</v>
      </c>
      <c r="H151">
        <f t="shared" si="61"/>
        <v>60.55831</v>
      </c>
      <c r="I151">
        <f t="shared" si="61"/>
        <v>60.55831</v>
      </c>
      <c r="J151">
        <f t="shared" si="61"/>
        <v>60.55831</v>
      </c>
      <c r="K151">
        <f t="shared" si="61"/>
        <v>60.55831</v>
      </c>
      <c r="L151">
        <f t="shared" si="61"/>
        <v>60.55831</v>
      </c>
      <c r="M151">
        <f t="shared" si="61"/>
        <v>60.55831</v>
      </c>
      <c r="N151">
        <f t="shared" si="61"/>
        <v>60.55831</v>
      </c>
      <c r="O151">
        <f t="shared" si="61"/>
        <v>60.55831</v>
      </c>
      <c r="P151">
        <f t="shared" si="61"/>
        <v>60.55831</v>
      </c>
      <c r="Q151">
        <f t="shared" si="61"/>
        <v>60.55831</v>
      </c>
      <c r="R151">
        <f t="shared" si="61"/>
        <v>60.55831</v>
      </c>
      <c r="S151">
        <f t="shared" si="61"/>
        <v>60.55831</v>
      </c>
      <c r="T151">
        <f t="shared" si="61"/>
        <v>60.55831</v>
      </c>
      <c r="U151">
        <f t="shared" si="61"/>
        <v>60.55831</v>
      </c>
      <c r="V151">
        <f t="shared" si="61"/>
        <v>60.55831</v>
      </c>
      <c r="W151">
        <f t="shared" si="61"/>
        <v>60.55831</v>
      </c>
      <c r="X151">
        <f t="shared" si="61"/>
        <v>60.55831</v>
      </c>
      <c r="Y151">
        <f t="shared" si="61"/>
        <v>60.55831</v>
      </c>
      <c r="Z151">
        <f t="shared" si="61"/>
        <v>60.55831</v>
      </c>
    </row>
    <row r="152" spans="1:26">
      <c r="A152" s="13" t="s">
        <v>11</v>
      </c>
      <c r="B152">
        <f t="shared" ref="B152:Z152" si="62">B146-B149-B151</f>
        <v>800.60421</v>
      </c>
      <c r="C152">
        <f t="shared" si="62"/>
        <v>800.60421</v>
      </c>
      <c r="D152">
        <f t="shared" si="62"/>
        <v>800.60421</v>
      </c>
      <c r="E152">
        <f t="shared" si="62"/>
        <v>800.60421</v>
      </c>
      <c r="F152">
        <f t="shared" si="62"/>
        <v>891.46302</v>
      </c>
      <c r="G152">
        <f t="shared" si="62"/>
        <v>891.46302</v>
      </c>
      <c r="H152">
        <f t="shared" si="62"/>
        <v>891.46302</v>
      </c>
      <c r="I152">
        <f t="shared" si="62"/>
        <v>891.46302</v>
      </c>
      <c r="J152">
        <f t="shared" si="62"/>
        <v>853.28397</v>
      </c>
      <c r="K152">
        <f t="shared" si="62"/>
        <v>853.28397</v>
      </c>
      <c r="L152">
        <f t="shared" si="62"/>
        <v>853.28397</v>
      </c>
      <c r="M152">
        <f t="shared" si="62"/>
        <v>853.28397</v>
      </c>
      <c r="N152">
        <f t="shared" si="62"/>
        <v>853.28397</v>
      </c>
      <c r="O152">
        <f t="shared" si="62"/>
        <v>853.28397</v>
      </c>
      <c r="P152">
        <f t="shared" si="62"/>
        <v>853.28397</v>
      </c>
      <c r="Q152">
        <f t="shared" si="62"/>
        <v>853.28397</v>
      </c>
      <c r="R152">
        <f t="shared" si="62"/>
        <v>853.28397</v>
      </c>
      <c r="S152">
        <f t="shared" si="62"/>
        <v>853.28397</v>
      </c>
      <c r="T152">
        <f t="shared" si="62"/>
        <v>853.28397</v>
      </c>
      <c r="U152">
        <f t="shared" si="62"/>
        <v>853.28397</v>
      </c>
      <c r="V152">
        <f t="shared" si="62"/>
        <v>853.28397</v>
      </c>
      <c r="W152">
        <f t="shared" si="62"/>
        <v>853.28397</v>
      </c>
      <c r="X152">
        <f t="shared" si="62"/>
        <v>853.28397</v>
      </c>
      <c r="Y152">
        <f t="shared" si="62"/>
        <v>853.28397</v>
      </c>
      <c r="Z152">
        <f t="shared" si="62"/>
        <v>853.28397</v>
      </c>
    </row>
    <row r="153" customFormat="1"/>
    <row r="154" spans="1:26">
      <c r="A154" s="13" t="s">
        <v>34</v>
      </c>
      <c r="B154">
        <v>0</v>
      </c>
      <c r="C154">
        <v>0</v>
      </c>
      <c r="D154">
        <v>0</v>
      </c>
      <c r="E154" s="8">
        <v>0</v>
      </c>
      <c r="F154" s="8">
        <v>22.1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 t="s">
        <v>35</v>
      </c>
      <c r="B156" s="8">
        <v>22.1</v>
      </c>
      <c r="C156" s="8">
        <f t="shared" ref="C156:Z156" si="63">B156</f>
        <v>22.1</v>
      </c>
      <c r="D156" s="8">
        <f t="shared" si="63"/>
        <v>22.1</v>
      </c>
      <c r="E156" s="8">
        <f t="shared" si="63"/>
        <v>22.1</v>
      </c>
      <c r="F156" s="8">
        <f t="shared" si="63"/>
        <v>22.1</v>
      </c>
      <c r="G156" s="8">
        <f t="shared" si="63"/>
        <v>22.1</v>
      </c>
      <c r="H156" s="8">
        <f t="shared" si="63"/>
        <v>22.1</v>
      </c>
      <c r="I156" s="8">
        <f t="shared" si="63"/>
        <v>22.1</v>
      </c>
      <c r="J156" s="8">
        <f t="shared" si="63"/>
        <v>22.1</v>
      </c>
      <c r="K156" s="8">
        <f t="shared" si="63"/>
        <v>22.1</v>
      </c>
      <c r="L156" s="8">
        <f t="shared" si="63"/>
        <v>22.1</v>
      </c>
      <c r="M156" s="8">
        <f t="shared" si="63"/>
        <v>22.1</v>
      </c>
      <c r="N156" s="8">
        <f t="shared" si="63"/>
        <v>22.1</v>
      </c>
      <c r="O156" s="8">
        <f t="shared" si="63"/>
        <v>22.1</v>
      </c>
      <c r="P156" s="8">
        <f t="shared" si="63"/>
        <v>22.1</v>
      </c>
      <c r="Q156" s="8">
        <f t="shared" si="63"/>
        <v>22.1</v>
      </c>
      <c r="R156" s="8">
        <f t="shared" si="63"/>
        <v>22.1</v>
      </c>
      <c r="S156" s="8">
        <f t="shared" si="63"/>
        <v>22.1</v>
      </c>
      <c r="T156" s="8">
        <f t="shared" si="63"/>
        <v>22.1</v>
      </c>
      <c r="U156" s="8">
        <f t="shared" si="63"/>
        <v>22.1</v>
      </c>
      <c r="V156" s="8">
        <f t="shared" si="63"/>
        <v>22.1</v>
      </c>
      <c r="W156" s="8">
        <f t="shared" si="63"/>
        <v>22.1</v>
      </c>
      <c r="X156" s="8">
        <f t="shared" si="63"/>
        <v>22.1</v>
      </c>
      <c r="Y156" s="8">
        <f t="shared" si="63"/>
        <v>22.1</v>
      </c>
      <c r="Z156" s="8">
        <f t="shared" si="63"/>
        <v>22.1</v>
      </c>
    </row>
    <row r="157" spans="1:26">
      <c r="A157" s="8" t="s">
        <v>36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0.14</v>
      </c>
      <c r="H157" s="6">
        <v>0.14</v>
      </c>
      <c r="I157" s="6">
        <v>0.14</v>
      </c>
      <c r="J157" s="6">
        <v>0.14</v>
      </c>
      <c r="K157" s="6">
        <v>0.14</v>
      </c>
      <c r="L157" s="6">
        <v>0.02</v>
      </c>
      <c r="M157" s="6">
        <v>0.02</v>
      </c>
      <c r="N157" s="6">
        <v>0.02</v>
      </c>
      <c r="O157" s="6">
        <v>0.02</v>
      </c>
      <c r="P157" s="6">
        <v>0.02</v>
      </c>
      <c r="Q157" s="6">
        <v>0.02</v>
      </c>
      <c r="R157" s="6">
        <v>0.02</v>
      </c>
      <c r="S157" s="6">
        <v>0.02</v>
      </c>
      <c r="T157" s="6">
        <v>0.02</v>
      </c>
      <c r="U157" s="6">
        <v>0.02</v>
      </c>
      <c r="V157" s="6">
        <v>0.02</v>
      </c>
      <c r="W157" s="6">
        <v>0.02</v>
      </c>
      <c r="X157" s="6">
        <v>0.02</v>
      </c>
      <c r="Y157" s="6">
        <v>0.02</v>
      </c>
      <c r="Z157" s="6">
        <v>0.02</v>
      </c>
    </row>
    <row r="158" spans="1:26">
      <c r="A158" s="13" t="s">
        <v>37</v>
      </c>
      <c r="B158" s="8">
        <f t="shared" ref="B158:Z158" si="64">B156*B157</f>
        <v>0</v>
      </c>
      <c r="C158" s="8">
        <f t="shared" si="64"/>
        <v>0</v>
      </c>
      <c r="D158" s="8">
        <f t="shared" si="64"/>
        <v>0</v>
      </c>
      <c r="E158" s="8">
        <f t="shared" si="64"/>
        <v>0</v>
      </c>
      <c r="F158" s="8">
        <f t="shared" si="64"/>
        <v>0</v>
      </c>
      <c r="G158" s="8">
        <f t="shared" si="64"/>
        <v>3.094</v>
      </c>
      <c r="H158" s="8">
        <f t="shared" si="64"/>
        <v>3.094</v>
      </c>
      <c r="I158" s="8">
        <f t="shared" si="64"/>
        <v>3.094</v>
      </c>
      <c r="J158" s="8">
        <f t="shared" si="64"/>
        <v>3.094</v>
      </c>
      <c r="K158" s="8">
        <f t="shared" si="64"/>
        <v>3.094</v>
      </c>
      <c r="L158" s="8">
        <f t="shared" si="64"/>
        <v>0.442</v>
      </c>
      <c r="M158" s="8">
        <f t="shared" si="64"/>
        <v>0.442</v>
      </c>
      <c r="N158" s="8">
        <f t="shared" si="64"/>
        <v>0.442</v>
      </c>
      <c r="O158" s="8">
        <f t="shared" si="64"/>
        <v>0.442</v>
      </c>
      <c r="P158" s="8">
        <f t="shared" si="64"/>
        <v>0.442</v>
      </c>
      <c r="Q158" s="8">
        <f t="shared" si="64"/>
        <v>0.442</v>
      </c>
      <c r="R158" s="8">
        <f t="shared" si="64"/>
        <v>0.442</v>
      </c>
      <c r="S158" s="8">
        <f t="shared" si="64"/>
        <v>0.442</v>
      </c>
      <c r="T158" s="8">
        <f t="shared" si="64"/>
        <v>0.442</v>
      </c>
      <c r="U158" s="8">
        <f t="shared" si="64"/>
        <v>0.442</v>
      </c>
      <c r="V158" s="8">
        <f t="shared" si="64"/>
        <v>0.442</v>
      </c>
      <c r="W158" s="8">
        <f t="shared" si="64"/>
        <v>0.442</v>
      </c>
      <c r="X158" s="8">
        <f t="shared" si="64"/>
        <v>0.442</v>
      </c>
      <c r="Y158" s="8">
        <f t="shared" si="64"/>
        <v>0.442</v>
      </c>
      <c r="Z158" s="8">
        <f t="shared" si="64"/>
        <v>0.442</v>
      </c>
    </row>
    <row r="159" customFormat="1"/>
    <row r="160" spans="1:26">
      <c r="A160" t="s">
        <v>13</v>
      </c>
      <c r="B160">
        <v>266550</v>
      </c>
      <c r="C160">
        <v>266550</v>
      </c>
      <c r="D160">
        <v>266550</v>
      </c>
      <c r="E160">
        <v>266550</v>
      </c>
      <c r="F160">
        <v>167650</v>
      </c>
      <c r="G160">
        <v>167650</v>
      </c>
      <c r="H160">
        <v>167650</v>
      </c>
      <c r="I160">
        <v>167650</v>
      </c>
      <c r="J160">
        <v>167650</v>
      </c>
      <c r="K160">
        <v>167650</v>
      </c>
      <c r="L160">
        <v>167650</v>
      </c>
      <c r="M160">
        <v>167650</v>
      </c>
      <c r="N160">
        <v>167650</v>
      </c>
      <c r="O160">
        <v>167650</v>
      </c>
      <c r="P160">
        <v>167650</v>
      </c>
      <c r="Q160">
        <v>167650</v>
      </c>
      <c r="R160">
        <v>167650</v>
      </c>
      <c r="S160">
        <v>167650</v>
      </c>
      <c r="T160">
        <v>167650</v>
      </c>
      <c r="U160">
        <v>167650</v>
      </c>
      <c r="V160">
        <v>167650</v>
      </c>
      <c r="W160">
        <v>167650</v>
      </c>
      <c r="X160">
        <v>167650</v>
      </c>
      <c r="Y160">
        <v>167650</v>
      </c>
      <c r="Z160">
        <v>167650</v>
      </c>
    </row>
    <row r="161" spans="1:26">
      <c r="A161" t="s">
        <v>14</v>
      </c>
      <c r="B161">
        <v>266550</v>
      </c>
      <c r="C161">
        <v>266550</v>
      </c>
      <c r="D161">
        <v>266550</v>
      </c>
      <c r="E161">
        <v>254580</v>
      </c>
      <c r="F161">
        <v>254580</v>
      </c>
      <c r="G161">
        <v>254580</v>
      </c>
      <c r="H161">
        <v>254580</v>
      </c>
      <c r="I161">
        <v>254580</v>
      </c>
      <c r="J161">
        <v>122198</v>
      </c>
      <c r="K161">
        <v>122198</v>
      </c>
      <c r="L161">
        <v>122198</v>
      </c>
      <c r="M161">
        <v>122198</v>
      </c>
      <c r="N161">
        <v>122198</v>
      </c>
      <c r="O161">
        <v>122198</v>
      </c>
      <c r="P161">
        <v>122198</v>
      </c>
      <c r="Q161">
        <v>122198</v>
      </c>
      <c r="R161">
        <v>122198</v>
      </c>
      <c r="S161">
        <v>122198</v>
      </c>
      <c r="T161">
        <v>122198</v>
      </c>
      <c r="U161">
        <v>122198</v>
      </c>
      <c r="V161">
        <v>122198</v>
      </c>
      <c r="W161">
        <v>122198</v>
      </c>
      <c r="X161">
        <v>122198</v>
      </c>
      <c r="Y161">
        <v>122198</v>
      </c>
      <c r="Z161">
        <v>122198</v>
      </c>
    </row>
    <row r="162" spans="1:26">
      <c r="A162" t="s">
        <v>15</v>
      </c>
      <c r="B162">
        <f t="shared" ref="B162:Z162" si="65">B160-B161</f>
        <v>0</v>
      </c>
      <c r="C162">
        <f t="shared" si="65"/>
        <v>0</v>
      </c>
      <c r="D162">
        <f t="shared" si="65"/>
        <v>0</v>
      </c>
      <c r="E162">
        <f t="shared" si="65"/>
        <v>11970</v>
      </c>
      <c r="F162">
        <f t="shared" si="65"/>
        <v>-86930</v>
      </c>
      <c r="G162">
        <f t="shared" si="65"/>
        <v>-86930</v>
      </c>
      <c r="H162">
        <f t="shared" si="65"/>
        <v>-86930</v>
      </c>
      <c r="I162">
        <f t="shared" si="65"/>
        <v>-86930</v>
      </c>
      <c r="J162">
        <f t="shared" si="65"/>
        <v>45452</v>
      </c>
      <c r="K162">
        <f t="shared" si="65"/>
        <v>45452</v>
      </c>
      <c r="L162">
        <f t="shared" si="65"/>
        <v>45452</v>
      </c>
      <c r="M162">
        <f t="shared" si="65"/>
        <v>45452</v>
      </c>
      <c r="N162">
        <f t="shared" si="65"/>
        <v>45452</v>
      </c>
      <c r="O162">
        <f t="shared" si="65"/>
        <v>45452</v>
      </c>
      <c r="P162">
        <f t="shared" si="65"/>
        <v>45452</v>
      </c>
      <c r="Q162">
        <f t="shared" si="65"/>
        <v>45452</v>
      </c>
      <c r="R162">
        <f t="shared" si="65"/>
        <v>45452</v>
      </c>
      <c r="S162">
        <f t="shared" si="65"/>
        <v>45452</v>
      </c>
      <c r="T162">
        <f t="shared" si="65"/>
        <v>45452</v>
      </c>
      <c r="U162">
        <f t="shared" si="65"/>
        <v>45452</v>
      </c>
      <c r="V162">
        <f t="shared" si="65"/>
        <v>45452</v>
      </c>
      <c r="W162">
        <f t="shared" si="65"/>
        <v>45452</v>
      </c>
      <c r="X162">
        <f t="shared" si="65"/>
        <v>45452</v>
      </c>
      <c r="Y162">
        <f t="shared" si="65"/>
        <v>45452</v>
      </c>
      <c r="Z162">
        <f t="shared" si="65"/>
        <v>45452</v>
      </c>
    </row>
    <row r="163" spans="1:26">
      <c r="A163" t="s">
        <v>16</v>
      </c>
      <c r="C163" s="6">
        <v>0.1</v>
      </c>
      <c r="D163" s="6">
        <v>0.1</v>
      </c>
      <c r="E163" s="6">
        <v>0.1</v>
      </c>
      <c r="F163" s="6">
        <v>0.1</v>
      </c>
      <c r="G163" s="6">
        <v>0.1</v>
      </c>
      <c r="H163" s="6">
        <v>0.1</v>
      </c>
      <c r="I163" s="6">
        <v>0.1</v>
      </c>
      <c r="J163" s="6">
        <v>0.1</v>
      </c>
      <c r="K163" s="6">
        <v>0.1</v>
      </c>
      <c r="L163" s="6">
        <v>0.1</v>
      </c>
      <c r="M163" s="6">
        <v>0.1</v>
      </c>
      <c r="N163" s="6">
        <v>0.1</v>
      </c>
      <c r="O163" s="6">
        <v>0.1</v>
      </c>
      <c r="P163" s="6">
        <v>0.1</v>
      </c>
      <c r="Q163" s="6">
        <v>0.1</v>
      </c>
      <c r="R163" s="6">
        <v>0.1</v>
      </c>
      <c r="S163" s="6">
        <v>0.1</v>
      </c>
      <c r="T163" s="6">
        <v>0.1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</row>
    <row r="164" spans="1:26">
      <c r="A164" t="s">
        <v>17</v>
      </c>
      <c r="E164">
        <v>250</v>
      </c>
      <c r="F164">
        <f t="shared" ref="F164:Z164" si="66">E164*(1+F163)</f>
        <v>275</v>
      </c>
      <c r="G164">
        <f t="shared" si="66"/>
        <v>302.5</v>
      </c>
      <c r="H164">
        <f t="shared" si="66"/>
        <v>332.75</v>
      </c>
      <c r="I164">
        <f t="shared" si="66"/>
        <v>366.025</v>
      </c>
      <c r="J164">
        <f t="shared" si="66"/>
        <v>402.6275</v>
      </c>
      <c r="K164">
        <f t="shared" si="66"/>
        <v>442.89025</v>
      </c>
      <c r="L164">
        <f t="shared" si="66"/>
        <v>487.179275</v>
      </c>
      <c r="M164">
        <f t="shared" si="66"/>
        <v>535.8972025</v>
      </c>
      <c r="N164">
        <f t="shared" si="66"/>
        <v>589.48692275</v>
      </c>
      <c r="O164">
        <f t="shared" si="66"/>
        <v>648.435615025</v>
      </c>
      <c r="P164">
        <f t="shared" si="66"/>
        <v>713.2791765275</v>
      </c>
      <c r="Q164">
        <f t="shared" si="66"/>
        <v>784.60709418025</v>
      </c>
      <c r="R164">
        <f t="shared" si="66"/>
        <v>863.067803598276</v>
      </c>
      <c r="S164">
        <f t="shared" si="66"/>
        <v>949.374583958103</v>
      </c>
      <c r="T164">
        <f t="shared" si="66"/>
        <v>1044.31204235391</v>
      </c>
      <c r="U164">
        <f t="shared" si="66"/>
        <v>1044.31204235391</v>
      </c>
      <c r="V164">
        <f t="shared" si="66"/>
        <v>1044.31204235391</v>
      </c>
      <c r="W164">
        <f t="shared" si="66"/>
        <v>1044.31204235391</v>
      </c>
      <c r="X164">
        <f t="shared" si="66"/>
        <v>1044.31204235391</v>
      </c>
      <c r="Y164">
        <f t="shared" si="66"/>
        <v>1044.31204235391</v>
      </c>
      <c r="Z164">
        <f t="shared" si="66"/>
        <v>1044.31204235391</v>
      </c>
    </row>
    <row r="165" spans="1:26">
      <c r="A165" s="13" t="s">
        <v>18</v>
      </c>
      <c r="B165">
        <f t="shared" ref="B165:Z165" si="67">B162*B164</f>
        <v>0</v>
      </c>
      <c r="C165">
        <f t="shared" si="67"/>
        <v>0</v>
      </c>
      <c r="D165">
        <f t="shared" si="67"/>
        <v>0</v>
      </c>
      <c r="E165">
        <f t="shared" si="67"/>
        <v>2992500</v>
      </c>
      <c r="F165">
        <f t="shared" si="67"/>
        <v>-23905750</v>
      </c>
      <c r="G165">
        <f t="shared" si="67"/>
        <v>-26296325</v>
      </c>
      <c r="H165">
        <f t="shared" si="67"/>
        <v>-28925957.5</v>
      </c>
      <c r="I165">
        <f t="shared" si="67"/>
        <v>-31818553.25</v>
      </c>
      <c r="J165">
        <f t="shared" si="67"/>
        <v>18300225.13</v>
      </c>
      <c r="K165">
        <f t="shared" si="67"/>
        <v>20130247.643</v>
      </c>
      <c r="L165">
        <f t="shared" si="67"/>
        <v>22143272.4073</v>
      </c>
      <c r="M165">
        <f t="shared" si="67"/>
        <v>24357599.64803</v>
      </c>
      <c r="N165">
        <f t="shared" si="67"/>
        <v>26793359.612833</v>
      </c>
      <c r="O165">
        <f t="shared" si="67"/>
        <v>29472695.5741163</v>
      </c>
      <c r="P165">
        <f t="shared" si="67"/>
        <v>32419965.1315279</v>
      </c>
      <c r="Q165">
        <f t="shared" si="67"/>
        <v>35661961.6446807</v>
      </c>
      <c r="R165">
        <f t="shared" si="67"/>
        <v>39228157.8091488</v>
      </c>
      <c r="S165">
        <f t="shared" si="67"/>
        <v>43150973.5900637</v>
      </c>
      <c r="T165">
        <f t="shared" si="67"/>
        <v>47466070.9490701</v>
      </c>
      <c r="U165">
        <f t="shared" si="67"/>
        <v>47466070.9490701</v>
      </c>
      <c r="V165">
        <f t="shared" si="67"/>
        <v>47466070.9490701</v>
      </c>
      <c r="W165">
        <f t="shared" si="67"/>
        <v>47466070.9490701</v>
      </c>
      <c r="X165">
        <f t="shared" si="67"/>
        <v>47466070.9490701</v>
      </c>
      <c r="Y165">
        <f t="shared" si="67"/>
        <v>47466070.9490701</v>
      </c>
      <c r="Z165">
        <f t="shared" si="67"/>
        <v>47466070.9490701</v>
      </c>
    </row>
    <row r="166" customFormat="1"/>
    <row r="167" spans="1:26">
      <c r="A167" t="s">
        <v>19</v>
      </c>
      <c r="B167">
        <f>B152-B165/1000000</f>
        <v>800.60421</v>
      </c>
      <c r="C167">
        <f>C152-C165/1000000</f>
        <v>800.60421</v>
      </c>
      <c r="D167">
        <f>D152-D165/1000000</f>
        <v>800.60421</v>
      </c>
      <c r="E167">
        <f t="shared" ref="E167:Z167" si="68">E152-E165/1000000</f>
        <v>797.61171</v>
      </c>
      <c r="F167">
        <f t="shared" si="68"/>
        <v>915.36877</v>
      </c>
      <c r="G167">
        <f t="shared" si="68"/>
        <v>917.759345</v>
      </c>
      <c r="H167">
        <f t="shared" si="68"/>
        <v>920.3889775</v>
      </c>
      <c r="I167">
        <f t="shared" si="68"/>
        <v>923.28157325</v>
      </c>
      <c r="J167">
        <f t="shared" si="68"/>
        <v>834.98374487</v>
      </c>
      <c r="K167">
        <f t="shared" si="68"/>
        <v>833.153722357</v>
      </c>
      <c r="L167">
        <f t="shared" si="68"/>
        <v>831.1406975927</v>
      </c>
      <c r="M167">
        <f t="shared" si="68"/>
        <v>828.92637035197</v>
      </c>
      <c r="N167">
        <f t="shared" si="68"/>
        <v>826.490610387167</v>
      </c>
      <c r="O167">
        <f t="shared" si="68"/>
        <v>823.811274425884</v>
      </c>
      <c r="P167">
        <f t="shared" si="68"/>
        <v>820.864004868472</v>
      </c>
      <c r="Q167">
        <f t="shared" si="68"/>
        <v>817.622008355319</v>
      </c>
      <c r="R167">
        <f t="shared" si="68"/>
        <v>814.055812190851</v>
      </c>
      <c r="S167">
        <f t="shared" si="68"/>
        <v>810.132996409936</v>
      </c>
      <c r="T167">
        <f t="shared" si="68"/>
        <v>805.81789905093</v>
      </c>
      <c r="U167">
        <f t="shared" si="68"/>
        <v>805.81789905093</v>
      </c>
      <c r="V167">
        <f t="shared" si="68"/>
        <v>805.81789905093</v>
      </c>
      <c r="W167">
        <f t="shared" si="68"/>
        <v>805.81789905093</v>
      </c>
      <c r="X167">
        <f t="shared" si="68"/>
        <v>805.81789905093</v>
      </c>
      <c r="Y167">
        <f t="shared" si="68"/>
        <v>805.81789905093</v>
      </c>
      <c r="Z167">
        <f t="shared" si="68"/>
        <v>805.81789905093</v>
      </c>
    </row>
    <row r="168" spans="1:26">
      <c r="A168" t="s">
        <v>20</v>
      </c>
      <c r="B168" s="7">
        <v>0.377</v>
      </c>
      <c r="C168" s="7">
        <v>0.377</v>
      </c>
      <c r="D168" s="7">
        <v>0.377</v>
      </c>
      <c r="E168" s="7">
        <v>0.377</v>
      </c>
      <c r="F168" s="7">
        <v>0.377</v>
      </c>
      <c r="G168" s="7">
        <v>0.377</v>
      </c>
      <c r="H168" s="7">
        <v>0.377</v>
      </c>
      <c r="I168" s="7">
        <v>0.377</v>
      </c>
      <c r="J168" s="7">
        <v>0.377</v>
      </c>
      <c r="K168" s="7">
        <v>0.377</v>
      </c>
      <c r="L168" s="7">
        <v>0.377</v>
      </c>
      <c r="M168" s="7">
        <v>0.377</v>
      </c>
      <c r="N168" s="7">
        <v>0.377</v>
      </c>
      <c r="O168" s="7">
        <v>0.377</v>
      </c>
      <c r="P168" s="7">
        <v>0.377</v>
      </c>
      <c r="Q168" s="7">
        <v>0.377</v>
      </c>
      <c r="R168" s="7">
        <v>0.377</v>
      </c>
      <c r="S168" s="7">
        <v>0.377</v>
      </c>
      <c r="T168" s="7">
        <v>0.377</v>
      </c>
      <c r="U168" s="7">
        <v>0.377</v>
      </c>
      <c r="V168" s="7">
        <v>0.377</v>
      </c>
      <c r="W168" s="7">
        <v>0.377</v>
      </c>
      <c r="X168" s="7">
        <v>0.377</v>
      </c>
      <c r="Y168" s="7">
        <v>0.377</v>
      </c>
      <c r="Z168" s="7">
        <v>0.377</v>
      </c>
    </row>
    <row r="169" spans="1:26">
      <c r="A169" t="s">
        <v>21</v>
      </c>
      <c r="B169" s="8">
        <f t="shared" ref="B169:Z169" si="69">B167*B168</f>
        <v>301.82778717</v>
      </c>
      <c r="C169" s="8">
        <f t="shared" si="69"/>
        <v>301.82778717</v>
      </c>
      <c r="D169" s="8">
        <f t="shared" si="69"/>
        <v>301.82778717</v>
      </c>
      <c r="E169" s="8">
        <f t="shared" si="69"/>
        <v>300.69961467</v>
      </c>
      <c r="F169" s="8">
        <f t="shared" si="69"/>
        <v>345.09402629</v>
      </c>
      <c r="G169" s="8">
        <f t="shared" si="69"/>
        <v>345.995273065</v>
      </c>
      <c r="H169" s="8">
        <f t="shared" si="69"/>
        <v>346.9866445175</v>
      </c>
      <c r="I169" s="8">
        <f t="shared" si="69"/>
        <v>348.07715311525</v>
      </c>
      <c r="J169" s="8">
        <f t="shared" si="69"/>
        <v>314.78887181599</v>
      </c>
      <c r="K169" s="8">
        <f t="shared" si="69"/>
        <v>314.098953328589</v>
      </c>
      <c r="L169" s="8">
        <f t="shared" si="69"/>
        <v>313.340042992448</v>
      </c>
      <c r="M169" s="8">
        <f t="shared" si="69"/>
        <v>312.505241622693</v>
      </c>
      <c r="N169" s="8">
        <f t="shared" si="69"/>
        <v>311.586960115962</v>
      </c>
      <c r="O169" s="8">
        <f t="shared" si="69"/>
        <v>310.576850458558</v>
      </c>
      <c r="P169" s="8">
        <f t="shared" si="69"/>
        <v>309.465729835414</v>
      </c>
      <c r="Q169" s="8">
        <f t="shared" si="69"/>
        <v>308.243497149955</v>
      </c>
      <c r="R169" s="8">
        <f t="shared" si="69"/>
        <v>306.899041195951</v>
      </c>
      <c r="S169" s="8">
        <f t="shared" si="69"/>
        <v>305.420139646546</v>
      </c>
      <c r="T169" s="8">
        <f t="shared" si="69"/>
        <v>303.793347942201</v>
      </c>
      <c r="U169" s="8">
        <f t="shared" si="69"/>
        <v>303.793347942201</v>
      </c>
      <c r="V169" s="8">
        <f t="shared" si="69"/>
        <v>303.793347942201</v>
      </c>
      <c r="W169" s="8">
        <f t="shared" si="69"/>
        <v>303.793347942201</v>
      </c>
      <c r="X169" s="8">
        <f t="shared" si="69"/>
        <v>303.793347942201</v>
      </c>
      <c r="Y169" s="8">
        <f t="shared" si="69"/>
        <v>303.793347942201</v>
      </c>
      <c r="Z169" s="8">
        <f t="shared" si="69"/>
        <v>303.793347942201</v>
      </c>
    </row>
    <row r="170" spans="1:26">
      <c r="A170" s="13" t="s">
        <v>22</v>
      </c>
      <c r="B170">
        <f t="shared" ref="B170:Z170" si="70">B167-B169</f>
        <v>498.77642283</v>
      </c>
      <c r="C170">
        <f t="shared" si="70"/>
        <v>498.77642283</v>
      </c>
      <c r="D170">
        <f t="shared" si="70"/>
        <v>498.77642283</v>
      </c>
      <c r="E170">
        <f t="shared" si="70"/>
        <v>496.91209533</v>
      </c>
      <c r="F170">
        <f t="shared" si="70"/>
        <v>570.27474371</v>
      </c>
      <c r="G170">
        <f t="shared" si="70"/>
        <v>571.764071935</v>
      </c>
      <c r="H170">
        <f t="shared" si="70"/>
        <v>573.4023329825</v>
      </c>
      <c r="I170">
        <f t="shared" si="70"/>
        <v>575.20442013475</v>
      </c>
      <c r="J170">
        <f t="shared" si="70"/>
        <v>520.19487305401</v>
      </c>
      <c r="K170">
        <f t="shared" si="70"/>
        <v>519.054769028411</v>
      </c>
      <c r="L170">
        <f t="shared" si="70"/>
        <v>517.800654600252</v>
      </c>
      <c r="M170">
        <f t="shared" si="70"/>
        <v>516.421128729277</v>
      </c>
      <c r="N170">
        <f t="shared" si="70"/>
        <v>514.903650271205</v>
      </c>
      <c r="O170">
        <f t="shared" si="70"/>
        <v>513.234423967325</v>
      </c>
      <c r="P170">
        <f t="shared" si="70"/>
        <v>511.398275033058</v>
      </c>
      <c r="Q170">
        <f t="shared" si="70"/>
        <v>509.378511205364</v>
      </c>
      <c r="R170">
        <f t="shared" si="70"/>
        <v>507.1567709949</v>
      </c>
      <c r="S170">
        <f t="shared" si="70"/>
        <v>504.71285676339</v>
      </c>
      <c r="T170">
        <f t="shared" si="70"/>
        <v>502.024551108729</v>
      </c>
      <c r="U170">
        <f t="shared" si="70"/>
        <v>502.024551108729</v>
      </c>
      <c r="V170">
        <f t="shared" si="70"/>
        <v>502.024551108729</v>
      </c>
      <c r="W170">
        <f t="shared" si="70"/>
        <v>502.024551108729</v>
      </c>
      <c r="X170">
        <f t="shared" si="70"/>
        <v>502.024551108729</v>
      </c>
      <c r="Y170">
        <f t="shared" si="70"/>
        <v>502.024551108729</v>
      </c>
      <c r="Z170">
        <f t="shared" si="70"/>
        <v>502.024551108729</v>
      </c>
    </row>
    <row r="171" customFormat="1"/>
    <row r="172" spans="1:26">
      <c r="A172" s="13" t="s">
        <v>38</v>
      </c>
      <c r="B172">
        <f t="shared" ref="B172:Z172" si="71">B158*B168</f>
        <v>0</v>
      </c>
      <c r="C172">
        <f t="shared" si="71"/>
        <v>0</v>
      </c>
      <c r="D172">
        <f t="shared" si="71"/>
        <v>0</v>
      </c>
      <c r="E172">
        <f t="shared" si="71"/>
        <v>0</v>
      </c>
      <c r="F172">
        <f t="shared" si="71"/>
        <v>0</v>
      </c>
      <c r="G172">
        <f t="shared" si="71"/>
        <v>1.166438</v>
      </c>
      <c r="H172">
        <f t="shared" si="71"/>
        <v>1.166438</v>
      </c>
      <c r="I172">
        <f t="shared" si="71"/>
        <v>1.166438</v>
      </c>
      <c r="J172">
        <f t="shared" si="71"/>
        <v>1.166438</v>
      </c>
      <c r="K172">
        <f t="shared" si="71"/>
        <v>1.166438</v>
      </c>
      <c r="L172">
        <f t="shared" si="71"/>
        <v>0.166634</v>
      </c>
      <c r="M172">
        <f t="shared" si="71"/>
        <v>0.166634</v>
      </c>
      <c r="N172">
        <f t="shared" si="71"/>
        <v>0.166634</v>
      </c>
      <c r="O172">
        <f t="shared" si="71"/>
        <v>0.166634</v>
      </c>
      <c r="P172">
        <f t="shared" si="71"/>
        <v>0.166634</v>
      </c>
      <c r="Q172">
        <f t="shared" si="71"/>
        <v>0.166634</v>
      </c>
      <c r="R172">
        <f t="shared" si="71"/>
        <v>0.166634</v>
      </c>
      <c r="S172">
        <f t="shared" si="71"/>
        <v>0.166634</v>
      </c>
      <c r="T172">
        <f t="shared" si="71"/>
        <v>0.166634</v>
      </c>
      <c r="U172">
        <f t="shared" si="71"/>
        <v>0.166634</v>
      </c>
      <c r="V172">
        <f t="shared" si="71"/>
        <v>0.166634</v>
      </c>
      <c r="W172">
        <f t="shared" si="71"/>
        <v>0.166634</v>
      </c>
      <c r="X172">
        <f t="shared" si="71"/>
        <v>0.166634</v>
      </c>
      <c r="Y172">
        <f t="shared" si="71"/>
        <v>0.166634</v>
      </c>
      <c r="Z172">
        <f t="shared" si="71"/>
        <v>0.166634</v>
      </c>
    </row>
    <row r="173" customFormat="1"/>
    <row r="174" spans="1:26">
      <c r="A174" s="13" t="s">
        <v>23</v>
      </c>
      <c r="B174">
        <f>B170-B154+B172</f>
        <v>498.77642283</v>
      </c>
      <c r="C174">
        <f t="shared" ref="B174:Z174" si="72">C170-C154+C172</f>
        <v>498.77642283</v>
      </c>
      <c r="D174">
        <f t="shared" si="72"/>
        <v>498.77642283</v>
      </c>
      <c r="E174">
        <f t="shared" si="72"/>
        <v>496.91209533</v>
      </c>
      <c r="F174">
        <f t="shared" si="72"/>
        <v>548.17474371</v>
      </c>
      <c r="G174">
        <f t="shared" si="72"/>
        <v>572.930509935</v>
      </c>
      <c r="H174">
        <f t="shared" si="72"/>
        <v>574.5687709825</v>
      </c>
      <c r="I174">
        <f t="shared" si="72"/>
        <v>576.37085813475</v>
      </c>
      <c r="J174">
        <f t="shared" si="72"/>
        <v>521.36131105401</v>
      </c>
      <c r="K174">
        <f t="shared" si="72"/>
        <v>520.221207028411</v>
      </c>
      <c r="L174">
        <f t="shared" si="72"/>
        <v>517.967288600252</v>
      </c>
      <c r="M174">
        <f t="shared" si="72"/>
        <v>516.587762729277</v>
      </c>
      <c r="N174">
        <f t="shared" si="72"/>
        <v>515.070284271205</v>
      </c>
      <c r="O174">
        <f t="shared" si="72"/>
        <v>513.401057967326</v>
      </c>
      <c r="P174">
        <f t="shared" si="72"/>
        <v>511.564909033058</v>
      </c>
      <c r="Q174">
        <f t="shared" si="72"/>
        <v>509.545145205364</v>
      </c>
      <c r="R174">
        <f t="shared" si="72"/>
        <v>507.3234049949</v>
      </c>
      <c r="S174">
        <f t="shared" si="72"/>
        <v>504.87949076339</v>
      </c>
      <c r="T174">
        <f t="shared" si="72"/>
        <v>502.191185108729</v>
      </c>
      <c r="U174">
        <f t="shared" si="72"/>
        <v>502.191185108729</v>
      </c>
      <c r="V174">
        <f t="shared" si="72"/>
        <v>502.191185108729</v>
      </c>
      <c r="W174">
        <f t="shared" si="72"/>
        <v>502.191185108729</v>
      </c>
      <c r="X174">
        <f t="shared" si="72"/>
        <v>502.191185108729</v>
      </c>
      <c r="Y174">
        <f t="shared" si="72"/>
        <v>502.191185108729</v>
      </c>
      <c r="Z174">
        <f t="shared" si="72"/>
        <v>502.191185108729</v>
      </c>
    </row>
    <row r="175" spans="1:26">
      <c r="A175" t="s">
        <v>24</v>
      </c>
      <c r="B175" s="6">
        <v>0.1</v>
      </c>
      <c r="C175" s="6">
        <v>0.1</v>
      </c>
      <c r="D175" s="6">
        <v>0.1</v>
      </c>
      <c r="E175" s="6">
        <v>0.1</v>
      </c>
      <c r="F175" s="6">
        <v>0.1</v>
      </c>
      <c r="G175" s="6">
        <v>0.1</v>
      </c>
      <c r="H175" s="6">
        <v>0.1</v>
      </c>
      <c r="I175" s="6">
        <v>0.1</v>
      </c>
      <c r="J175" s="6">
        <v>0.1</v>
      </c>
      <c r="K175" s="6">
        <v>0.1</v>
      </c>
      <c r="L175" s="6">
        <v>0.1</v>
      </c>
      <c r="M175" s="6">
        <v>0.1</v>
      </c>
      <c r="N175" s="6">
        <v>0.1</v>
      </c>
      <c r="O175" s="6">
        <v>0.1</v>
      </c>
      <c r="P175" s="6">
        <v>0.1</v>
      </c>
      <c r="Q175" s="6">
        <v>0.1</v>
      </c>
      <c r="R175" s="6">
        <v>0.1</v>
      </c>
      <c r="S175" s="6">
        <v>0.1</v>
      </c>
      <c r="T175" s="6">
        <v>0.1</v>
      </c>
      <c r="U175" s="6">
        <v>0.1</v>
      </c>
      <c r="V175" s="6">
        <v>0.1</v>
      </c>
      <c r="W175" s="6">
        <v>0.1</v>
      </c>
      <c r="X175" s="6">
        <v>0.1</v>
      </c>
      <c r="Y175" s="6">
        <v>0.1</v>
      </c>
      <c r="Z175" s="6">
        <v>0.1</v>
      </c>
    </row>
    <row r="176" spans="1:26">
      <c r="A176" s="13" t="s">
        <v>25</v>
      </c>
      <c r="B176">
        <f>B174/(1+B175)^(B143-$B$3)</f>
        <v>498.77642283</v>
      </c>
      <c r="C176">
        <f>C174/(1+C175)^(C143-$B$3)</f>
        <v>453.433111663636</v>
      </c>
      <c r="D176">
        <f>D174/(1+D175)^(D143-$B$3)</f>
        <v>412.211919694215</v>
      </c>
      <c r="E176">
        <f>E174/(1+E175)^(E143-$B$3)</f>
        <v>373.337411968445</v>
      </c>
      <c r="F176">
        <f>F174/(1+F175)^(F143-$B$3)</f>
        <v>374.410725845229</v>
      </c>
      <c r="G176">
        <f>G174/(1+G175)^(G143-$B$3)</f>
        <v>355.744770249796</v>
      </c>
      <c r="H176">
        <f>H174/(1+H175)^(H143-$B$3)</f>
        <v>324.32909224266</v>
      </c>
      <c r="I176">
        <f>I174/(1+I175)^(I143-$B$3)</f>
        <v>295.769384963446</v>
      </c>
      <c r="J176">
        <f>J174/(1+J175)^(J143-$B$3)</f>
        <v>243.218899362518</v>
      </c>
      <c r="K176">
        <f>K174/(1+K175)^(K143-$B$3)</f>
        <v>220.624574927608</v>
      </c>
      <c r="L176">
        <f>L174/(1+L175)^(L143-$B$3)</f>
        <v>199.698812263837</v>
      </c>
      <c r="M176">
        <f>M174/(1+M175)^(M143-$B$3)</f>
        <v>181.060859383353</v>
      </c>
      <c r="N176">
        <f>N174/(1+N175)^(N143-$B$3)</f>
        <v>164.11726585564</v>
      </c>
      <c r="O176">
        <f>O174/(1+O175)^(O143-$B$3)</f>
        <v>148.713999012265</v>
      </c>
      <c r="P176">
        <f>P174/(1+P175)^(P143-$B$3)</f>
        <v>134.711029154651</v>
      </c>
      <c r="Q176">
        <f>Q174/(1+Q175)^(Q143-$B$3)</f>
        <v>121.98105655682</v>
      </c>
      <c r="R176">
        <f>R174/(1+R175)^(R143-$B$3)</f>
        <v>110.408354195156</v>
      </c>
      <c r="S176">
        <f>S174/(1+S175)^(S143-$B$3)</f>
        <v>99.8877156845517</v>
      </c>
      <c r="T176">
        <f>T174/(1+T175)^(T143-$B$3)</f>
        <v>90.3234988567299</v>
      </c>
      <c r="U176">
        <f>U174/(1+U175)^(U143-$B$3)</f>
        <v>82.1122716879363</v>
      </c>
      <c r="V176">
        <f>V174/(1+V175)^(V143-$B$3)</f>
        <v>74.6475197163057</v>
      </c>
      <c r="W176">
        <f>W174/(1+W175)^(W143-$B$3)</f>
        <v>67.8613815602779</v>
      </c>
      <c r="X176">
        <f>X174/(1+X175)^(X143-$B$3)</f>
        <v>61.6921650547981</v>
      </c>
      <c r="Y176">
        <f>Y174/(1+Y175)^(Y143-$B$3)</f>
        <v>56.0837864134528</v>
      </c>
      <c r="Z176">
        <f>Z174/(1+Z175)^(Z143-$B$3)</f>
        <v>50.9852603758662</v>
      </c>
    </row>
    <row r="177" customFormat="1"/>
    <row r="178" spans="1:2">
      <c r="A178" s="13" t="s">
        <v>52</v>
      </c>
      <c r="B178">
        <f>SUM(B176:Z176)</f>
        <v>5196.14128951919</v>
      </c>
    </row>
    <row r="182" spans="2:6">
      <c r="B182" t="s">
        <v>53</v>
      </c>
      <c r="D182" t="s">
        <v>54</v>
      </c>
      <c r="F182" t="s">
        <v>55</v>
      </c>
    </row>
    <row r="183" spans="1:6">
      <c r="A183" t="s">
        <v>26</v>
      </c>
      <c r="B183">
        <f>B31</f>
        <v>5106.66930562884</v>
      </c>
      <c r="D183">
        <v>-266.37961</v>
      </c>
      <c r="F183">
        <f>B183-D183</f>
        <v>5373.04891562884</v>
      </c>
    </row>
    <row r="184" spans="1:6">
      <c r="A184" t="s">
        <v>39</v>
      </c>
      <c r="B184">
        <f>B79</f>
        <v>4937.21086828183</v>
      </c>
      <c r="D184">
        <v>-435.838048</v>
      </c>
      <c r="F184">
        <f>B184-D184</f>
        <v>5373.04891628183</v>
      </c>
    </row>
    <row r="185" spans="1:6">
      <c r="A185" t="s">
        <v>42</v>
      </c>
      <c r="B185">
        <f>B127</f>
        <v>5088.68082541784</v>
      </c>
      <c r="D185">
        <v>-284.36809</v>
      </c>
      <c r="F185">
        <f>B185-D185</f>
        <v>5373.04891541784</v>
      </c>
    </row>
    <row r="186" spans="1:6">
      <c r="A186" t="s">
        <v>52</v>
      </c>
      <c r="B186">
        <f>B178</f>
        <v>5196.14128951919</v>
      </c>
      <c r="D186">
        <v>-176.907626</v>
      </c>
      <c r="F186">
        <f>B186-D186</f>
        <v>5373.04891551919</v>
      </c>
    </row>
    <row r="187" spans="1:2">
      <c r="A187" s="4" t="s">
        <v>12</v>
      </c>
      <c r="B187">
        <f>SUM(B13:Z13)</f>
        <v>5373.04891590692</v>
      </c>
    </row>
  </sheetData>
  <mergeCells count="1">
    <mergeCell ref="A2: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wanghaoyu</dc:creator>
  <dcterms:created xsi:type="dcterms:W3CDTF">2020-07-22T05:46:00Z</dcterms:created>
  <dcterms:modified xsi:type="dcterms:W3CDTF">2020-07-22T18:57:19Z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