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anhuang/Desktop/"/>
    </mc:Choice>
  </mc:AlternateContent>
  <xr:revisionPtr revIDLastSave="0" documentId="8_{B264B922-EBF2-8B4B-A53C-39D61FB7378A}" xr6:coauthVersionLast="45" xr6:coauthVersionMax="45" xr10:uidLastSave="{00000000-0000-0000-0000-000000000000}"/>
  <bookViews>
    <workbookView xWindow="1260" yWindow="960" windowWidth="27160" windowHeight="16540" xr2:uid="{966E34CB-6C18-3249-8BF0-05DA3D0CCA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2" i="1" l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W10" i="1"/>
  <c r="W14" i="1" s="1"/>
  <c r="W16" i="1" s="1"/>
  <c r="S10" i="1"/>
  <c r="S14" i="1" s="1"/>
  <c r="S16" i="1" s="1"/>
  <c r="O10" i="1"/>
  <c r="O14" i="1" s="1"/>
  <c r="O16" i="1" s="1"/>
  <c r="K10" i="1"/>
  <c r="K14" i="1" s="1"/>
  <c r="K16" i="1" s="1"/>
  <c r="G10" i="1"/>
  <c r="G14" i="1" s="1"/>
  <c r="G16" i="1" s="1"/>
  <c r="C10" i="1"/>
  <c r="C14" i="1" s="1"/>
  <c r="C16" i="1" s="1"/>
  <c r="Z9" i="1"/>
  <c r="Y9" i="1"/>
  <c r="X9" i="1"/>
  <c r="X10" i="1" s="1"/>
  <c r="X14" i="1" s="1"/>
  <c r="X16" i="1" s="1"/>
  <c r="W9" i="1"/>
  <c r="V9" i="1"/>
  <c r="U9" i="1"/>
  <c r="T9" i="1"/>
  <c r="T10" i="1" s="1"/>
  <c r="T14" i="1" s="1"/>
  <c r="T16" i="1" s="1"/>
  <c r="S9" i="1"/>
  <c r="R9" i="1"/>
  <c r="Q9" i="1"/>
  <c r="P9" i="1"/>
  <c r="P10" i="1" s="1"/>
  <c r="P14" i="1" s="1"/>
  <c r="P16" i="1" s="1"/>
  <c r="O9" i="1"/>
  <c r="N9" i="1"/>
  <c r="M9" i="1"/>
  <c r="L9" i="1"/>
  <c r="L10" i="1" s="1"/>
  <c r="L14" i="1" s="1"/>
  <c r="L16" i="1" s="1"/>
  <c r="K9" i="1"/>
  <c r="J9" i="1"/>
  <c r="I9" i="1"/>
  <c r="H9" i="1"/>
  <c r="H10" i="1" s="1"/>
  <c r="H14" i="1" s="1"/>
  <c r="H16" i="1" s="1"/>
  <c r="G9" i="1"/>
  <c r="F9" i="1"/>
  <c r="E9" i="1"/>
  <c r="D9" i="1"/>
  <c r="D10" i="1" s="1"/>
  <c r="D14" i="1" s="1"/>
  <c r="D16" i="1" s="1"/>
  <c r="C9" i="1"/>
  <c r="B9" i="1"/>
  <c r="Z6" i="1"/>
  <c r="Z10" i="1" s="1"/>
  <c r="Z14" i="1" s="1"/>
  <c r="Z16" i="1" s="1"/>
  <c r="Y6" i="1"/>
  <c r="Y10" i="1" s="1"/>
  <c r="Y14" i="1" s="1"/>
  <c r="Y16" i="1" s="1"/>
  <c r="X6" i="1"/>
  <c r="W6" i="1"/>
  <c r="V6" i="1"/>
  <c r="V10" i="1" s="1"/>
  <c r="V14" i="1" s="1"/>
  <c r="V16" i="1" s="1"/>
  <c r="U6" i="1"/>
  <c r="U10" i="1" s="1"/>
  <c r="U14" i="1" s="1"/>
  <c r="U16" i="1" s="1"/>
  <c r="T6" i="1"/>
  <c r="S6" i="1"/>
  <c r="R6" i="1"/>
  <c r="R10" i="1" s="1"/>
  <c r="R14" i="1" s="1"/>
  <c r="R16" i="1" s="1"/>
  <c r="Q6" i="1"/>
  <c r="Q10" i="1" s="1"/>
  <c r="Q14" i="1" s="1"/>
  <c r="Q16" i="1" s="1"/>
  <c r="P6" i="1"/>
  <c r="O6" i="1"/>
  <c r="N6" i="1"/>
  <c r="N10" i="1" s="1"/>
  <c r="N14" i="1" s="1"/>
  <c r="N16" i="1" s="1"/>
  <c r="M6" i="1"/>
  <c r="M10" i="1" s="1"/>
  <c r="M14" i="1" s="1"/>
  <c r="M16" i="1" s="1"/>
  <c r="L6" i="1"/>
  <c r="K6" i="1"/>
  <c r="J6" i="1"/>
  <c r="J10" i="1" s="1"/>
  <c r="J14" i="1" s="1"/>
  <c r="J16" i="1" s="1"/>
  <c r="I6" i="1"/>
  <c r="I10" i="1" s="1"/>
  <c r="I14" i="1" s="1"/>
  <c r="I16" i="1" s="1"/>
  <c r="H6" i="1"/>
  <c r="G6" i="1"/>
  <c r="F6" i="1"/>
  <c r="F10" i="1" s="1"/>
  <c r="F14" i="1" s="1"/>
  <c r="F16" i="1" s="1"/>
  <c r="E6" i="1"/>
  <c r="E10" i="1" s="1"/>
  <c r="E14" i="1" s="1"/>
  <c r="E16" i="1" s="1"/>
  <c r="D6" i="1"/>
  <c r="C6" i="1"/>
  <c r="B6" i="1"/>
  <c r="B10" i="1" s="1"/>
  <c r="B14" i="1" s="1"/>
  <c r="B16" i="1" s="1"/>
  <c r="S17" i="1" l="1"/>
  <c r="S18" i="1" s="1"/>
  <c r="S21" i="1" s="1"/>
  <c r="I17" i="1"/>
  <c r="I18" i="1"/>
  <c r="I21" i="1" s="1"/>
  <c r="Q17" i="1"/>
  <c r="Q18" i="1"/>
  <c r="Q21" i="1" s="1"/>
  <c r="Y17" i="1"/>
  <c r="Y18" i="1"/>
  <c r="Y21" i="1" s="1"/>
  <c r="H17" i="1"/>
  <c r="H18" i="1" s="1"/>
  <c r="H21" i="1" s="1"/>
  <c r="P17" i="1"/>
  <c r="P18" i="1" s="1"/>
  <c r="P21" i="1" s="1"/>
  <c r="X17" i="1"/>
  <c r="X18" i="1" s="1"/>
  <c r="X21" i="1" s="1"/>
  <c r="G17" i="1"/>
  <c r="G18" i="1"/>
  <c r="G21" i="1" s="1"/>
  <c r="B17" i="1"/>
  <c r="B18" i="1" s="1"/>
  <c r="B21" i="1" s="1"/>
  <c r="F17" i="1"/>
  <c r="F18" i="1" s="1"/>
  <c r="F21" i="1" s="1"/>
  <c r="J17" i="1"/>
  <c r="J18" i="1" s="1"/>
  <c r="J21" i="1" s="1"/>
  <c r="N17" i="1"/>
  <c r="N18" i="1" s="1"/>
  <c r="N21" i="1" s="1"/>
  <c r="R17" i="1"/>
  <c r="R18" i="1"/>
  <c r="R21" i="1" s="1"/>
  <c r="V17" i="1"/>
  <c r="V18" i="1" s="1"/>
  <c r="V21" i="1" s="1"/>
  <c r="Z17" i="1"/>
  <c r="Z18" i="1"/>
  <c r="Z21" i="1" s="1"/>
  <c r="K17" i="1"/>
  <c r="K18" i="1" s="1"/>
  <c r="K21" i="1" s="1"/>
  <c r="C17" i="1"/>
  <c r="C18" i="1" s="1"/>
  <c r="C21" i="1" s="1"/>
  <c r="E17" i="1"/>
  <c r="E18" i="1" s="1"/>
  <c r="E21" i="1" s="1"/>
  <c r="M17" i="1"/>
  <c r="M18" i="1"/>
  <c r="M21" i="1" s="1"/>
  <c r="U17" i="1"/>
  <c r="U18" i="1"/>
  <c r="U21" i="1" s="1"/>
  <c r="D17" i="1"/>
  <c r="D18" i="1" s="1"/>
  <c r="D21" i="1" s="1"/>
  <c r="L17" i="1"/>
  <c r="L18" i="1" s="1"/>
  <c r="L21" i="1" s="1"/>
  <c r="T17" i="1"/>
  <c r="T18" i="1" s="1"/>
  <c r="T21" i="1" s="1"/>
  <c r="W17" i="1"/>
  <c r="W18" i="1"/>
  <c r="W21" i="1" s="1"/>
  <c r="O17" i="1"/>
  <c r="O18" i="1"/>
  <c r="O21" i="1" s="1"/>
  <c r="B22" i="1" l="1"/>
</calcChain>
</file>

<file path=xl/sharedStrings.xml><?xml version="1.0" encoding="utf-8"?>
<sst xmlns="http://schemas.openxmlformats.org/spreadsheetml/2006/main" count="17" uniqueCount="17">
  <si>
    <t>Install scrubber in 1992~1994 and sell allowance since 1995</t>
  </si>
  <si>
    <t>Year</t>
  </si>
  <si>
    <t>Out Put(million Kw)</t>
  </si>
  <si>
    <t>Electricity Price($/Kw)</t>
  </si>
  <si>
    <t>Revenue(million $)</t>
  </si>
  <si>
    <t>Coal Price($/ton)</t>
  </si>
  <si>
    <t>Coal Consumption(million ton)</t>
  </si>
  <si>
    <t>COGS( million $)</t>
  </si>
  <si>
    <t>Gross Profit  (million $)</t>
  </si>
  <si>
    <t>Operating Cost  (million $)</t>
  </si>
  <si>
    <t>Depreciation Expense</t>
  </si>
  <si>
    <t>Opertaing Income (million)</t>
  </si>
  <si>
    <t>Other Income(Expense)</t>
  </si>
  <si>
    <t>Income Before Provision for Income taxes</t>
  </si>
  <si>
    <t>Provision for Income taxes</t>
  </si>
  <si>
    <t>Net Income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</si>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</sst>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_);\(#,##0.000000\)"/>
    <numFmt numFmtId="165" formatCode="#,##0.0_);\(#,##0.0\)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9" fontId="0" fillId="0" borderId="0" xfId="0" applyNumberFormat="1" applyAlignment="1">
      <alignment vertical="center"/>
    </xf>
    <xf numFmtId="39" fontId="3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39" fontId="1" fillId="0" borderId="0" xfId="0" applyNumberFormat="1" applyFont="1" applyAlignment="1">
      <alignment vertical="center"/>
    </xf>
    <xf numFmtId="39" fontId="2" fillId="0" borderId="0" xfId="0" applyNumberFormat="1" applyFont="1" applyAlignment="1">
      <alignment vertical="center"/>
    </xf>
    <xf numFmtId="39" fontId="0" fillId="2" borderId="0" xfId="0" applyNumberFormat="1" applyFill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0" fillId="2" borderId="0" xfId="0" applyNumberFormat="1" applyFill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2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A6E3-1DCC-3242-8DCF-293F12F9DCF4}">
  <dimension ref="A1:Z25"/>
  <sheetViews>
    <sheetView tabSelected="1" workbookViewId="0">
      <selection activeCell="A13" sqref="A13:XFD13"/>
    </sheetView>
  </sheetViews>
  <sheetFormatPr baseColWidth="10" defaultRowHeight="16"/>
  <cols>
    <col min="5" max="9" width="11.33203125" bestFit="1" customWidth="1"/>
  </cols>
  <sheetData>
    <row r="1" spans="1:26" s="1" customFormat="1"/>
    <row r="2" spans="1:26" s="1" customFormat="1" ht="21">
      <c r="A2" s="2" t="s">
        <v>0</v>
      </c>
    </row>
    <row r="3" spans="1:26" s="3" customFormat="1">
      <c r="A3" s="3" t="s">
        <v>1</v>
      </c>
      <c r="B3" s="3">
        <v>1992</v>
      </c>
      <c r="C3" s="3">
        <v>1993</v>
      </c>
      <c r="D3" s="3">
        <v>1994</v>
      </c>
      <c r="E3" s="3">
        <v>1995</v>
      </c>
      <c r="F3" s="3">
        <v>1996</v>
      </c>
      <c r="G3" s="3">
        <v>1997</v>
      </c>
      <c r="H3" s="3">
        <v>1998</v>
      </c>
      <c r="I3" s="3">
        <v>1999</v>
      </c>
      <c r="J3" s="3">
        <v>2000</v>
      </c>
      <c r="K3" s="3">
        <v>2001</v>
      </c>
      <c r="L3" s="3">
        <v>2002</v>
      </c>
      <c r="M3" s="3">
        <v>2003</v>
      </c>
      <c r="N3" s="3">
        <v>2004</v>
      </c>
      <c r="O3" s="3">
        <v>2005</v>
      </c>
      <c r="P3" s="3">
        <v>2006</v>
      </c>
      <c r="Q3" s="3">
        <v>2007</v>
      </c>
      <c r="R3" s="3">
        <v>2008</v>
      </c>
      <c r="S3" s="3">
        <v>2009</v>
      </c>
      <c r="T3" s="3">
        <v>2010</v>
      </c>
      <c r="U3" s="3">
        <v>2011</v>
      </c>
      <c r="V3" s="3">
        <v>2012</v>
      </c>
      <c r="W3" s="3">
        <v>2013</v>
      </c>
      <c r="X3" s="3">
        <v>2014</v>
      </c>
      <c r="Y3" s="3">
        <v>2015</v>
      </c>
      <c r="Z3" s="3">
        <v>2016</v>
      </c>
    </row>
    <row r="4" spans="1:26" s="1" customFormat="1">
      <c r="A4" s="1" t="s">
        <v>2</v>
      </c>
      <c r="B4" s="1">
        <v>21551</v>
      </c>
      <c r="C4" s="1">
        <v>21551</v>
      </c>
      <c r="D4" s="1">
        <v>21551</v>
      </c>
      <c r="E4" s="1">
        <v>21551</v>
      </c>
      <c r="F4" s="1">
        <v>21551</v>
      </c>
      <c r="G4" s="1">
        <v>21551</v>
      </c>
      <c r="H4" s="1">
        <v>21551</v>
      </c>
      <c r="I4" s="1">
        <v>21551</v>
      </c>
      <c r="J4" s="1">
        <v>21551</v>
      </c>
      <c r="K4" s="1">
        <v>21551</v>
      </c>
      <c r="L4" s="1">
        <v>21551</v>
      </c>
      <c r="M4" s="1">
        <v>21551</v>
      </c>
      <c r="N4" s="1">
        <v>21551</v>
      </c>
      <c r="O4" s="1">
        <v>21551</v>
      </c>
      <c r="P4" s="1">
        <v>21551</v>
      </c>
      <c r="Q4" s="1">
        <v>21551</v>
      </c>
      <c r="R4" s="1">
        <v>21551</v>
      </c>
      <c r="S4" s="1">
        <v>21551</v>
      </c>
      <c r="T4" s="1">
        <v>21551</v>
      </c>
      <c r="U4" s="1">
        <v>21551</v>
      </c>
      <c r="V4" s="1">
        <v>21551</v>
      </c>
      <c r="W4" s="1">
        <v>21551</v>
      </c>
      <c r="X4" s="1">
        <v>21551</v>
      </c>
      <c r="Y4" s="1">
        <v>21551</v>
      </c>
      <c r="Z4" s="1">
        <v>21551</v>
      </c>
    </row>
    <row r="5" spans="1:26" s="1" customFormat="1">
      <c r="A5" s="4" t="s">
        <v>3</v>
      </c>
      <c r="B5" s="1">
        <v>5.6000000000000001E-2</v>
      </c>
      <c r="C5" s="1">
        <v>5.6000000000000001E-2</v>
      </c>
      <c r="D5" s="1">
        <v>5.6000000000000001E-2</v>
      </c>
      <c r="E5" s="1">
        <v>5.6000000000000001E-2</v>
      </c>
      <c r="F5" s="1">
        <v>5.6000000000000001E-2</v>
      </c>
      <c r="G5" s="1">
        <v>5.6000000000000001E-2</v>
      </c>
      <c r="H5" s="1">
        <v>5.6000000000000001E-2</v>
      </c>
      <c r="I5" s="1">
        <v>5.6000000000000001E-2</v>
      </c>
      <c r="J5" s="1">
        <v>5.6000000000000001E-2</v>
      </c>
      <c r="K5" s="1">
        <v>5.6000000000000001E-2</v>
      </c>
      <c r="L5" s="1">
        <v>5.6000000000000001E-2</v>
      </c>
      <c r="M5" s="1">
        <v>5.6000000000000001E-2</v>
      </c>
      <c r="N5" s="1">
        <v>5.6000000000000001E-2</v>
      </c>
      <c r="O5" s="1">
        <v>5.6000000000000001E-2</v>
      </c>
      <c r="P5" s="1">
        <v>5.6000000000000001E-2</v>
      </c>
      <c r="Q5" s="1">
        <v>5.6000000000000001E-2</v>
      </c>
      <c r="R5" s="1">
        <v>5.6000000000000001E-2</v>
      </c>
      <c r="S5" s="1">
        <v>5.6000000000000001E-2</v>
      </c>
      <c r="T5" s="1">
        <v>5.6000000000000001E-2</v>
      </c>
      <c r="U5" s="1">
        <v>5.6000000000000001E-2</v>
      </c>
      <c r="V5" s="1">
        <v>5.6000000000000001E-2</v>
      </c>
      <c r="W5" s="1">
        <v>5.6000000000000001E-2</v>
      </c>
      <c r="X5" s="1">
        <v>5.6000000000000001E-2</v>
      </c>
      <c r="Y5" s="1">
        <v>5.6000000000000001E-2</v>
      </c>
      <c r="Z5" s="1">
        <v>5.6000000000000001E-2</v>
      </c>
    </row>
    <row r="6" spans="1:26" s="1" customFormat="1">
      <c r="A6" s="5" t="s">
        <v>4</v>
      </c>
      <c r="B6" s="1">
        <f t="shared" ref="B6:D6" si="0">B4*B5</f>
        <v>1206.856</v>
      </c>
      <c r="C6" s="1">
        <f t="shared" si="0"/>
        <v>1206.856</v>
      </c>
      <c r="D6" s="1">
        <f t="shared" si="0"/>
        <v>1206.856</v>
      </c>
      <c r="E6" s="6">
        <f>E4*E5*(1-0.02)</f>
        <v>1182.7188799999999</v>
      </c>
      <c r="F6" s="6">
        <f t="shared" ref="F6:Z6" si="1">F4*F5*(1-0.02)</f>
        <v>1182.7188799999999</v>
      </c>
      <c r="G6" s="6">
        <f t="shared" si="1"/>
        <v>1182.7188799999999</v>
      </c>
      <c r="H6" s="6">
        <f t="shared" si="1"/>
        <v>1182.7188799999999</v>
      </c>
      <c r="I6" s="6">
        <f t="shared" si="1"/>
        <v>1182.7188799999999</v>
      </c>
      <c r="J6" s="6">
        <f t="shared" si="1"/>
        <v>1182.7188799999999</v>
      </c>
      <c r="K6" s="6">
        <f t="shared" si="1"/>
        <v>1182.7188799999999</v>
      </c>
      <c r="L6" s="6">
        <f t="shared" si="1"/>
        <v>1182.7188799999999</v>
      </c>
      <c r="M6" s="6">
        <f t="shared" si="1"/>
        <v>1182.7188799999999</v>
      </c>
      <c r="N6" s="6">
        <f t="shared" si="1"/>
        <v>1182.7188799999999</v>
      </c>
      <c r="O6" s="6">
        <f t="shared" si="1"/>
        <v>1182.7188799999999</v>
      </c>
      <c r="P6" s="6">
        <f t="shared" si="1"/>
        <v>1182.7188799999999</v>
      </c>
      <c r="Q6" s="6">
        <f t="shared" si="1"/>
        <v>1182.7188799999999</v>
      </c>
      <c r="R6" s="6">
        <f t="shared" si="1"/>
        <v>1182.7188799999999</v>
      </c>
      <c r="S6" s="6">
        <f t="shared" si="1"/>
        <v>1182.7188799999999</v>
      </c>
      <c r="T6" s="6">
        <f t="shared" si="1"/>
        <v>1182.7188799999999</v>
      </c>
      <c r="U6" s="6">
        <f t="shared" si="1"/>
        <v>1182.7188799999999</v>
      </c>
      <c r="V6" s="6">
        <f t="shared" si="1"/>
        <v>1182.7188799999999</v>
      </c>
      <c r="W6" s="6">
        <f t="shared" si="1"/>
        <v>1182.7188799999999</v>
      </c>
      <c r="X6" s="6">
        <f t="shared" si="1"/>
        <v>1182.7188799999999</v>
      </c>
      <c r="Y6" s="6">
        <f t="shared" si="1"/>
        <v>1182.7188799999999</v>
      </c>
      <c r="Z6" s="6">
        <f t="shared" si="1"/>
        <v>1182.7188799999999</v>
      </c>
    </row>
    <row r="7" spans="1:26" s="1" customFormat="1">
      <c r="A7" s="1" t="s">
        <v>5</v>
      </c>
      <c r="B7" s="1">
        <v>41.46</v>
      </c>
      <c r="C7" s="1">
        <v>41.46</v>
      </c>
      <c r="D7" s="1">
        <v>41.46</v>
      </c>
      <c r="E7" s="1">
        <v>41.46</v>
      </c>
      <c r="F7" s="1">
        <v>29.82</v>
      </c>
      <c r="G7" s="1">
        <v>29.82</v>
      </c>
      <c r="H7" s="1">
        <v>29.82</v>
      </c>
      <c r="I7" s="1">
        <v>29.82</v>
      </c>
      <c r="J7" s="1">
        <v>29.82</v>
      </c>
      <c r="K7" s="1">
        <v>29.82</v>
      </c>
      <c r="L7" s="1">
        <v>29.82</v>
      </c>
      <c r="M7" s="1">
        <v>29.82</v>
      </c>
      <c r="N7" s="1">
        <v>29.82</v>
      </c>
      <c r="O7" s="1">
        <v>29.82</v>
      </c>
      <c r="P7" s="1">
        <v>29.82</v>
      </c>
      <c r="Q7" s="1">
        <v>29.82</v>
      </c>
      <c r="R7" s="1">
        <v>29.82</v>
      </c>
      <c r="S7" s="1">
        <v>29.82</v>
      </c>
      <c r="T7" s="1">
        <v>29.82</v>
      </c>
      <c r="U7" s="1">
        <v>29.82</v>
      </c>
      <c r="V7" s="1">
        <v>29.82</v>
      </c>
      <c r="W7" s="1">
        <v>29.82</v>
      </c>
      <c r="X7" s="1">
        <v>29.82</v>
      </c>
      <c r="Y7" s="1">
        <v>29.82</v>
      </c>
      <c r="Z7" s="1">
        <v>29.82</v>
      </c>
    </row>
    <row r="8" spans="1:26" s="1" customFormat="1">
      <c r="A8" s="1" t="s">
        <v>6</v>
      </c>
      <c r="B8" s="1">
        <v>8.3379999999999992</v>
      </c>
      <c r="C8" s="1">
        <v>8.3379999999999992</v>
      </c>
      <c r="D8" s="1">
        <v>8.3379999999999992</v>
      </c>
      <c r="E8" s="1">
        <v>8.3379999999999992</v>
      </c>
      <c r="F8" s="1">
        <v>8.3379999999999992</v>
      </c>
      <c r="G8" s="1">
        <v>8.3379999999999992</v>
      </c>
      <c r="H8" s="1">
        <v>8.3379999999999992</v>
      </c>
      <c r="I8" s="1">
        <v>8.3379999999999992</v>
      </c>
      <c r="J8" s="1">
        <v>8.3379999999999992</v>
      </c>
      <c r="K8" s="1">
        <v>8.3379999999999992</v>
      </c>
      <c r="L8" s="1">
        <v>8.3379999999999992</v>
      </c>
      <c r="M8" s="1">
        <v>8.3379999999999992</v>
      </c>
      <c r="N8" s="1">
        <v>8.3379999999999992</v>
      </c>
      <c r="O8" s="1">
        <v>8.3379999999999992</v>
      </c>
      <c r="P8" s="1">
        <v>8.3379999999999992</v>
      </c>
      <c r="Q8" s="1">
        <v>8.3379999999999992</v>
      </c>
      <c r="R8" s="1">
        <v>8.3379999999999992</v>
      </c>
      <c r="S8" s="1">
        <v>8.3379999999999992</v>
      </c>
      <c r="T8" s="1">
        <v>8.3379999999999992</v>
      </c>
      <c r="U8" s="1">
        <v>8.3379999999999992</v>
      </c>
      <c r="V8" s="1">
        <v>8.3379999999999992</v>
      </c>
      <c r="W8" s="1">
        <v>8.3379999999999992</v>
      </c>
      <c r="X8" s="1">
        <v>8.3379999999999992</v>
      </c>
      <c r="Y8" s="1">
        <v>8.3379999999999992</v>
      </c>
      <c r="Z8" s="1">
        <v>8.3379999999999992</v>
      </c>
    </row>
    <row r="9" spans="1:26" s="1" customFormat="1">
      <c r="A9" s="5" t="s">
        <v>7</v>
      </c>
      <c r="B9" s="1">
        <f t="shared" ref="B9:Z9" si="2">B7*B8</f>
        <v>345.69347999999997</v>
      </c>
      <c r="C9" s="1">
        <f t="shared" si="2"/>
        <v>345.69347999999997</v>
      </c>
      <c r="D9" s="1">
        <f t="shared" si="2"/>
        <v>345.69347999999997</v>
      </c>
      <c r="E9" s="1">
        <f t="shared" si="2"/>
        <v>345.69347999999997</v>
      </c>
      <c r="F9" s="1">
        <f t="shared" si="2"/>
        <v>248.63915999999998</v>
      </c>
      <c r="G9" s="1">
        <f t="shared" si="2"/>
        <v>248.63915999999998</v>
      </c>
      <c r="H9" s="1">
        <f t="shared" si="2"/>
        <v>248.63915999999998</v>
      </c>
      <c r="I9" s="1">
        <f t="shared" si="2"/>
        <v>248.63915999999998</v>
      </c>
      <c r="J9" s="1">
        <f t="shared" si="2"/>
        <v>248.63915999999998</v>
      </c>
      <c r="K9" s="1">
        <f t="shared" si="2"/>
        <v>248.63915999999998</v>
      </c>
      <c r="L9" s="1">
        <f t="shared" si="2"/>
        <v>248.63915999999998</v>
      </c>
      <c r="M9" s="1">
        <f t="shared" si="2"/>
        <v>248.63915999999998</v>
      </c>
      <c r="N9" s="1">
        <f t="shared" si="2"/>
        <v>248.63915999999998</v>
      </c>
      <c r="O9" s="1">
        <f t="shared" si="2"/>
        <v>248.63915999999998</v>
      </c>
      <c r="P9" s="1">
        <f t="shared" si="2"/>
        <v>248.63915999999998</v>
      </c>
      <c r="Q9" s="1">
        <f t="shared" si="2"/>
        <v>248.63915999999998</v>
      </c>
      <c r="R9" s="1">
        <f t="shared" si="2"/>
        <v>248.63915999999998</v>
      </c>
      <c r="S9" s="1">
        <f t="shared" si="2"/>
        <v>248.63915999999998</v>
      </c>
      <c r="T9" s="1">
        <f t="shared" si="2"/>
        <v>248.63915999999998</v>
      </c>
      <c r="U9" s="1">
        <f t="shared" si="2"/>
        <v>248.63915999999998</v>
      </c>
      <c r="V9" s="1">
        <f t="shared" si="2"/>
        <v>248.63915999999998</v>
      </c>
      <c r="W9" s="1">
        <f t="shared" si="2"/>
        <v>248.63915999999998</v>
      </c>
      <c r="X9" s="1">
        <f t="shared" si="2"/>
        <v>248.63915999999998</v>
      </c>
      <c r="Y9" s="1">
        <f t="shared" si="2"/>
        <v>248.63915999999998</v>
      </c>
      <c r="Z9" s="1">
        <f t="shared" si="2"/>
        <v>248.63915999999998</v>
      </c>
    </row>
    <row r="10" spans="1:26" s="1" customFormat="1">
      <c r="A10" s="4" t="s">
        <v>8</v>
      </c>
      <c r="B10" s="1">
        <f>B6-B9</f>
        <v>861.16252000000009</v>
      </c>
      <c r="C10" s="1">
        <f t="shared" ref="C10:Z10" si="3">C6-C9</f>
        <v>861.16252000000009</v>
      </c>
      <c r="D10" s="1">
        <f t="shared" si="3"/>
        <v>861.16252000000009</v>
      </c>
      <c r="E10" s="1">
        <f t="shared" si="3"/>
        <v>837.02539999999999</v>
      </c>
      <c r="F10" s="1">
        <f t="shared" si="3"/>
        <v>934.07971999999995</v>
      </c>
      <c r="G10" s="1">
        <f t="shared" si="3"/>
        <v>934.07971999999995</v>
      </c>
      <c r="H10" s="1">
        <f t="shared" si="3"/>
        <v>934.07971999999995</v>
      </c>
      <c r="I10" s="1">
        <f t="shared" si="3"/>
        <v>934.07971999999995</v>
      </c>
      <c r="J10" s="1">
        <f t="shared" si="3"/>
        <v>934.07971999999995</v>
      </c>
      <c r="K10" s="1">
        <f t="shared" si="3"/>
        <v>934.07971999999995</v>
      </c>
      <c r="L10" s="1">
        <f t="shared" si="3"/>
        <v>934.07971999999995</v>
      </c>
      <c r="M10" s="1">
        <f t="shared" si="3"/>
        <v>934.07971999999995</v>
      </c>
      <c r="N10" s="1">
        <f t="shared" si="3"/>
        <v>934.07971999999995</v>
      </c>
      <c r="O10" s="1">
        <f t="shared" si="3"/>
        <v>934.07971999999995</v>
      </c>
      <c r="P10" s="1">
        <f t="shared" si="3"/>
        <v>934.07971999999995</v>
      </c>
      <c r="Q10" s="1">
        <f t="shared" si="3"/>
        <v>934.07971999999995</v>
      </c>
      <c r="R10" s="1">
        <f t="shared" si="3"/>
        <v>934.07971999999995</v>
      </c>
      <c r="S10" s="1">
        <f t="shared" si="3"/>
        <v>934.07971999999995</v>
      </c>
      <c r="T10" s="1">
        <f t="shared" si="3"/>
        <v>934.07971999999995</v>
      </c>
      <c r="U10" s="1">
        <f t="shared" si="3"/>
        <v>934.07971999999995</v>
      </c>
      <c r="V10" s="1">
        <f t="shared" si="3"/>
        <v>934.07971999999995</v>
      </c>
      <c r="W10" s="1">
        <f t="shared" si="3"/>
        <v>934.07971999999995</v>
      </c>
      <c r="X10" s="1">
        <f t="shared" si="3"/>
        <v>934.07971999999995</v>
      </c>
      <c r="Y10" s="1">
        <f t="shared" si="3"/>
        <v>934.07971999999995</v>
      </c>
      <c r="Z10" s="1">
        <f t="shared" si="3"/>
        <v>934.07971999999995</v>
      </c>
    </row>
    <row r="11" spans="1:26" s="1" customFormat="1"/>
    <row r="12" spans="1:26" s="8" customFormat="1" ht="16" customHeight="1">
      <c r="A12" s="7" t="s">
        <v>9</v>
      </c>
      <c r="B12" s="8">
        <f>0.00281*B4</f>
        <v>60.558309999999999</v>
      </c>
      <c r="C12" s="8">
        <f t="shared" ref="C12:D12" si="4">0.00281*C4</f>
        <v>60.558309999999999</v>
      </c>
      <c r="D12" s="8">
        <f t="shared" si="4"/>
        <v>60.558309999999999</v>
      </c>
      <c r="E12" s="9">
        <f>(0.00281+0.0013)*E4</f>
        <v>88.574609999999993</v>
      </c>
      <c r="F12" s="9">
        <f t="shared" ref="F12:Z12" si="5">(0.00281+0.0013)*F4</f>
        <v>88.574609999999993</v>
      </c>
      <c r="G12" s="9">
        <f t="shared" si="5"/>
        <v>88.574609999999993</v>
      </c>
      <c r="H12" s="9">
        <f t="shared" si="5"/>
        <v>88.574609999999993</v>
      </c>
      <c r="I12" s="9">
        <f t="shared" si="5"/>
        <v>88.574609999999993</v>
      </c>
      <c r="J12" s="9">
        <f t="shared" si="5"/>
        <v>88.574609999999993</v>
      </c>
      <c r="K12" s="9">
        <f t="shared" si="5"/>
        <v>88.574609999999993</v>
      </c>
      <c r="L12" s="9">
        <f t="shared" si="5"/>
        <v>88.574609999999993</v>
      </c>
      <c r="M12" s="9">
        <f t="shared" si="5"/>
        <v>88.574609999999993</v>
      </c>
      <c r="N12" s="9">
        <f t="shared" si="5"/>
        <v>88.574609999999993</v>
      </c>
      <c r="O12" s="9">
        <f t="shared" si="5"/>
        <v>88.574609999999993</v>
      </c>
      <c r="P12" s="9">
        <f t="shared" si="5"/>
        <v>88.574609999999993</v>
      </c>
      <c r="Q12" s="9">
        <f t="shared" si="5"/>
        <v>88.574609999999993</v>
      </c>
      <c r="R12" s="9">
        <f t="shared" si="5"/>
        <v>88.574609999999993</v>
      </c>
      <c r="S12" s="9">
        <f t="shared" si="5"/>
        <v>88.574609999999993</v>
      </c>
      <c r="T12" s="9">
        <f>(0.00281+0.0013)*T4</f>
        <v>88.574609999999993</v>
      </c>
      <c r="U12" s="9">
        <f t="shared" si="5"/>
        <v>88.574609999999993</v>
      </c>
      <c r="V12" s="9">
        <f t="shared" si="5"/>
        <v>88.574609999999993</v>
      </c>
      <c r="W12" s="9">
        <f t="shared" si="5"/>
        <v>88.574609999999993</v>
      </c>
      <c r="X12" s="9">
        <f t="shared" si="5"/>
        <v>88.574609999999993</v>
      </c>
      <c r="Y12" s="9">
        <f t="shared" si="5"/>
        <v>88.574609999999993</v>
      </c>
      <c r="Z12" s="9">
        <f t="shared" si="5"/>
        <v>88.574609999999993</v>
      </c>
    </row>
    <row r="13" spans="1:26" s="11" customFormat="1" ht="17" customHeight="1">
      <c r="A13" s="10" t="s">
        <v>10</v>
      </c>
      <c r="E13" s="12">
        <v>123.2</v>
      </c>
      <c r="F13" s="12">
        <v>123.2</v>
      </c>
      <c r="G13" s="12">
        <v>123.2</v>
      </c>
      <c r="H13" s="12">
        <v>123.2</v>
      </c>
      <c r="I13" s="12">
        <v>123.2</v>
      </c>
      <c r="J13" s="12">
        <v>17.600000000000001</v>
      </c>
      <c r="K13" s="12">
        <v>17.600000000000001</v>
      </c>
      <c r="L13" s="12">
        <v>17.600000000000001</v>
      </c>
      <c r="M13" s="12">
        <v>17.600000000000001</v>
      </c>
      <c r="N13" s="12">
        <v>17.600000000000001</v>
      </c>
      <c r="O13" s="12">
        <v>17.600000000000001</v>
      </c>
      <c r="P13" s="12">
        <v>17.600000000000001</v>
      </c>
      <c r="Q13" s="12">
        <v>17.600000000000001</v>
      </c>
      <c r="R13" s="12">
        <v>17.600000000000001</v>
      </c>
      <c r="S13" s="12">
        <v>17.600000000000001</v>
      </c>
      <c r="T13" s="12">
        <v>17.600000000000001</v>
      </c>
      <c r="U13" s="12">
        <v>17.600000000000001</v>
      </c>
      <c r="V13" s="12">
        <v>17.600000000000001</v>
      </c>
      <c r="W13" s="12">
        <v>17.600000000000001</v>
      </c>
      <c r="X13" s="12">
        <v>17.600000000000001</v>
      </c>
      <c r="Y13" s="12">
        <v>17.600000000000001</v>
      </c>
      <c r="Z13" s="12">
        <v>17.600000000000001</v>
      </c>
    </row>
    <row r="14" spans="1:26" s="1" customFormat="1">
      <c r="A14" s="4" t="s">
        <v>11</v>
      </c>
      <c r="B14" s="1">
        <f>B10-B12-B13</f>
        <v>800.60421000000008</v>
      </c>
      <c r="C14" s="1">
        <f t="shared" ref="C14:Z14" si="6">C10-C12-C13</f>
        <v>800.60421000000008</v>
      </c>
      <c r="D14" s="1">
        <f t="shared" si="6"/>
        <v>800.60421000000008</v>
      </c>
      <c r="E14" s="1">
        <f t="shared" si="6"/>
        <v>625.25078999999994</v>
      </c>
      <c r="F14" s="1">
        <f t="shared" si="6"/>
        <v>722.3051099999999</v>
      </c>
      <c r="G14" s="1">
        <f t="shared" si="6"/>
        <v>722.3051099999999</v>
      </c>
      <c r="H14" s="1">
        <f t="shared" si="6"/>
        <v>722.3051099999999</v>
      </c>
      <c r="I14" s="1">
        <f t="shared" si="6"/>
        <v>722.3051099999999</v>
      </c>
      <c r="J14" s="1">
        <f t="shared" si="6"/>
        <v>827.90510999999992</v>
      </c>
      <c r="K14" s="1">
        <f t="shared" si="6"/>
        <v>827.90510999999992</v>
      </c>
      <c r="L14" s="1">
        <f t="shared" si="6"/>
        <v>827.90510999999992</v>
      </c>
      <c r="M14" s="1">
        <f t="shared" si="6"/>
        <v>827.90510999999992</v>
      </c>
      <c r="N14" s="1">
        <f t="shared" si="6"/>
        <v>827.90510999999992</v>
      </c>
      <c r="O14" s="1">
        <f t="shared" si="6"/>
        <v>827.90510999999992</v>
      </c>
      <c r="P14" s="1">
        <f t="shared" si="6"/>
        <v>827.90510999999992</v>
      </c>
      <c r="Q14" s="1">
        <f t="shared" si="6"/>
        <v>827.90510999999992</v>
      </c>
      <c r="R14" s="1">
        <f t="shared" si="6"/>
        <v>827.90510999999992</v>
      </c>
      <c r="S14" s="1">
        <f t="shared" si="6"/>
        <v>827.90510999999992</v>
      </c>
      <c r="T14" s="1">
        <f t="shared" si="6"/>
        <v>827.90510999999992</v>
      </c>
      <c r="U14" s="1">
        <f t="shared" si="6"/>
        <v>827.90510999999992</v>
      </c>
      <c r="V14" s="1">
        <f t="shared" si="6"/>
        <v>827.90510999999992</v>
      </c>
      <c r="W14" s="1">
        <f t="shared" si="6"/>
        <v>827.90510999999992</v>
      </c>
      <c r="X14" s="1">
        <f t="shared" si="6"/>
        <v>827.90510999999992</v>
      </c>
      <c r="Y14" s="1">
        <f t="shared" si="6"/>
        <v>827.90510999999992</v>
      </c>
      <c r="Z14" s="1">
        <f t="shared" si="6"/>
        <v>827.90510999999992</v>
      </c>
    </row>
    <row r="15" spans="1:26" s="1" customFormat="1">
      <c r="A15" s="4" t="s">
        <v>12</v>
      </c>
    </row>
    <row r="16" spans="1:26" s="1" customFormat="1">
      <c r="A16" s="4" t="s">
        <v>13</v>
      </c>
      <c r="B16" s="1">
        <f>B14+B15</f>
        <v>800.60421000000008</v>
      </c>
      <c r="C16" s="1">
        <f t="shared" ref="C16:Z16" si="7">C14+C15</f>
        <v>800.60421000000008</v>
      </c>
      <c r="D16" s="1">
        <f t="shared" si="7"/>
        <v>800.60421000000008</v>
      </c>
      <c r="E16" s="1">
        <f t="shared" si="7"/>
        <v>625.25078999999994</v>
      </c>
      <c r="F16" s="1">
        <f t="shared" si="7"/>
        <v>722.3051099999999</v>
      </c>
      <c r="G16" s="1">
        <f t="shared" si="7"/>
        <v>722.3051099999999</v>
      </c>
      <c r="H16" s="1">
        <f t="shared" si="7"/>
        <v>722.3051099999999</v>
      </c>
      <c r="I16" s="1">
        <f t="shared" si="7"/>
        <v>722.3051099999999</v>
      </c>
      <c r="J16" s="1">
        <f t="shared" si="7"/>
        <v>827.90510999999992</v>
      </c>
      <c r="K16" s="1">
        <f t="shared" si="7"/>
        <v>827.90510999999992</v>
      </c>
      <c r="L16" s="1">
        <f t="shared" si="7"/>
        <v>827.90510999999992</v>
      </c>
      <c r="M16" s="1">
        <f t="shared" si="7"/>
        <v>827.90510999999992</v>
      </c>
      <c r="N16" s="1">
        <f t="shared" si="7"/>
        <v>827.90510999999992</v>
      </c>
      <c r="O16" s="1">
        <f t="shared" si="7"/>
        <v>827.90510999999992</v>
      </c>
      <c r="P16" s="1">
        <f t="shared" si="7"/>
        <v>827.90510999999992</v>
      </c>
      <c r="Q16" s="1">
        <f t="shared" si="7"/>
        <v>827.90510999999992</v>
      </c>
      <c r="R16" s="1">
        <f t="shared" si="7"/>
        <v>827.90510999999992</v>
      </c>
      <c r="S16" s="1">
        <f t="shared" si="7"/>
        <v>827.90510999999992</v>
      </c>
      <c r="T16" s="1">
        <f t="shared" si="7"/>
        <v>827.90510999999992</v>
      </c>
      <c r="U16" s="1">
        <f t="shared" si="7"/>
        <v>827.90510999999992</v>
      </c>
      <c r="V16" s="1">
        <f t="shared" si="7"/>
        <v>827.90510999999992</v>
      </c>
      <c r="W16" s="1">
        <f t="shared" si="7"/>
        <v>827.90510999999992</v>
      </c>
      <c r="X16" s="1">
        <f t="shared" si="7"/>
        <v>827.90510999999992</v>
      </c>
      <c r="Y16" s="1">
        <f t="shared" si="7"/>
        <v>827.90510999999992</v>
      </c>
      <c r="Z16" s="1">
        <f t="shared" si="7"/>
        <v>827.90510999999992</v>
      </c>
    </row>
    <row r="17" spans="1:26" s="1" customFormat="1">
      <c r="A17" s="4" t="s">
        <v>14</v>
      </c>
      <c r="B17" s="1">
        <f>B16*0.377</f>
        <v>301.82778717000002</v>
      </c>
      <c r="C17" s="1">
        <f t="shared" ref="C17:Z17" si="8">C16*0.377</f>
        <v>301.82778717000002</v>
      </c>
      <c r="D17" s="1">
        <f t="shared" si="8"/>
        <v>301.82778717000002</v>
      </c>
      <c r="E17" s="1">
        <f t="shared" si="8"/>
        <v>235.71954782999998</v>
      </c>
      <c r="F17" s="1">
        <f t="shared" si="8"/>
        <v>272.30902646999994</v>
      </c>
      <c r="G17" s="1">
        <f t="shared" si="8"/>
        <v>272.30902646999994</v>
      </c>
      <c r="H17" s="1">
        <f t="shared" si="8"/>
        <v>272.30902646999994</v>
      </c>
      <c r="I17" s="1">
        <f t="shared" si="8"/>
        <v>272.30902646999994</v>
      </c>
      <c r="J17" s="1">
        <f t="shared" si="8"/>
        <v>312.12022646999998</v>
      </c>
      <c r="K17" s="1">
        <f t="shared" si="8"/>
        <v>312.12022646999998</v>
      </c>
      <c r="L17" s="1">
        <f t="shared" si="8"/>
        <v>312.12022646999998</v>
      </c>
      <c r="M17" s="1">
        <f t="shared" si="8"/>
        <v>312.12022646999998</v>
      </c>
      <c r="N17" s="1">
        <f t="shared" si="8"/>
        <v>312.12022646999998</v>
      </c>
      <c r="O17" s="1">
        <f t="shared" si="8"/>
        <v>312.12022646999998</v>
      </c>
      <c r="P17" s="1">
        <f t="shared" si="8"/>
        <v>312.12022646999998</v>
      </c>
      <c r="Q17" s="1">
        <f t="shared" si="8"/>
        <v>312.12022646999998</v>
      </c>
      <c r="R17" s="1">
        <f t="shared" si="8"/>
        <v>312.12022646999998</v>
      </c>
      <c r="S17" s="1">
        <f t="shared" si="8"/>
        <v>312.12022646999998</v>
      </c>
      <c r="T17" s="1">
        <f t="shared" si="8"/>
        <v>312.12022646999998</v>
      </c>
      <c r="U17" s="1">
        <f t="shared" si="8"/>
        <v>312.12022646999998</v>
      </c>
      <c r="V17" s="1">
        <f t="shared" si="8"/>
        <v>312.12022646999998</v>
      </c>
      <c r="W17" s="1">
        <f t="shared" si="8"/>
        <v>312.12022646999998</v>
      </c>
      <c r="X17" s="1">
        <f t="shared" si="8"/>
        <v>312.12022646999998</v>
      </c>
      <c r="Y17" s="1">
        <f t="shared" si="8"/>
        <v>312.12022646999998</v>
      </c>
      <c r="Z17" s="1">
        <f t="shared" si="8"/>
        <v>312.12022646999998</v>
      </c>
    </row>
    <row r="18" spans="1:26" s="1" customFormat="1">
      <c r="A18" s="4" t="s">
        <v>15</v>
      </c>
      <c r="B18" s="1">
        <f>B16-B17</f>
        <v>498.77642283000006</v>
      </c>
      <c r="C18" s="1">
        <f t="shared" ref="C18:Z18" si="9">C16-C17</f>
        <v>498.77642283000006</v>
      </c>
      <c r="D18" s="1">
        <f t="shared" si="9"/>
        <v>498.77642283000006</v>
      </c>
      <c r="E18" s="1">
        <f t="shared" si="9"/>
        <v>389.53124216999993</v>
      </c>
      <c r="F18" s="1">
        <f t="shared" si="9"/>
        <v>449.99608352999996</v>
      </c>
      <c r="G18" s="1">
        <f t="shared" si="9"/>
        <v>449.99608352999996</v>
      </c>
      <c r="H18" s="1">
        <f t="shared" si="9"/>
        <v>449.99608352999996</v>
      </c>
      <c r="I18" s="1">
        <f t="shared" si="9"/>
        <v>449.99608352999996</v>
      </c>
      <c r="J18" s="1">
        <f t="shared" si="9"/>
        <v>515.78488352999989</v>
      </c>
      <c r="K18" s="1">
        <f t="shared" si="9"/>
        <v>515.78488352999989</v>
      </c>
      <c r="L18" s="1">
        <f t="shared" si="9"/>
        <v>515.78488352999989</v>
      </c>
      <c r="M18" s="1">
        <f t="shared" si="9"/>
        <v>515.78488352999989</v>
      </c>
      <c r="N18" s="1">
        <f t="shared" si="9"/>
        <v>515.78488352999989</v>
      </c>
      <c r="O18" s="1">
        <f t="shared" si="9"/>
        <v>515.78488352999989</v>
      </c>
      <c r="P18" s="1">
        <f t="shared" si="9"/>
        <v>515.78488352999989</v>
      </c>
      <c r="Q18" s="1">
        <f t="shared" si="9"/>
        <v>515.78488352999989</v>
      </c>
      <c r="R18" s="1">
        <f t="shared" si="9"/>
        <v>515.78488352999989</v>
      </c>
      <c r="S18" s="1">
        <f t="shared" si="9"/>
        <v>515.78488352999989</v>
      </c>
      <c r="T18" s="1">
        <f t="shared" si="9"/>
        <v>515.78488352999989</v>
      </c>
      <c r="U18" s="1">
        <f t="shared" si="9"/>
        <v>515.78488352999989</v>
      </c>
      <c r="V18" s="1">
        <f t="shared" si="9"/>
        <v>515.78488352999989</v>
      </c>
      <c r="W18" s="1">
        <f t="shared" si="9"/>
        <v>515.78488352999989</v>
      </c>
      <c r="X18" s="1">
        <f t="shared" si="9"/>
        <v>515.78488352999989</v>
      </c>
      <c r="Y18" s="1">
        <f t="shared" si="9"/>
        <v>515.78488352999989</v>
      </c>
      <c r="Z18" s="1">
        <f t="shared" si="9"/>
        <v>515.78488352999989</v>
      </c>
    </row>
    <row r="19" spans="1:26" s="1" customFormat="1"/>
    <row r="20" spans="1:26" s="1" customFormat="1"/>
    <row r="21" spans="1:26" s="1" customFormat="1">
      <c r="A21" s="4" t="s">
        <v>16</v>
      </c>
      <c r="B21" s="1">
        <f>B18</f>
        <v>498.77642283000006</v>
      </c>
      <c r="C21" s="1">
        <f>C18/1.1^(C$3-$B$3)</f>
        <v>453.4331116636364</v>
      </c>
      <c r="D21" s="1">
        <f t="shared" ref="D21:Z21" si="10">D18/1.1^(D$3-$B$3)</f>
        <v>412.21191969421488</v>
      </c>
      <c r="E21" s="1">
        <f t="shared" si="10"/>
        <v>292.6605876558977</v>
      </c>
      <c r="F21" s="1">
        <f t="shared" si="10"/>
        <v>307.35337991257416</v>
      </c>
      <c r="G21" s="1">
        <f t="shared" si="10"/>
        <v>279.41216355688562</v>
      </c>
      <c r="H21" s="1">
        <f t="shared" si="10"/>
        <v>254.01105777898687</v>
      </c>
      <c r="I21" s="1">
        <f t="shared" si="10"/>
        <v>230.91914343544258</v>
      </c>
      <c r="J21" s="1">
        <f t="shared" si="10"/>
        <v>240.6174547673626</v>
      </c>
      <c r="K21" s="1">
        <f t="shared" si="10"/>
        <v>218.74314069760234</v>
      </c>
      <c r="L21" s="1">
        <f t="shared" si="10"/>
        <v>198.85740063418393</v>
      </c>
      <c r="M21" s="1">
        <f t="shared" si="10"/>
        <v>180.77945512198536</v>
      </c>
      <c r="N21" s="1">
        <f t="shared" si="10"/>
        <v>164.34495920180487</v>
      </c>
      <c r="O21" s="1">
        <f t="shared" si="10"/>
        <v>149.40450836527717</v>
      </c>
      <c r="P21" s="1">
        <f t="shared" si="10"/>
        <v>135.82228033207011</v>
      </c>
      <c r="Q21" s="1">
        <f t="shared" si="10"/>
        <v>123.47480030188193</v>
      </c>
      <c r="R21" s="1">
        <f t="shared" si="10"/>
        <v>112.24981845625629</v>
      </c>
      <c r="S21" s="1">
        <f t="shared" si="10"/>
        <v>102.04528950568753</v>
      </c>
      <c r="T21" s="1">
        <f t="shared" si="10"/>
        <v>92.768445005170477</v>
      </c>
      <c r="U21" s="1">
        <f t="shared" si="10"/>
        <v>84.334950004700417</v>
      </c>
      <c r="V21" s="1">
        <f t="shared" si="10"/>
        <v>76.668136367909469</v>
      </c>
      <c r="W21" s="1">
        <f t="shared" si="10"/>
        <v>69.6983057890086</v>
      </c>
      <c r="X21" s="1">
        <f t="shared" si="10"/>
        <v>63.362096171825996</v>
      </c>
      <c r="Y21" s="1">
        <f t="shared" si="10"/>
        <v>57.601905610750904</v>
      </c>
      <c r="Z21" s="1">
        <f t="shared" si="10"/>
        <v>52.365368737046282</v>
      </c>
    </row>
    <row r="22" spans="1:26" s="1" customFormat="1">
      <c r="B22" s="1">
        <f>SUM(B21:Z21)</f>
        <v>4851.9161015981626</v>
      </c>
    </row>
    <row r="23" spans="1:26" s="1" customFormat="1"/>
    <row r="24" spans="1:26" s="1" customFormat="1"/>
    <row r="25" spans="1:26" s="1" customFormat="1">
      <c r="A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2020-07-22T06:13:07Z</dcterms:created>
  <dcterms:modified xsi:type="dcterms:W3CDTF">2020-07-22T06:14:00Z</dcterms:modified>
</cp:coreProperties>
</file>