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10459\Desktop\work_sync\summer_notes\415_FIN\"/>
    </mc:Choice>
  </mc:AlternateContent>
  <xr:revisionPtr revIDLastSave="0" documentId="13_ncr:1_{8F207E00-2780-429E-9A74-4C4A2C6FAC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5" i="1" l="1"/>
  <c r="G155" i="1" s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F156" i="1" s="1"/>
  <c r="E153" i="1"/>
  <c r="E156" i="1" s="1"/>
  <c r="D153" i="1"/>
  <c r="D156" i="1" s="1"/>
  <c r="C153" i="1"/>
  <c r="C156" i="1" s="1"/>
  <c r="B153" i="1"/>
  <c r="B156" i="1" s="1"/>
  <c r="B149" i="1"/>
  <c r="B163" i="1" s="1"/>
  <c r="C147" i="1"/>
  <c r="D147" i="1" s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H143" i="1" s="1"/>
  <c r="G142" i="1"/>
  <c r="F142" i="1"/>
  <c r="E142" i="1"/>
  <c r="D142" i="1"/>
  <c r="D143" i="1" s="1"/>
  <c r="C142" i="1"/>
  <c r="B142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Z137" i="1"/>
  <c r="Y137" i="1"/>
  <c r="X137" i="1"/>
  <c r="W137" i="1"/>
  <c r="W143" i="1" s="1"/>
  <c r="V137" i="1"/>
  <c r="U137" i="1"/>
  <c r="T137" i="1"/>
  <c r="S137" i="1"/>
  <c r="S143" i="1" s="1"/>
  <c r="R137" i="1"/>
  <c r="Q137" i="1"/>
  <c r="P137" i="1"/>
  <c r="O137" i="1"/>
  <c r="O143" i="1" s="1"/>
  <c r="N137" i="1"/>
  <c r="M137" i="1"/>
  <c r="L137" i="1"/>
  <c r="K137" i="1"/>
  <c r="K143" i="1" s="1"/>
  <c r="J137" i="1"/>
  <c r="I137" i="1"/>
  <c r="H137" i="1"/>
  <c r="G137" i="1"/>
  <c r="G143" i="1" s="1"/>
  <c r="F137" i="1"/>
  <c r="E137" i="1"/>
  <c r="D137" i="1"/>
  <c r="C137" i="1"/>
  <c r="C143" i="1" s="1"/>
  <c r="C158" i="1" s="1"/>
  <c r="B137" i="1"/>
  <c r="F113" i="1"/>
  <c r="G113" i="1" s="1"/>
  <c r="G114" i="1" s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E114" i="1" s="1"/>
  <c r="D111" i="1"/>
  <c r="D114" i="1" s="1"/>
  <c r="C111" i="1"/>
  <c r="C114" i="1" s="1"/>
  <c r="B111" i="1"/>
  <c r="B114" i="1" s="1"/>
  <c r="B105" i="1"/>
  <c r="B107" i="1" s="1"/>
  <c r="B121" i="1" s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Z89" i="1"/>
  <c r="Z100" i="1" s="1"/>
  <c r="Y89" i="1"/>
  <c r="X89" i="1"/>
  <c r="X100" i="1" s="1"/>
  <c r="W89" i="1"/>
  <c r="W100" i="1" s="1"/>
  <c r="V89" i="1"/>
  <c r="V100" i="1" s="1"/>
  <c r="U89" i="1"/>
  <c r="T89" i="1"/>
  <c r="T100" i="1" s="1"/>
  <c r="T101" i="1" s="1"/>
  <c r="S89" i="1"/>
  <c r="S100" i="1" s="1"/>
  <c r="R89" i="1"/>
  <c r="R100" i="1" s="1"/>
  <c r="Q89" i="1"/>
  <c r="P89" i="1"/>
  <c r="P100" i="1" s="1"/>
  <c r="P101" i="1" s="1"/>
  <c r="O89" i="1"/>
  <c r="O100" i="1" s="1"/>
  <c r="N89" i="1"/>
  <c r="N100" i="1" s="1"/>
  <c r="M89" i="1"/>
  <c r="L89" i="1"/>
  <c r="L100" i="1" s="1"/>
  <c r="L101" i="1" s="1"/>
  <c r="K89" i="1"/>
  <c r="K100" i="1" s="1"/>
  <c r="J89" i="1"/>
  <c r="J100" i="1" s="1"/>
  <c r="I89" i="1"/>
  <c r="H89" i="1"/>
  <c r="H100" i="1" s="1"/>
  <c r="G89" i="1"/>
  <c r="G100" i="1" s="1"/>
  <c r="F89" i="1"/>
  <c r="F100" i="1" s="1"/>
  <c r="E89" i="1"/>
  <c r="D89" i="1"/>
  <c r="D100" i="1" s="1"/>
  <c r="D101" i="1" s="1"/>
  <c r="C89" i="1"/>
  <c r="C100" i="1" s="1"/>
  <c r="B89" i="1"/>
  <c r="B100" i="1" s="1"/>
  <c r="F65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F66" i="1" s="1"/>
  <c r="E63" i="1"/>
  <c r="E66" i="1" s="1"/>
  <c r="D63" i="1"/>
  <c r="D66" i="1" s="1"/>
  <c r="C63" i="1"/>
  <c r="C66" i="1" s="1"/>
  <c r="B63" i="1"/>
  <c r="B66" i="1" s="1"/>
  <c r="B57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Z41" i="1"/>
  <c r="Z52" i="1" s="1"/>
  <c r="Y41" i="1"/>
  <c r="Y52" i="1" s="1"/>
  <c r="X41" i="1"/>
  <c r="X47" i="1" s="1"/>
  <c r="W41" i="1"/>
  <c r="W52" i="1" s="1"/>
  <c r="V41" i="1"/>
  <c r="V52" i="1" s="1"/>
  <c r="U41" i="1"/>
  <c r="U52" i="1" s="1"/>
  <c r="T41" i="1"/>
  <c r="T47" i="1" s="1"/>
  <c r="S41" i="1"/>
  <c r="S52" i="1" s="1"/>
  <c r="R41" i="1"/>
  <c r="R52" i="1" s="1"/>
  <c r="Q41" i="1"/>
  <c r="Q52" i="1" s="1"/>
  <c r="P41" i="1"/>
  <c r="P47" i="1" s="1"/>
  <c r="O41" i="1"/>
  <c r="O52" i="1" s="1"/>
  <c r="N41" i="1"/>
  <c r="N52" i="1" s="1"/>
  <c r="M41" i="1"/>
  <c r="M52" i="1" s="1"/>
  <c r="L41" i="1"/>
  <c r="L47" i="1" s="1"/>
  <c r="K41" i="1"/>
  <c r="K52" i="1" s="1"/>
  <c r="J41" i="1"/>
  <c r="J52" i="1" s="1"/>
  <c r="I41" i="1"/>
  <c r="I52" i="1" s="1"/>
  <c r="H41" i="1"/>
  <c r="H47" i="1" s="1"/>
  <c r="G41" i="1"/>
  <c r="G52" i="1" s="1"/>
  <c r="F41" i="1"/>
  <c r="F52" i="1" s="1"/>
  <c r="E41" i="1"/>
  <c r="E52" i="1" s="1"/>
  <c r="D41" i="1"/>
  <c r="D47" i="1" s="1"/>
  <c r="C41" i="1"/>
  <c r="C52" i="1" s="1"/>
  <c r="B41" i="1"/>
  <c r="B52" i="1" s="1"/>
  <c r="G19" i="1"/>
  <c r="F19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F20" i="1" s="1"/>
  <c r="E17" i="1"/>
  <c r="E20" i="1" s="1"/>
  <c r="D17" i="1"/>
  <c r="D20" i="1" s="1"/>
  <c r="C17" i="1"/>
  <c r="C20" i="1" s="1"/>
  <c r="B17" i="1"/>
  <c r="B20" i="1" s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6" i="1"/>
  <c r="Y6" i="1"/>
  <c r="Y12" i="1" s="1"/>
  <c r="X6" i="1"/>
  <c r="W6" i="1"/>
  <c r="V6" i="1"/>
  <c r="U6" i="1"/>
  <c r="U12" i="1" s="1"/>
  <c r="T6" i="1"/>
  <c r="T12" i="1" s="1"/>
  <c r="S6" i="1"/>
  <c r="R6" i="1"/>
  <c r="Q6" i="1"/>
  <c r="Q12" i="1" s="1"/>
  <c r="P6" i="1"/>
  <c r="P12" i="1" s="1"/>
  <c r="O6" i="1"/>
  <c r="N6" i="1"/>
  <c r="M6" i="1"/>
  <c r="M12" i="1" s="1"/>
  <c r="L6" i="1"/>
  <c r="L12" i="1" s="1"/>
  <c r="K6" i="1"/>
  <c r="J6" i="1"/>
  <c r="I6" i="1"/>
  <c r="I12" i="1" s="1"/>
  <c r="H6" i="1"/>
  <c r="G6" i="1"/>
  <c r="F6" i="1"/>
  <c r="E6" i="1"/>
  <c r="E12" i="1" s="1"/>
  <c r="D6" i="1"/>
  <c r="C6" i="1"/>
  <c r="B6" i="1"/>
  <c r="D12" i="1" l="1"/>
  <c r="D22" i="1" s="1"/>
  <c r="H12" i="1"/>
  <c r="X12" i="1"/>
  <c r="Y47" i="1"/>
  <c r="E53" i="1"/>
  <c r="E68" i="1" s="1"/>
  <c r="I53" i="1"/>
  <c r="M53" i="1"/>
  <c r="Q53" i="1"/>
  <c r="U53" i="1"/>
  <c r="Y53" i="1"/>
  <c r="B12" i="1"/>
  <c r="F12" i="1"/>
  <c r="F22" i="1" s="1"/>
  <c r="J12" i="1"/>
  <c r="N12" i="1"/>
  <c r="R12" i="1"/>
  <c r="V12" i="1"/>
  <c r="V13" i="1" s="1"/>
  <c r="Z12" i="1"/>
  <c r="B53" i="1"/>
  <c r="F53" i="1"/>
  <c r="F68" i="1" s="1"/>
  <c r="F70" i="1" s="1"/>
  <c r="F71" i="1" s="1"/>
  <c r="J53" i="1"/>
  <c r="N53" i="1"/>
  <c r="R53" i="1"/>
  <c r="V53" i="1"/>
  <c r="Z53" i="1"/>
  <c r="G101" i="1"/>
  <c r="O101" i="1"/>
  <c r="W101" i="1"/>
  <c r="F114" i="1"/>
  <c r="B143" i="1"/>
  <c r="F143" i="1"/>
  <c r="J143" i="1"/>
  <c r="N143" i="1"/>
  <c r="R143" i="1"/>
  <c r="V143" i="1"/>
  <c r="Z143" i="1"/>
  <c r="E143" i="1"/>
  <c r="E158" i="1" s="1"/>
  <c r="E160" i="1" s="1"/>
  <c r="E161" i="1" s="1"/>
  <c r="I143" i="1"/>
  <c r="M143" i="1"/>
  <c r="Q143" i="1"/>
  <c r="U143" i="1"/>
  <c r="Y143" i="1"/>
  <c r="L143" i="1"/>
  <c r="P143" i="1"/>
  <c r="T143" i="1"/>
  <c r="X143" i="1"/>
  <c r="E70" i="1"/>
  <c r="E71" i="1" s="1"/>
  <c r="G20" i="1"/>
  <c r="H19" i="1"/>
  <c r="I19" i="1" s="1"/>
  <c r="J19" i="1" s="1"/>
  <c r="K19" i="1" s="1"/>
  <c r="K20" i="1" s="1"/>
  <c r="K22" i="1" s="1"/>
  <c r="H155" i="1"/>
  <c r="H156" i="1" s="1"/>
  <c r="G156" i="1"/>
  <c r="C12" i="1"/>
  <c r="C13" i="1" s="1"/>
  <c r="G12" i="1"/>
  <c r="G13" i="1" s="1"/>
  <c r="K12" i="1"/>
  <c r="O12" i="1"/>
  <c r="S12" i="1"/>
  <c r="S13" i="1" s="1"/>
  <c r="W12" i="1"/>
  <c r="W13" i="1" s="1"/>
  <c r="I47" i="1"/>
  <c r="C53" i="1"/>
  <c r="C68" i="1" s="1"/>
  <c r="G53" i="1"/>
  <c r="K53" i="1"/>
  <c r="O53" i="1"/>
  <c r="S53" i="1"/>
  <c r="W53" i="1"/>
  <c r="Z95" i="1"/>
  <c r="J95" i="1"/>
  <c r="B158" i="1"/>
  <c r="B160" i="1" s="1"/>
  <c r="B161" i="1" s="1"/>
  <c r="B165" i="1" s="1"/>
  <c r="B167" i="1" s="1"/>
  <c r="F158" i="1"/>
  <c r="D158" i="1"/>
  <c r="H158" i="1"/>
  <c r="H160" i="1" s="1"/>
  <c r="H161" i="1" s="1"/>
  <c r="G158" i="1"/>
  <c r="F47" i="1"/>
  <c r="J47" i="1"/>
  <c r="N47" i="1"/>
  <c r="R47" i="1"/>
  <c r="V47" i="1"/>
  <c r="Z47" i="1"/>
  <c r="B68" i="1"/>
  <c r="B70" i="1" s="1"/>
  <c r="B71" i="1" s="1"/>
  <c r="C101" i="1"/>
  <c r="K101" i="1"/>
  <c r="S101" i="1"/>
  <c r="R95" i="1"/>
  <c r="H101" i="1"/>
  <c r="X101" i="1"/>
  <c r="Q47" i="1"/>
  <c r="T53" i="1"/>
  <c r="C95" i="1"/>
  <c r="G95" i="1"/>
  <c r="G116" i="1" s="1"/>
  <c r="G118" i="1" s="1"/>
  <c r="K95" i="1"/>
  <c r="O95" i="1"/>
  <c r="S95" i="1"/>
  <c r="W95" i="1"/>
  <c r="B95" i="1"/>
  <c r="C149" i="1"/>
  <c r="C163" i="1" s="1"/>
  <c r="O13" i="1"/>
  <c r="K13" i="1"/>
  <c r="E22" i="1"/>
  <c r="E13" i="1"/>
  <c r="I13" i="1"/>
  <c r="M13" i="1"/>
  <c r="Q13" i="1"/>
  <c r="U13" i="1"/>
  <c r="Y13" i="1"/>
  <c r="D24" i="1"/>
  <c r="D25" i="1" s="1"/>
  <c r="D27" i="1" s="1"/>
  <c r="D29" i="1" s="1"/>
  <c r="D160" i="1"/>
  <c r="D161" i="1"/>
  <c r="G22" i="1"/>
  <c r="B22" i="1"/>
  <c r="B13" i="1"/>
  <c r="J13" i="1"/>
  <c r="N13" i="1"/>
  <c r="R13" i="1"/>
  <c r="Z13" i="1"/>
  <c r="D52" i="1"/>
  <c r="D53" i="1" s="1"/>
  <c r="D68" i="1" s="1"/>
  <c r="T52" i="1"/>
  <c r="E95" i="1"/>
  <c r="E100" i="1"/>
  <c r="E101" i="1" s="1"/>
  <c r="U95" i="1"/>
  <c r="U100" i="1"/>
  <c r="D13" i="1"/>
  <c r="H13" i="1"/>
  <c r="L13" i="1"/>
  <c r="P13" i="1"/>
  <c r="T13" i="1"/>
  <c r="X13" i="1"/>
  <c r="B47" i="1"/>
  <c r="L52" i="1"/>
  <c r="L53" i="1" s="1"/>
  <c r="B59" i="1"/>
  <c r="B72" i="1" s="1"/>
  <c r="C57" i="1"/>
  <c r="I95" i="1"/>
  <c r="I100" i="1"/>
  <c r="Q95" i="1"/>
  <c r="Q100" i="1"/>
  <c r="Y95" i="1"/>
  <c r="Y100" i="1"/>
  <c r="F160" i="1"/>
  <c r="F161" i="1" s="1"/>
  <c r="E47" i="1"/>
  <c r="M47" i="1"/>
  <c r="U47" i="1"/>
  <c r="H52" i="1"/>
  <c r="H53" i="1" s="1"/>
  <c r="P52" i="1"/>
  <c r="P53" i="1" s="1"/>
  <c r="X52" i="1"/>
  <c r="X53" i="1" s="1"/>
  <c r="M95" i="1"/>
  <c r="M100" i="1"/>
  <c r="M101" i="1" s="1"/>
  <c r="C47" i="1"/>
  <c r="G47" i="1"/>
  <c r="K47" i="1"/>
  <c r="O47" i="1"/>
  <c r="S47" i="1"/>
  <c r="W47" i="1"/>
  <c r="I101" i="1"/>
  <c r="Q101" i="1"/>
  <c r="U101" i="1"/>
  <c r="Y101" i="1"/>
  <c r="D149" i="1"/>
  <c r="D163" i="1" s="1"/>
  <c r="E147" i="1"/>
  <c r="B101" i="1"/>
  <c r="F101" i="1"/>
  <c r="J101" i="1"/>
  <c r="N101" i="1"/>
  <c r="R101" i="1"/>
  <c r="V101" i="1"/>
  <c r="Z101" i="1"/>
  <c r="G160" i="1"/>
  <c r="G161" i="1" s="1"/>
  <c r="C160" i="1"/>
  <c r="C161" i="1" s="1"/>
  <c r="F95" i="1"/>
  <c r="N95" i="1"/>
  <c r="V95" i="1"/>
  <c r="I155" i="1"/>
  <c r="J155" i="1" s="1"/>
  <c r="G65" i="1"/>
  <c r="H65" i="1" s="1"/>
  <c r="I65" i="1" s="1"/>
  <c r="I66" i="1" s="1"/>
  <c r="I68" i="1" s="1"/>
  <c r="D95" i="1"/>
  <c r="D116" i="1" s="1"/>
  <c r="H95" i="1"/>
  <c r="L95" i="1"/>
  <c r="P95" i="1"/>
  <c r="T95" i="1"/>
  <c r="X95" i="1"/>
  <c r="C105" i="1"/>
  <c r="H113" i="1"/>
  <c r="I113" i="1" s="1"/>
  <c r="J113" i="1" s="1"/>
  <c r="F13" i="1" l="1"/>
  <c r="L19" i="1"/>
  <c r="C22" i="1"/>
  <c r="B116" i="1"/>
  <c r="B118" i="1" s="1"/>
  <c r="B119" i="1" s="1"/>
  <c r="B123" i="1" s="1"/>
  <c r="B125" i="1" s="1"/>
  <c r="B73" i="1"/>
  <c r="C165" i="1"/>
  <c r="C167" i="1" s="1"/>
  <c r="I70" i="1"/>
  <c r="I71" i="1" s="1"/>
  <c r="I114" i="1"/>
  <c r="I116" i="1" s="1"/>
  <c r="C116" i="1"/>
  <c r="C118" i="1" s="1"/>
  <c r="C119" i="1" s="1"/>
  <c r="D70" i="1"/>
  <c r="D71" i="1" s="1"/>
  <c r="C70" i="1"/>
  <c r="C71" i="1" s="1"/>
  <c r="H114" i="1"/>
  <c r="G119" i="1"/>
  <c r="H66" i="1"/>
  <c r="H68" i="1" s="1"/>
  <c r="I20" i="1"/>
  <c r="I22" i="1" s="1"/>
  <c r="G66" i="1"/>
  <c r="G68" i="1" s="1"/>
  <c r="J20" i="1"/>
  <c r="J22" i="1" s="1"/>
  <c r="H20" i="1"/>
  <c r="H22" i="1" s="1"/>
  <c r="K24" i="1"/>
  <c r="K25" i="1" s="1"/>
  <c r="K27" i="1" s="1"/>
  <c r="K29" i="1" s="1"/>
  <c r="J65" i="1"/>
  <c r="J66" i="1" s="1"/>
  <c r="J68" i="1" s="1"/>
  <c r="J70" i="1" s="1"/>
  <c r="J71" i="1" s="1"/>
  <c r="J24" i="1"/>
  <c r="J25" i="1" s="1"/>
  <c r="J27" i="1" s="1"/>
  <c r="J29" i="1" s="1"/>
  <c r="B24" i="1"/>
  <c r="B25" i="1" s="1"/>
  <c r="B27" i="1" s="1"/>
  <c r="B29" i="1" s="1"/>
  <c r="D165" i="1"/>
  <c r="D167" i="1" s="1"/>
  <c r="C24" i="1"/>
  <c r="C25" i="1" s="1"/>
  <c r="C27" i="1" s="1"/>
  <c r="C29" i="1" s="1"/>
  <c r="F24" i="1"/>
  <c r="F25" i="1"/>
  <c r="F27" i="1" s="1"/>
  <c r="F29" i="1" s="1"/>
  <c r="G24" i="1"/>
  <c r="G25" i="1" s="1"/>
  <c r="G27" i="1" s="1"/>
  <c r="G29" i="1" s="1"/>
  <c r="C107" i="1"/>
  <c r="C121" i="1" s="1"/>
  <c r="D105" i="1"/>
  <c r="B75" i="1"/>
  <c r="E116" i="1"/>
  <c r="B178" i="1"/>
  <c r="E24" i="1"/>
  <c r="E25" i="1" s="1"/>
  <c r="E27" i="1" s="1"/>
  <c r="E29" i="1" s="1"/>
  <c r="H116" i="1"/>
  <c r="J156" i="1"/>
  <c r="J158" i="1" s="1"/>
  <c r="K155" i="1"/>
  <c r="E149" i="1"/>
  <c r="E163" i="1" s="1"/>
  <c r="E165" i="1" s="1"/>
  <c r="E167" i="1" s="1"/>
  <c r="F147" i="1"/>
  <c r="J114" i="1"/>
  <c r="J116" i="1" s="1"/>
  <c r="K113" i="1"/>
  <c r="D118" i="1"/>
  <c r="D119" i="1" s="1"/>
  <c r="F116" i="1"/>
  <c r="I156" i="1"/>
  <c r="I158" i="1" s="1"/>
  <c r="C59" i="1"/>
  <c r="C72" i="1" s="1"/>
  <c r="D57" i="1"/>
  <c r="M19" i="1"/>
  <c r="L20" i="1"/>
  <c r="L22" i="1" s="1"/>
  <c r="I24" i="1"/>
  <c r="I25" i="1"/>
  <c r="I27" i="1" s="1"/>
  <c r="I29" i="1" s="1"/>
  <c r="C73" i="1" l="1"/>
  <c r="C75" i="1" s="1"/>
  <c r="G70" i="1"/>
  <c r="G71" i="1"/>
  <c r="H70" i="1"/>
  <c r="H71" i="1" s="1"/>
  <c r="C123" i="1"/>
  <c r="C125" i="1" s="1"/>
  <c r="H24" i="1"/>
  <c r="H25" i="1" s="1"/>
  <c r="H27" i="1" s="1"/>
  <c r="H29" i="1" s="1"/>
  <c r="L24" i="1"/>
  <c r="L25" i="1" s="1"/>
  <c r="L27" i="1" s="1"/>
  <c r="L29" i="1" s="1"/>
  <c r="I161" i="1"/>
  <c r="I160" i="1"/>
  <c r="F149" i="1"/>
  <c r="F163" i="1" s="1"/>
  <c r="F165" i="1" s="1"/>
  <c r="F167" i="1" s="1"/>
  <c r="G147" i="1"/>
  <c r="J161" i="1"/>
  <c r="J160" i="1"/>
  <c r="N19" i="1"/>
  <c r="M20" i="1"/>
  <c r="M22" i="1" s="1"/>
  <c r="D107" i="1"/>
  <c r="D121" i="1" s="1"/>
  <c r="D123" i="1" s="1"/>
  <c r="D125" i="1" s="1"/>
  <c r="E105" i="1"/>
  <c r="F118" i="1"/>
  <c r="F119" i="1" s="1"/>
  <c r="K114" i="1"/>
  <c r="K116" i="1" s="1"/>
  <c r="L113" i="1"/>
  <c r="H118" i="1"/>
  <c r="H119" i="1" s="1"/>
  <c r="K65" i="1"/>
  <c r="K66" i="1" s="1"/>
  <c r="K68" i="1" s="1"/>
  <c r="J118" i="1"/>
  <c r="J119" i="1" s="1"/>
  <c r="E118" i="1"/>
  <c r="E119" i="1" s="1"/>
  <c r="D59" i="1"/>
  <c r="E57" i="1"/>
  <c r="I118" i="1"/>
  <c r="I119" i="1" s="1"/>
  <c r="L155" i="1"/>
  <c r="K156" i="1"/>
  <c r="K158" i="1" s="1"/>
  <c r="K70" i="1" l="1"/>
  <c r="K71" i="1"/>
  <c r="D72" i="1"/>
  <c r="D73" i="1" s="1"/>
  <c r="D75" i="1" s="1"/>
  <c r="F105" i="1"/>
  <c r="E107" i="1"/>
  <c r="E121" i="1" s="1"/>
  <c r="E123" i="1" s="1"/>
  <c r="E125" i="1" s="1"/>
  <c r="K118" i="1"/>
  <c r="K119" i="1" s="1"/>
  <c r="H147" i="1"/>
  <c r="G149" i="1"/>
  <c r="G163" i="1" s="1"/>
  <c r="G165" i="1" s="1"/>
  <c r="G167" i="1" s="1"/>
  <c r="O19" i="1"/>
  <c r="N20" i="1"/>
  <c r="N22" i="1" s="1"/>
  <c r="M155" i="1"/>
  <c r="L156" i="1"/>
  <c r="L158" i="1" s="1"/>
  <c r="M113" i="1"/>
  <c r="L114" i="1"/>
  <c r="L116" i="1" s="1"/>
  <c r="K160" i="1"/>
  <c r="K161" i="1" s="1"/>
  <c r="E59" i="1"/>
  <c r="F57" i="1"/>
  <c r="L65" i="1"/>
  <c r="L66" i="1" s="1"/>
  <c r="L68" i="1" s="1"/>
  <c r="M24" i="1"/>
  <c r="M25" i="1" s="1"/>
  <c r="M27" i="1" s="1"/>
  <c r="M29" i="1" s="1"/>
  <c r="E72" i="1" l="1"/>
  <c r="E73" i="1" s="1"/>
  <c r="E75" i="1" s="1"/>
  <c r="L70" i="1"/>
  <c r="L71" i="1"/>
  <c r="L118" i="1"/>
  <c r="L119" i="1" s="1"/>
  <c r="N113" i="1"/>
  <c r="M114" i="1"/>
  <c r="M116" i="1" s="1"/>
  <c r="H149" i="1"/>
  <c r="H163" i="1" s="1"/>
  <c r="H165" i="1" s="1"/>
  <c r="H167" i="1" s="1"/>
  <c r="I147" i="1"/>
  <c r="M65" i="1"/>
  <c r="M66" i="1" s="1"/>
  <c r="M68" i="1" s="1"/>
  <c r="L160" i="1"/>
  <c r="L161" i="1" s="1"/>
  <c r="N24" i="1"/>
  <c r="N25" i="1" s="1"/>
  <c r="N27" i="1" s="1"/>
  <c r="N29" i="1" s="1"/>
  <c r="F107" i="1"/>
  <c r="F121" i="1" s="1"/>
  <c r="F123" i="1" s="1"/>
  <c r="F125" i="1" s="1"/>
  <c r="G105" i="1"/>
  <c r="F59" i="1"/>
  <c r="G57" i="1"/>
  <c r="N155" i="1"/>
  <c r="M156" i="1"/>
  <c r="M158" i="1" s="1"/>
  <c r="O20" i="1"/>
  <c r="O22" i="1" s="1"/>
  <c r="P19" i="1"/>
  <c r="F72" i="1" l="1"/>
  <c r="F73" i="1" s="1"/>
  <c r="F75" i="1" s="1"/>
  <c r="M70" i="1"/>
  <c r="M71" i="1" s="1"/>
  <c r="M118" i="1"/>
  <c r="M119" i="1" s="1"/>
  <c r="N114" i="1"/>
  <c r="N116" i="1" s="1"/>
  <c r="O113" i="1"/>
  <c r="P20" i="1"/>
  <c r="P22" i="1" s="1"/>
  <c r="Q19" i="1"/>
  <c r="G59" i="1"/>
  <c r="H57" i="1"/>
  <c r="O24" i="1"/>
  <c r="O25" i="1" s="1"/>
  <c r="O27" i="1" s="1"/>
  <c r="O29" i="1" s="1"/>
  <c r="M160" i="1"/>
  <c r="M161" i="1" s="1"/>
  <c r="N65" i="1"/>
  <c r="N66" i="1" s="1"/>
  <c r="N68" i="1" s="1"/>
  <c r="N70" i="1" s="1"/>
  <c r="N71" i="1" s="1"/>
  <c r="N156" i="1"/>
  <c r="N158" i="1" s="1"/>
  <c r="O155" i="1"/>
  <c r="G107" i="1"/>
  <c r="G121" i="1" s="1"/>
  <c r="G123" i="1" s="1"/>
  <c r="G125" i="1" s="1"/>
  <c r="H105" i="1"/>
  <c r="J147" i="1"/>
  <c r="I149" i="1"/>
  <c r="I163" i="1" s="1"/>
  <c r="I165" i="1" s="1"/>
  <c r="I167" i="1" s="1"/>
  <c r="G72" i="1" l="1"/>
  <c r="G73" i="1" s="1"/>
  <c r="G75" i="1" s="1"/>
  <c r="J149" i="1"/>
  <c r="J163" i="1" s="1"/>
  <c r="J165" i="1" s="1"/>
  <c r="J167" i="1" s="1"/>
  <c r="K147" i="1"/>
  <c r="O65" i="1"/>
  <c r="O66" i="1" s="1"/>
  <c r="O68" i="1" s="1"/>
  <c r="H59" i="1"/>
  <c r="I57" i="1"/>
  <c r="O114" i="1"/>
  <c r="O116" i="1" s="1"/>
  <c r="P113" i="1"/>
  <c r="H107" i="1"/>
  <c r="H121" i="1" s="1"/>
  <c r="H123" i="1" s="1"/>
  <c r="H125" i="1" s="1"/>
  <c r="I105" i="1"/>
  <c r="N118" i="1"/>
  <c r="N119" i="1" s="1"/>
  <c r="N160" i="1"/>
  <c r="N161" i="1" s="1"/>
  <c r="P25" i="1"/>
  <c r="P27" i="1" s="1"/>
  <c r="P29" i="1" s="1"/>
  <c r="P24" i="1"/>
  <c r="O156" i="1"/>
  <c r="O158" i="1" s="1"/>
  <c r="P155" i="1"/>
  <c r="R19" i="1"/>
  <c r="Q20" i="1"/>
  <c r="Q22" i="1" s="1"/>
  <c r="H72" i="1" l="1"/>
  <c r="H73" i="1" s="1"/>
  <c r="H75" i="1" s="1"/>
  <c r="O70" i="1"/>
  <c r="O71" i="1"/>
  <c r="I59" i="1"/>
  <c r="J57" i="1"/>
  <c r="K149" i="1"/>
  <c r="K163" i="1" s="1"/>
  <c r="K165" i="1" s="1"/>
  <c r="K167" i="1" s="1"/>
  <c r="L147" i="1"/>
  <c r="S19" i="1"/>
  <c r="R20" i="1"/>
  <c r="R22" i="1" s="1"/>
  <c r="O118" i="1"/>
  <c r="O119" i="1" s="1"/>
  <c r="P156" i="1"/>
  <c r="P158" i="1" s="1"/>
  <c r="Q155" i="1"/>
  <c r="O160" i="1"/>
  <c r="O161" i="1" s="1"/>
  <c r="Q24" i="1"/>
  <c r="Q25" i="1" s="1"/>
  <c r="Q27" i="1" s="1"/>
  <c r="Q29" i="1" s="1"/>
  <c r="I107" i="1"/>
  <c r="I121" i="1" s="1"/>
  <c r="I123" i="1" s="1"/>
  <c r="I125" i="1" s="1"/>
  <c r="J105" i="1"/>
  <c r="Q113" i="1"/>
  <c r="P114" i="1"/>
  <c r="P116" i="1" s="1"/>
  <c r="P65" i="1"/>
  <c r="P66" i="1" s="1"/>
  <c r="P68" i="1" s="1"/>
  <c r="I72" i="1" l="1"/>
  <c r="I73" i="1" s="1"/>
  <c r="I75" i="1" s="1"/>
  <c r="P70" i="1"/>
  <c r="P71" i="1"/>
  <c r="Q65" i="1"/>
  <c r="Q66" i="1" s="1"/>
  <c r="Q68" i="1" s="1"/>
  <c r="J59" i="1"/>
  <c r="K57" i="1"/>
  <c r="P118" i="1"/>
  <c r="P119" i="1" s="1"/>
  <c r="R155" i="1"/>
  <c r="Q156" i="1"/>
  <c r="Q158" i="1" s="1"/>
  <c r="S20" i="1"/>
  <c r="S22" i="1" s="1"/>
  <c r="T19" i="1"/>
  <c r="P160" i="1"/>
  <c r="P161" i="1"/>
  <c r="L149" i="1"/>
  <c r="L163" i="1" s="1"/>
  <c r="L165" i="1" s="1"/>
  <c r="L167" i="1" s="1"/>
  <c r="M147" i="1"/>
  <c r="R24" i="1"/>
  <c r="R25" i="1" s="1"/>
  <c r="R27" i="1" s="1"/>
  <c r="R29" i="1" s="1"/>
  <c r="R113" i="1"/>
  <c r="Q114" i="1"/>
  <c r="Q116" i="1" s="1"/>
  <c r="J107" i="1"/>
  <c r="J121" i="1" s="1"/>
  <c r="J123" i="1" s="1"/>
  <c r="J125" i="1" s="1"/>
  <c r="K105" i="1"/>
  <c r="J72" i="1" l="1"/>
  <c r="J73" i="1" s="1"/>
  <c r="J75" i="1" s="1"/>
  <c r="Q70" i="1"/>
  <c r="Q71" i="1"/>
  <c r="R114" i="1"/>
  <c r="R116" i="1" s="1"/>
  <c r="S113" i="1"/>
  <c r="S24" i="1"/>
  <c r="S25" i="1" s="1"/>
  <c r="S27" i="1" s="1"/>
  <c r="S29" i="1" s="1"/>
  <c r="K59" i="1"/>
  <c r="L57" i="1"/>
  <c r="R65" i="1"/>
  <c r="R66" i="1" s="1"/>
  <c r="R68" i="1" s="1"/>
  <c r="R70" i="1" s="1"/>
  <c r="R71" i="1" s="1"/>
  <c r="Q160" i="1"/>
  <c r="Q161" i="1" s="1"/>
  <c r="K107" i="1"/>
  <c r="K121" i="1" s="1"/>
  <c r="K123" i="1" s="1"/>
  <c r="K125" i="1" s="1"/>
  <c r="L105" i="1"/>
  <c r="Q118" i="1"/>
  <c r="Q119" i="1" s="1"/>
  <c r="N147" i="1"/>
  <c r="M149" i="1"/>
  <c r="M163" i="1" s="1"/>
  <c r="M165" i="1" s="1"/>
  <c r="M167" i="1" s="1"/>
  <c r="T20" i="1"/>
  <c r="T22" i="1" s="1"/>
  <c r="U19" i="1"/>
  <c r="R156" i="1"/>
  <c r="R158" i="1" s="1"/>
  <c r="S155" i="1"/>
  <c r="K72" i="1" l="1"/>
  <c r="K73" i="1" s="1"/>
  <c r="K75" i="1" s="1"/>
  <c r="R160" i="1"/>
  <c r="R161" i="1" s="1"/>
  <c r="O147" i="1"/>
  <c r="N149" i="1"/>
  <c r="N163" i="1" s="1"/>
  <c r="N165" i="1" s="1"/>
  <c r="N167" i="1" s="1"/>
  <c r="V19" i="1"/>
  <c r="U20" i="1"/>
  <c r="U22" i="1" s="1"/>
  <c r="S65" i="1"/>
  <c r="S66" i="1" s="1"/>
  <c r="S68" i="1" s="1"/>
  <c r="T24" i="1"/>
  <c r="T25" i="1" s="1"/>
  <c r="T27" i="1" s="1"/>
  <c r="T29" i="1" s="1"/>
  <c r="S114" i="1"/>
  <c r="S116" i="1" s="1"/>
  <c r="T113" i="1"/>
  <c r="R118" i="1"/>
  <c r="R119" i="1" s="1"/>
  <c r="T155" i="1"/>
  <c r="S156" i="1"/>
  <c r="S158" i="1" s="1"/>
  <c r="L107" i="1"/>
  <c r="L121" i="1" s="1"/>
  <c r="L123" i="1" s="1"/>
  <c r="L125" i="1" s="1"/>
  <c r="M105" i="1"/>
  <c r="L59" i="1"/>
  <c r="M57" i="1"/>
  <c r="L72" i="1" l="1"/>
  <c r="L73" i="1" s="1"/>
  <c r="L75" i="1" s="1"/>
  <c r="S70" i="1"/>
  <c r="S71" i="1"/>
  <c r="S118" i="1"/>
  <c r="S119" i="1" s="1"/>
  <c r="U24" i="1"/>
  <c r="U25" i="1"/>
  <c r="U27" i="1" s="1"/>
  <c r="U29" i="1" s="1"/>
  <c r="W19" i="1"/>
  <c r="V20" i="1"/>
  <c r="V22" i="1" s="1"/>
  <c r="U155" i="1"/>
  <c r="T156" i="1"/>
  <c r="T158" i="1" s="1"/>
  <c r="O149" i="1"/>
  <c r="O163" i="1" s="1"/>
  <c r="O165" i="1" s="1"/>
  <c r="O167" i="1" s="1"/>
  <c r="P147" i="1"/>
  <c r="M107" i="1"/>
  <c r="M121" i="1" s="1"/>
  <c r="M123" i="1" s="1"/>
  <c r="M125" i="1" s="1"/>
  <c r="N105" i="1"/>
  <c r="M59" i="1"/>
  <c r="N57" i="1"/>
  <c r="S160" i="1"/>
  <c r="S161" i="1" s="1"/>
  <c r="U113" i="1"/>
  <c r="T114" i="1"/>
  <c r="T116" i="1" s="1"/>
  <c r="T65" i="1"/>
  <c r="T66" i="1" s="1"/>
  <c r="T68" i="1" s="1"/>
  <c r="T70" i="1" l="1"/>
  <c r="T71" i="1" s="1"/>
  <c r="M72" i="1"/>
  <c r="M73" i="1" s="1"/>
  <c r="M75" i="1" s="1"/>
  <c r="T118" i="1"/>
  <c r="T119" i="1" s="1"/>
  <c r="N107" i="1"/>
  <c r="N121" i="1" s="1"/>
  <c r="N123" i="1" s="1"/>
  <c r="N125" i="1" s="1"/>
  <c r="O105" i="1"/>
  <c r="T160" i="1"/>
  <c r="T161" i="1" s="1"/>
  <c r="U65" i="1"/>
  <c r="U66" i="1" s="1"/>
  <c r="U68" i="1" s="1"/>
  <c r="W20" i="1"/>
  <c r="W22" i="1" s="1"/>
  <c r="X19" i="1"/>
  <c r="N59" i="1"/>
  <c r="O57" i="1"/>
  <c r="V113" i="1"/>
  <c r="U114" i="1"/>
  <c r="U116" i="1" s="1"/>
  <c r="V155" i="1"/>
  <c r="U156" i="1"/>
  <c r="U158" i="1" s="1"/>
  <c r="P149" i="1"/>
  <c r="P163" i="1" s="1"/>
  <c r="P165" i="1" s="1"/>
  <c r="P167" i="1" s="1"/>
  <c r="Q147" i="1"/>
  <c r="V24" i="1"/>
  <c r="V25" i="1" s="1"/>
  <c r="V27" i="1" s="1"/>
  <c r="V29" i="1" s="1"/>
  <c r="U70" i="1" l="1"/>
  <c r="U71" i="1" s="1"/>
  <c r="N72" i="1"/>
  <c r="N73" i="1" s="1"/>
  <c r="N75" i="1" s="1"/>
  <c r="V114" i="1"/>
  <c r="V116" i="1" s="1"/>
  <c r="W113" i="1"/>
  <c r="U160" i="1"/>
  <c r="U161" i="1" s="1"/>
  <c r="W24" i="1"/>
  <c r="W25" i="1" s="1"/>
  <c r="W27" i="1" s="1"/>
  <c r="W29" i="1" s="1"/>
  <c r="Q149" i="1"/>
  <c r="Q163" i="1" s="1"/>
  <c r="Q165" i="1" s="1"/>
  <c r="Q167" i="1" s="1"/>
  <c r="R147" i="1"/>
  <c r="O59" i="1"/>
  <c r="P57" i="1"/>
  <c r="V156" i="1"/>
  <c r="V158" i="1" s="1"/>
  <c r="W155" i="1"/>
  <c r="O107" i="1"/>
  <c r="O121" i="1" s="1"/>
  <c r="O123" i="1" s="1"/>
  <c r="O125" i="1" s="1"/>
  <c r="P105" i="1"/>
  <c r="U118" i="1"/>
  <c r="U119" i="1" s="1"/>
  <c r="X20" i="1"/>
  <c r="X22" i="1" s="1"/>
  <c r="Y19" i="1"/>
  <c r="V65" i="1"/>
  <c r="V66" i="1" s="1"/>
  <c r="V68" i="1" s="1"/>
  <c r="V70" i="1" s="1"/>
  <c r="V71" i="1" s="1"/>
  <c r="O72" i="1" l="1"/>
  <c r="O73" i="1" s="1"/>
  <c r="O75" i="1" s="1"/>
  <c r="W114" i="1"/>
  <c r="W116" i="1" s="1"/>
  <c r="X113" i="1"/>
  <c r="W156" i="1"/>
  <c r="W158" i="1" s="1"/>
  <c r="X155" i="1"/>
  <c r="V160" i="1"/>
  <c r="V161" i="1" s="1"/>
  <c r="V118" i="1"/>
  <c r="V119" i="1" s="1"/>
  <c r="Z19" i="1"/>
  <c r="Z20" i="1" s="1"/>
  <c r="Z22" i="1" s="1"/>
  <c r="Y20" i="1"/>
  <c r="Y22" i="1" s="1"/>
  <c r="P107" i="1"/>
  <c r="P121" i="1" s="1"/>
  <c r="P123" i="1" s="1"/>
  <c r="P125" i="1" s="1"/>
  <c r="Q105" i="1"/>
  <c r="S147" i="1"/>
  <c r="R149" i="1"/>
  <c r="R163" i="1" s="1"/>
  <c r="R165" i="1" s="1"/>
  <c r="R167" i="1" s="1"/>
  <c r="X24" i="1"/>
  <c r="X25" i="1" s="1"/>
  <c r="X27" i="1" s="1"/>
  <c r="X29" i="1" s="1"/>
  <c r="W65" i="1"/>
  <c r="W66" i="1" s="1"/>
  <c r="W68" i="1" s="1"/>
  <c r="P59" i="1"/>
  <c r="Q57" i="1"/>
  <c r="P72" i="1" l="1"/>
  <c r="P73" i="1" s="1"/>
  <c r="P75" i="1" s="1"/>
  <c r="W70" i="1"/>
  <c r="W71" i="1"/>
  <c r="Y24" i="1"/>
  <c r="Y25" i="1" s="1"/>
  <c r="Y27" i="1" s="1"/>
  <c r="Y29" i="1" s="1"/>
  <c r="W118" i="1"/>
  <c r="W119" i="1" s="1"/>
  <c r="Y113" i="1"/>
  <c r="X114" i="1"/>
  <c r="X116" i="1" s="1"/>
  <c r="X65" i="1"/>
  <c r="X66" i="1" s="1"/>
  <c r="X68" i="1" s="1"/>
  <c r="T147" i="1"/>
  <c r="S149" i="1"/>
  <c r="S163" i="1" s="1"/>
  <c r="S165" i="1" s="1"/>
  <c r="S167" i="1" s="1"/>
  <c r="Z24" i="1"/>
  <c r="Z25" i="1" s="1"/>
  <c r="Z27" i="1" s="1"/>
  <c r="Z29" i="1" s="1"/>
  <c r="X156" i="1"/>
  <c r="X158" i="1" s="1"/>
  <c r="Y155" i="1"/>
  <c r="R57" i="1"/>
  <c r="Q59" i="1"/>
  <c r="Q107" i="1"/>
  <c r="Q121" i="1" s="1"/>
  <c r="Q123" i="1" s="1"/>
  <c r="Q125" i="1" s="1"/>
  <c r="R105" i="1"/>
  <c r="W160" i="1"/>
  <c r="W161" i="1" s="1"/>
  <c r="X70" i="1" l="1"/>
  <c r="X71" i="1" s="1"/>
  <c r="Q72" i="1"/>
  <c r="Q73" i="1" s="1"/>
  <c r="Q75" i="1" s="1"/>
  <c r="B31" i="1"/>
  <c r="B174" i="1" s="1"/>
  <c r="F174" i="1" s="1"/>
  <c r="R107" i="1"/>
  <c r="R121" i="1" s="1"/>
  <c r="R123" i="1" s="1"/>
  <c r="R125" i="1" s="1"/>
  <c r="S105" i="1"/>
  <c r="Z155" i="1"/>
  <c r="Z156" i="1" s="1"/>
  <c r="Z158" i="1" s="1"/>
  <c r="Y156" i="1"/>
  <c r="Y158" i="1" s="1"/>
  <c r="X160" i="1"/>
  <c r="X161" i="1" s="1"/>
  <c r="T149" i="1"/>
  <c r="T163" i="1" s="1"/>
  <c r="T165" i="1" s="1"/>
  <c r="T167" i="1" s="1"/>
  <c r="U147" i="1"/>
  <c r="Y65" i="1"/>
  <c r="Y66" i="1" s="1"/>
  <c r="Y68" i="1" s="1"/>
  <c r="X118" i="1"/>
  <c r="X119" i="1" s="1"/>
  <c r="R59" i="1"/>
  <c r="S57" i="1"/>
  <c r="Z113" i="1"/>
  <c r="Z114" i="1" s="1"/>
  <c r="Z116" i="1" s="1"/>
  <c r="Y114" i="1"/>
  <c r="Y116" i="1" s="1"/>
  <c r="Y71" i="1" l="1"/>
  <c r="Y70" i="1"/>
  <c r="R72" i="1"/>
  <c r="R73" i="1" s="1"/>
  <c r="R75" i="1" s="1"/>
  <c r="Z160" i="1"/>
  <c r="Z161" i="1" s="1"/>
  <c r="Z118" i="1"/>
  <c r="Z119" i="1" s="1"/>
  <c r="U149" i="1"/>
  <c r="U163" i="1" s="1"/>
  <c r="U165" i="1" s="1"/>
  <c r="U167" i="1" s="1"/>
  <c r="V147" i="1"/>
  <c r="S59" i="1"/>
  <c r="T57" i="1"/>
  <c r="S107" i="1"/>
  <c r="S121" i="1" s="1"/>
  <c r="S123" i="1" s="1"/>
  <c r="S125" i="1" s="1"/>
  <c r="T105" i="1"/>
  <c r="Y118" i="1"/>
  <c r="Y119" i="1" s="1"/>
  <c r="Z65" i="1"/>
  <c r="Z66" i="1" s="1"/>
  <c r="Z68" i="1" s="1"/>
  <c r="Z70" i="1" s="1"/>
  <c r="Z71" i="1" s="1"/>
  <c r="Y160" i="1"/>
  <c r="Y161" i="1" s="1"/>
  <c r="S72" i="1" l="1"/>
  <c r="S73" i="1" s="1"/>
  <c r="S75" i="1" s="1"/>
  <c r="V149" i="1"/>
  <c r="V163" i="1" s="1"/>
  <c r="V165" i="1" s="1"/>
  <c r="V167" i="1" s="1"/>
  <c r="W147" i="1"/>
  <c r="T59" i="1"/>
  <c r="U57" i="1"/>
  <c r="T107" i="1"/>
  <c r="T121" i="1" s="1"/>
  <c r="T123" i="1" s="1"/>
  <c r="T125" i="1" s="1"/>
  <c r="U105" i="1"/>
  <c r="T72" i="1" l="1"/>
  <c r="T73" i="1" s="1"/>
  <c r="T75" i="1" s="1"/>
  <c r="U59" i="1"/>
  <c r="V57" i="1"/>
  <c r="V105" i="1"/>
  <c r="U107" i="1"/>
  <c r="U121" i="1" s="1"/>
  <c r="U123" i="1" s="1"/>
  <c r="U125" i="1" s="1"/>
  <c r="W149" i="1"/>
  <c r="W163" i="1" s="1"/>
  <c r="W165" i="1" s="1"/>
  <c r="W167" i="1" s="1"/>
  <c r="X147" i="1"/>
  <c r="U72" i="1" l="1"/>
  <c r="U73" i="1" s="1"/>
  <c r="U75" i="1" s="1"/>
  <c r="X149" i="1"/>
  <c r="X163" i="1" s="1"/>
  <c r="X165" i="1" s="1"/>
  <c r="X167" i="1" s="1"/>
  <c r="Y147" i="1"/>
  <c r="V59" i="1"/>
  <c r="W57" i="1"/>
  <c r="V107" i="1"/>
  <c r="V121" i="1" s="1"/>
  <c r="V123" i="1" s="1"/>
  <c r="V125" i="1" s="1"/>
  <c r="W105" i="1"/>
  <c r="V72" i="1" l="1"/>
  <c r="V73" i="1" s="1"/>
  <c r="V75" i="1" s="1"/>
  <c r="W59" i="1"/>
  <c r="X57" i="1"/>
  <c r="Y149" i="1"/>
  <c r="Y163" i="1" s="1"/>
  <c r="Y165" i="1" s="1"/>
  <c r="Y167" i="1" s="1"/>
  <c r="Z147" i="1"/>
  <c r="Z149" i="1" s="1"/>
  <c r="Z163" i="1" s="1"/>
  <c r="Z165" i="1" s="1"/>
  <c r="Z167" i="1" s="1"/>
  <c r="B169" i="1" s="1"/>
  <c r="B177" i="1" s="1"/>
  <c r="F177" i="1" s="1"/>
  <c r="W107" i="1"/>
  <c r="W121" i="1" s="1"/>
  <c r="W123" i="1" s="1"/>
  <c r="W125" i="1" s="1"/>
  <c r="X105" i="1"/>
  <c r="W72" i="1" l="1"/>
  <c r="W73" i="1" s="1"/>
  <c r="W75" i="1" s="1"/>
  <c r="X107" i="1"/>
  <c r="X121" i="1" s="1"/>
  <c r="X123" i="1" s="1"/>
  <c r="X125" i="1" s="1"/>
  <c r="Y105" i="1"/>
  <c r="X59" i="1"/>
  <c r="Y57" i="1"/>
  <c r="X72" i="1" l="1"/>
  <c r="X73" i="1" s="1"/>
  <c r="X75" i="1" s="1"/>
  <c r="Y59" i="1"/>
  <c r="Z57" i="1"/>
  <c r="Z59" i="1" s="1"/>
  <c r="Y107" i="1"/>
  <c r="Y121" i="1" s="1"/>
  <c r="Y123" i="1" s="1"/>
  <c r="Y125" i="1" s="1"/>
  <c r="Z105" i="1"/>
  <c r="Z107" i="1" s="1"/>
  <c r="Z121" i="1" s="1"/>
  <c r="Z123" i="1" s="1"/>
  <c r="Z125" i="1" s="1"/>
  <c r="Y72" i="1" l="1"/>
  <c r="Y73" i="1" s="1"/>
  <c r="Y75" i="1" s="1"/>
  <c r="Z72" i="1"/>
  <c r="Z73" i="1" s="1"/>
  <c r="Z75" i="1" s="1"/>
  <c r="B77" i="1" s="1"/>
  <c r="B175" i="1" s="1"/>
  <c r="F175" i="1" s="1"/>
  <c r="B127" i="1"/>
  <c r="B176" i="1" s="1"/>
  <c r="F176" i="1" s="1"/>
</calcChain>
</file>

<file path=xl/sharedStrings.xml><?xml version="1.0" encoding="utf-8"?>
<sst xmlns="http://schemas.openxmlformats.org/spreadsheetml/2006/main" count="138" uniqueCount="57">
  <si>
    <t>Option 1</t>
  </si>
  <si>
    <t>Do not change operation and buy allowance since 1995</t>
  </si>
  <si>
    <t>Year</t>
  </si>
  <si>
    <t>Out Put(million Kw)</t>
  </si>
  <si>
    <t>Electricity Price($/Kw)</t>
  </si>
  <si>
    <t>Revenue(million $)</t>
  </si>
  <si>
    <t>Coal Price($/ton)</t>
  </si>
  <si>
    <t>Coal Consumption(million ton)</t>
  </si>
  <si>
    <t>Cost of Coal($)</t>
  </si>
  <si>
    <t>Operating Cost($/Kw)</t>
  </si>
  <si>
    <t>Total Operating Cost(million $)</t>
  </si>
  <si>
    <t>Earinings(million $)</t>
  </si>
  <si>
    <t>Base</t>
  </si>
  <si>
    <t>SO2 Emission(ton)</t>
  </si>
  <si>
    <t>SO2 Allowance(ton)</t>
  </si>
  <si>
    <t>Allowance Need to Buy(ton)</t>
  </si>
  <si>
    <t>Price Growth of Allowance</t>
  </si>
  <si>
    <t>Price of Allowance($/ton)</t>
  </si>
  <si>
    <t>Cost of Allowance($)</t>
  </si>
  <si>
    <t>Earinings before Tax(million $)</t>
  </si>
  <si>
    <t>Effective Tax Rate</t>
  </si>
  <si>
    <t>Tax Expense(million $)</t>
  </si>
  <si>
    <t>Earinings after Tax(million $)</t>
  </si>
  <si>
    <t>Cash Flow(million $)</t>
  </si>
  <si>
    <t>Discount rate</t>
  </si>
  <si>
    <t>Discounted Cash Flow</t>
  </si>
  <si>
    <t>NPV of Option 1</t>
  </si>
  <si>
    <t>Option 2.a</t>
  </si>
  <si>
    <t>Install scrubber in 1992~1994 and sell allowance since 1995</t>
  </si>
  <si>
    <t>Additional Cost(Cent)</t>
  </si>
  <si>
    <t>Total Additional Cost(million $)</t>
  </si>
  <si>
    <t>Electricity Comsumed for the 
Equippemnt(% of Revenue)</t>
  </si>
  <si>
    <t>Renebue Decrease(million $)</t>
  </si>
  <si>
    <t>Total Extra Cost(million $)</t>
  </si>
  <si>
    <t>Capital Expenditures(million $)</t>
  </si>
  <si>
    <t>Total Investment(million $)</t>
  </si>
  <si>
    <t>Depreciation Propotion</t>
  </si>
  <si>
    <t>Depreciation Expense(million $)</t>
  </si>
  <si>
    <t>Tax Shield(million $)</t>
  </si>
  <si>
    <t>NPV of Option 2.a</t>
  </si>
  <si>
    <t>Option 2.b</t>
  </si>
  <si>
    <t>Install scrubber in 1997~1999, buy allowance during 1995~1999 and sell allowance since 2000</t>
  </si>
  <si>
    <t>NPV of Option 2.b</t>
  </si>
  <si>
    <t>Option 3</t>
  </si>
  <si>
    <t>Switch to low-sulfur coal since 1996, sell allowance during 1996~1999 and buy in 1995 and 2000~2016</t>
  </si>
  <si>
    <t>NPV of Option 3</t>
  </si>
  <si>
    <t>Our Result</t>
  </si>
  <si>
    <t>Incremental</t>
  </si>
  <si>
    <t>Expected Base</t>
  </si>
  <si>
    <t>Additional Cost per kwh(Cent)</t>
    <phoneticPr fontId="1" type="noConversion"/>
  </si>
  <si>
    <t>Additional Cost(million $)</t>
    <phoneticPr fontId="1" type="noConversion"/>
  </si>
  <si>
    <t>Cost of Allowance(million $)</t>
    <phoneticPr fontId="1" type="noConversion"/>
  </si>
  <si>
    <t>Incremental Earnings Before Tax(million $)</t>
    <phoneticPr fontId="1" type="noConversion"/>
  </si>
  <si>
    <t>Incremental Operating Cost(million $)</t>
    <phoneticPr fontId="1" type="noConversion"/>
  </si>
  <si>
    <t>Incremental Depreciation Expense(million $)</t>
    <phoneticPr fontId="1" type="noConversion"/>
  </si>
  <si>
    <t>Incremental Earinings after Tax(million $)</t>
    <phoneticPr fontId="1" type="noConversion"/>
  </si>
  <si>
    <t>Incremental Tax Shield(million $)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</si>
</sst>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 applyFill="1">
      <alignment vertical="center"/>
    </xf>
    <xf numFmtId="9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8"/>
  <sheetViews>
    <sheetView tabSelected="1" topLeftCell="A20" zoomScale="106" zoomScaleNormal="106" workbookViewId="0">
      <selection activeCell="A77" sqref="A77"/>
    </sheetView>
  </sheetViews>
  <sheetFormatPr defaultColWidth="9.125" defaultRowHeight="15.75" x14ac:dyDescent="0.15"/>
  <cols>
    <col min="1" max="1" width="39.5" style="2" customWidth="1"/>
    <col min="2" max="2" width="12.75" style="2"/>
    <col min="3" max="3" width="13.875" style="2"/>
    <col min="4" max="27" width="12.75" style="2"/>
    <col min="28" max="16384" width="9.125" style="2"/>
  </cols>
  <sheetData>
    <row r="1" spans="1:26" ht="26.25" x14ac:dyDescent="0.15">
      <c r="A1" s="1" t="s">
        <v>0</v>
      </c>
    </row>
    <row r="2" spans="1:26" ht="20.25" x14ac:dyDescent="0.15">
      <c r="A2" s="3" t="s">
        <v>1</v>
      </c>
      <c r="B2" s="3"/>
      <c r="C2" s="3"/>
      <c r="D2" s="3"/>
      <c r="E2" s="3"/>
      <c r="F2" s="3"/>
    </row>
    <row r="3" spans="1:26" x14ac:dyDescent="0.15">
      <c r="A3" s="2" t="s">
        <v>2</v>
      </c>
      <c r="B3" s="2">
        <v>1992</v>
      </c>
      <c r="C3" s="2">
        <v>1993</v>
      </c>
      <c r="D3" s="2">
        <v>1994</v>
      </c>
      <c r="E3" s="2">
        <v>1995</v>
      </c>
      <c r="F3" s="2">
        <v>1996</v>
      </c>
      <c r="G3" s="2">
        <v>1997</v>
      </c>
      <c r="H3" s="2">
        <v>1998</v>
      </c>
      <c r="I3" s="2">
        <v>1999</v>
      </c>
      <c r="J3" s="2">
        <v>2000</v>
      </c>
      <c r="K3" s="2">
        <v>2001</v>
      </c>
      <c r="L3" s="2">
        <v>2002</v>
      </c>
      <c r="M3" s="2">
        <v>2003</v>
      </c>
      <c r="N3" s="2">
        <v>2004</v>
      </c>
      <c r="O3" s="2">
        <v>2005</v>
      </c>
      <c r="P3" s="2">
        <v>2006</v>
      </c>
      <c r="Q3" s="2">
        <v>2007</v>
      </c>
      <c r="R3" s="2">
        <v>2008</v>
      </c>
      <c r="S3" s="2">
        <v>2009</v>
      </c>
      <c r="T3" s="2">
        <v>2010</v>
      </c>
      <c r="U3" s="2">
        <v>2011</v>
      </c>
      <c r="V3" s="2">
        <v>2012</v>
      </c>
      <c r="W3" s="2">
        <v>2013</v>
      </c>
      <c r="X3" s="2">
        <v>2014</v>
      </c>
      <c r="Y3" s="2">
        <v>2015</v>
      </c>
      <c r="Z3" s="2">
        <v>2016</v>
      </c>
    </row>
    <row r="4" spans="1:26" x14ac:dyDescent="0.15">
      <c r="A4" s="2" t="s">
        <v>3</v>
      </c>
      <c r="B4" s="2">
        <v>21551</v>
      </c>
      <c r="C4" s="2">
        <v>21551</v>
      </c>
      <c r="D4" s="2">
        <v>21551</v>
      </c>
      <c r="E4" s="2">
        <v>21551</v>
      </c>
      <c r="F4" s="2">
        <v>21551</v>
      </c>
      <c r="G4" s="2">
        <v>21551</v>
      </c>
      <c r="H4" s="2">
        <v>21551</v>
      </c>
      <c r="I4" s="2">
        <v>21551</v>
      </c>
      <c r="J4" s="2">
        <v>21551</v>
      </c>
      <c r="K4" s="2">
        <v>21551</v>
      </c>
      <c r="L4" s="2">
        <v>21551</v>
      </c>
      <c r="M4" s="2">
        <v>21551</v>
      </c>
      <c r="N4" s="2">
        <v>21551</v>
      </c>
      <c r="O4" s="2">
        <v>21551</v>
      </c>
      <c r="P4" s="2">
        <v>21551</v>
      </c>
      <c r="Q4" s="2">
        <v>21551</v>
      </c>
      <c r="R4" s="2">
        <v>21551</v>
      </c>
      <c r="S4" s="2">
        <v>21551</v>
      </c>
      <c r="T4" s="2">
        <v>21551</v>
      </c>
      <c r="U4" s="2">
        <v>21551</v>
      </c>
      <c r="V4" s="2">
        <v>21551</v>
      </c>
      <c r="W4" s="2">
        <v>21551</v>
      </c>
      <c r="X4" s="2">
        <v>21551</v>
      </c>
      <c r="Y4" s="2">
        <v>21551</v>
      </c>
      <c r="Z4" s="2">
        <v>21551</v>
      </c>
    </row>
    <row r="5" spans="1:26" x14ac:dyDescent="0.15">
      <c r="A5" s="2" t="s">
        <v>4</v>
      </c>
      <c r="B5" s="2">
        <v>5.6000000000000001E-2</v>
      </c>
      <c r="C5" s="2">
        <v>5.6000000000000001E-2</v>
      </c>
      <c r="D5" s="2">
        <v>5.6000000000000001E-2</v>
      </c>
      <c r="E5" s="2">
        <v>5.6000000000000001E-2</v>
      </c>
      <c r="F5" s="2">
        <v>5.6000000000000001E-2</v>
      </c>
      <c r="G5" s="2">
        <v>5.6000000000000001E-2</v>
      </c>
      <c r="H5" s="2">
        <v>5.6000000000000001E-2</v>
      </c>
      <c r="I5" s="2">
        <v>5.6000000000000001E-2</v>
      </c>
      <c r="J5" s="2">
        <v>5.6000000000000001E-2</v>
      </c>
      <c r="K5" s="2">
        <v>5.6000000000000001E-2</v>
      </c>
      <c r="L5" s="2">
        <v>5.6000000000000001E-2</v>
      </c>
      <c r="M5" s="2">
        <v>5.6000000000000001E-2</v>
      </c>
      <c r="N5" s="2">
        <v>5.6000000000000001E-2</v>
      </c>
      <c r="O5" s="2">
        <v>5.6000000000000001E-2</v>
      </c>
      <c r="P5" s="2">
        <v>5.6000000000000001E-2</v>
      </c>
      <c r="Q5" s="2">
        <v>5.6000000000000001E-2</v>
      </c>
      <c r="R5" s="2">
        <v>5.6000000000000001E-2</v>
      </c>
      <c r="S5" s="2">
        <v>5.6000000000000001E-2</v>
      </c>
      <c r="T5" s="2">
        <v>5.6000000000000001E-2</v>
      </c>
      <c r="U5" s="2">
        <v>5.6000000000000001E-2</v>
      </c>
      <c r="V5" s="2">
        <v>5.6000000000000001E-2</v>
      </c>
      <c r="W5" s="2">
        <v>5.6000000000000001E-2</v>
      </c>
      <c r="X5" s="2">
        <v>5.6000000000000001E-2</v>
      </c>
      <c r="Y5" s="2">
        <v>5.6000000000000001E-2</v>
      </c>
      <c r="Z5" s="2">
        <v>5.6000000000000001E-2</v>
      </c>
    </row>
    <row r="6" spans="1:26" x14ac:dyDescent="0.15">
      <c r="A6" s="4" t="s">
        <v>5</v>
      </c>
      <c r="B6" s="2">
        <f>B4*B5</f>
        <v>1206.856</v>
      </c>
      <c r="C6" s="2">
        <f>C4*C5</f>
        <v>1206.856</v>
      </c>
      <c r="D6" s="2">
        <f t="shared" ref="D6:Z6" si="0">D4*D5</f>
        <v>1206.856</v>
      </c>
      <c r="E6" s="2">
        <f t="shared" si="0"/>
        <v>1206.856</v>
      </c>
      <c r="F6" s="2">
        <f t="shared" si="0"/>
        <v>1206.856</v>
      </c>
      <c r="G6" s="2">
        <f t="shared" si="0"/>
        <v>1206.856</v>
      </c>
      <c r="H6" s="2">
        <f t="shared" si="0"/>
        <v>1206.856</v>
      </c>
      <c r="I6" s="2">
        <f t="shared" si="0"/>
        <v>1206.856</v>
      </c>
      <c r="J6" s="2">
        <f t="shared" si="0"/>
        <v>1206.856</v>
      </c>
      <c r="K6" s="2">
        <f t="shared" si="0"/>
        <v>1206.856</v>
      </c>
      <c r="L6" s="2">
        <f t="shared" si="0"/>
        <v>1206.856</v>
      </c>
      <c r="M6" s="2">
        <f t="shared" si="0"/>
        <v>1206.856</v>
      </c>
      <c r="N6" s="2">
        <f t="shared" si="0"/>
        <v>1206.856</v>
      </c>
      <c r="O6" s="2">
        <f t="shared" si="0"/>
        <v>1206.856</v>
      </c>
      <c r="P6" s="2">
        <f t="shared" si="0"/>
        <v>1206.856</v>
      </c>
      <c r="Q6" s="2">
        <f t="shared" si="0"/>
        <v>1206.856</v>
      </c>
      <c r="R6" s="2">
        <f t="shared" si="0"/>
        <v>1206.856</v>
      </c>
      <c r="S6" s="2">
        <f t="shared" si="0"/>
        <v>1206.856</v>
      </c>
      <c r="T6" s="2">
        <f t="shared" si="0"/>
        <v>1206.856</v>
      </c>
      <c r="U6" s="2">
        <f t="shared" si="0"/>
        <v>1206.856</v>
      </c>
      <c r="V6" s="2">
        <f t="shared" si="0"/>
        <v>1206.856</v>
      </c>
      <c r="W6" s="2">
        <f t="shared" si="0"/>
        <v>1206.856</v>
      </c>
      <c r="X6" s="2">
        <f t="shared" si="0"/>
        <v>1206.856</v>
      </c>
      <c r="Y6" s="2">
        <f t="shared" si="0"/>
        <v>1206.856</v>
      </c>
      <c r="Z6" s="2">
        <f t="shared" si="0"/>
        <v>1206.856</v>
      </c>
    </row>
    <row r="7" spans="1:26" x14ac:dyDescent="0.15">
      <c r="A7" s="2" t="s">
        <v>6</v>
      </c>
      <c r="B7" s="2">
        <v>41.46</v>
      </c>
      <c r="C7" s="2">
        <v>41.46</v>
      </c>
      <c r="D7" s="2">
        <v>41.46</v>
      </c>
      <c r="E7" s="2">
        <v>41.46</v>
      </c>
      <c r="F7" s="2">
        <v>29.82</v>
      </c>
      <c r="G7" s="2">
        <v>29.82</v>
      </c>
      <c r="H7" s="2">
        <v>29.82</v>
      </c>
      <c r="I7" s="2">
        <v>29.82</v>
      </c>
      <c r="J7" s="2">
        <v>29.82</v>
      </c>
      <c r="K7" s="2">
        <v>29.82</v>
      </c>
      <c r="L7" s="2">
        <v>29.82</v>
      </c>
      <c r="M7" s="2">
        <v>29.82</v>
      </c>
      <c r="N7" s="2">
        <v>29.82</v>
      </c>
      <c r="O7" s="2">
        <v>29.82</v>
      </c>
      <c r="P7" s="2">
        <v>29.82</v>
      </c>
      <c r="Q7" s="2">
        <v>29.82</v>
      </c>
      <c r="R7" s="2">
        <v>29.82</v>
      </c>
      <c r="S7" s="2">
        <v>29.82</v>
      </c>
      <c r="T7" s="2">
        <v>29.82</v>
      </c>
      <c r="U7" s="2">
        <v>29.82</v>
      </c>
      <c r="V7" s="2">
        <v>29.82</v>
      </c>
      <c r="W7" s="2">
        <v>29.82</v>
      </c>
      <c r="X7" s="2">
        <v>29.82</v>
      </c>
      <c r="Y7" s="2">
        <v>29.82</v>
      </c>
      <c r="Z7" s="2">
        <v>29.82</v>
      </c>
    </row>
    <row r="8" spans="1:26" x14ac:dyDescent="0.15">
      <c r="A8" s="2" t="s">
        <v>7</v>
      </c>
      <c r="B8" s="2">
        <v>8.3379999999999992</v>
      </c>
      <c r="C8" s="2">
        <v>8.3379999999999992</v>
      </c>
      <c r="D8" s="2">
        <v>8.3379999999999992</v>
      </c>
      <c r="E8" s="2">
        <v>8.3379999999999992</v>
      </c>
      <c r="F8" s="2">
        <v>8.3379999999999992</v>
      </c>
      <c r="G8" s="2">
        <v>8.3379999999999992</v>
      </c>
      <c r="H8" s="2">
        <v>8.3379999999999992</v>
      </c>
      <c r="I8" s="2">
        <v>8.3379999999999992</v>
      </c>
      <c r="J8" s="2">
        <v>8.3379999999999992</v>
      </c>
      <c r="K8" s="2">
        <v>8.3379999999999992</v>
      </c>
      <c r="L8" s="2">
        <v>8.3379999999999992</v>
      </c>
      <c r="M8" s="2">
        <v>8.3379999999999992</v>
      </c>
      <c r="N8" s="2">
        <v>8.3379999999999992</v>
      </c>
      <c r="O8" s="2">
        <v>8.3379999999999992</v>
      </c>
      <c r="P8" s="2">
        <v>8.3379999999999992</v>
      </c>
      <c r="Q8" s="2">
        <v>8.3379999999999992</v>
      </c>
      <c r="R8" s="2">
        <v>8.3379999999999992</v>
      </c>
      <c r="S8" s="2">
        <v>8.3379999999999992</v>
      </c>
      <c r="T8" s="2">
        <v>8.3379999999999992</v>
      </c>
      <c r="U8" s="2">
        <v>8.3379999999999992</v>
      </c>
      <c r="V8" s="2">
        <v>8.3379999999999992</v>
      </c>
      <c r="W8" s="2">
        <v>8.3379999999999992</v>
      </c>
      <c r="X8" s="2">
        <v>8.3379999999999992</v>
      </c>
      <c r="Y8" s="2">
        <v>8.3379999999999992</v>
      </c>
      <c r="Z8" s="2">
        <v>8.3379999999999992</v>
      </c>
    </row>
    <row r="9" spans="1:26" x14ac:dyDescent="0.15">
      <c r="A9" s="4" t="s">
        <v>8</v>
      </c>
      <c r="B9" s="2">
        <f>B7*B8</f>
        <v>345.69347999999997</v>
      </c>
      <c r="C9" s="2">
        <f>C7*C8</f>
        <v>345.69347999999997</v>
      </c>
      <c r="D9" s="2">
        <f t="shared" ref="D9:Z9" si="1">D7*D8</f>
        <v>345.69347999999997</v>
      </c>
      <c r="E9" s="2">
        <f t="shared" si="1"/>
        <v>345.69347999999997</v>
      </c>
      <c r="F9" s="2">
        <f t="shared" si="1"/>
        <v>248.63915999999998</v>
      </c>
      <c r="G9" s="2">
        <f t="shared" si="1"/>
        <v>248.63915999999998</v>
      </c>
      <c r="H9" s="2">
        <f t="shared" si="1"/>
        <v>248.63915999999998</v>
      </c>
      <c r="I9" s="2">
        <f t="shared" si="1"/>
        <v>248.63915999999998</v>
      </c>
      <c r="J9" s="2">
        <f t="shared" si="1"/>
        <v>248.63915999999998</v>
      </c>
      <c r="K9" s="2">
        <f t="shared" si="1"/>
        <v>248.63915999999998</v>
      </c>
      <c r="L9" s="2">
        <f t="shared" si="1"/>
        <v>248.63915999999998</v>
      </c>
      <c r="M9" s="2">
        <f t="shared" si="1"/>
        <v>248.63915999999998</v>
      </c>
      <c r="N9" s="2">
        <f t="shared" si="1"/>
        <v>248.63915999999998</v>
      </c>
      <c r="O9" s="2">
        <f t="shared" si="1"/>
        <v>248.63915999999998</v>
      </c>
      <c r="P9" s="2">
        <f t="shared" si="1"/>
        <v>248.63915999999998</v>
      </c>
      <c r="Q9" s="2">
        <f t="shared" si="1"/>
        <v>248.63915999999998</v>
      </c>
      <c r="R9" s="2">
        <f t="shared" si="1"/>
        <v>248.63915999999998</v>
      </c>
      <c r="S9" s="2">
        <f t="shared" si="1"/>
        <v>248.63915999999998</v>
      </c>
      <c r="T9" s="2">
        <f t="shared" si="1"/>
        <v>248.63915999999998</v>
      </c>
      <c r="U9" s="2">
        <f t="shared" si="1"/>
        <v>248.63915999999998</v>
      </c>
      <c r="V9" s="2">
        <f t="shared" si="1"/>
        <v>248.63915999999998</v>
      </c>
      <c r="W9" s="2">
        <f t="shared" si="1"/>
        <v>248.63915999999998</v>
      </c>
      <c r="X9" s="2">
        <f t="shared" si="1"/>
        <v>248.63915999999998</v>
      </c>
      <c r="Y9" s="2">
        <f t="shared" si="1"/>
        <v>248.63915999999998</v>
      </c>
      <c r="Z9" s="2">
        <f t="shared" si="1"/>
        <v>248.63915999999998</v>
      </c>
    </row>
    <row r="10" spans="1:26" x14ac:dyDescent="0.15">
      <c r="A10" s="2" t="s">
        <v>9</v>
      </c>
      <c r="B10" s="2">
        <v>2.81E-3</v>
      </c>
      <c r="C10" s="2">
        <v>2.81E-3</v>
      </c>
      <c r="D10" s="2">
        <v>2.81E-3</v>
      </c>
      <c r="E10" s="2">
        <v>2.81E-3</v>
      </c>
      <c r="F10" s="2">
        <v>2.81E-3</v>
      </c>
      <c r="G10" s="2">
        <v>2.81E-3</v>
      </c>
      <c r="H10" s="2">
        <v>2.81E-3</v>
      </c>
      <c r="I10" s="2">
        <v>2.81E-3</v>
      </c>
      <c r="J10" s="2">
        <v>2.81E-3</v>
      </c>
      <c r="K10" s="2">
        <v>2.81E-3</v>
      </c>
      <c r="L10" s="2">
        <v>2.81E-3</v>
      </c>
      <c r="M10" s="2">
        <v>2.81E-3</v>
      </c>
      <c r="N10" s="2">
        <v>2.81E-3</v>
      </c>
      <c r="O10" s="2">
        <v>2.81E-3</v>
      </c>
      <c r="P10" s="2">
        <v>2.81E-3</v>
      </c>
      <c r="Q10" s="2">
        <v>2.81E-3</v>
      </c>
      <c r="R10" s="2">
        <v>2.81E-3</v>
      </c>
      <c r="S10" s="2">
        <v>2.81E-3</v>
      </c>
      <c r="T10" s="2">
        <v>2.81E-3</v>
      </c>
      <c r="U10" s="2">
        <v>2.81E-3</v>
      </c>
      <c r="V10" s="2">
        <v>2.81E-3</v>
      </c>
      <c r="W10" s="2">
        <v>2.81E-3</v>
      </c>
      <c r="X10" s="2">
        <v>2.81E-3</v>
      </c>
      <c r="Y10" s="2">
        <v>2.81E-3</v>
      </c>
      <c r="Z10" s="2">
        <v>2.81E-3</v>
      </c>
    </row>
    <row r="11" spans="1:26" x14ac:dyDescent="0.15">
      <c r="A11" s="4" t="s">
        <v>10</v>
      </c>
      <c r="B11" s="2">
        <f>B4*B10</f>
        <v>60.558309999999999</v>
      </c>
      <c r="C11" s="2">
        <f>C4*C10</f>
        <v>60.558309999999999</v>
      </c>
      <c r="D11" s="2">
        <f t="shared" ref="D11:Z11" si="2">D4*D10</f>
        <v>60.558309999999999</v>
      </c>
      <c r="E11" s="2">
        <f t="shared" si="2"/>
        <v>60.558309999999999</v>
      </c>
      <c r="F11" s="2">
        <f t="shared" si="2"/>
        <v>60.558309999999999</v>
      </c>
      <c r="G11" s="2">
        <f t="shared" si="2"/>
        <v>60.558309999999999</v>
      </c>
      <c r="H11" s="2">
        <f t="shared" si="2"/>
        <v>60.558309999999999</v>
      </c>
      <c r="I11" s="2">
        <f t="shared" si="2"/>
        <v>60.558309999999999</v>
      </c>
      <c r="J11" s="2">
        <f t="shared" si="2"/>
        <v>60.558309999999999</v>
      </c>
      <c r="K11" s="2">
        <f t="shared" si="2"/>
        <v>60.558309999999999</v>
      </c>
      <c r="L11" s="2">
        <f t="shared" si="2"/>
        <v>60.558309999999999</v>
      </c>
      <c r="M11" s="2">
        <f t="shared" si="2"/>
        <v>60.558309999999999</v>
      </c>
      <c r="N11" s="2">
        <f t="shared" si="2"/>
        <v>60.558309999999999</v>
      </c>
      <c r="O11" s="2">
        <f t="shared" si="2"/>
        <v>60.558309999999999</v>
      </c>
      <c r="P11" s="2">
        <f t="shared" si="2"/>
        <v>60.558309999999999</v>
      </c>
      <c r="Q11" s="2">
        <f t="shared" si="2"/>
        <v>60.558309999999999</v>
      </c>
      <c r="R11" s="2">
        <f t="shared" si="2"/>
        <v>60.558309999999999</v>
      </c>
      <c r="S11" s="2">
        <f t="shared" si="2"/>
        <v>60.558309999999999</v>
      </c>
      <c r="T11" s="2">
        <f t="shared" si="2"/>
        <v>60.558309999999999</v>
      </c>
      <c r="U11" s="2">
        <f t="shared" si="2"/>
        <v>60.558309999999999</v>
      </c>
      <c r="V11" s="2">
        <f t="shared" si="2"/>
        <v>60.558309999999999</v>
      </c>
      <c r="W11" s="2">
        <f t="shared" si="2"/>
        <v>60.558309999999999</v>
      </c>
      <c r="X11" s="2">
        <f t="shared" si="2"/>
        <v>60.558309999999999</v>
      </c>
      <c r="Y11" s="2">
        <f t="shared" si="2"/>
        <v>60.558309999999999</v>
      </c>
      <c r="Z11" s="2">
        <f t="shared" si="2"/>
        <v>60.558309999999999</v>
      </c>
    </row>
    <row r="12" spans="1:26" x14ac:dyDescent="0.15">
      <c r="A12" s="4" t="s">
        <v>11</v>
      </c>
      <c r="B12" s="2">
        <f>B6-B9-B11</f>
        <v>800.60421000000008</v>
      </c>
      <c r="C12" s="2">
        <f>C6-C9-C11</f>
        <v>800.60421000000008</v>
      </c>
      <c r="D12" s="2">
        <f t="shared" ref="D12:Z12" si="3">D6-D9-D11</f>
        <v>800.60421000000008</v>
      </c>
      <c r="E12" s="2">
        <f t="shared" si="3"/>
        <v>800.60421000000008</v>
      </c>
      <c r="F12" s="2">
        <f t="shared" si="3"/>
        <v>897.65853000000004</v>
      </c>
      <c r="G12" s="2">
        <f t="shared" si="3"/>
        <v>897.65853000000004</v>
      </c>
      <c r="H12" s="2">
        <f t="shared" si="3"/>
        <v>897.65853000000004</v>
      </c>
      <c r="I12" s="2">
        <f t="shared" si="3"/>
        <v>897.65853000000004</v>
      </c>
      <c r="J12" s="2">
        <f t="shared" si="3"/>
        <v>897.65853000000004</v>
      </c>
      <c r="K12" s="2">
        <f t="shared" si="3"/>
        <v>897.65853000000004</v>
      </c>
      <c r="L12" s="2">
        <f t="shared" si="3"/>
        <v>897.65853000000004</v>
      </c>
      <c r="M12" s="2">
        <f t="shared" si="3"/>
        <v>897.65853000000004</v>
      </c>
      <c r="N12" s="2">
        <f t="shared" si="3"/>
        <v>897.65853000000004</v>
      </c>
      <c r="O12" s="2">
        <f t="shared" si="3"/>
        <v>897.65853000000004</v>
      </c>
      <c r="P12" s="2">
        <f t="shared" si="3"/>
        <v>897.65853000000004</v>
      </c>
      <c r="Q12" s="2">
        <f t="shared" si="3"/>
        <v>897.65853000000004</v>
      </c>
      <c r="R12" s="2">
        <f t="shared" si="3"/>
        <v>897.65853000000004</v>
      </c>
      <c r="S12" s="2">
        <f t="shared" si="3"/>
        <v>897.65853000000004</v>
      </c>
      <c r="T12" s="2">
        <f t="shared" si="3"/>
        <v>897.65853000000004</v>
      </c>
      <c r="U12" s="2">
        <f t="shared" si="3"/>
        <v>897.65853000000004</v>
      </c>
      <c r="V12" s="2">
        <f t="shared" si="3"/>
        <v>897.65853000000004</v>
      </c>
      <c r="W12" s="2">
        <f t="shared" si="3"/>
        <v>897.65853000000004</v>
      </c>
      <c r="X12" s="2">
        <f t="shared" si="3"/>
        <v>897.65853000000004</v>
      </c>
      <c r="Y12" s="2">
        <f t="shared" si="3"/>
        <v>897.65853000000004</v>
      </c>
      <c r="Z12" s="2">
        <f t="shared" si="3"/>
        <v>897.65853000000004</v>
      </c>
    </row>
    <row r="13" spans="1:26" x14ac:dyDescent="0.15">
      <c r="A13" s="5" t="s">
        <v>12</v>
      </c>
      <c r="B13" s="2">
        <f>B12*(1-B23)/1.1^(B3-$B$3)</f>
        <v>498.77642283000006</v>
      </c>
      <c r="C13" s="2">
        <f>C12*(1-C23)/1.1^(C3-$B$3)</f>
        <v>453.4331116636364</v>
      </c>
      <c r="D13" s="2">
        <f t="shared" ref="D13:Z13" si="4">D12*(1-D23)/1.1^(D3-$B$3)</f>
        <v>412.21191969421488</v>
      </c>
      <c r="E13" s="2">
        <f t="shared" si="4"/>
        <v>374.73810881292252</v>
      </c>
      <c r="F13" s="2">
        <f t="shared" si="4"/>
        <v>381.96930823714217</v>
      </c>
      <c r="G13" s="2">
        <f t="shared" si="4"/>
        <v>347.24482567012922</v>
      </c>
      <c r="H13" s="2">
        <f t="shared" si="4"/>
        <v>315.677114245572</v>
      </c>
      <c r="I13" s="2">
        <f t="shared" si="4"/>
        <v>286.9791947687018</v>
      </c>
      <c r="J13" s="2">
        <f t="shared" si="4"/>
        <v>260.89017706245619</v>
      </c>
      <c r="K13" s="2">
        <f t="shared" si="4"/>
        <v>237.1728882385965</v>
      </c>
      <c r="L13" s="2">
        <f t="shared" si="4"/>
        <v>215.61171658054226</v>
      </c>
      <c r="M13" s="2">
        <f t="shared" si="4"/>
        <v>196.01065143685656</v>
      </c>
      <c r="N13" s="2">
        <f t="shared" si="4"/>
        <v>178.19150130623325</v>
      </c>
      <c r="O13" s="2">
        <f t="shared" si="4"/>
        <v>161.9922739147575</v>
      </c>
      <c r="P13" s="2">
        <f t="shared" si="4"/>
        <v>147.26570355887043</v>
      </c>
      <c r="Q13" s="2">
        <f t="shared" si="4"/>
        <v>133.87791232624585</v>
      </c>
      <c r="R13" s="2">
        <f t="shared" si="4"/>
        <v>121.70719302385984</v>
      </c>
      <c r="S13" s="2">
        <f t="shared" si="4"/>
        <v>110.64290274896349</v>
      </c>
      <c r="T13" s="2">
        <f t="shared" si="4"/>
        <v>100.58445704451226</v>
      </c>
      <c r="U13" s="2">
        <f t="shared" si="4"/>
        <v>91.440415495011123</v>
      </c>
      <c r="V13" s="2">
        <f t="shared" si="4"/>
        <v>83.127650450010123</v>
      </c>
      <c r="W13" s="2">
        <f t="shared" si="4"/>
        <v>75.570591318191006</v>
      </c>
      <c r="X13" s="2">
        <f t="shared" si="4"/>
        <v>68.700537561991823</v>
      </c>
      <c r="Y13" s="2">
        <f t="shared" si="4"/>
        <v>62.455034147265287</v>
      </c>
      <c r="Z13" s="2">
        <f t="shared" si="4"/>
        <v>56.777303770241176</v>
      </c>
    </row>
    <row r="14" spans="1:26" x14ac:dyDescent="0.15">
      <c r="A14" s="6"/>
    </row>
    <row r="15" spans="1:26" x14ac:dyDescent="0.15">
      <c r="A15" s="2" t="s">
        <v>13</v>
      </c>
      <c r="B15" s="2">
        <v>266550</v>
      </c>
      <c r="C15" s="2">
        <v>266550</v>
      </c>
      <c r="D15" s="2">
        <v>266550</v>
      </c>
      <c r="E15" s="2">
        <v>266550</v>
      </c>
      <c r="F15" s="2">
        <v>266550</v>
      </c>
      <c r="G15" s="2">
        <v>266550</v>
      </c>
      <c r="H15" s="2">
        <v>266550</v>
      </c>
      <c r="I15" s="2">
        <v>266550</v>
      </c>
      <c r="J15" s="2">
        <v>266550</v>
      </c>
      <c r="K15" s="2">
        <v>266550</v>
      </c>
      <c r="L15" s="2">
        <v>266550</v>
      </c>
      <c r="M15" s="2">
        <v>266550</v>
      </c>
      <c r="N15" s="2">
        <v>266550</v>
      </c>
      <c r="O15" s="2">
        <v>266550</v>
      </c>
      <c r="P15" s="2">
        <v>266550</v>
      </c>
      <c r="Q15" s="2">
        <v>266550</v>
      </c>
      <c r="R15" s="2">
        <v>266550</v>
      </c>
      <c r="S15" s="2">
        <v>266550</v>
      </c>
      <c r="T15" s="2">
        <v>266550</v>
      </c>
      <c r="U15" s="2">
        <v>266550</v>
      </c>
      <c r="V15" s="2">
        <v>266550</v>
      </c>
      <c r="W15" s="2">
        <v>266550</v>
      </c>
      <c r="X15" s="2">
        <v>266550</v>
      </c>
      <c r="Y15" s="2">
        <v>266550</v>
      </c>
      <c r="Z15" s="2">
        <v>266550</v>
      </c>
    </row>
    <row r="16" spans="1:26" x14ac:dyDescent="0.15">
      <c r="A16" s="2" t="s">
        <v>14</v>
      </c>
      <c r="B16" s="2">
        <v>266550</v>
      </c>
      <c r="C16" s="2">
        <v>266550</v>
      </c>
      <c r="D16" s="2">
        <v>266550</v>
      </c>
      <c r="E16" s="2">
        <v>254580</v>
      </c>
      <c r="F16" s="2">
        <v>254580</v>
      </c>
      <c r="G16" s="2">
        <v>254580</v>
      </c>
      <c r="H16" s="2">
        <v>254580</v>
      </c>
      <c r="I16" s="2">
        <v>254580</v>
      </c>
      <c r="J16" s="2">
        <v>122198</v>
      </c>
      <c r="K16" s="2">
        <v>122198</v>
      </c>
      <c r="L16" s="2">
        <v>122198</v>
      </c>
      <c r="M16" s="2">
        <v>122198</v>
      </c>
      <c r="N16" s="2">
        <v>122198</v>
      </c>
      <c r="O16" s="2">
        <v>122198</v>
      </c>
      <c r="P16" s="2">
        <v>122198</v>
      </c>
      <c r="Q16" s="2">
        <v>122198</v>
      </c>
      <c r="R16" s="2">
        <v>122198</v>
      </c>
      <c r="S16" s="2">
        <v>122198</v>
      </c>
      <c r="T16" s="2">
        <v>122198</v>
      </c>
      <c r="U16" s="2">
        <v>122198</v>
      </c>
      <c r="V16" s="2">
        <v>122198</v>
      </c>
      <c r="W16" s="2">
        <v>122198</v>
      </c>
      <c r="X16" s="2">
        <v>122198</v>
      </c>
      <c r="Y16" s="2">
        <v>122198</v>
      </c>
      <c r="Z16" s="2">
        <v>122198</v>
      </c>
    </row>
    <row r="17" spans="1:26" x14ac:dyDescent="0.15">
      <c r="A17" s="2" t="s">
        <v>15</v>
      </c>
      <c r="B17" s="2">
        <f>B15-B16</f>
        <v>0</v>
      </c>
      <c r="C17" s="2">
        <f t="shared" ref="C17:Z17" si="5">C15-C16</f>
        <v>0</v>
      </c>
      <c r="D17" s="2">
        <f t="shared" si="5"/>
        <v>0</v>
      </c>
      <c r="E17" s="2">
        <f t="shared" si="5"/>
        <v>11970</v>
      </c>
      <c r="F17" s="2">
        <f t="shared" si="5"/>
        <v>11970</v>
      </c>
      <c r="G17" s="2">
        <f t="shared" si="5"/>
        <v>11970</v>
      </c>
      <c r="H17" s="2">
        <f t="shared" si="5"/>
        <v>11970</v>
      </c>
      <c r="I17" s="2">
        <f t="shared" si="5"/>
        <v>11970</v>
      </c>
      <c r="J17" s="2">
        <f t="shared" si="5"/>
        <v>144352</v>
      </c>
      <c r="K17" s="2">
        <f t="shared" si="5"/>
        <v>144352</v>
      </c>
      <c r="L17" s="2">
        <f t="shared" si="5"/>
        <v>144352</v>
      </c>
      <c r="M17" s="2">
        <f t="shared" si="5"/>
        <v>144352</v>
      </c>
      <c r="N17" s="2">
        <f t="shared" si="5"/>
        <v>144352</v>
      </c>
      <c r="O17" s="2">
        <f t="shared" si="5"/>
        <v>144352</v>
      </c>
      <c r="P17" s="2">
        <f t="shared" si="5"/>
        <v>144352</v>
      </c>
      <c r="Q17" s="2">
        <f t="shared" si="5"/>
        <v>144352</v>
      </c>
      <c r="R17" s="2">
        <f t="shared" si="5"/>
        <v>144352</v>
      </c>
      <c r="S17" s="2">
        <f t="shared" si="5"/>
        <v>144352</v>
      </c>
      <c r="T17" s="2">
        <f t="shared" si="5"/>
        <v>144352</v>
      </c>
      <c r="U17" s="2">
        <f t="shared" si="5"/>
        <v>144352</v>
      </c>
      <c r="V17" s="2">
        <f t="shared" si="5"/>
        <v>144352</v>
      </c>
      <c r="W17" s="2">
        <f t="shared" si="5"/>
        <v>144352</v>
      </c>
      <c r="X17" s="2">
        <f t="shared" si="5"/>
        <v>144352</v>
      </c>
      <c r="Y17" s="2">
        <f t="shared" si="5"/>
        <v>144352</v>
      </c>
      <c r="Z17" s="2">
        <f t="shared" si="5"/>
        <v>144352</v>
      </c>
    </row>
    <row r="18" spans="1:26" x14ac:dyDescent="0.15">
      <c r="A18" s="2" t="s">
        <v>16</v>
      </c>
      <c r="C18" s="7">
        <v>0.1</v>
      </c>
      <c r="D18" s="7">
        <v>0.1</v>
      </c>
      <c r="E18" s="7">
        <v>0.1</v>
      </c>
      <c r="F18" s="7">
        <v>0.1</v>
      </c>
      <c r="G18" s="7">
        <v>0.1</v>
      </c>
      <c r="H18" s="7">
        <v>0.1</v>
      </c>
      <c r="I18" s="7">
        <v>0.1</v>
      </c>
      <c r="J18" s="7">
        <v>0.1</v>
      </c>
      <c r="K18" s="7">
        <v>0.1</v>
      </c>
      <c r="L18" s="7">
        <v>0.1</v>
      </c>
      <c r="M18" s="7">
        <v>0.1</v>
      </c>
      <c r="N18" s="7">
        <v>0.1</v>
      </c>
      <c r="O18" s="7">
        <v>0.1</v>
      </c>
      <c r="P18" s="7">
        <v>0.1</v>
      </c>
      <c r="Q18" s="7">
        <v>0.1</v>
      </c>
      <c r="R18" s="7">
        <v>0.1</v>
      </c>
      <c r="S18" s="7">
        <v>0.1</v>
      </c>
      <c r="T18" s="7">
        <v>0.1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</row>
    <row r="19" spans="1:26" x14ac:dyDescent="0.15">
      <c r="A19" s="2" t="s">
        <v>17</v>
      </c>
      <c r="E19" s="2">
        <v>250</v>
      </c>
      <c r="F19" s="2">
        <f t="shared" ref="F19:Z19" si="6">E19*(1+F18)</f>
        <v>275</v>
      </c>
      <c r="G19" s="2">
        <f t="shared" si="6"/>
        <v>302.5</v>
      </c>
      <c r="H19" s="2">
        <f t="shared" si="6"/>
        <v>332.75</v>
      </c>
      <c r="I19" s="2">
        <f t="shared" si="6"/>
        <v>366.02500000000003</v>
      </c>
      <c r="J19" s="2">
        <f t="shared" si="6"/>
        <v>402.62750000000005</v>
      </c>
      <c r="K19" s="2">
        <f t="shared" si="6"/>
        <v>442.89025000000009</v>
      </c>
      <c r="L19" s="2">
        <f t="shared" si="6"/>
        <v>487.17927500000013</v>
      </c>
      <c r="M19" s="2">
        <f t="shared" si="6"/>
        <v>535.89720250000016</v>
      </c>
      <c r="N19" s="2">
        <f t="shared" si="6"/>
        <v>589.48692275000019</v>
      </c>
      <c r="O19" s="2">
        <f t="shared" si="6"/>
        <v>648.43561502500029</v>
      </c>
      <c r="P19" s="2">
        <f t="shared" si="6"/>
        <v>713.27917652750034</v>
      </c>
      <c r="Q19" s="2">
        <f t="shared" si="6"/>
        <v>784.60709418025044</v>
      </c>
      <c r="R19" s="2">
        <f t="shared" si="6"/>
        <v>863.06780359827553</v>
      </c>
      <c r="S19" s="2">
        <f t="shared" si="6"/>
        <v>949.37458395810313</v>
      </c>
      <c r="T19" s="2">
        <f t="shared" si="6"/>
        <v>1044.3120423539135</v>
      </c>
      <c r="U19" s="2">
        <f t="shared" si="6"/>
        <v>1044.3120423539135</v>
      </c>
      <c r="V19" s="2">
        <f t="shared" si="6"/>
        <v>1044.3120423539135</v>
      </c>
      <c r="W19" s="2">
        <f t="shared" si="6"/>
        <v>1044.3120423539135</v>
      </c>
      <c r="X19" s="2">
        <f t="shared" si="6"/>
        <v>1044.3120423539135</v>
      </c>
      <c r="Y19" s="2">
        <f t="shared" si="6"/>
        <v>1044.3120423539135</v>
      </c>
      <c r="Z19" s="2">
        <f t="shared" si="6"/>
        <v>1044.3120423539135</v>
      </c>
    </row>
    <row r="20" spans="1:26" x14ac:dyDescent="0.15">
      <c r="A20" s="4" t="s">
        <v>18</v>
      </c>
      <c r="B20" s="2">
        <f>B17*B19</f>
        <v>0</v>
      </c>
      <c r="C20" s="2">
        <f t="shared" ref="C20:Z20" si="7">C17*C19</f>
        <v>0</v>
      </c>
      <c r="D20" s="2">
        <f t="shared" si="7"/>
        <v>0</v>
      </c>
      <c r="E20" s="2">
        <f t="shared" si="7"/>
        <v>2992500</v>
      </c>
      <c r="F20" s="2">
        <f t="shared" si="7"/>
        <v>3291750</v>
      </c>
      <c r="G20" s="2">
        <f t="shared" si="7"/>
        <v>3620925</v>
      </c>
      <c r="H20" s="2">
        <f t="shared" si="7"/>
        <v>3983017.5</v>
      </c>
      <c r="I20" s="2">
        <f t="shared" si="7"/>
        <v>4381319.25</v>
      </c>
      <c r="J20" s="2">
        <f t="shared" si="7"/>
        <v>58120084.88000001</v>
      </c>
      <c r="K20" s="2">
        <f t="shared" si="7"/>
        <v>63932093.368000016</v>
      </c>
      <c r="L20" s="2">
        <f t="shared" si="7"/>
        <v>70325302.704800025</v>
      </c>
      <c r="M20" s="2">
        <f t="shared" si="7"/>
        <v>77357832.975280017</v>
      </c>
      <c r="N20" s="2">
        <f t="shared" si="7"/>
        <v>85093616.27280803</v>
      </c>
      <c r="O20" s="2">
        <f t="shared" si="7"/>
        <v>93602977.900088847</v>
      </c>
      <c r="P20" s="2">
        <f t="shared" si="7"/>
        <v>102963275.69009773</v>
      </c>
      <c r="Q20" s="2">
        <f t="shared" si="7"/>
        <v>113259603.25910752</v>
      </c>
      <c r="R20" s="2">
        <f t="shared" si="7"/>
        <v>124585563.58501826</v>
      </c>
      <c r="S20" s="2">
        <f t="shared" si="7"/>
        <v>137044119.9435201</v>
      </c>
      <c r="T20" s="2">
        <f t="shared" si="7"/>
        <v>150748531.93787211</v>
      </c>
      <c r="U20" s="2">
        <f t="shared" si="7"/>
        <v>150748531.93787211</v>
      </c>
      <c r="V20" s="2">
        <f t="shared" si="7"/>
        <v>150748531.93787211</v>
      </c>
      <c r="W20" s="2">
        <f t="shared" si="7"/>
        <v>150748531.93787211</v>
      </c>
      <c r="X20" s="2">
        <f t="shared" si="7"/>
        <v>150748531.93787211</v>
      </c>
      <c r="Y20" s="2">
        <f t="shared" si="7"/>
        <v>150748531.93787211</v>
      </c>
      <c r="Z20" s="2">
        <f t="shared" si="7"/>
        <v>150748531.93787211</v>
      </c>
    </row>
    <row r="22" spans="1:26" x14ac:dyDescent="0.15">
      <c r="A22" s="2" t="s">
        <v>19</v>
      </c>
      <c r="B22" s="2">
        <f>B12-B20/1000000</f>
        <v>800.60421000000008</v>
      </c>
      <c r="C22" s="2">
        <f>C12-C20/1000000</f>
        <v>800.60421000000008</v>
      </c>
      <c r="D22" s="2">
        <f>D12-D20/1000000</f>
        <v>800.60421000000008</v>
      </c>
      <c r="E22" s="2">
        <f t="shared" ref="E22:Z22" si="8">E12-E20/1000000</f>
        <v>797.61171000000013</v>
      </c>
      <c r="F22" s="2">
        <f t="shared" si="8"/>
        <v>894.36678000000006</v>
      </c>
      <c r="G22" s="2">
        <f t="shared" si="8"/>
        <v>894.03760499999999</v>
      </c>
      <c r="H22" s="2">
        <f t="shared" si="8"/>
        <v>893.67551250000008</v>
      </c>
      <c r="I22" s="2">
        <f t="shared" si="8"/>
        <v>893.27721074999999</v>
      </c>
      <c r="J22" s="2">
        <f t="shared" si="8"/>
        <v>839.53844512000001</v>
      </c>
      <c r="K22" s="2">
        <f t="shared" si="8"/>
        <v>833.72643663200006</v>
      </c>
      <c r="L22" s="2">
        <f t="shared" si="8"/>
        <v>827.3332272952</v>
      </c>
      <c r="M22" s="2">
        <f t="shared" si="8"/>
        <v>820.30069702471997</v>
      </c>
      <c r="N22" s="2">
        <f t="shared" si="8"/>
        <v>812.56491372719199</v>
      </c>
      <c r="O22" s="2">
        <f t="shared" si="8"/>
        <v>804.05555209991121</v>
      </c>
      <c r="P22" s="2">
        <f t="shared" si="8"/>
        <v>794.69525430990234</v>
      </c>
      <c r="Q22" s="2">
        <f t="shared" si="8"/>
        <v>784.39892674089253</v>
      </c>
      <c r="R22" s="2">
        <f t="shared" si="8"/>
        <v>773.07296641498181</v>
      </c>
      <c r="S22" s="2">
        <f t="shared" si="8"/>
        <v>760.61441005647998</v>
      </c>
      <c r="T22" s="2">
        <f t="shared" si="8"/>
        <v>746.9099980621279</v>
      </c>
      <c r="U22" s="2">
        <f t="shared" si="8"/>
        <v>746.9099980621279</v>
      </c>
      <c r="V22" s="2">
        <f t="shared" si="8"/>
        <v>746.9099980621279</v>
      </c>
      <c r="W22" s="2">
        <f t="shared" si="8"/>
        <v>746.9099980621279</v>
      </c>
      <c r="X22" s="2">
        <f t="shared" si="8"/>
        <v>746.9099980621279</v>
      </c>
      <c r="Y22" s="2">
        <f t="shared" si="8"/>
        <v>746.9099980621279</v>
      </c>
      <c r="Z22" s="2">
        <f t="shared" si="8"/>
        <v>746.9099980621279</v>
      </c>
    </row>
    <row r="23" spans="1:26" x14ac:dyDescent="0.15">
      <c r="A23" s="2" t="s">
        <v>20</v>
      </c>
      <c r="B23" s="8">
        <v>0.377</v>
      </c>
      <c r="C23" s="8">
        <v>0.377</v>
      </c>
      <c r="D23" s="8">
        <v>0.377</v>
      </c>
      <c r="E23" s="8">
        <v>0.377</v>
      </c>
      <c r="F23" s="8">
        <v>0.377</v>
      </c>
      <c r="G23" s="8">
        <v>0.377</v>
      </c>
      <c r="H23" s="8">
        <v>0.377</v>
      </c>
      <c r="I23" s="8">
        <v>0.377</v>
      </c>
      <c r="J23" s="8">
        <v>0.377</v>
      </c>
      <c r="K23" s="8">
        <v>0.377</v>
      </c>
      <c r="L23" s="8">
        <v>0.377</v>
      </c>
      <c r="M23" s="8">
        <v>0.377</v>
      </c>
      <c r="N23" s="8">
        <v>0.377</v>
      </c>
      <c r="O23" s="8">
        <v>0.377</v>
      </c>
      <c r="P23" s="8">
        <v>0.377</v>
      </c>
      <c r="Q23" s="8">
        <v>0.377</v>
      </c>
      <c r="R23" s="8">
        <v>0.377</v>
      </c>
      <c r="S23" s="8">
        <v>0.377</v>
      </c>
      <c r="T23" s="8">
        <v>0.377</v>
      </c>
      <c r="U23" s="8">
        <v>0.377</v>
      </c>
      <c r="V23" s="8">
        <v>0.377</v>
      </c>
      <c r="W23" s="8">
        <v>0.377</v>
      </c>
      <c r="X23" s="8">
        <v>0.377</v>
      </c>
      <c r="Y23" s="8">
        <v>0.377</v>
      </c>
      <c r="Z23" s="8">
        <v>0.377</v>
      </c>
    </row>
    <row r="24" spans="1:26" x14ac:dyDescent="0.15">
      <c r="A24" s="2" t="s">
        <v>21</v>
      </c>
      <c r="B24" s="9">
        <f>B22*B23</f>
        <v>301.82778717000002</v>
      </c>
      <c r="C24" s="9">
        <f>C22*C23</f>
        <v>301.82778717000002</v>
      </c>
      <c r="D24" s="9">
        <f>D22*D23</f>
        <v>301.82778717000002</v>
      </c>
      <c r="E24" s="9">
        <f t="shared" ref="E24:Z24" si="9">E22*E23</f>
        <v>300.69961467000007</v>
      </c>
      <c r="F24" s="9">
        <f t="shared" si="9"/>
        <v>337.17627606000002</v>
      </c>
      <c r="G24" s="9">
        <f t="shared" si="9"/>
        <v>337.05217708499998</v>
      </c>
      <c r="H24" s="9">
        <f t="shared" si="9"/>
        <v>336.91566821250001</v>
      </c>
      <c r="I24" s="9">
        <f t="shared" si="9"/>
        <v>336.76550845275</v>
      </c>
      <c r="J24" s="9">
        <f t="shared" si="9"/>
        <v>316.50599381024</v>
      </c>
      <c r="K24" s="9">
        <f t="shared" si="9"/>
        <v>314.314866610264</v>
      </c>
      <c r="L24" s="9">
        <f t="shared" si="9"/>
        <v>311.9046266902904</v>
      </c>
      <c r="M24" s="9">
        <f t="shared" si="9"/>
        <v>309.25336277831946</v>
      </c>
      <c r="N24" s="9">
        <f t="shared" si="9"/>
        <v>306.33697247515136</v>
      </c>
      <c r="O24" s="9">
        <f t="shared" si="9"/>
        <v>303.12894314166653</v>
      </c>
      <c r="P24" s="9">
        <f t="shared" si="9"/>
        <v>299.60011087483321</v>
      </c>
      <c r="Q24" s="9">
        <f t="shared" si="9"/>
        <v>295.7183953813165</v>
      </c>
      <c r="R24" s="9">
        <f t="shared" si="9"/>
        <v>291.44850833844816</v>
      </c>
      <c r="S24" s="9">
        <f t="shared" si="9"/>
        <v>286.75163259129295</v>
      </c>
      <c r="T24" s="9">
        <f t="shared" si="9"/>
        <v>281.58506926942221</v>
      </c>
      <c r="U24" s="9">
        <f t="shared" si="9"/>
        <v>281.58506926942221</v>
      </c>
      <c r="V24" s="9">
        <f t="shared" si="9"/>
        <v>281.58506926942221</v>
      </c>
      <c r="W24" s="9">
        <f t="shared" si="9"/>
        <v>281.58506926942221</v>
      </c>
      <c r="X24" s="9">
        <f t="shared" si="9"/>
        <v>281.58506926942221</v>
      </c>
      <c r="Y24" s="9">
        <f t="shared" si="9"/>
        <v>281.58506926942221</v>
      </c>
      <c r="Z24" s="9">
        <f t="shared" si="9"/>
        <v>281.58506926942221</v>
      </c>
    </row>
    <row r="25" spans="1:26" x14ac:dyDescent="0.15">
      <c r="A25" s="4" t="s">
        <v>22</v>
      </c>
      <c r="B25" s="2">
        <f>B22-B24</f>
        <v>498.77642283000006</v>
      </c>
      <c r="C25" s="2">
        <f>C22-C24</f>
        <v>498.77642283000006</v>
      </c>
      <c r="D25" s="2">
        <f>D22-D24</f>
        <v>498.77642283000006</v>
      </c>
      <c r="E25" s="2">
        <f t="shared" ref="E25:Z25" si="10">E22-E24</f>
        <v>496.91209533000006</v>
      </c>
      <c r="F25" s="2">
        <f t="shared" si="10"/>
        <v>557.1905039400001</v>
      </c>
      <c r="G25" s="2">
        <f t="shared" si="10"/>
        <v>556.98542791499995</v>
      </c>
      <c r="H25" s="2">
        <f t="shared" si="10"/>
        <v>556.75984428750007</v>
      </c>
      <c r="I25" s="2">
        <f t="shared" si="10"/>
        <v>556.51170229724994</v>
      </c>
      <c r="J25" s="2">
        <f t="shared" si="10"/>
        <v>523.03245130976006</v>
      </c>
      <c r="K25" s="2">
        <f t="shared" si="10"/>
        <v>519.411570021736</v>
      </c>
      <c r="L25" s="2">
        <f t="shared" si="10"/>
        <v>515.42860060490966</v>
      </c>
      <c r="M25" s="2">
        <f t="shared" si="10"/>
        <v>511.04733424640051</v>
      </c>
      <c r="N25" s="2">
        <f t="shared" si="10"/>
        <v>506.22794125204064</v>
      </c>
      <c r="O25" s="2">
        <f t="shared" si="10"/>
        <v>500.92660895824469</v>
      </c>
      <c r="P25" s="2">
        <f t="shared" si="10"/>
        <v>495.09514343506913</v>
      </c>
      <c r="Q25" s="2">
        <f t="shared" si="10"/>
        <v>488.68053135957604</v>
      </c>
      <c r="R25" s="2">
        <f t="shared" si="10"/>
        <v>481.62445807653364</v>
      </c>
      <c r="S25" s="2">
        <f t="shared" si="10"/>
        <v>473.86277746518704</v>
      </c>
      <c r="T25" s="2">
        <f t="shared" si="10"/>
        <v>465.32492879270569</v>
      </c>
      <c r="U25" s="2">
        <f t="shared" si="10"/>
        <v>465.32492879270569</v>
      </c>
      <c r="V25" s="2">
        <f t="shared" si="10"/>
        <v>465.32492879270569</v>
      </c>
      <c r="W25" s="2">
        <f t="shared" si="10"/>
        <v>465.32492879270569</v>
      </c>
      <c r="X25" s="2">
        <f t="shared" si="10"/>
        <v>465.32492879270569</v>
      </c>
      <c r="Y25" s="2">
        <f t="shared" si="10"/>
        <v>465.32492879270569</v>
      </c>
      <c r="Z25" s="2">
        <f t="shared" si="10"/>
        <v>465.32492879270569</v>
      </c>
    </row>
    <row r="27" spans="1:26" x14ac:dyDescent="0.15">
      <c r="A27" s="4" t="s">
        <v>23</v>
      </c>
      <c r="B27" s="2">
        <f>B25</f>
        <v>498.77642283000006</v>
      </c>
      <c r="C27" s="2">
        <f>C25</f>
        <v>498.77642283000006</v>
      </c>
      <c r="D27" s="2">
        <f>D25</f>
        <v>498.77642283000006</v>
      </c>
      <c r="E27" s="2">
        <f t="shared" ref="E27:Z27" si="11">E25</f>
        <v>496.91209533000006</v>
      </c>
      <c r="F27" s="2">
        <f t="shared" si="11"/>
        <v>557.1905039400001</v>
      </c>
      <c r="G27" s="2">
        <f t="shared" si="11"/>
        <v>556.98542791499995</v>
      </c>
      <c r="H27" s="2">
        <f t="shared" si="11"/>
        <v>556.75984428750007</v>
      </c>
      <c r="I27" s="2">
        <f t="shared" si="11"/>
        <v>556.51170229724994</v>
      </c>
      <c r="J27" s="2">
        <f t="shared" si="11"/>
        <v>523.03245130976006</v>
      </c>
      <c r="K27" s="2">
        <f t="shared" si="11"/>
        <v>519.411570021736</v>
      </c>
      <c r="L27" s="2">
        <f t="shared" si="11"/>
        <v>515.42860060490966</v>
      </c>
      <c r="M27" s="2">
        <f t="shared" si="11"/>
        <v>511.04733424640051</v>
      </c>
      <c r="N27" s="2">
        <f t="shared" si="11"/>
        <v>506.22794125204064</v>
      </c>
      <c r="O27" s="2">
        <f t="shared" si="11"/>
        <v>500.92660895824469</v>
      </c>
      <c r="P27" s="2">
        <f t="shared" si="11"/>
        <v>495.09514343506913</v>
      </c>
      <c r="Q27" s="2">
        <f t="shared" si="11"/>
        <v>488.68053135957604</v>
      </c>
      <c r="R27" s="2">
        <f t="shared" si="11"/>
        <v>481.62445807653364</v>
      </c>
      <c r="S27" s="2">
        <f t="shared" si="11"/>
        <v>473.86277746518704</v>
      </c>
      <c r="T27" s="2">
        <f t="shared" si="11"/>
        <v>465.32492879270569</v>
      </c>
      <c r="U27" s="2">
        <f t="shared" si="11"/>
        <v>465.32492879270569</v>
      </c>
      <c r="V27" s="2">
        <f t="shared" si="11"/>
        <v>465.32492879270569</v>
      </c>
      <c r="W27" s="2">
        <f t="shared" si="11"/>
        <v>465.32492879270569</v>
      </c>
      <c r="X27" s="2">
        <f t="shared" si="11"/>
        <v>465.32492879270569</v>
      </c>
      <c r="Y27" s="2">
        <f t="shared" si="11"/>
        <v>465.32492879270569</v>
      </c>
      <c r="Z27" s="2">
        <f t="shared" si="11"/>
        <v>465.32492879270569</v>
      </c>
    </row>
    <row r="28" spans="1:26" x14ac:dyDescent="0.15">
      <c r="A28" s="2" t="s">
        <v>24</v>
      </c>
      <c r="B28" s="7">
        <v>0.1</v>
      </c>
      <c r="C28" s="7">
        <v>0.1</v>
      </c>
      <c r="D28" s="7">
        <v>0.1</v>
      </c>
      <c r="E28" s="7">
        <v>0.1</v>
      </c>
      <c r="F28" s="7">
        <v>0.1</v>
      </c>
      <c r="G28" s="7">
        <v>0.1</v>
      </c>
      <c r="H28" s="7">
        <v>0.1</v>
      </c>
      <c r="I28" s="7">
        <v>0.1</v>
      </c>
      <c r="J28" s="7">
        <v>0.1</v>
      </c>
      <c r="K28" s="7">
        <v>0.1</v>
      </c>
      <c r="L28" s="7">
        <v>0.1</v>
      </c>
      <c r="M28" s="7">
        <v>0.1</v>
      </c>
      <c r="N28" s="7">
        <v>0.1</v>
      </c>
      <c r="O28" s="7">
        <v>0.1</v>
      </c>
      <c r="P28" s="7">
        <v>0.1</v>
      </c>
      <c r="Q28" s="7">
        <v>0.1</v>
      </c>
      <c r="R28" s="7">
        <v>0.1</v>
      </c>
      <c r="S28" s="7">
        <v>0.1</v>
      </c>
      <c r="T28" s="7">
        <v>0.1</v>
      </c>
      <c r="U28" s="7">
        <v>0.1</v>
      </c>
      <c r="V28" s="7">
        <v>0.1</v>
      </c>
      <c r="W28" s="7">
        <v>0.1</v>
      </c>
      <c r="X28" s="7">
        <v>0.1</v>
      </c>
      <c r="Y28" s="7">
        <v>0.1</v>
      </c>
      <c r="Z28" s="7">
        <v>0.1</v>
      </c>
    </row>
    <row r="29" spans="1:26" x14ac:dyDescent="0.15">
      <c r="A29" s="4" t="s">
        <v>25</v>
      </c>
      <c r="B29" s="2">
        <f>B27/(1+B28)^(B3-$B$3)</f>
        <v>498.77642283000006</v>
      </c>
      <c r="C29" s="2">
        <f>C27/(1+C28)^(C3-$B$3)</f>
        <v>453.4331116636364</v>
      </c>
      <c r="D29" s="2">
        <f>D27/(1+D28)^(D3-$B$3)</f>
        <v>412.21191969421488</v>
      </c>
      <c r="E29" s="2">
        <f t="shared" ref="E29:Z29" si="12">E27/(1+E28)^(E3-$B$3)</f>
        <v>373.33741196844471</v>
      </c>
      <c r="F29" s="2">
        <f t="shared" si="12"/>
        <v>380.56861139266442</v>
      </c>
      <c r="G29" s="2">
        <f t="shared" si="12"/>
        <v>345.84412882565135</v>
      </c>
      <c r="H29" s="2">
        <f t="shared" si="12"/>
        <v>314.27641740109419</v>
      </c>
      <c r="I29" s="2">
        <f t="shared" si="12"/>
        <v>285.57849792422388</v>
      </c>
      <c r="J29" s="2">
        <f t="shared" si="12"/>
        <v>243.99849862519099</v>
      </c>
      <c r="K29" s="2">
        <f t="shared" si="12"/>
        <v>220.2812098013313</v>
      </c>
      <c r="L29" s="2">
        <f t="shared" si="12"/>
        <v>198.72003814327707</v>
      </c>
      <c r="M29" s="2">
        <f t="shared" si="12"/>
        <v>179.11897299959134</v>
      </c>
      <c r="N29" s="2">
        <f t="shared" si="12"/>
        <v>161.29982286896805</v>
      </c>
      <c r="O29" s="2">
        <f t="shared" si="12"/>
        <v>145.10059547749228</v>
      </c>
      <c r="P29" s="2">
        <f t="shared" si="12"/>
        <v>130.37402512160523</v>
      </c>
      <c r="Q29" s="2">
        <f t="shared" si="12"/>
        <v>116.98623388898064</v>
      </c>
      <c r="R29" s="2">
        <f t="shared" si="12"/>
        <v>104.81551458659465</v>
      </c>
      <c r="S29" s="2">
        <f t="shared" si="12"/>
        <v>93.751224311698294</v>
      </c>
      <c r="T29" s="2">
        <f t="shared" si="12"/>
        <v>83.69277860724705</v>
      </c>
      <c r="U29" s="2">
        <f t="shared" si="12"/>
        <v>76.084344188406391</v>
      </c>
      <c r="V29" s="2">
        <f t="shared" si="12"/>
        <v>69.167585625824003</v>
      </c>
      <c r="W29" s="2">
        <f t="shared" si="12"/>
        <v>62.879623296203633</v>
      </c>
      <c r="X29" s="2">
        <f t="shared" si="12"/>
        <v>57.163293905639655</v>
      </c>
      <c r="Y29" s="2">
        <f t="shared" si="12"/>
        <v>51.966630823308776</v>
      </c>
      <c r="Z29" s="2">
        <f t="shared" si="12"/>
        <v>47.242391657553434</v>
      </c>
    </row>
    <row r="31" spans="1:26" x14ac:dyDescent="0.15">
      <c r="A31" s="4" t="s">
        <v>26</v>
      </c>
      <c r="B31" s="2">
        <f>SUM(B29:Z29)</f>
        <v>5106.6693056288441</v>
      </c>
    </row>
    <row r="36" spans="1:26" ht="25.5" x14ac:dyDescent="0.15">
      <c r="A36" s="10" t="s">
        <v>27</v>
      </c>
    </row>
    <row r="37" spans="1:26" ht="20.25" x14ac:dyDescent="0.15">
      <c r="A37" s="11" t="s">
        <v>28</v>
      </c>
      <c r="B37" s="9"/>
      <c r="C37" s="9"/>
      <c r="D37" s="9"/>
      <c r="E37" s="9"/>
      <c r="F37" s="9"/>
    </row>
    <row r="38" spans="1:26" x14ac:dyDescent="0.15">
      <c r="A38" s="2" t="s">
        <v>2</v>
      </c>
      <c r="B38" s="2">
        <v>1992</v>
      </c>
      <c r="C38" s="2">
        <v>1993</v>
      </c>
      <c r="D38" s="2">
        <v>1994</v>
      </c>
      <c r="E38" s="2">
        <v>1995</v>
      </c>
      <c r="F38" s="2">
        <v>1996</v>
      </c>
      <c r="G38" s="2">
        <v>1997</v>
      </c>
      <c r="H38" s="2">
        <v>1998</v>
      </c>
      <c r="I38" s="2">
        <v>1999</v>
      </c>
      <c r="J38" s="2">
        <v>2000</v>
      </c>
      <c r="K38" s="2">
        <v>2001</v>
      </c>
      <c r="L38" s="2">
        <v>2002</v>
      </c>
      <c r="M38" s="2">
        <v>2003</v>
      </c>
      <c r="N38" s="2">
        <v>2004</v>
      </c>
      <c r="O38" s="2">
        <v>2005</v>
      </c>
      <c r="P38" s="2">
        <v>2006</v>
      </c>
      <c r="Q38" s="2">
        <v>2007</v>
      </c>
      <c r="R38" s="2">
        <v>2008</v>
      </c>
      <c r="S38" s="2">
        <v>2009</v>
      </c>
      <c r="T38" s="2">
        <v>2010</v>
      </c>
      <c r="U38" s="2">
        <v>2011</v>
      </c>
      <c r="V38" s="2">
        <v>2012</v>
      </c>
      <c r="W38" s="2">
        <v>2013</v>
      </c>
      <c r="X38" s="2">
        <v>2014</v>
      </c>
      <c r="Y38" s="2">
        <v>2015</v>
      </c>
      <c r="Z38" s="2">
        <v>2016</v>
      </c>
    </row>
    <row r="39" spans="1:26" x14ac:dyDescent="0.15">
      <c r="A39" s="2" t="s">
        <v>3</v>
      </c>
      <c r="B39" s="2">
        <v>21551</v>
      </c>
      <c r="C39" s="2">
        <v>21551</v>
      </c>
      <c r="D39" s="2">
        <v>21551</v>
      </c>
      <c r="E39" s="2">
        <v>21551</v>
      </c>
      <c r="F39" s="2">
        <v>21551</v>
      </c>
      <c r="G39" s="2">
        <v>21551</v>
      </c>
      <c r="H39" s="2">
        <v>21551</v>
      </c>
      <c r="I39" s="2">
        <v>21551</v>
      </c>
      <c r="J39" s="2">
        <v>21551</v>
      </c>
      <c r="K39" s="2">
        <v>21551</v>
      </c>
      <c r="L39" s="2">
        <v>21551</v>
      </c>
      <c r="M39" s="2">
        <v>21551</v>
      </c>
      <c r="N39" s="2">
        <v>21551</v>
      </c>
      <c r="O39" s="2">
        <v>21551</v>
      </c>
      <c r="P39" s="2">
        <v>21551</v>
      </c>
      <c r="Q39" s="2">
        <v>21551</v>
      </c>
      <c r="R39" s="2">
        <v>21551</v>
      </c>
      <c r="S39" s="2">
        <v>21551</v>
      </c>
      <c r="T39" s="2">
        <v>21551</v>
      </c>
      <c r="U39" s="2">
        <v>21551</v>
      </c>
      <c r="V39" s="2">
        <v>21551</v>
      </c>
      <c r="W39" s="2">
        <v>21551</v>
      </c>
      <c r="X39" s="2">
        <v>21551</v>
      </c>
      <c r="Y39" s="2">
        <v>21551</v>
      </c>
      <c r="Z39" s="2">
        <v>21551</v>
      </c>
    </row>
    <row r="40" spans="1:26" x14ac:dyDescent="0.15">
      <c r="A40" s="2" t="s">
        <v>4</v>
      </c>
      <c r="B40" s="2">
        <v>5.6000000000000001E-2</v>
      </c>
      <c r="C40" s="2">
        <v>5.6000000000000001E-2</v>
      </c>
      <c r="D40" s="2">
        <v>5.6000000000000001E-2</v>
      </c>
      <c r="E40" s="2">
        <v>5.6000000000000001E-2</v>
      </c>
      <c r="F40" s="2">
        <v>5.6000000000000001E-2</v>
      </c>
      <c r="G40" s="2">
        <v>5.6000000000000001E-2</v>
      </c>
      <c r="H40" s="2">
        <v>5.6000000000000001E-2</v>
      </c>
      <c r="I40" s="2">
        <v>5.6000000000000001E-2</v>
      </c>
      <c r="J40" s="2">
        <v>5.6000000000000001E-2</v>
      </c>
      <c r="K40" s="2">
        <v>5.6000000000000001E-2</v>
      </c>
      <c r="L40" s="2">
        <v>5.6000000000000001E-2</v>
      </c>
      <c r="M40" s="2">
        <v>5.6000000000000001E-2</v>
      </c>
      <c r="N40" s="2">
        <v>5.6000000000000001E-2</v>
      </c>
      <c r="O40" s="2">
        <v>5.6000000000000001E-2</v>
      </c>
      <c r="P40" s="2">
        <v>5.6000000000000001E-2</v>
      </c>
      <c r="Q40" s="2">
        <v>5.6000000000000001E-2</v>
      </c>
      <c r="R40" s="2">
        <v>5.6000000000000001E-2</v>
      </c>
      <c r="S40" s="2">
        <v>5.6000000000000001E-2</v>
      </c>
      <c r="T40" s="2">
        <v>5.6000000000000001E-2</v>
      </c>
      <c r="U40" s="2">
        <v>5.6000000000000001E-2</v>
      </c>
      <c r="V40" s="2">
        <v>5.6000000000000001E-2</v>
      </c>
      <c r="W40" s="2">
        <v>5.6000000000000001E-2</v>
      </c>
      <c r="X40" s="2">
        <v>5.6000000000000001E-2</v>
      </c>
      <c r="Y40" s="2">
        <v>5.6000000000000001E-2</v>
      </c>
      <c r="Z40" s="2">
        <v>5.6000000000000001E-2</v>
      </c>
    </row>
    <row r="41" spans="1:26" x14ac:dyDescent="0.15">
      <c r="A41" s="4" t="s">
        <v>5</v>
      </c>
      <c r="B41" s="2">
        <f t="shared" ref="B41:Z41" si="13">B39*B40</f>
        <v>1206.856</v>
      </c>
      <c r="C41" s="2">
        <f t="shared" si="13"/>
        <v>1206.856</v>
      </c>
      <c r="D41" s="2">
        <f t="shared" si="13"/>
        <v>1206.856</v>
      </c>
      <c r="E41" s="2">
        <f t="shared" si="13"/>
        <v>1206.856</v>
      </c>
      <c r="F41" s="2">
        <f t="shared" si="13"/>
        <v>1206.856</v>
      </c>
      <c r="G41" s="2">
        <f t="shared" si="13"/>
        <v>1206.856</v>
      </c>
      <c r="H41" s="2">
        <f t="shared" si="13"/>
        <v>1206.856</v>
      </c>
      <c r="I41" s="2">
        <f t="shared" si="13"/>
        <v>1206.856</v>
      </c>
      <c r="J41" s="2">
        <f t="shared" si="13"/>
        <v>1206.856</v>
      </c>
      <c r="K41" s="2">
        <f t="shared" si="13"/>
        <v>1206.856</v>
      </c>
      <c r="L41" s="2">
        <f t="shared" si="13"/>
        <v>1206.856</v>
      </c>
      <c r="M41" s="2">
        <f t="shared" si="13"/>
        <v>1206.856</v>
      </c>
      <c r="N41" s="2">
        <f t="shared" si="13"/>
        <v>1206.856</v>
      </c>
      <c r="O41" s="2">
        <f t="shared" si="13"/>
        <v>1206.856</v>
      </c>
      <c r="P41" s="2">
        <f t="shared" si="13"/>
        <v>1206.856</v>
      </c>
      <c r="Q41" s="2">
        <f t="shared" si="13"/>
        <v>1206.856</v>
      </c>
      <c r="R41" s="2">
        <f t="shared" si="13"/>
        <v>1206.856</v>
      </c>
      <c r="S41" s="2">
        <f t="shared" si="13"/>
        <v>1206.856</v>
      </c>
      <c r="T41" s="2">
        <f t="shared" si="13"/>
        <v>1206.856</v>
      </c>
      <c r="U41" s="2">
        <f t="shared" si="13"/>
        <v>1206.856</v>
      </c>
      <c r="V41" s="2">
        <f t="shared" si="13"/>
        <v>1206.856</v>
      </c>
      <c r="W41" s="2">
        <f t="shared" si="13"/>
        <v>1206.856</v>
      </c>
      <c r="X41" s="2">
        <f t="shared" si="13"/>
        <v>1206.856</v>
      </c>
      <c r="Y41" s="2">
        <f t="shared" si="13"/>
        <v>1206.856</v>
      </c>
      <c r="Z41" s="2">
        <f t="shared" si="13"/>
        <v>1206.856</v>
      </c>
    </row>
    <row r="42" spans="1:26" x14ac:dyDescent="0.15">
      <c r="A42" s="2" t="s">
        <v>6</v>
      </c>
      <c r="B42" s="2">
        <v>41.46</v>
      </c>
      <c r="C42" s="2">
        <v>41.46</v>
      </c>
      <c r="D42" s="2">
        <v>41.46</v>
      </c>
      <c r="E42" s="2">
        <v>41.46</v>
      </c>
      <c r="F42" s="2">
        <v>29.82</v>
      </c>
      <c r="G42" s="2">
        <v>29.82</v>
      </c>
      <c r="H42" s="2">
        <v>29.82</v>
      </c>
      <c r="I42" s="2">
        <v>29.82</v>
      </c>
      <c r="J42" s="2">
        <v>29.82</v>
      </c>
      <c r="K42" s="2">
        <v>29.82</v>
      </c>
      <c r="L42" s="2">
        <v>29.82</v>
      </c>
      <c r="M42" s="2">
        <v>29.82</v>
      </c>
      <c r="N42" s="2">
        <v>29.82</v>
      </c>
      <c r="O42" s="2">
        <v>29.82</v>
      </c>
      <c r="P42" s="2">
        <v>29.82</v>
      </c>
      <c r="Q42" s="2">
        <v>29.82</v>
      </c>
      <c r="R42" s="2">
        <v>29.82</v>
      </c>
      <c r="S42" s="2">
        <v>29.82</v>
      </c>
      <c r="T42" s="2">
        <v>29.82</v>
      </c>
      <c r="U42" s="2">
        <v>29.82</v>
      </c>
      <c r="V42" s="2">
        <v>29.82</v>
      </c>
      <c r="W42" s="2">
        <v>29.82</v>
      </c>
      <c r="X42" s="2">
        <v>29.82</v>
      </c>
      <c r="Y42" s="2">
        <v>29.82</v>
      </c>
      <c r="Z42" s="2">
        <v>29.82</v>
      </c>
    </row>
    <row r="43" spans="1:26" x14ac:dyDescent="0.15">
      <c r="A43" s="2" t="s">
        <v>7</v>
      </c>
      <c r="B43" s="2">
        <v>8.3379999999999992</v>
      </c>
      <c r="C43" s="2">
        <v>8.3379999999999992</v>
      </c>
      <c r="D43" s="2">
        <v>8.3379999999999992</v>
      </c>
      <c r="E43" s="2">
        <v>8.3379999999999992</v>
      </c>
      <c r="F43" s="2">
        <v>8.3379999999999992</v>
      </c>
      <c r="G43" s="2">
        <v>8.3379999999999992</v>
      </c>
      <c r="H43" s="2">
        <v>8.3379999999999992</v>
      </c>
      <c r="I43" s="2">
        <v>8.3379999999999992</v>
      </c>
      <c r="J43" s="2">
        <v>8.3379999999999992</v>
      </c>
      <c r="K43" s="2">
        <v>8.3379999999999992</v>
      </c>
      <c r="L43" s="2">
        <v>8.3379999999999992</v>
      </c>
      <c r="M43" s="2">
        <v>8.3379999999999992</v>
      </c>
      <c r="N43" s="2">
        <v>8.3379999999999992</v>
      </c>
      <c r="O43" s="2">
        <v>8.3379999999999992</v>
      </c>
      <c r="P43" s="2">
        <v>8.3379999999999992</v>
      </c>
      <c r="Q43" s="2">
        <v>8.3379999999999992</v>
      </c>
      <c r="R43" s="2">
        <v>8.3379999999999992</v>
      </c>
      <c r="S43" s="2">
        <v>8.3379999999999992</v>
      </c>
      <c r="T43" s="2">
        <v>8.3379999999999992</v>
      </c>
      <c r="U43" s="2">
        <v>8.3379999999999992</v>
      </c>
      <c r="V43" s="2">
        <v>8.3379999999999992</v>
      </c>
      <c r="W43" s="2">
        <v>8.3379999999999992</v>
      </c>
      <c r="X43" s="2">
        <v>8.3379999999999992</v>
      </c>
      <c r="Y43" s="2">
        <v>8.3379999999999992</v>
      </c>
      <c r="Z43" s="2">
        <v>8.3379999999999992</v>
      </c>
    </row>
    <row r="44" spans="1:26" x14ac:dyDescent="0.15">
      <c r="A44" s="4" t="s">
        <v>8</v>
      </c>
      <c r="B44" s="2">
        <f t="shared" ref="B44:Z44" si="14">B42*B43</f>
        <v>345.69347999999997</v>
      </c>
      <c r="C44" s="2">
        <f t="shared" si="14"/>
        <v>345.69347999999997</v>
      </c>
      <c r="D44" s="2">
        <f t="shared" si="14"/>
        <v>345.69347999999997</v>
      </c>
      <c r="E44" s="2">
        <f t="shared" si="14"/>
        <v>345.69347999999997</v>
      </c>
      <c r="F44" s="2">
        <f t="shared" si="14"/>
        <v>248.63915999999998</v>
      </c>
      <c r="G44" s="2">
        <f t="shared" si="14"/>
        <v>248.63915999999998</v>
      </c>
      <c r="H44" s="2">
        <f t="shared" si="14"/>
        <v>248.63915999999998</v>
      </c>
      <c r="I44" s="2">
        <f t="shared" si="14"/>
        <v>248.63915999999998</v>
      </c>
      <c r="J44" s="2">
        <f t="shared" si="14"/>
        <v>248.63915999999998</v>
      </c>
      <c r="K44" s="2">
        <f t="shared" si="14"/>
        <v>248.63915999999998</v>
      </c>
      <c r="L44" s="2">
        <f t="shared" si="14"/>
        <v>248.63915999999998</v>
      </c>
      <c r="M44" s="2">
        <f t="shared" si="14"/>
        <v>248.63915999999998</v>
      </c>
      <c r="N44" s="2">
        <f t="shared" si="14"/>
        <v>248.63915999999998</v>
      </c>
      <c r="O44" s="2">
        <f t="shared" si="14"/>
        <v>248.63915999999998</v>
      </c>
      <c r="P44" s="2">
        <f t="shared" si="14"/>
        <v>248.63915999999998</v>
      </c>
      <c r="Q44" s="2">
        <f t="shared" si="14"/>
        <v>248.63915999999998</v>
      </c>
      <c r="R44" s="2">
        <f t="shared" si="14"/>
        <v>248.63915999999998</v>
      </c>
      <c r="S44" s="2">
        <f t="shared" si="14"/>
        <v>248.63915999999998</v>
      </c>
      <c r="T44" s="2">
        <f t="shared" si="14"/>
        <v>248.63915999999998</v>
      </c>
      <c r="U44" s="2">
        <f t="shared" si="14"/>
        <v>248.63915999999998</v>
      </c>
      <c r="V44" s="2">
        <f t="shared" si="14"/>
        <v>248.63915999999998</v>
      </c>
      <c r="W44" s="2">
        <f t="shared" si="14"/>
        <v>248.63915999999998</v>
      </c>
      <c r="X44" s="2">
        <f t="shared" si="14"/>
        <v>248.63915999999998</v>
      </c>
      <c r="Y44" s="2">
        <f t="shared" si="14"/>
        <v>248.63915999999998</v>
      </c>
      <c r="Z44" s="2">
        <f t="shared" si="14"/>
        <v>248.63915999999998</v>
      </c>
    </row>
    <row r="45" spans="1:26" x14ac:dyDescent="0.15">
      <c r="A45" s="2" t="s">
        <v>9</v>
      </c>
      <c r="B45" s="2">
        <v>2.81E-3</v>
      </c>
      <c r="C45" s="2">
        <v>2.81E-3</v>
      </c>
      <c r="D45" s="2">
        <v>2.81E-3</v>
      </c>
      <c r="E45" s="2">
        <v>2.81E-3</v>
      </c>
      <c r="F45" s="2">
        <v>2.81E-3</v>
      </c>
      <c r="G45" s="2">
        <v>2.81E-3</v>
      </c>
      <c r="H45" s="2">
        <v>2.81E-3</v>
      </c>
      <c r="I45" s="2">
        <v>2.81E-3</v>
      </c>
      <c r="J45" s="2">
        <v>2.81E-3</v>
      </c>
      <c r="K45" s="2">
        <v>2.81E-3</v>
      </c>
      <c r="L45" s="2">
        <v>2.81E-3</v>
      </c>
      <c r="M45" s="2">
        <v>2.81E-3</v>
      </c>
      <c r="N45" s="2">
        <v>2.81E-3</v>
      </c>
      <c r="O45" s="2">
        <v>2.81E-3</v>
      </c>
      <c r="P45" s="2">
        <v>2.81E-3</v>
      </c>
      <c r="Q45" s="2">
        <v>2.81E-3</v>
      </c>
      <c r="R45" s="2">
        <v>2.81E-3</v>
      </c>
      <c r="S45" s="2">
        <v>2.81E-3</v>
      </c>
      <c r="T45" s="2">
        <v>2.81E-3</v>
      </c>
      <c r="U45" s="2">
        <v>2.81E-3</v>
      </c>
      <c r="V45" s="2">
        <v>2.81E-3</v>
      </c>
      <c r="W45" s="2">
        <v>2.81E-3</v>
      </c>
      <c r="X45" s="2">
        <v>2.81E-3</v>
      </c>
      <c r="Y45" s="2">
        <v>2.81E-3</v>
      </c>
      <c r="Z45" s="2">
        <v>2.81E-3</v>
      </c>
    </row>
    <row r="46" spans="1:26" x14ac:dyDescent="0.15">
      <c r="A46" s="2" t="s">
        <v>10</v>
      </c>
      <c r="B46" s="2">
        <f t="shared" ref="B46:Z46" si="15">B39*B45</f>
        <v>60.558309999999999</v>
      </c>
      <c r="C46" s="2">
        <f t="shared" si="15"/>
        <v>60.558309999999999</v>
      </c>
      <c r="D46" s="2">
        <f t="shared" si="15"/>
        <v>60.558309999999999</v>
      </c>
      <c r="E46" s="2">
        <f t="shared" si="15"/>
        <v>60.558309999999999</v>
      </c>
      <c r="F46" s="2">
        <f t="shared" si="15"/>
        <v>60.558309999999999</v>
      </c>
      <c r="G46" s="2">
        <f t="shared" si="15"/>
        <v>60.558309999999999</v>
      </c>
      <c r="H46" s="2">
        <f t="shared" si="15"/>
        <v>60.558309999999999</v>
      </c>
      <c r="I46" s="2">
        <f t="shared" si="15"/>
        <v>60.558309999999999</v>
      </c>
      <c r="J46" s="2">
        <f t="shared" si="15"/>
        <v>60.558309999999999</v>
      </c>
      <c r="K46" s="2">
        <f t="shared" si="15"/>
        <v>60.558309999999999</v>
      </c>
      <c r="L46" s="2">
        <f t="shared" si="15"/>
        <v>60.558309999999999</v>
      </c>
      <c r="M46" s="2">
        <f t="shared" si="15"/>
        <v>60.558309999999999</v>
      </c>
      <c r="N46" s="2">
        <f t="shared" si="15"/>
        <v>60.558309999999999</v>
      </c>
      <c r="O46" s="2">
        <f t="shared" si="15"/>
        <v>60.558309999999999</v>
      </c>
      <c r="P46" s="2">
        <f t="shared" si="15"/>
        <v>60.558309999999999</v>
      </c>
      <c r="Q46" s="2">
        <f t="shared" si="15"/>
        <v>60.558309999999999</v>
      </c>
      <c r="R46" s="2">
        <f t="shared" si="15"/>
        <v>60.558309999999999</v>
      </c>
      <c r="S46" s="2">
        <f t="shared" si="15"/>
        <v>60.558309999999999</v>
      </c>
      <c r="T46" s="2">
        <f t="shared" si="15"/>
        <v>60.558309999999999</v>
      </c>
      <c r="U46" s="2">
        <f t="shared" si="15"/>
        <v>60.558309999999999</v>
      </c>
      <c r="V46" s="2">
        <f t="shared" si="15"/>
        <v>60.558309999999999</v>
      </c>
      <c r="W46" s="2">
        <f t="shared" si="15"/>
        <v>60.558309999999999</v>
      </c>
      <c r="X46" s="2">
        <f t="shared" si="15"/>
        <v>60.558309999999999</v>
      </c>
      <c r="Y46" s="2">
        <f t="shared" si="15"/>
        <v>60.558309999999999</v>
      </c>
      <c r="Z46" s="2">
        <f t="shared" si="15"/>
        <v>60.558309999999999</v>
      </c>
    </row>
    <row r="47" spans="1:26" x14ac:dyDescent="0.15">
      <c r="A47" s="4" t="s">
        <v>11</v>
      </c>
      <c r="B47" s="2">
        <f t="shared" ref="B47:Z47" si="16">B41-B44-B46</f>
        <v>800.60421000000008</v>
      </c>
      <c r="C47" s="2">
        <f t="shared" si="16"/>
        <v>800.60421000000008</v>
      </c>
      <c r="D47" s="2">
        <f t="shared" si="16"/>
        <v>800.60421000000008</v>
      </c>
      <c r="E47" s="2">
        <f t="shared" si="16"/>
        <v>800.60421000000008</v>
      </c>
      <c r="F47" s="2">
        <f t="shared" si="16"/>
        <v>897.65853000000004</v>
      </c>
      <c r="G47" s="2">
        <f t="shared" si="16"/>
        <v>897.65853000000004</v>
      </c>
      <c r="H47" s="2">
        <f t="shared" si="16"/>
        <v>897.65853000000004</v>
      </c>
      <c r="I47" s="2">
        <f t="shared" si="16"/>
        <v>897.65853000000004</v>
      </c>
      <c r="J47" s="2">
        <f t="shared" si="16"/>
        <v>897.65853000000004</v>
      </c>
      <c r="K47" s="2">
        <f t="shared" si="16"/>
        <v>897.65853000000004</v>
      </c>
      <c r="L47" s="2">
        <f t="shared" si="16"/>
        <v>897.65853000000004</v>
      </c>
      <c r="M47" s="2">
        <f t="shared" si="16"/>
        <v>897.65853000000004</v>
      </c>
      <c r="N47" s="2">
        <f t="shared" si="16"/>
        <v>897.65853000000004</v>
      </c>
      <c r="O47" s="2">
        <f t="shared" si="16"/>
        <v>897.65853000000004</v>
      </c>
      <c r="P47" s="2">
        <f t="shared" si="16"/>
        <v>897.65853000000004</v>
      </c>
      <c r="Q47" s="2">
        <f t="shared" si="16"/>
        <v>897.65853000000004</v>
      </c>
      <c r="R47" s="2">
        <f t="shared" si="16"/>
        <v>897.65853000000004</v>
      </c>
      <c r="S47" s="2">
        <f t="shared" si="16"/>
        <v>897.65853000000004</v>
      </c>
      <c r="T47" s="2">
        <f t="shared" si="16"/>
        <v>897.65853000000004</v>
      </c>
      <c r="U47" s="2">
        <f t="shared" si="16"/>
        <v>897.65853000000004</v>
      </c>
      <c r="V47" s="2">
        <f t="shared" si="16"/>
        <v>897.65853000000004</v>
      </c>
      <c r="W47" s="2">
        <f t="shared" si="16"/>
        <v>897.65853000000004</v>
      </c>
      <c r="X47" s="2">
        <f t="shared" si="16"/>
        <v>897.65853000000004</v>
      </c>
      <c r="Y47" s="2">
        <f t="shared" si="16"/>
        <v>897.65853000000004</v>
      </c>
      <c r="Z47" s="2">
        <f t="shared" si="16"/>
        <v>897.65853000000004</v>
      </c>
    </row>
    <row r="49" spans="1:26" x14ac:dyDescent="0.15">
      <c r="A49" s="2" t="s">
        <v>49</v>
      </c>
      <c r="B49" s="2">
        <v>0</v>
      </c>
      <c r="C49" s="2">
        <v>0</v>
      </c>
      <c r="D49" s="2">
        <v>0</v>
      </c>
      <c r="E49" s="2">
        <v>0.13</v>
      </c>
      <c r="F49" s="2">
        <v>0.13</v>
      </c>
      <c r="G49" s="2">
        <v>0.13</v>
      </c>
      <c r="H49" s="2">
        <v>0.13</v>
      </c>
      <c r="I49" s="2">
        <v>0.13</v>
      </c>
      <c r="J49" s="2">
        <v>0.13</v>
      </c>
      <c r="K49" s="2">
        <v>0.13</v>
      </c>
      <c r="L49" s="2">
        <v>0.13</v>
      </c>
      <c r="M49" s="2">
        <v>0.13</v>
      </c>
      <c r="N49" s="2">
        <v>0.13</v>
      </c>
      <c r="O49" s="2">
        <v>0.13</v>
      </c>
      <c r="P49" s="2">
        <v>0.13</v>
      </c>
      <c r="Q49" s="2">
        <v>0.13</v>
      </c>
      <c r="R49" s="2">
        <v>0.13</v>
      </c>
      <c r="S49" s="2">
        <v>0.13</v>
      </c>
      <c r="T49" s="2">
        <v>0.13</v>
      </c>
      <c r="U49" s="2">
        <v>0.13</v>
      </c>
      <c r="V49" s="2">
        <v>0.13</v>
      </c>
      <c r="W49" s="2">
        <v>0.13</v>
      </c>
      <c r="X49" s="2">
        <v>0.13</v>
      </c>
      <c r="Y49" s="2">
        <v>0.13</v>
      </c>
      <c r="Z49" s="2">
        <v>0.13</v>
      </c>
    </row>
    <row r="50" spans="1:26" x14ac:dyDescent="0.15">
      <c r="A50" s="4" t="s">
        <v>50</v>
      </c>
      <c r="B50" s="2">
        <f>B49/100*B39</f>
        <v>0</v>
      </c>
      <c r="C50" s="2">
        <f>C49/100*C39</f>
        <v>0</v>
      </c>
      <c r="D50" s="2">
        <f t="shared" ref="D50:Z50" si="17">D49/100*D39</f>
        <v>0</v>
      </c>
      <c r="E50" s="2">
        <f t="shared" si="17"/>
        <v>28.016299999999998</v>
      </c>
      <c r="F50" s="2">
        <f t="shared" si="17"/>
        <v>28.016299999999998</v>
      </c>
      <c r="G50" s="2">
        <f t="shared" si="17"/>
        <v>28.016299999999998</v>
      </c>
      <c r="H50" s="2">
        <f t="shared" si="17"/>
        <v>28.016299999999998</v>
      </c>
      <c r="I50" s="2">
        <f t="shared" si="17"/>
        <v>28.016299999999998</v>
      </c>
      <c r="J50" s="2">
        <f t="shared" si="17"/>
        <v>28.016299999999998</v>
      </c>
      <c r="K50" s="2">
        <f t="shared" si="17"/>
        <v>28.016299999999998</v>
      </c>
      <c r="L50" s="2">
        <f t="shared" si="17"/>
        <v>28.016299999999998</v>
      </c>
      <c r="M50" s="2">
        <f t="shared" si="17"/>
        <v>28.016299999999998</v>
      </c>
      <c r="N50" s="2">
        <f t="shared" si="17"/>
        <v>28.016299999999998</v>
      </c>
      <c r="O50" s="2">
        <f t="shared" si="17"/>
        <v>28.016299999999998</v>
      </c>
      <c r="P50" s="2">
        <f t="shared" si="17"/>
        <v>28.016299999999998</v>
      </c>
      <c r="Q50" s="2">
        <f t="shared" si="17"/>
        <v>28.016299999999998</v>
      </c>
      <c r="R50" s="2">
        <f t="shared" si="17"/>
        <v>28.016299999999998</v>
      </c>
      <c r="S50" s="2">
        <f t="shared" si="17"/>
        <v>28.016299999999998</v>
      </c>
      <c r="T50" s="2">
        <f t="shared" si="17"/>
        <v>28.016299999999998</v>
      </c>
      <c r="U50" s="2">
        <f t="shared" si="17"/>
        <v>28.016299999999998</v>
      </c>
      <c r="V50" s="2">
        <f t="shared" si="17"/>
        <v>28.016299999999998</v>
      </c>
      <c r="W50" s="2">
        <f t="shared" si="17"/>
        <v>28.016299999999998</v>
      </c>
      <c r="X50" s="2">
        <f t="shared" si="17"/>
        <v>28.016299999999998</v>
      </c>
      <c r="Y50" s="2">
        <f t="shared" si="17"/>
        <v>28.016299999999998</v>
      </c>
      <c r="Z50" s="2">
        <f t="shared" si="17"/>
        <v>28.016299999999998</v>
      </c>
    </row>
    <row r="51" spans="1:26" ht="31.5" x14ac:dyDescent="0.15">
      <c r="A51" s="12" t="s">
        <v>31</v>
      </c>
      <c r="B51" s="7">
        <v>0</v>
      </c>
      <c r="C51" s="7">
        <v>0</v>
      </c>
      <c r="D51" s="7">
        <v>0</v>
      </c>
      <c r="E51" s="7">
        <v>0.02</v>
      </c>
      <c r="F51" s="7">
        <v>0.02</v>
      </c>
      <c r="G51" s="7">
        <v>0.02</v>
      </c>
      <c r="H51" s="7">
        <v>0.02</v>
      </c>
      <c r="I51" s="7">
        <v>0.02</v>
      </c>
      <c r="J51" s="7">
        <v>0.02</v>
      </c>
      <c r="K51" s="7">
        <v>0.02</v>
      </c>
      <c r="L51" s="7">
        <v>0.02</v>
      </c>
      <c r="M51" s="7">
        <v>0.02</v>
      </c>
      <c r="N51" s="7">
        <v>0.02</v>
      </c>
      <c r="O51" s="7">
        <v>0.02</v>
      </c>
      <c r="P51" s="7">
        <v>0.02</v>
      </c>
      <c r="Q51" s="7">
        <v>0.02</v>
      </c>
      <c r="R51" s="7">
        <v>0.02</v>
      </c>
      <c r="S51" s="7">
        <v>0.02</v>
      </c>
      <c r="T51" s="7">
        <v>0.02</v>
      </c>
      <c r="U51" s="7">
        <v>0.02</v>
      </c>
      <c r="V51" s="7">
        <v>0.02</v>
      </c>
      <c r="W51" s="7">
        <v>0.02</v>
      </c>
      <c r="X51" s="7">
        <v>0.02</v>
      </c>
      <c r="Y51" s="7">
        <v>0.02</v>
      </c>
      <c r="Z51" s="7">
        <v>0.02</v>
      </c>
    </row>
    <row r="52" spans="1:26" x14ac:dyDescent="0.15">
      <c r="A52" s="13" t="s">
        <v>32</v>
      </c>
      <c r="B52" s="9">
        <f>B51*B41</f>
        <v>0</v>
      </c>
      <c r="C52" s="9">
        <f>C51*C41</f>
        <v>0</v>
      </c>
      <c r="D52" s="9">
        <f t="shared" ref="D52:Z52" si="18">D51*D41</f>
        <v>0</v>
      </c>
      <c r="E52" s="9">
        <f t="shared" si="18"/>
        <v>24.137119999999999</v>
      </c>
      <c r="F52" s="9">
        <f t="shared" si="18"/>
        <v>24.137119999999999</v>
      </c>
      <c r="G52" s="9">
        <f t="shared" si="18"/>
        <v>24.137119999999999</v>
      </c>
      <c r="H52" s="9">
        <f t="shared" si="18"/>
        <v>24.137119999999999</v>
      </c>
      <c r="I52" s="9">
        <f t="shared" si="18"/>
        <v>24.137119999999999</v>
      </c>
      <c r="J52" s="9">
        <f t="shared" si="18"/>
        <v>24.137119999999999</v>
      </c>
      <c r="K52" s="9">
        <f t="shared" si="18"/>
        <v>24.137119999999999</v>
      </c>
      <c r="L52" s="9">
        <f t="shared" si="18"/>
        <v>24.137119999999999</v>
      </c>
      <c r="M52" s="9">
        <f t="shared" si="18"/>
        <v>24.137119999999999</v>
      </c>
      <c r="N52" s="9">
        <f t="shared" si="18"/>
        <v>24.137119999999999</v>
      </c>
      <c r="O52" s="9">
        <f t="shared" si="18"/>
        <v>24.137119999999999</v>
      </c>
      <c r="P52" s="9">
        <f t="shared" si="18"/>
        <v>24.137119999999999</v>
      </c>
      <c r="Q52" s="9">
        <f t="shared" si="18"/>
        <v>24.137119999999999</v>
      </c>
      <c r="R52" s="9">
        <f t="shared" si="18"/>
        <v>24.137119999999999</v>
      </c>
      <c r="S52" s="9">
        <f t="shared" si="18"/>
        <v>24.137119999999999</v>
      </c>
      <c r="T52" s="9">
        <f t="shared" si="18"/>
        <v>24.137119999999999</v>
      </c>
      <c r="U52" s="9">
        <f t="shared" si="18"/>
        <v>24.137119999999999</v>
      </c>
      <c r="V52" s="9">
        <f t="shared" si="18"/>
        <v>24.137119999999999</v>
      </c>
      <c r="W52" s="9">
        <f t="shared" si="18"/>
        <v>24.137119999999999</v>
      </c>
      <c r="X52" s="9">
        <f t="shared" si="18"/>
        <v>24.137119999999999</v>
      </c>
      <c r="Y52" s="9">
        <f t="shared" si="18"/>
        <v>24.137119999999999</v>
      </c>
      <c r="Z52" s="9">
        <f t="shared" si="18"/>
        <v>24.137119999999999</v>
      </c>
    </row>
    <row r="53" spans="1:26" x14ac:dyDescent="0.15">
      <c r="A53" s="13" t="s">
        <v>53</v>
      </c>
      <c r="B53" s="9">
        <f>B50+B52</f>
        <v>0</v>
      </c>
      <c r="C53" s="9">
        <f>C50+C52</f>
        <v>0</v>
      </c>
      <c r="D53" s="9">
        <f t="shared" ref="D53:Z53" si="19">D50+D52</f>
        <v>0</v>
      </c>
      <c r="E53" s="9">
        <f t="shared" si="19"/>
        <v>52.153419999999997</v>
      </c>
      <c r="F53" s="9">
        <f t="shared" si="19"/>
        <v>52.153419999999997</v>
      </c>
      <c r="G53" s="9">
        <f t="shared" si="19"/>
        <v>52.153419999999997</v>
      </c>
      <c r="H53" s="9">
        <f t="shared" si="19"/>
        <v>52.153419999999997</v>
      </c>
      <c r="I53" s="9">
        <f t="shared" si="19"/>
        <v>52.153419999999997</v>
      </c>
      <c r="J53" s="9">
        <f t="shared" si="19"/>
        <v>52.153419999999997</v>
      </c>
      <c r="K53" s="9">
        <f t="shared" si="19"/>
        <v>52.153419999999997</v>
      </c>
      <c r="L53" s="9">
        <f t="shared" si="19"/>
        <v>52.153419999999997</v>
      </c>
      <c r="M53" s="9">
        <f t="shared" si="19"/>
        <v>52.153419999999997</v>
      </c>
      <c r="N53" s="9">
        <f t="shared" si="19"/>
        <v>52.153419999999997</v>
      </c>
      <c r="O53" s="9">
        <f t="shared" si="19"/>
        <v>52.153419999999997</v>
      </c>
      <c r="P53" s="9">
        <f t="shared" si="19"/>
        <v>52.153419999999997</v>
      </c>
      <c r="Q53" s="9">
        <f t="shared" si="19"/>
        <v>52.153419999999997</v>
      </c>
      <c r="R53" s="9">
        <f t="shared" si="19"/>
        <v>52.153419999999997</v>
      </c>
      <c r="S53" s="9">
        <f t="shared" si="19"/>
        <v>52.153419999999997</v>
      </c>
      <c r="T53" s="9">
        <f t="shared" si="19"/>
        <v>52.153419999999997</v>
      </c>
      <c r="U53" s="9">
        <f t="shared" si="19"/>
        <v>52.153419999999997</v>
      </c>
      <c r="V53" s="9">
        <f t="shared" si="19"/>
        <v>52.153419999999997</v>
      </c>
      <c r="W53" s="9">
        <f t="shared" si="19"/>
        <v>52.153419999999997</v>
      </c>
      <c r="X53" s="9">
        <f t="shared" si="19"/>
        <v>52.153419999999997</v>
      </c>
      <c r="Y53" s="9">
        <f t="shared" si="19"/>
        <v>52.153419999999997</v>
      </c>
      <c r="Z53" s="9">
        <f t="shared" si="19"/>
        <v>52.153419999999997</v>
      </c>
    </row>
    <row r="54" spans="1:26" x14ac:dyDescent="0.15">
      <c r="A54" s="12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15">
      <c r="A55" s="13" t="s">
        <v>34</v>
      </c>
      <c r="B55" s="9">
        <v>143.85</v>
      </c>
      <c r="C55" s="9">
        <v>503.61</v>
      </c>
      <c r="D55" s="9">
        <v>71.97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</row>
    <row r="56" spans="1:26" x14ac:dyDescent="0.15">
      <c r="A56" s="12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15">
      <c r="A57" s="12" t="s">
        <v>35</v>
      </c>
      <c r="B57" s="9">
        <f>B55*1.1^2+C55*1.1+D55</f>
        <v>799.99950000000001</v>
      </c>
      <c r="C57" s="9">
        <f>B57</f>
        <v>799.99950000000001</v>
      </c>
      <c r="D57" s="9">
        <f>C57</f>
        <v>799.99950000000001</v>
      </c>
      <c r="E57" s="9">
        <f>D57</f>
        <v>799.99950000000001</v>
      </c>
      <c r="F57" s="9">
        <f t="shared" ref="F57:Z57" si="20">E57</f>
        <v>799.99950000000001</v>
      </c>
      <c r="G57" s="9">
        <f t="shared" si="20"/>
        <v>799.99950000000001</v>
      </c>
      <c r="H57" s="9">
        <f t="shared" si="20"/>
        <v>799.99950000000001</v>
      </c>
      <c r="I57" s="9">
        <f t="shared" si="20"/>
        <v>799.99950000000001</v>
      </c>
      <c r="J57" s="9">
        <f t="shared" si="20"/>
        <v>799.99950000000001</v>
      </c>
      <c r="K57" s="9">
        <f t="shared" si="20"/>
        <v>799.99950000000001</v>
      </c>
      <c r="L57" s="9">
        <f t="shared" si="20"/>
        <v>799.99950000000001</v>
      </c>
      <c r="M57" s="9">
        <f t="shared" si="20"/>
        <v>799.99950000000001</v>
      </c>
      <c r="N57" s="9">
        <f t="shared" si="20"/>
        <v>799.99950000000001</v>
      </c>
      <c r="O57" s="9">
        <f t="shared" si="20"/>
        <v>799.99950000000001</v>
      </c>
      <c r="P57" s="9">
        <f t="shared" si="20"/>
        <v>799.99950000000001</v>
      </c>
      <c r="Q57" s="9">
        <f t="shared" si="20"/>
        <v>799.99950000000001</v>
      </c>
      <c r="R57" s="9">
        <f t="shared" si="20"/>
        <v>799.99950000000001</v>
      </c>
      <c r="S57" s="9">
        <f t="shared" si="20"/>
        <v>799.99950000000001</v>
      </c>
      <c r="T57" s="9">
        <f t="shared" si="20"/>
        <v>799.99950000000001</v>
      </c>
      <c r="U57" s="9">
        <f t="shared" si="20"/>
        <v>799.99950000000001</v>
      </c>
      <c r="V57" s="9">
        <f t="shared" si="20"/>
        <v>799.99950000000001</v>
      </c>
      <c r="W57" s="9">
        <f t="shared" si="20"/>
        <v>799.99950000000001</v>
      </c>
      <c r="X57" s="9">
        <f t="shared" si="20"/>
        <v>799.99950000000001</v>
      </c>
      <c r="Y57" s="9">
        <f t="shared" si="20"/>
        <v>799.99950000000001</v>
      </c>
      <c r="Z57" s="9">
        <f t="shared" si="20"/>
        <v>799.99950000000001</v>
      </c>
    </row>
    <row r="58" spans="1:26" x14ac:dyDescent="0.15">
      <c r="A58" s="12" t="s">
        <v>36</v>
      </c>
      <c r="B58" s="7">
        <v>0</v>
      </c>
      <c r="C58" s="7">
        <v>0</v>
      </c>
      <c r="D58" s="7">
        <v>0</v>
      </c>
      <c r="E58" s="7">
        <v>0.14000000000000001</v>
      </c>
      <c r="F58" s="7">
        <v>0.14000000000000001</v>
      </c>
      <c r="G58" s="7">
        <v>0.14000000000000001</v>
      </c>
      <c r="H58" s="7">
        <v>0.14000000000000001</v>
      </c>
      <c r="I58" s="7">
        <v>0.14000000000000001</v>
      </c>
      <c r="J58" s="7">
        <v>0.02</v>
      </c>
      <c r="K58" s="7">
        <v>0.02</v>
      </c>
      <c r="L58" s="7">
        <v>0.02</v>
      </c>
      <c r="M58" s="7">
        <v>0.02</v>
      </c>
      <c r="N58" s="7">
        <v>0.02</v>
      </c>
      <c r="O58" s="7">
        <v>0.02</v>
      </c>
      <c r="P58" s="7">
        <v>0.02</v>
      </c>
      <c r="Q58" s="7">
        <v>0.02</v>
      </c>
      <c r="R58" s="7">
        <v>0.02</v>
      </c>
      <c r="S58" s="7">
        <v>0.02</v>
      </c>
      <c r="T58" s="7">
        <v>0.02</v>
      </c>
      <c r="U58" s="7">
        <v>0.02</v>
      </c>
      <c r="V58" s="7">
        <v>0.02</v>
      </c>
      <c r="W58" s="7">
        <v>0.02</v>
      </c>
      <c r="X58" s="7">
        <v>0.02</v>
      </c>
      <c r="Y58" s="7">
        <v>0</v>
      </c>
      <c r="Z58" s="7">
        <v>0</v>
      </c>
    </row>
    <row r="59" spans="1:26" ht="31.5" x14ac:dyDescent="0.15">
      <c r="A59" s="13" t="s">
        <v>54</v>
      </c>
      <c r="B59" s="9">
        <f t="shared" ref="B59:G59" si="21">B57*B58</f>
        <v>0</v>
      </c>
      <c r="C59" s="9">
        <f t="shared" si="21"/>
        <v>0</v>
      </c>
      <c r="D59" s="9">
        <f t="shared" si="21"/>
        <v>0</v>
      </c>
      <c r="E59" s="9">
        <f t="shared" si="21"/>
        <v>111.99993000000001</v>
      </c>
      <c r="F59" s="9">
        <f t="shared" si="21"/>
        <v>111.99993000000001</v>
      </c>
      <c r="G59" s="9">
        <f t="shared" si="21"/>
        <v>111.99993000000001</v>
      </c>
      <c r="H59" s="9">
        <f t="shared" ref="H59:Z59" si="22">H57*H58</f>
        <v>111.99993000000001</v>
      </c>
      <c r="I59" s="9">
        <f t="shared" si="22"/>
        <v>111.99993000000001</v>
      </c>
      <c r="J59" s="9">
        <f t="shared" si="22"/>
        <v>15.99999</v>
      </c>
      <c r="K59" s="9">
        <f t="shared" si="22"/>
        <v>15.99999</v>
      </c>
      <c r="L59" s="9">
        <f t="shared" si="22"/>
        <v>15.99999</v>
      </c>
      <c r="M59" s="9">
        <f t="shared" si="22"/>
        <v>15.99999</v>
      </c>
      <c r="N59" s="9">
        <f t="shared" si="22"/>
        <v>15.99999</v>
      </c>
      <c r="O59" s="9">
        <f t="shared" si="22"/>
        <v>15.99999</v>
      </c>
      <c r="P59" s="9">
        <f t="shared" si="22"/>
        <v>15.99999</v>
      </c>
      <c r="Q59" s="9">
        <f t="shared" si="22"/>
        <v>15.99999</v>
      </c>
      <c r="R59" s="9">
        <f t="shared" si="22"/>
        <v>15.99999</v>
      </c>
      <c r="S59" s="9">
        <f t="shared" si="22"/>
        <v>15.99999</v>
      </c>
      <c r="T59" s="9">
        <f t="shared" si="22"/>
        <v>15.99999</v>
      </c>
      <c r="U59" s="9">
        <f t="shared" si="22"/>
        <v>15.99999</v>
      </c>
      <c r="V59" s="9">
        <f t="shared" si="22"/>
        <v>15.99999</v>
      </c>
      <c r="W59" s="9">
        <f t="shared" si="22"/>
        <v>15.99999</v>
      </c>
      <c r="X59" s="9">
        <f t="shared" si="22"/>
        <v>15.99999</v>
      </c>
      <c r="Y59" s="9">
        <f t="shared" si="22"/>
        <v>0</v>
      </c>
      <c r="Z59" s="9">
        <f t="shared" si="22"/>
        <v>0</v>
      </c>
    </row>
    <row r="61" spans="1:26" x14ac:dyDescent="0.15">
      <c r="A61" s="2" t="s">
        <v>13</v>
      </c>
      <c r="B61" s="2">
        <v>266550</v>
      </c>
      <c r="C61" s="2">
        <v>266550</v>
      </c>
      <c r="D61" s="2">
        <v>266550</v>
      </c>
      <c r="E61" s="2">
        <v>26655</v>
      </c>
      <c r="F61" s="2">
        <v>26655</v>
      </c>
      <c r="G61" s="2">
        <v>26655</v>
      </c>
      <c r="H61" s="2">
        <v>26655</v>
      </c>
      <c r="I61" s="2">
        <v>26655</v>
      </c>
      <c r="J61" s="2">
        <v>26655</v>
      </c>
      <c r="K61" s="2">
        <v>26655</v>
      </c>
      <c r="L61" s="2">
        <v>26655</v>
      </c>
      <c r="M61" s="2">
        <v>26655</v>
      </c>
      <c r="N61" s="2">
        <v>26655</v>
      </c>
      <c r="O61" s="2">
        <v>26655</v>
      </c>
      <c r="P61" s="2">
        <v>26655</v>
      </c>
      <c r="Q61" s="2">
        <v>26655</v>
      </c>
      <c r="R61" s="2">
        <v>26655</v>
      </c>
      <c r="S61" s="2">
        <v>26655</v>
      </c>
      <c r="T61" s="2">
        <v>26655</v>
      </c>
      <c r="U61" s="2">
        <v>26655</v>
      </c>
      <c r="V61" s="2">
        <v>26655</v>
      </c>
      <c r="W61" s="2">
        <v>26655</v>
      </c>
      <c r="X61" s="2">
        <v>26655</v>
      </c>
      <c r="Y61" s="2">
        <v>26655</v>
      </c>
      <c r="Z61" s="2">
        <v>26655</v>
      </c>
    </row>
    <row r="62" spans="1:26" x14ac:dyDescent="0.15">
      <c r="A62" s="2" t="s">
        <v>14</v>
      </c>
      <c r="B62" s="2">
        <v>266550</v>
      </c>
      <c r="C62" s="2">
        <v>266550</v>
      </c>
      <c r="D62" s="2">
        <v>266550</v>
      </c>
      <c r="E62" s="2">
        <v>254580</v>
      </c>
      <c r="F62" s="2">
        <v>254580</v>
      </c>
      <c r="G62" s="2">
        <v>254580</v>
      </c>
      <c r="H62" s="2">
        <v>254580</v>
      </c>
      <c r="I62" s="2">
        <v>254580</v>
      </c>
      <c r="J62" s="2">
        <v>122198</v>
      </c>
      <c r="K62" s="2">
        <v>122198</v>
      </c>
      <c r="L62" s="2">
        <v>122198</v>
      </c>
      <c r="M62" s="2">
        <v>122198</v>
      </c>
      <c r="N62" s="2">
        <v>122198</v>
      </c>
      <c r="O62" s="2">
        <v>122198</v>
      </c>
      <c r="P62" s="2">
        <v>122198</v>
      </c>
      <c r="Q62" s="2">
        <v>122198</v>
      </c>
      <c r="R62" s="2">
        <v>122198</v>
      </c>
      <c r="S62" s="2">
        <v>122198</v>
      </c>
      <c r="T62" s="2">
        <v>122198</v>
      </c>
      <c r="U62" s="2">
        <v>122198</v>
      </c>
      <c r="V62" s="2">
        <v>122198</v>
      </c>
      <c r="W62" s="2">
        <v>122198</v>
      </c>
      <c r="X62" s="2">
        <v>122198</v>
      </c>
      <c r="Y62" s="2">
        <v>122198</v>
      </c>
      <c r="Z62" s="2">
        <v>122198</v>
      </c>
    </row>
    <row r="63" spans="1:26" x14ac:dyDescent="0.15">
      <c r="A63" s="2" t="s">
        <v>15</v>
      </c>
      <c r="B63" s="2">
        <f t="shared" ref="B63:Z63" si="23">B61-B62</f>
        <v>0</v>
      </c>
      <c r="C63" s="2">
        <f t="shared" si="23"/>
        <v>0</v>
      </c>
      <c r="D63" s="2">
        <f t="shared" si="23"/>
        <v>0</v>
      </c>
      <c r="E63" s="2">
        <f t="shared" si="23"/>
        <v>-227925</v>
      </c>
      <c r="F63" s="2">
        <f t="shared" si="23"/>
        <v>-227925</v>
      </c>
      <c r="G63" s="2">
        <f t="shared" si="23"/>
        <v>-227925</v>
      </c>
      <c r="H63" s="2">
        <f t="shared" si="23"/>
        <v>-227925</v>
      </c>
      <c r="I63" s="2">
        <f t="shared" si="23"/>
        <v>-227925</v>
      </c>
      <c r="J63" s="2">
        <f t="shared" si="23"/>
        <v>-95543</v>
      </c>
      <c r="K63" s="2">
        <f t="shared" si="23"/>
        <v>-95543</v>
      </c>
      <c r="L63" s="2">
        <f t="shared" si="23"/>
        <v>-95543</v>
      </c>
      <c r="M63" s="2">
        <f t="shared" si="23"/>
        <v>-95543</v>
      </c>
      <c r="N63" s="2">
        <f t="shared" si="23"/>
        <v>-95543</v>
      </c>
      <c r="O63" s="2">
        <f t="shared" si="23"/>
        <v>-95543</v>
      </c>
      <c r="P63" s="2">
        <f t="shared" si="23"/>
        <v>-95543</v>
      </c>
      <c r="Q63" s="2">
        <f t="shared" si="23"/>
        <v>-95543</v>
      </c>
      <c r="R63" s="2">
        <f t="shared" si="23"/>
        <v>-95543</v>
      </c>
      <c r="S63" s="2">
        <f t="shared" si="23"/>
        <v>-95543</v>
      </c>
      <c r="T63" s="2">
        <f t="shared" si="23"/>
        <v>-95543</v>
      </c>
      <c r="U63" s="2">
        <f t="shared" si="23"/>
        <v>-95543</v>
      </c>
      <c r="V63" s="2">
        <f t="shared" si="23"/>
        <v>-95543</v>
      </c>
      <c r="W63" s="2">
        <f t="shared" si="23"/>
        <v>-95543</v>
      </c>
      <c r="X63" s="2">
        <f t="shared" si="23"/>
        <v>-95543</v>
      </c>
      <c r="Y63" s="2">
        <f t="shared" si="23"/>
        <v>-95543</v>
      </c>
      <c r="Z63" s="2">
        <f t="shared" si="23"/>
        <v>-95543</v>
      </c>
    </row>
    <row r="64" spans="1:26" x14ac:dyDescent="0.15">
      <c r="A64" s="2" t="s">
        <v>16</v>
      </c>
      <c r="C64" s="7">
        <v>0.1</v>
      </c>
      <c r="D64" s="7">
        <v>0.1</v>
      </c>
      <c r="E64" s="7">
        <v>0.1</v>
      </c>
      <c r="F64" s="7">
        <v>0.1</v>
      </c>
      <c r="G64" s="7">
        <v>0.1</v>
      </c>
      <c r="H64" s="7">
        <v>0.1</v>
      </c>
      <c r="I64" s="7">
        <v>0.1</v>
      </c>
      <c r="J64" s="7">
        <v>0.1</v>
      </c>
      <c r="K64" s="7">
        <v>0.1</v>
      </c>
      <c r="L64" s="7">
        <v>0.1</v>
      </c>
      <c r="M64" s="7">
        <v>0.1</v>
      </c>
      <c r="N64" s="7">
        <v>0.1</v>
      </c>
      <c r="O64" s="7">
        <v>0.1</v>
      </c>
      <c r="P64" s="7">
        <v>0.1</v>
      </c>
      <c r="Q64" s="7">
        <v>0.1</v>
      </c>
      <c r="R64" s="7">
        <v>0.1</v>
      </c>
      <c r="S64" s="7">
        <v>0.1</v>
      </c>
      <c r="T64" s="7">
        <v>0.1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</row>
    <row r="65" spans="1:26" x14ac:dyDescent="0.15">
      <c r="A65" s="2" t="s">
        <v>17</v>
      </c>
      <c r="E65" s="2">
        <v>250</v>
      </c>
      <c r="F65" s="2">
        <f t="shared" ref="F65:Z65" si="24">E65*(1+F64)</f>
        <v>275</v>
      </c>
      <c r="G65" s="2">
        <f t="shared" si="24"/>
        <v>302.5</v>
      </c>
      <c r="H65" s="2">
        <f t="shared" si="24"/>
        <v>332.75</v>
      </c>
      <c r="I65" s="2">
        <f t="shared" si="24"/>
        <v>366.02500000000003</v>
      </c>
      <c r="J65" s="2">
        <f t="shared" si="24"/>
        <v>402.62750000000005</v>
      </c>
      <c r="K65" s="2">
        <f t="shared" si="24"/>
        <v>442.89025000000009</v>
      </c>
      <c r="L65" s="2">
        <f t="shared" si="24"/>
        <v>487.17927500000013</v>
      </c>
      <c r="M65" s="2">
        <f t="shared" si="24"/>
        <v>535.89720250000016</v>
      </c>
      <c r="N65" s="2">
        <f t="shared" si="24"/>
        <v>589.48692275000019</v>
      </c>
      <c r="O65" s="2">
        <f t="shared" si="24"/>
        <v>648.43561502500029</v>
      </c>
      <c r="P65" s="2">
        <f t="shared" si="24"/>
        <v>713.27917652750034</v>
      </c>
      <c r="Q65" s="2">
        <f t="shared" si="24"/>
        <v>784.60709418025044</v>
      </c>
      <c r="R65" s="2">
        <f t="shared" si="24"/>
        <v>863.06780359827553</v>
      </c>
      <c r="S65" s="2">
        <f t="shared" si="24"/>
        <v>949.37458395810313</v>
      </c>
      <c r="T65" s="2">
        <f t="shared" si="24"/>
        <v>1044.3120423539135</v>
      </c>
      <c r="U65" s="2">
        <f t="shared" si="24"/>
        <v>1044.3120423539135</v>
      </c>
      <c r="V65" s="2">
        <f t="shared" si="24"/>
        <v>1044.3120423539135</v>
      </c>
      <c r="W65" s="2">
        <f t="shared" si="24"/>
        <v>1044.3120423539135</v>
      </c>
      <c r="X65" s="2">
        <f t="shared" si="24"/>
        <v>1044.3120423539135</v>
      </c>
      <c r="Y65" s="2">
        <f t="shared" si="24"/>
        <v>1044.3120423539135</v>
      </c>
      <c r="Z65" s="2">
        <f t="shared" si="24"/>
        <v>1044.3120423539135</v>
      </c>
    </row>
    <row r="66" spans="1:26" x14ac:dyDescent="0.15">
      <c r="A66" s="4" t="s">
        <v>51</v>
      </c>
      <c r="B66" s="2">
        <f t="shared" ref="B66:D66" si="25">B63*B65</f>
        <v>0</v>
      </c>
      <c r="C66" s="2">
        <f t="shared" si="25"/>
        <v>0</v>
      </c>
      <c r="D66" s="2">
        <f t="shared" si="25"/>
        <v>0</v>
      </c>
      <c r="E66" s="2">
        <f>E63*E65/1000000</f>
        <v>-56.981250000000003</v>
      </c>
      <c r="F66" s="2">
        <f t="shared" ref="F66:X66" si="26">F63*F65/1000000</f>
        <v>-62.679375</v>
      </c>
      <c r="G66" s="2">
        <f t="shared" si="26"/>
        <v>-68.947312499999995</v>
      </c>
      <c r="H66" s="2">
        <f t="shared" si="26"/>
        <v>-75.842043750000002</v>
      </c>
      <c r="I66" s="2">
        <f t="shared" si="26"/>
        <v>-83.426248125000015</v>
      </c>
      <c r="J66" s="2">
        <f t="shared" si="26"/>
        <v>-38.468239232500004</v>
      </c>
      <c r="K66" s="2">
        <f t="shared" si="26"/>
        <v>-42.315063155750003</v>
      </c>
      <c r="L66" s="2">
        <f t="shared" si="26"/>
        <v>-46.546569471325007</v>
      </c>
      <c r="M66" s="2">
        <f t="shared" si="26"/>
        <v>-51.201226418457516</v>
      </c>
      <c r="N66" s="2">
        <f t="shared" si="26"/>
        <v>-56.32134906030327</v>
      </c>
      <c r="O66" s="2">
        <f t="shared" si="26"/>
        <v>-61.953483966333607</v>
      </c>
      <c r="P66" s="2">
        <f t="shared" si="26"/>
        <v>-68.148832362966971</v>
      </c>
      <c r="Q66" s="2">
        <f t="shared" si="26"/>
        <v>-74.963715599263665</v>
      </c>
      <c r="R66" s="2">
        <f t="shared" si="26"/>
        <v>-82.460087159190039</v>
      </c>
      <c r="S66" s="2">
        <f t="shared" si="26"/>
        <v>-90.706095875109042</v>
      </c>
      <c r="T66" s="2">
        <f t="shared" si="26"/>
        <v>-99.776705462619958</v>
      </c>
      <c r="U66" s="2">
        <f t="shared" si="26"/>
        <v>-99.776705462619958</v>
      </c>
      <c r="V66" s="2">
        <f t="shared" si="26"/>
        <v>-99.776705462619958</v>
      </c>
      <c r="W66" s="2">
        <f t="shared" si="26"/>
        <v>-99.776705462619958</v>
      </c>
      <c r="X66" s="2">
        <f t="shared" si="26"/>
        <v>-99.776705462619958</v>
      </c>
      <c r="Y66" s="2">
        <f t="shared" ref="Y66" si="27">Y63*Y65/1000000</f>
        <v>-99.776705462619958</v>
      </c>
      <c r="Z66" s="2">
        <f t="shared" ref="Z66" si="28">Z63*Z65/1000000</f>
        <v>-99.776705462619958</v>
      </c>
    </row>
    <row r="68" spans="1:26" ht="18" customHeight="1" x14ac:dyDescent="0.15">
      <c r="A68" s="2" t="s">
        <v>52</v>
      </c>
      <c r="B68" s="2">
        <f>B53-B66</f>
        <v>0</v>
      </c>
      <c r="C68" s="2">
        <f t="shared" ref="C68:D68" si="29">C53-C66</f>
        <v>0</v>
      </c>
      <c r="D68" s="2">
        <f t="shared" si="29"/>
        <v>0</v>
      </c>
      <c r="E68" s="2">
        <f>-E53-E66</f>
        <v>4.8278300000000058</v>
      </c>
      <c r="F68" s="2">
        <f t="shared" ref="F68:Z68" si="30">-F53-F66</f>
        <v>10.525955000000003</v>
      </c>
      <c r="G68" s="2">
        <f t="shared" si="30"/>
        <v>16.793892499999998</v>
      </c>
      <c r="H68" s="2">
        <f t="shared" si="30"/>
        <v>23.688623750000005</v>
      </c>
      <c r="I68" s="2">
        <f t="shared" si="30"/>
        <v>31.272828125000018</v>
      </c>
      <c r="J68" s="2">
        <f t="shared" si="30"/>
        <v>-13.685180767499993</v>
      </c>
      <c r="K68" s="2">
        <f t="shared" si="30"/>
        <v>-9.8383568442499936</v>
      </c>
      <c r="L68" s="2">
        <f t="shared" si="30"/>
        <v>-5.6068505286749897</v>
      </c>
      <c r="M68" s="2">
        <f t="shared" si="30"/>
        <v>-0.95219358154248113</v>
      </c>
      <c r="N68" s="2">
        <f t="shared" si="30"/>
        <v>4.1679290603032726</v>
      </c>
      <c r="O68" s="2">
        <f t="shared" si="30"/>
        <v>9.8000639663336102</v>
      </c>
      <c r="P68" s="2">
        <f t="shared" si="30"/>
        <v>15.995412362966974</v>
      </c>
      <c r="Q68" s="2">
        <f t="shared" si="30"/>
        <v>22.810295599263668</v>
      </c>
      <c r="R68" s="2">
        <f t="shared" si="30"/>
        <v>30.306667159190042</v>
      </c>
      <c r="S68" s="2">
        <f t="shared" si="30"/>
        <v>38.552675875109045</v>
      </c>
      <c r="T68" s="2">
        <f t="shared" si="30"/>
        <v>47.623285462619961</v>
      </c>
      <c r="U68" s="2">
        <f t="shared" si="30"/>
        <v>47.623285462619961</v>
      </c>
      <c r="V68" s="2">
        <f t="shared" si="30"/>
        <v>47.623285462619961</v>
      </c>
      <c r="W68" s="2">
        <f t="shared" si="30"/>
        <v>47.623285462619961</v>
      </c>
      <c r="X68" s="2">
        <f t="shared" si="30"/>
        <v>47.623285462619961</v>
      </c>
      <c r="Y68" s="2">
        <f t="shared" si="30"/>
        <v>47.623285462619961</v>
      </c>
      <c r="Z68" s="2">
        <f t="shared" si="30"/>
        <v>47.623285462619961</v>
      </c>
    </row>
    <row r="69" spans="1:26" x14ac:dyDescent="0.15">
      <c r="A69" s="2" t="s">
        <v>20</v>
      </c>
      <c r="B69" s="8">
        <v>0.377</v>
      </c>
      <c r="C69" s="8">
        <v>0.377</v>
      </c>
      <c r="D69" s="8">
        <v>0.377</v>
      </c>
      <c r="E69" s="8">
        <v>0.377</v>
      </c>
      <c r="F69" s="8">
        <v>0.377</v>
      </c>
      <c r="G69" s="8">
        <v>0.377</v>
      </c>
      <c r="H69" s="8">
        <v>0.377</v>
      </c>
      <c r="I69" s="8">
        <v>0.377</v>
      </c>
      <c r="J69" s="8">
        <v>0.377</v>
      </c>
      <c r="K69" s="8">
        <v>0.377</v>
      </c>
      <c r="L69" s="8">
        <v>0.377</v>
      </c>
      <c r="M69" s="8">
        <v>0.377</v>
      </c>
      <c r="N69" s="8">
        <v>0.377</v>
      </c>
      <c r="O69" s="8">
        <v>0.377</v>
      </c>
      <c r="P69" s="8">
        <v>0.377</v>
      </c>
      <c r="Q69" s="8">
        <v>0.377</v>
      </c>
      <c r="R69" s="8">
        <v>0.377</v>
      </c>
      <c r="S69" s="8">
        <v>0.377</v>
      </c>
      <c r="T69" s="8">
        <v>0.377</v>
      </c>
      <c r="U69" s="8">
        <v>0.377</v>
      </c>
      <c r="V69" s="8">
        <v>0.377</v>
      </c>
      <c r="W69" s="8">
        <v>0.377</v>
      </c>
      <c r="X69" s="8">
        <v>0.377</v>
      </c>
      <c r="Y69" s="8">
        <v>0.377</v>
      </c>
      <c r="Z69" s="8">
        <v>0.377</v>
      </c>
    </row>
    <row r="70" spans="1:26" x14ac:dyDescent="0.15">
      <c r="A70" s="2" t="s">
        <v>21</v>
      </c>
      <c r="B70" s="9">
        <f t="shared" ref="B70:Z70" si="31">B68*B69</f>
        <v>0</v>
      </c>
      <c r="C70" s="9">
        <f t="shared" si="31"/>
        <v>0</v>
      </c>
      <c r="D70" s="9">
        <f t="shared" si="31"/>
        <v>0</v>
      </c>
      <c r="E70" s="9">
        <f>E68*E69</f>
        <v>1.8200919100000021</v>
      </c>
      <c r="F70" s="9">
        <f t="shared" si="31"/>
        <v>3.9682850350000014</v>
      </c>
      <c r="G70" s="9">
        <f t="shared" si="31"/>
        <v>6.3312974724999993</v>
      </c>
      <c r="H70" s="9">
        <f t="shared" si="31"/>
        <v>8.9306111537500019</v>
      </c>
      <c r="I70" s="9">
        <f t="shared" si="31"/>
        <v>11.789856203125007</v>
      </c>
      <c r="J70" s="9">
        <f t="shared" si="31"/>
        <v>-5.1593131493474971</v>
      </c>
      <c r="K70" s="9">
        <f t="shared" si="31"/>
        <v>-3.7090605302822475</v>
      </c>
      <c r="L70" s="9">
        <f t="shared" si="31"/>
        <v>-2.1137826493104712</v>
      </c>
      <c r="M70" s="9">
        <f t="shared" si="31"/>
        <v>-0.35897698024151536</v>
      </c>
      <c r="N70" s="9">
        <f t="shared" si="31"/>
        <v>1.5713092557343338</v>
      </c>
      <c r="O70" s="9">
        <f t="shared" si="31"/>
        <v>3.694624115307771</v>
      </c>
      <c r="P70" s="9">
        <f t="shared" si="31"/>
        <v>6.0302704608385493</v>
      </c>
      <c r="Q70" s="9">
        <f t="shared" si="31"/>
        <v>8.5994814409224034</v>
      </c>
      <c r="R70" s="9">
        <f t="shared" si="31"/>
        <v>11.425613519014647</v>
      </c>
      <c r="S70" s="9">
        <f t="shared" si="31"/>
        <v>14.53435880491611</v>
      </c>
      <c r="T70" s="9">
        <f t="shared" si="31"/>
        <v>17.953978619407724</v>
      </c>
      <c r="U70" s="9">
        <f t="shared" si="31"/>
        <v>17.953978619407724</v>
      </c>
      <c r="V70" s="9">
        <f t="shared" si="31"/>
        <v>17.953978619407724</v>
      </c>
      <c r="W70" s="9">
        <f t="shared" si="31"/>
        <v>17.953978619407724</v>
      </c>
      <c r="X70" s="9">
        <f t="shared" si="31"/>
        <v>17.953978619407724</v>
      </c>
      <c r="Y70" s="9">
        <f t="shared" si="31"/>
        <v>17.953978619407724</v>
      </c>
      <c r="Z70" s="9">
        <f t="shared" si="31"/>
        <v>17.953978619407724</v>
      </c>
    </row>
    <row r="71" spans="1:26" x14ac:dyDescent="0.15">
      <c r="A71" s="4" t="s">
        <v>55</v>
      </c>
      <c r="B71" s="2">
        <f t="shared" ref="B71:Z71" si="32">B68-B70</f>
        <v>0</v>
      </c>
      <c r="C71" s="2">
        <f t="shared" si="32"/>
        <v>0</v>
      </c>
      <c r="D71" s="2">
        <f t="shared" si="32"/>
        <v>0</v>
      </c>
      <c r="E71" s="2">
        <f>E68-E70</f>
        <v>3.0077380900000037</v>
      </c>
      <c r="F71" s="2">
        <f t="shared" si="32"/>
        <v>6.5576699650000023</v>
      </c>
      <c r="G71" s="2">
        <f t="shared" si="32"/>
        <v>10.462595027499999</v>
      </c>
      <c r="H71" s="2">
        <f t="shared" si="32"/>
        <v>14.758012596250003</v>
      </c>
      <c r="I71" s="2">
        <f t="shared" si="32"/>
        <v>19.482971921875013</v>
      </c>
      <c r="J71" s="2">
        <f t="shared" si="32"/>
        <v>-8.5258676181524962</v>
      </c>
      <c r="K71" s="2">
        <f t="shared" si="32"/>
        <v>-6.1292963139677461</v>
      </c>
      <c r="L71" s="2">
        <f t="shared" si="32"/>
        <v>-3.4930678793645185</v>
      </c>
      <c r="M71" s="2">
        <f t="shared" si="32"/>
        <v>-0.59321660130096576</v>
      </c>
      <c r="N71" s="2">
        <f t="shared" si="32"/>
        <v>2.596619804568939</v>
      </c>
      <c r="O71" s="2">
        <f t="shared" si="32"/>
        <v>6.1054398510258387</v>
      </c>
      <c r="P71" s="2">
        <f t="shared" si="32"/>
        <v>9.9651419021284244</v>
      </c>
      <c r="Q71" s="2">
        <f t="shared" si="32"/>
        <v>14.210814158341265</v>
      </c>
      <c r="R71" s="2">
        <f t="shared" si="32"/>
        <v>18.881053640175395</v>
      </c>
      <c r="S71" s="2">
        <f t="shared" si="32"/>
        <v>24.018317070192936</v>
      </c>
      <c r="T71" s="2">
        <f t="shared" si="32"/>
        <v>29.669306843212237</v>
      </c>
      <c r="U71" s="2">
        <f t="shared" si="32"/>
        <v>29.669306843212237</v>
      </c>
      <c r="V71" s="2">
        <f t="shared" si="32"/>
        <v>29.669306843212237</v>
      </c>
      <c r="W71" s="2">
        <f t="shared" si="32"/>
        <v>29.669306843212237</v>
      </c>
      <c r="X71" s="2">
        <f t="shared" si="32"/>
        <v>29.669306843212237</v>
      </c>
      <c r="Y71" s="2">
        <f t="shared" si="32"/>
        <v>29.669306843212237</v>
      </c>
      <c r="Z71" s="2">
        <f t="shared" si="32"/>
        <v>29.669306843212237</v>
      </c>
    </row>
    <row r="72" spans="1:26" x14ac:dyDescent="0.15">
      <c r="A72" s="4" t="s">
        <v>56</v>
      </c>
      <c r="B72" s="2">
        <f>B59*B69</f>
        <v>0</v>
      </c>
      <c r="C72" s="2">
        <f>C59*C69</f>
        <v>0</v>
      </c>
      <c r="D72" s="2">
        <f>D59*D69</f>
        <v>0</v>
      </c>
      <c r="E72" s="2">
        <f>E59*E69</f>
        <v>42.223973610000002</v>
      </c>
      <c r="F72" s="2">
        <f>F59*F69</f>
        <v>42.223973610000002</v>
      </c>
      <c r="G72" s="2">
        <f>G59*G69</f>
        <v>42.223973610000002</v>
      </c>
      <c r="H72" s="2">
        <f>H59*H69</f>
        <v>42.223973610000002</v>
      </c>
      <c r="I72" s="2">
        <f>I59*I69</f>
        <v>42.223973610000002</v>
      </c>
      <c r="J72" s="2">
        <f>J59*J69</f>
        <v>6.0319962299999998</v>
      </c>
      <c r="K72" s="2">
        <f>K59*K69</f>
        <v>6.0319962299999998</v>
      </c>
      <c r="L72" s="2">
        <f>L59*L69</f>
        <v>6.0319962299999998</v>
      </c>
      <c r="M72" s="2">
        <f>M59*M69</f>
        <v>6.0319962299999998</v>
      </c>
      <c r="N72" s="2">
        <f>N59*N69</f>
        <v>6.0319962299999998</v>
      </c>
      <c r="O72" s="2">
        <f>O59*O69</f>
        <v>6.0319962299999998</v>
      </c>
      <c r="P72" s="2">
        <f>P59*P69</f>
        <v>6.0319962299999998</v>
      </c>
      <c r="Q72" s="2">
        <f>Q59*Q69</f>
        <v>6.0319962299999998</v>
      </c>
      <c r="R72" s="2">
        <f>R59*R69</f>
        <v>6.0319962299999998</v>
      </c>
      <c r="S72" s="2">
        <f>S59*S69</f>
        <v>6.0319962299999998</v>
      </c>
      <c r="T72" s="2">
        <f>T59*T69</f>
        <v>6.0319962299999998</v>
      </c>
      <c r="U72" s="2">
        <f>U59*U69</f>
        <v>6.0319962299999998</v>
      </c>
      <c r="V72" s="2">
        <f>V59*V69</f>
        <v>6.0319962299999998</v>
      </c>
      <c r="W72" s="2">
        <f>W59*W69</f>
        <v>6.0319962299999998</v>
      </c>
      <c r="X72" s="2">
        <f>X59*X69</f>
        <v>6.0319962299999998</v>
      </c>
      <c r="Y72" s="2">
        <f>Y59*Y69</f>
        <v>0</v>
      </c>
      <c r="Z72" s="2">
        <f>Z59*Z69</f>
        <v>0</v>
      </c>
    </row>
    <row r="73" spans="1:26" x14ac:dyDescent="0.15">
      <c r="A73" s="4" t="s">
        <v>23</v>
      </c>
      <c r="B73" s="2">
        <f>B71-B55+B72</f>
        <v>-143.85</v>
      </c>
      <c r="C73" s="2">
        <f>C71-C55+C72</f>
        <v>-503.61</v>
      </c>
      <c r="D73" s="2">
        <f>D71-D55+D72</f>
        <v>-71.97</v>
      </c>
      <c r="E73" s="2">
        <f>E71-E55+E72</f>
        <v>45.231711700000005</v>
      </c>
      <c r="F73" s="2">
        <f>F71-F55+F72</f>
        <v>48.781643575000004</v>
      </c>
      <c r="G73" s="2">
        <f>G71-G55+G72</f>
        <v>52.686568637500002</v>
      </c>
      <c r="H73" s="2">
        <f>H71-H55+H72</f>
        <v>56.981986206250006</v>
      </c>
      <c r="I73" s="2">
        <f>I71-I55+I72</f>
        <v>61.706945531875014</v>
      </c>
      <c r="J73" s="2">
        <f>J71-J55+J72</f>
        <v>-2.4938713881524963</v>
      </c>
      <c r="K73" s="2">
        <f>K71-K55+K72</f>
        <v>-9.7300083967746254E-2</v>
      </c>
      <c r="L73" s="2">
        <f>L71-L55+L72</f>
        <v>2.5389283506354814</v>
      </c>
      <c r="M73" s="2">
        <f>M71-M55+M72</f>
        <v>5.4387796286990344</v>
      </c>
      <c r="N73" s="2">
        <f>N71-N55+N72</f>
        <v>8.6286160345689389</v>
      </c>
      <c r="O73" s="2">
        <f>O71-O55+O72</f>
        <v>12.137436081025839</v>
      </c>
      <c r="P73" s="2">
        <f>P71-P55+P72</f>
        <v>15.997138132128423</v>
      </c>
      <c r="Q73" s="2">
        <f>Q71-Q55+Q72</f>
        <v>20.242810388341265</v>
      </c>
      <c r="R73" s="2">
        <f>R71-R55+R72</f>
        <v>24.913049870175396</v>
      </c>
      <c r="S73" s="2">
        <f>S71-S55+S72</f>
        <v>30.050313300192936</v>
      </c>
      <c r="T73" s="2">
        <f>T71-T55+T72</f>
        <v>35.701303073212237</v>
      </c>
      <c r="U73" s="2">
        <f>U71-U55+U72</f>
        <v>35.701303073212237</v>
      </c>
      <c r="V73" s="2">
        <f>V71-V55+V72</f>
        <v>35.701303073212237</v>
      </c>
      <c r="W73" s="2">
        <f>W71-W55+W72</f>
        <v>35.701303073212237</v>
      </c>
      <c r="X73" s="2">
        <f>X71-X55+X72</f>
        <v>35.701303073212237</v>
      </c>
      <c r="Y73" s="2">
        <f>Y71-Y55+Y72</f>
        <v>29.669306843212237</v>
      </c>
      <c r="Z73" s="2">
        <f>Z71-Z55+Z72</f>
        <v>29.669306843212237</v>
      </c>
    </row>
    <row r="74" spans="1:26" x14ac:dyDescent="0.15">
      <c r="A74" s="2" t="s">
        <v>24</v>
      </c>
      <c r="B74" s="7">
        <v>0.1</v>
      </c>
      <c r="C74" s="7">
        <v>0.1</v>
      </c>
      <c r="D74" s="7">
        <v>0.1</v>
      </c>
      <c r="E74" s="7">
        <v>0.1</v>
      </c>
      <c r="F74" s="7">
        <v>0.1</v>
      </c>
      <c r="G74" s="7">
        <v>0.1</v>
      </c>
      <c r="H74" s="7">
        <v>0.1</v>
      </c>
      <c r="I74" s="7">
        <v>0.1</v>
      </c>
      <c r="J74" s="7">
        <v>0.1</v>
      </c>
      <c r="K74" s="7">
        <v>0.1</v>
      </c>
      <c r="L74" s="7">
        <v>0.1</v>
      </c>
      <c r="M74" s="7">
        <v>0.1</v>
      </c>
      <c r="N74" s="7">
        <v>0.1</v>
      </c>
      <c r="O74" s="7">
        <v>0.1</v>
      </c>
      <c r="P74" s="7">
        <v>0.1</v>
      </c>
      <c r="Q74" s="7">
        <v>0.1</v>
      </c>
      <c r="R74" s="7">
        <v>0.1</v>
      </c>
      <c r="S74" s="7">
        <v>0.1</v>
      </c>
      <c r="T74" s="7">
        <v>0.1</v>
      </c>
      <c r="U74" s="7">
        <v>0.1</v>
      </c>
      <c r="V74" s="7">
        <v>0.1</v>
      </c>
      <c r="W74" s="7">
        <v>0.1</v>
      </c>
      <c r="X74" s="7">
        <v>0.1</v>
      </c>
      <c r="Y74" s="7">
        <v>0.1</v>
      </c>
      <c r="Z74" s="7">
        <v>0.1</v>
      </c>
    </row>
    <row r="75" spans="1:26" x14ac:dyDescent="0.15">
      <c r="A75" s="4" t="s">
        <v>25</v>
      </c>
      <c r="B75" s="2">
        <f>B73/(1+B74)^(B38-$B$3)</f>
        <v>-143.85</v>
      </c>
      <c r="C75" s="2">
        <f>C73/(1+C74)^(C38-$B$3)</f>
        <v>-457.82727272727271</v>
      </c>
      <c r="D75" s="2">
        <f>D73/(1+D74)^(D38-$B$3)</f>
        <v>-59.479338842975196</v>
      </c>
      <c r="E75" s="2">
        <f>E73/(1+E74)^(E38-$B$3)</f>
        <v>33.983254470323061</v>
      </c>
      <c r="F75" s="2">
        <f>F73/(1+F74)^(F38-$B$3)</f>
        <v>33.318518936548045</v>
      </c>
      <c r="G75" s="2">
        <f>G73/(1+G74)^(G38-$B$3)</f>
        <v>32.714213905843479</v>
      </c>
      <c r="H75" s="2">
        <f>H73/(1+H74)^(H38-$B$3)</f>
        <v>32.16484569611206</v>
      </c>
      <c r="I75" s="2">
        <f>I73/(1+I74)^(I38-$B$3)</f>
        <v>31.66542005090168</v>
      </c>
      <c r="J75" s="2">
        <f>J73/(1+J74)^(J38-$B$3)</f>
        <v>-1.1634094078670316</v>
      </c>
      <c r="K75" s="2">
        <f>K73/(1+K74)^(K38-$B$3)</f>
        <v>-4.1264733878163963E-2</v>
      </c>
      <c r="L75" s="2">
        <f>L73/(1+L74)^(L38-$B$3)</f>
        <v>0.97886678792989834</v>
      </c>
      <c r="M75" s="2">
        <f>M73/(1+M74)^(M38-$B$3)</f>
        <v>1.9062590804826829</v>
      </c>
      <c r="N75" s="2">
        <f>N73/(1+N74)^(N38-$B$3)</f>
        <v>2.7493429828033951</v>
      </c>
      <c r="O75" s="2">
        <f>O73/(1+O74)^(O38-$B$3)</f>
        <v>3.5157828940040443</v>
      </c>
      <c r="P75" s="2">
        <f>P73/(1+P74)^(P38-$B$3)</f>
        <v>4.2125464496409952</v>
      </c>
      <c r="Q75" s="2">
        <f>Q73/(1+Q74)^(Q38-$B$3)</f>
        <v>4.8459678638564059</v>
      </c>
      <c r="R75" s="2">
        <f>R73/(1+R74)^(R38-$B$3)</f>
        <v>5.421805513143144</v>
      </c>
      <c r="S75" s="2">
        <f>S73/(1+S74)^(S38-$B$3)</f>
        <v>5.9452942852219959</v>
      </c>
      <c r="T75" s="2">
        <f>T73/(1+T74)^(T38-$B$3)</f>
        <v>6.4211931689300439</v>
      </c>
      <c r="U75" s="2">
        <f>U73/(1+U74)^(U38-$B$3)</f>
        <v>5.8374483353909472</v>
      </c>
      <c r="V75" s="2">
        <f>V73/(1+V74)^(V38-$B$3)</f>
        <v>5.3067712139917704</v>
      </c>
      <c r="W75" s="2">
        <f>W73/(1+W74)^(W38-$B$3)</f>
        <v>4.824337467265245</v>
      </c>
      <c r="X75" s="2">
        <f>X73/(1+X74)^(X38-$B$3)</f>
        <v>4.385761333877495</v>
      </c>
      <c r="Y75" s="2">
        <f>Y73/(1+Y74)^(Y38-$B$3)</f>
        <v>3.3134135312822037</v>
      </c>
      <c r="Z75" s="2">
        <f>Z73/(1+Z74)^(Z38-$B$3)</f>
        <v>3.0121941193474582</v>
      </c>
    </row>
    <row r="77" spans="1:26" x14ac:dyDescent="0.15">
      <c r="A77" s="4" t="s">
        <v>39</v>
      </c>
      <c r="B77" s="2">
        <f>SUM(B75:Z75)</f>
        <v>-435.83804762509698</v>
      </c>
    </row>
    <row r="84" spans="1:26" ht="25.5" x14ac:dyDescent="0.15">
      <c r="A84" s="10" t="s">
        <v>40</v>
      </c>
    </row>
    <row r="85" spans="1:26" ht="20.25" x14ac:dyDescent="0.15">
      <c r="A85" s="11" t="s">
        <v>41</v>
      </c>
      <c r="B85" s="9"/>
      <c r="C85" s="9"/>
      <c r="D85" s="9"/>
      <c r="E85" s="9"/>
      <c r="F85" s="9"/>
    </row>
    <row r="86" spans="1:26" x14ac:dyDescent="0.15">
      <c r="A86" s="2" t="s">
        <v>2</v>
      </c>
      <c r="B86" s="2">
        <v>1992</v>
      </c>
      <c r="C86" s="2">
        <v>1993</v>
      </c>
      <c r="D86" s="2">
        <v>1994</v>
      </c>
      <c r="E86" s="2">
        <v>1995</v>
      </c>
      <c r="F86" s="2">
        <v>1996</v>
      </c>
      <c r="G86" s="2">
        <v>1997</v>
      </c>
      <c r="H86" s="2">
        <v>1998</v>
      </c>
      <c r="I86" s="2">
        <v>1999</v>
      </c>
      <c r="J86" s="2">
        <v>2000</v>
      </c>
      <c r="K86" s="2">
        <v>2001</v>
      </c>
      <c r="L86" s="2">
        <v>2002</v>
      </c>
      <c r="M86" s="2">
        <v>2003</v>
      </c>
      <c r="N86" s="2">
        <v>2004</v>
      </c>
      <c r="O86" s="2">
        <v>2005</v>
      </c>
      <c r="P86" s="2">
        <v>2006</v>
      </c>
      <c r="Q86" s="2">
        <v>2007</v>
      </c>
      <c r="R86" s="2">
        <v>2008</v>
      </c>
      <c r="S86" s="2">
        <v>2009</v>
      </c>
      <c r="T86" s="2">
        <v>2010</v>
      </c>
      <c r="U86" s="2">
        <v>2011</v>
      </c>
      <c r="V86" s="2">
        <v>2012</v>
      </c>
      <c r="W86" s="2">
        <v>2013</v>
      </c>
      <c r="X86" s="2">
        <v>2014</v>
      </c>
      <c r="Y86" s="2">
        <v>2015</v>
      </c>
      <c r="Z86" s="2">
        <v>2016</v>
      </c>
    </row>
    <row r="87" spans="1:26" x14ac:dyDescent="0.15">
      <c r="A87" s="2" t="s">
        <v>3</v>
      </c>
      <c r="B87" s="2">
        <v>21551</v>
      </c>
      <c r="C87" s="2">
        <v>21551</v>
      </c>
      <c r="D87" s="2">
        <v>21551</v>
      </c>
      <c r="E87" s="2">
        <v>21551</v>
      </c>
      <c r="F87" s="2">
        <v>21551</v>
      </c>
      <c r="G87" s="2">
        <v>21551</v>
      </c>
      <c r="H87" s="2">
        <v>21551</v>
      </c>
      <c r="I87" s="2">
        <v>21551</v>
      </c>
      <c r="J87" s="2">
        <v>21551</v>
      </c>
      <c r="K87" s="2">
        <v>21551</v>
      </c>
      <c r="L87" s="2">
        <v>21551</v>
      </c>
      <c r="M87" s="2">
        <v>21551</v>
      </c>
      <c r="N87" s="2">
        <v>21551</v>
      </c>
      <c r="O87" s="2">
        <v>21551</v>
      </c>
      <c r="P87" s="2">
        <v>21551</v>
      </c>
      <c r="Q87" s="2">
        <v>21551</v>
      </c>
      <c r="R87" s="2">
        <v>21551</v>
      </c>
      <c r="S87" s="2">
        <v>21551</v>
      </c>
      <c r="T87" s="2">
        <v>21551</v>
      </c>
      <c r="U87" s="2">
        <v>21551</v>
      </c>
      <c r="V87" s="2">
        <v>21551</v>
      </c>
      <c r="W87" s="2">
        <v>21551</v>
      </c>
      <c r="X87" s="2">
        <v>21551</v>
      </c>
      <c r="Y87" s="2">
        <v>21551</v>
      </c>
      <c r="Z87" s="2">
        <v>21551</v>
      </c>
    </row>
    <row r="88" spans="1:26" x14ac:dyDescent="0.15">
      <c r="A88" s="2" t="s">
        <v>4</v>
      </c>
      <c r="B88" s="2">
        <v>5.6000000000000001E-2</v>
      </c>
      <c r="C88" s="2">
        <v>5.6000000000000001E-2</v>
      </c>
      <c r="D88" s="2">
        <v>5.6000000000000001E-2</v>
      </c>
      <c r="E88" s="2">
        <v>5.6000000000000001E-2</v>
      </c>
      <c r="F88" s="2">
        <v>5.6000000000000001E-2</v>
      </c>
      <c r="G88" s="2">
        <v>5.6000000000000001E-2</v>
      </c>
      <c r="H88" s="2">
        <v>5.6000000000000001E-2</v>
      </c>
      <c r="I88" s="2">
        <v>5.6000000000000001E-2</v>
      </c>
      <c r="J88" s="2">
        <v>5.6000000000000001E-2</v>
      </c>
      <c r="K88" s="2">
        <v>5.6000000000000001E-2</v>
      </c>
      <c r="L88" s="2">
        <v>5.6000000000000001E-2</v>
      </c>
      <c r="M88" s="2">
        <v>5.6000000000000001E-2</v>
      </c>
      <c r="N88" s="2">
        <v>5.6000000000000001E-2</v>
      </c>
      <c r="O88" s="2">
        <v>5.6000000000000001E-2</v>
      </c>
      <c r="P88" s="2">
        <v>5.6000000000000001E-2</v>
      </c>
      <c r="Q88" s="2">
        <v>5.6000000000000001E-2</v>
      </c>
      <c r="R88" s="2">
        <v>5.6000000000000001E-2</v>
      </c>
      <c r="S88" s="2">
        <v>5.6000000000000001E-2</v>
      </c>
      <c r="T88" s="2">
        <v>5.6000000000000001E-2</v>
      </c>
      <c r="U88" s="2">
        <v>5.6000000000000001E-2</v>
      </c>
      <c r="V88" s="2">
        <v>5.6000000000000001E-2</v>
      </c>
      <c r="W88" s="2">
        <v>5.6000000000000001E-2</v>
      </c>
      <c r="X88" s="2">
        <v>5.6000000000000001E-2</v>
      </c>
      <c r="Y88" s="2">
        <v>5.6000000000000001E-2</v>
      </c>
      <c r="Z88" s="2">
        <v>5.6000000000000001E-2</v>
      </c>
    </row>
    <row r="89" spans="1:26" x14ac:dyDescent="0.15">
      <c r="A89" s="14" t="s">
        <v>5</v>
      </c>
      <c r="B89" s="2">
        <f t="shared" ref="B89:Z89" si="33">B87*B88</f>
        <v>1206.856</v>
      </c>
      <c r="C89" s="2">
        <f t="shared" si="33"/>
        <v>1206.856</v>
      </c>
      <c r="D89" s="2">
        <f t="shared" si="33"/>
        <v>1206.856</v>
      </c>
      <c r="E89" s="2">
        <f t="shared" si="33"/>
        <v>1206.856</v>
      </c>
      <c r="F89" s="2">
        <f t="shared" si="33"/>
        <v>1206.856</v>
      </c>
      <c r="G89" s="2">
        <f t="shared" si="33"/>
        <v>1206.856</v>
      </c>
      <c r="H89" s="2">
        <f t="shared" si="33"/>
        <v>1206.856</v>
      </c>
      <c r="I89" s="2">
        <f t="shared" si="33"/>
        <v>1206.856</v>
      </c>
      <c r="J89" s="2">
        <f t="shared" si="33"/>
        <v>1206.856</v>
      </c>
      <c r="K89" s="2">
        <f t="shared" si="33"/>
        <v>1206.856</v>
      </c>
      <c r="L89" s="2">
        <f t="shared" si="33"/>
        <v>1206.856</v>
      </c>
      <c r="M89" s="2">
        <f t="shared" si="33"/>
        <v>1206.856</v>
      </c>
      <c r="N89" s="2">
        <f t="shared" si="33"/>
        <v>1206.856</v>
      </c>
      <c r="O89" s="2">
        <f t="shared" si="33"/>
        <v>1206.856</v>
      </c>
      <c r="P89" s="2">
        <f t="shared" si="33"/>
        <v>1206.856</v>
      </c>
      <c r="Q89" s="2">
        <f t="shared" si="33"/>
        <v>1206.856</v>
      </c>
      <c r="R89" s="2">
        <f t="shared" si="33"/>
        <v>1206.856</v>
      </c>
      <c r="S89" s="2">
        <f t="shared" si="33"/>
        <v>1206.856</v>
      </c>
      <c r="T89" s="2">
        <f t="shared" si="33"/>
        <v>1206.856</v>
      </c>
      <c r="U89" s="2">
        <f t="shared" si="33"/>
        <v>1206.856</v>
      </c>
      <c r="V89" s="2">
        <f t="shared" si="33"/>
        <v>1206.856</v>
      </c>
      <c r="W89" s="2">
        <f t="shared" si="33"/>
        <v>1206.856</v>
      </c>
      <c r="X89" s="2">
        <f t="shared" si="33"/>
        <v>1206.856</v>
      </c>
      <c r="Y89" s="2">
        <f t="shared" si="33"/>
        <v>1206.856</v>
      </c>
      <c r="Z89" s="2">
        <f t="shared" si="33"/>
        <v>1206.856</v>
      </c>
    </row>
    <row r="90" spans="1:26" x14ac:dyDescent="0.15">
      <c r="A90" s="2" t="s">
        <v>6</v>
      </c>
      <c r="B90" s="2">
        <v>41.46</v>
      </c>
      <c r="C90" s="2">
        <v>41.46</v>
      </c>
      <c r="D90" s="2">
        <v>41.46</v>
      </c>
      <c r="E90" s="2">
        <v>41.46</v>
      </c>
      <c r="F90" s="2">
        <v>29.82</v>
      </c>
      <c r="G90" s="2">
        <v>29.82</v>
      </c>
      <c r="H90" s="2">
        <v>29.82</v>
      </c>
      <c r="I90" s="2">
        <v>29.82</v>
      </c>
      <c r="J90" s="2">
        <v>29.82</v>
      </c>
      <c r="K90" s="2">
        <v>29.82</v>
      </c>
      <c r="L90" s="2">
        <v>29.82</v>
      </c>
      <c r="M90" s="2">
        <v>29.82</v>
      </c>
      <c r="N90" s="2">
        <v>29.82</v>
      </c>
      <c r="O90" s="2">
        <v>29.82</v>
      </c>
      <c r="P90" s="2">
        <v>29.82</v>
      </c>
      <c r="Q90" s="2">
        <v>29.82</v>
      </c>
      <c r="R90" s="2">
        <v>29.82</v>
      </c>
      <c r="S90" s="2">
        <v>29.82</v>
      </c>
      <c r="T90" s="2">
        <v>29.82</v>
      </c>
      <c r="U90" s="2">
        <v>29.82</v>
      </c>
      <c r="V90" s="2">
        <v>29.82</v>
      </c>
      <c r="W90" s="2">
        <v>29.82</v>
      </c>
      <c r="X90" s="2">
        <v>29.82</v>
      </c>
      <c r="Y90" s="2">
        <v>29.82</v>
      </c>
      <c r="Z90" s="2">
        <v>29.82</v>
      </c>
    </row>
    <row r="91" spans="1:26" x14ac:dyDescent="0.15">
      <c r="A91" s="2" t="s">
        <v>7</v>
      </c>
      <c r="B91" s="2">
        <v>8.3379999999999992</v>
      </c>
      <c r="C91" s="2">
        <v>8.3379999999999992</v>
      </c>
      <c r="D91" s="2">
        <v>8.3379999999999992</v>
      </c>
      <c r="E91" s="2">
        <v>8.3379999999999992</v>
      </c>
      <c r="F91" s="2">
        <v>8.3379999999999992</v>
      </c>
      <c r="G91" s="2">
        <v>8.3379999999999992</v>
      </c>
      <c r="H91" s="2">
        <v>8.3379999999999992</v>
      </c>
      <c r="I91" s="2">
        <v>8.3379999999999992</v>
      </c>
      <c r="J91" s="2">
        <v>8.3379999999999992</v>
      </c>
      <c r="K91" s="2">
        <v>8.3379999999999992</v>
      </c>
      <c r="L91" s="2">
        <v>8.3379999999999992</v>
      </c>
      <c r="M91" s="2">
        <v>8.3379999999999992</v>
      </c>
      <c r="N91" s="2">
        <v>8.3379999999999992</v>
      </c>
      <c r="O91" s="2">
        <v>8.3379999999999992</v>
      </c>
      <c r="P91" s="2">
        <v>8.3379999999999992</v>
      </c>
      <c r="Q91" s="2">
        <v>8.3379999999999992</v>
      </c>
      <c r="R91" s="2">
        <v>8.3379999999999992</v>
      </c>
      <c r="S91" s="2">
        <v>8.3379999999999992</v>
      </c>
      <c r="T91" s="2">
        <v>8.3379999999999992</v>
      </c>
      <c r="U91" s="2">
        <v>8.3379999999999992</v>
      </c>
      <c r="V91" s="2">
        <v>8.3379999999999992</v>
      </c>
      <c r="W91" s="2">
        <v>8.3379999999999992</v>
      </c>
      <c r="X91" s="2">
        <v>8.3379999999999992</v>
      </c>
      <c r="Y91" s="2">
        <v>8.3379999999999992</v>
      </c>
      <c r="Z91" s="2">
        <v>8.3379999999999992</v>
      </c>
    </row>
    <row r="92" spans="1:26" x14ac:dyDescent="0.15">
      <c r="A92" s="14" t="s">
        <v>8</v>
      </c>
      <c r="B92" s="2">
        <f t="shared" ref="B92:Z92" si="34">B90*B91</f>
        <v>345.69347999999997</v>
      </c>
      <c r="C92" s="2">
        <f t="shared" si="34"/>
        <v>345.69347999999997</v>
      </c>
      <c r="D92" s="2">
        <f t="shared" si="34"/>
        <v>345.69347999999997</v>
      </c>
      <c r="E92" s="2">
        <f t="shared" si="34"/>
        <v>345.69347999999997</v>
      </c>
      <c r="F92" s="2">
        <f t="shared" si="34"/>
        <v>248.63915999999998</v>
      </c>
      <c r="G92" s="2">
        <f t="shared" si="34"/>
        <v>248.63915999999998</v>
      </c>
      <c r="H92" s="2">
        <f t="shared" si="34"/>
        <v>248.63915999999998</v>
      </c>
      <c r="I92" s="2">
        <f t="shared" si="34"/>
        <v>248.63915999999998</v>
      </c>
      <c r="J92" s="2">
        <f t="shared" si="34"/>
        <v>248.63915999999998</v>
      </c>
      <c r="K92" s="2">
        <f t="shared" si="34"/>
        <v>248.63915999999998</v>
      </c>
      <c r="L92" s="2">
        <f t="shared" si="34"/>
        <v>248.63915999999998</v>
      </c>
      <c r="M92" s="2">
        <f t="shared" si="34"/>
        <v>248.63915999999998</v>
      </c>
      <c r="N92" s="2">
        <f t="shared" si="34"/>
        <v>248.63915999999998</v>
      </c>
      <c r="O92" s="2">
        <f t="shared" si="34"/>
        <v>248.63915999999998</v>
      </c>
      <c r="P92" s="2">
        <f t="shared" si="34"/>
        <v>248.63915999999998</v>
      </c>
      <c r="Q92" s="2">
        <f t="shared" si="34"/>
        <v>248.63915999999998</v>
      </c>
      <c r="R92" s="2">
        <f t="shared" si="34"/>
        <v>248.63915999999998</v>
      </c>
      <c r="S92" s="2">
        <f t="shared" si="34"/>
        <v>248.63915999999998</v>
      </c>
      <c r="T92" s="2">
        <f t="shared" si="34"/>
        <v>248.63915999999998</v>
      </c>
      <c r="U92" s="2">
        <f t="shared" si="34"/>
        <v>248.63915999999998</v>
      </c>
      <c r="V92" s="2">
        <f t="shared" si="34"/>
        <v>248.63915999999998</v>
      </c>
      <c r="W92" s="2">
        <f t="shared" si="34"/>
        <v>248.63915999999998</v>
      </c>
      <c r="X92" s="2">
        <f t="shared" si="34"/>
        <v>248.63915999999998</v>
      </c>
      <c r="Y92" s="2">
        <f t="shared" si="34"/>
        <v>248.63915999999998</v>
      </c>
      <c r="Z92" s="2">
        <f t="shared" si="34"/>
        <v>248.63915999999998</v>
      </c>
    </row>
    <row r="93" spans="1:26" x14ac:dyDescent="0.15">
      <c r="A93" s="2" t="s">
        <v>9</v>
      </c>
      <c r="B93" s="2">
        <v>2.81E-3</v>
      </c>
      <c r="C93" s="2">
        <v>2.81E-3</v>
      </c>
      <c r="D93" s="2">
        <v>2.81E-3</v>
      </c>
      <c r="E93" s="2">
        <v>2.81E-3</v>
      </c>
      <c r="F93" s="2">
        <v>2.81E-3</v>
      </c>
      <c r="G93" s="2">
        <v>2.81E-3</v>
      </c>
      <c r="H93" s="2">
        <v>2.81E-3</v>
      </c>
      <c r="I93" s="2">
        <v>2.81E-3</v>
      </c>
      <c r="J93" s="2">
        <v>2.81E-3</v>
      </c>
      <c r="K93" s="2">
        <v>2.81E-3</v>
      </c>
      <c r="L93" s="2">
        <v>2.81E-3</v>
      </c>
      <c r="M93" s="2">
        <v>2.81E-3</v>
      </c>
      <c r="N93" s="2">
        <v>2.81E-3</v>
      </c>
      <c r="O93" s="2">
        <v>2.81E-3</v>
      </c>
      <c r="P93" s="2">
        <v>2.81E-3</v>
      </c>
      <c r="Q93" s="2">
        <v>2.81E-3</v>
      </c>
      <c r="R93" s="2">
        <v>2.81E-3</v>
      </c>
      <c r="S93" s="2">
        <v>2.81E-3</v>
      </c>
      <c r="T93" s="2">
        <v>2.81E-3</v>
      </c>
      <c r="U93" s="2">
        <v>2.81E-3</v>
      </c>
      <c r="V93" s="2">
        <v>2.81E-3</v>
      </c>
      <c r="W93" s="2">
        <v>2.81E-3</v>
      </c>
      <c r="X93" s="2">
        <v>2.81E-3</v>
      </c>
      <c r="Y93" s="2">
        <v>2.81E-3</v>
      </c>
      <c r="Z93" s="2">
        <v>2.81E-3</v>
      </c>
    </row>
    <row r="94" spans="1:26" x14ac:dyDescent="0.15">
      <c r="A94" s="4" t="s">
        <v>10</v>
      </c>
      <c r="B94" s="2">
        <f t="shared" ref="B94:Z94" si="35">B87*B93</f>
        <v>60.558309999999999</v>
      </c>
      <c r="C94" s="2">
        <f t="shared" si="35"/>
        <v>60.558309999999999</v>
      </c>
      <c r="D94" s="2">
        <f t="shared" si="35"/>
        <v>60.558309999999999</v>
      </c>
      <c r="E94" s="2">
        <f t="shared" si="35"/>
        <v>60.558309999999999</v>
      </c>
      <c r="F94" s="2">
        <f t="shared" si="35"/>
        <v>60.558309999999999</v>
      </c>
      <c r="G94" s="2">
        <f t="shared" si="35"/>
        <v>60.558309999999999</v>
      </c>
      <c r="H94" s="2">
        <f t="shared" si="35"/>
        <v>60.558309999999999</v>
      </c>
      <c r="I94" s="2">
        <f t="shared" si="35"/>
        <v>60.558309999999999</v>
      </c>
      <c r="J94" s="2">
        <f t="shared" si="35"/>
        <v>60.558309999999999</v>
      </c>
      <c r="K94" s="2">
        <f t="shared" si="35"/>
        <v>60.558309999999999</v>
      </c>
      <c r="L94" s="2">
        <f t="shared" si="35"/>
        <v>60.558309999999999</v>
      </c>
      <c r="M94" s="2">
        <f t="shared" si="35"/>
        <v>60.558309999999999</v>
      </c>
      <c r="N94" s="2">
        <f t="shared" si="35"/>
        <v>60.558309999999999</v>
      </c>
      <c r="O94" s="2">
        <f t="shared" si="35"/>
        <v>60.558309999999999</v>
      </c>
      <c r="P94" s="2">
        <f t="shared" si="35"/>
        <v>60.558309999999999</v>
      </c>
      <c r="Q94" s="2">
        <f t="shared" si="35"/>
        <v>60.558309999999999</v>
      </c>
      <c r="R94" s="2">
        <f t="shared" si="35"/>
        <v>60.558309999999999</v>
      </c>
      <c r="S94" s="2">
        <f t="shared" si="35"/>
        <v>60.558309999999999</v>
      </c>
      <c r="T94" s="2">
        <f t="shared" si="35"/>
        <v>60.558309999999999</v>
      </c>
      <c r="U94" s="2">
        <f t="shared" si="35"/>
        <v>60.558309999999999</v>
      </c>
      <c r="V94" s="2">
        <f t="shared" si="35"/>
        <v>60.558309999999999</v>
      </c>
      <c r="W94" s="2">
        <f t="shared" si="35"/>
        <v>60.558309999999999</v>
      </c>
      <c r="X94" s="2">
        <f t="shared" si="35"/>
        <v>60.558309999999999</v>
      </c>
      <c r="Y94" s="2">
        <f t="shared" si="35"/>
        <v>60.558309999999999</v>
      </c>
      <c r="Z94" s="2">
        <f t="shared" si="35"/>
        <v>60.558309999999999</v>
      </c>
    </row>
    <row r="95" spans="1:26" x14ac:dyDescent="0.15">
      <c r="A95" s="14" t="s">
        <v>11</v>
      </c>
      <c r="B95" s="2">
        <f t="shared" ref="B95:Z95" si="36">B89-B92-B94</f>
        <v>800.60421000000008</v>
      </c>
      <c r="C95" s="2">
        <f t="shared" si="36"/>
        <v>800.60421000000008</v>
      </c>
      <c r="D95" s="2">
        <f t="shared" si="36"/>
        <v>800.60421000000008</v>
      </c>
      <c r="E95" s="2">
        <f t="shared" si="36"/>
        <v>800.60421000000008</v>
      </c>
      <c r="F95" s="2">
        <f t="shared" si="36"/>
        <v>897.65853000000004</v>
      </c>
      <c r="G95" s="2">
        <f t="shared" si="36"/>
        <v>897.65853000000004</v>
      </c>
      <c r="H95" s="2">
        <f t="shared" si="36"/>
        <v>897.65853000000004</v>
      </c>
      <c r="I95" s="2">
        <f t="shared" si="36"/>
        <v>897.65853000000004</v>
      </c>
      <c r="J95" s="2">
        <f t="shared" si="36"/>
        <v>897.65853000000004</v>
      </c>
      <c r="K95" s="2">
        <f t="shared" si="36"/>
        <v>897.65853000000004</v>
      </c>
      <c r="L95" s="2">
        <f t="shared" si="36"/>
        <v>897.65853000000004</v>
      </c>
      <c r="M95" s="2">
        <f t="shared" si="36"/>
        <v>897.65853000000004</v>
      </c>
      <c r="N95" s="2">
        <f t="shared" si="36"/>
        <v>897.65853000000004</v>
      </c>
      <c r="O95" s="2">
        <f t="shared" si="36"/>
        <v>897.65853000000004</v>
      </c>
      <c r="P95" s="2">
        <f t="shared" si="36"/>
        <v>897.65853000000004</v>
      </c>
      <c r="Q95" s="2">
        <f t="shared" si="36"/>
        <v>897.65853000000004</v>
      </c>
      <c r="R95" s="2">
        <f t="shared" si="36"/>
        <v>897.65853000000004</v>
      </c>
      <c r="S95" s="2">
        <f t="shared" si="36"/>
        <v>897.65853000000004</v>
      </c>
      <c r="T95" s="2">
        <f t="shared" si="36"/>
        <v>897.65853000000004</v>
      </c>
      <c r="U95" s="2">
        <f t="shared" si="36"/>
        <v>897.65853000000004</v>
      </c>
      <c r="V95" s="2">
        <f t="shared" si="36"/>
        <v>897.65853000000004</v>
      </c>
      <c r="W95" s="2">
        <f t="shared" si="36"/>
        <v>897.65853000000004</v>
      </c>
      <c r="X95" s="2">
        <f t="shared" si="36"/>
        <v>897.65853000000004</v>
      </c>
      <c r="Y95" s="2">
        <f t="shared" si="36"/>
        <v>897.65853000000004</v>
      </c>
      <c r="Z95" s="2">
        <f t="shared" si="36"/>
        <v>897.65853000000004</v>
      </c>
    </row>
    <row r="97" spans="1:26" x14ac:dyDescent="0.15">
      <c r="A97" s="2" t="s">
        <v>29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0.13</v>
      </c>
      <c r="K97" s="2">
        <v>0.13</v>
      </c>
      <c r="L97" s="2">
        <v>0.13</v>
      </c>
      <c r="M97" s="2">
        <v>0.13</v>
      </c>
      <c r="N97" s="2">
        <v>0.13</v>
      </c>
      <c r="O97" s="2">
        <v>0.13</v>
      </c>
      <c r="P97" s="2">
        <v>0.13</v>
      </c>
      <c r="Q97" s="2">
        <v>0.13</v>
      </c>
      <c r="R97" s="2">
        <v>0.13</v>
      </c>
      <c r="S97" s="2">
        <v>0.13</v>
      </c>
      <c r="T97" s="2">
        <v>0.13</v>
      </c>
      <c r="U97" s="2">
        <v>0.13</v>
      </c>
      <c r="V97" s="2">
        <v>0.13</v>
      </c>
      <c r="W97" s="2">
        <v>0.13</v>
      </c>
      <c r="X97" s="2">
        <v>0.13</v>
      </c>
      <c r="Y97" s="2">
        <v>0.13</v>
      </c>
      <c r="Z97" s="2">
        <v>0.13</v>
      </c>
    </row>
    <row r="98" spans="1:26" x14ac:dyDescent="0.15">
      <c r="A98" s="14" t="s">
        <v>30</v>
      </c>
      <c r="B98" s="2">
        <f t="shared" ref="B98:Z98" si="37">B97/100*B87</f>
        <v>0</v>
      </c>
      <c r="C98" s="2">
        <f t="shared" si="37"/>
        <v>0</v>
      </c>
      <c r="D98" s="2">
        <f t="shared" ref="D98:I98" si="38">D97/100*D87</f>
        <v>0</v>
      </c>
      <c r="E98" s="2">
        <f t="shared" si="38"/>
        <v>0</v>
      </c>
      <c r="F98" s="2">
        <f t="shared" si="38"/>
        <v>0</v>
      </c>
      <c r="G98" s="2">
        <f t="shared" si="38"/>
        <v>0</v>
      </c>
      <c r="H98" s="2">
        <f t="shared" si="38"/>
        <v>0</v>
      </c>
      <c r="I98" s="2">
        <f t="shared" si="38"/>
        <v>0</v>
      </c>
      <c r="J98" s="2">
        <f t="shared" si="37"/>
        <v>28.016299999999998</v>
      </c>
      <c r="K98" s="2">
        <f t="shared" si="37"/>
        <v>28.016299999999998</v>
      </c>
      <c r="L98" s="2">
        <f t="shared" si="37"/>
        <v>28.016299999999998</v>
      </c>
      <c r="M98" s="2">
        <f t="shared" si="37"/>
        <v>28.016299999999998</v>
      </c>
      <c r="N98" s="2">
        <f t="shared" si="37"/>
        <v>28.016299999999998</v>
      </c>
      <c r="O98" s="2">
        <f t="shared" si="37"/>
        <v>28.016299999999998</v>
      </c>
      <c r="P98" s="2">
        <f t="shared" si="37"/>
        <v>28.016299999999998</v>
      </c>
      <c r="Q98" s="2">
        <f t="shared" si="37"/>
        <v>28.016299999999998</v>
      </c>
      <c r="R98" s="2">
        <f t="shared" si="37"/>
        <v>28.016299999999998</v>
      </c>
      <c r="S98" s="2">
        <f t="shared" si="37"/>
        <v>28.016299999999998</v>
      </c>
      <c r="T98" s="2">
        <f t="shared" si="37"/>
        <v>28.016299999999998</v>
      </c>
      <c r="U98" s="2">
        <f t="shared" si="37"/>
        <v>28.016299999999998</v>
      </c>
      <c r="V98" s="2">
        <f t="shared" si="37"/>
        <v>28.016299999999998</v>
      </c>
      <c r="W98" s="2">
        <f t="shared" si="37"/>
        <v>28.016299999999998</v>
      </c>
      <c r="X98" s="2">
        <f t="shared" si="37"/>
        <v>28.016299999999998</v>
      </c>
      <c r="Y98" s="2">
        <f t="shared" si="37"/>
        <v>28.016299999999998</v>
      </c>
      <c r="Z98" s="2">
        <f t="shared" si="37"/>
        <v>28.016299999999998</v>
      </c>
    </row>
    <row r="99" spans="1:26" x14ac:dyDescent="0.15">
      <c r="A99" s="9" t="s">
        <v>31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0.02</v>
      </c>
      <c r="K99" s="7">
        <v>0.02</v>
      </c>
      <c r="L99" s="7">
        <v>0.02</v>
      </c>
      <c r="M99" s="7">
        <v>0.02</v>
      </c>
      <c r="N99" s="7">
        <v>0.02</v>
      </c>
      <c r="O99" s="7">
        <v>0.02</v>
      </c>
      <c r="P99" s="7">
        <v>0.02</v>
      </c>
      <c r="Q99" s="7">
        <v>0.02</v>
      </c>
      <c r="R99" s="7">
        <v>0.02</v>
      </c>
      <c r="S99" s="7">
        <v>0.02</v>
      </c>
      <c r="T99" s="7">
        <v>0.02</v>
      </c>
      <c r="U99" s="7">
        <v>0.02</v>
      </c>
      <c r="V99" s="7">
        <v>0.02</v>
      </c>
      <c r="W99" s="7">
        <v>0.02</v>
      </c>
      <c r="X99" s="7">
        <v>0.02</v>
      </c>
      <c r="Y99" s="7">
        <v>0.02</v>
      </c>
      <c r="Z99" s="7">
        <v>0.02</v>
      </c>
    </row>
    <row r="100" spans="1:26" x14ac:dyDescent="0.15">
      <c r="A100" s="14" t="s">
        <v>32</v>
      </c>
      <c r="B100" s="9">
        <f t="shared" ref="B100:Z100" si="39">B99*B89</f>
        <v>0</v>
      </c>
      <c r="C100" s="9">
        <f t="shared" si="39"/>
        <v>0</v>
      </c>
      <c r="D100" s="9">
        <f t="shared" ref="D100:I100" si="40">D99*D89</f>
        <v>0</v>
      </c>
      <c r="E100" s="9">
        <f t="shared" si="40"/>
        <v>0</v>
      </c>
      <c r="F100" s="9">
        <f t="shared" si="40"/>
        <v>0</v>
      </c>
      <c r="G100" s="9">
        <f t="shared" si="40"/>
        <v>0</v>
      </c>
      <c r="H100" s="9">
        <f t="shared" si="40"/>
        <v>0</v>
      </c>
      <c r="I100" s="9">
        <f t="shared" si="40"/>
        <v>0</v>
      </c>
      <c r="J100" s="9">
        <f t="shared" si="39"/>
        <v>24.137119999999999</v>
      </c>
      <c r="K100" s="9">
        <f t="shared" si="39"/>
        <v>24.137119999999999</v>
      </c>
      <c r="L100" s="9">
        <f t="shared" si="39"/>
        <v>24.137119999999999</v>
      </c>
      <c r="M100" s="9">
        <f t="shared" si="39"/>
        <v>24.137119999999999</v>
      </c>
      <c r="N100" s="9">
        <f t="shared" si="39"/>
        <v>24.137119999999999</v>
      </c>
      <c r="O100" s="9">
        <f t="shared" si="39"/>
        <v>24.137119999999999</v>
      </c>
      <c r="P100" s="9">
        <f t="shared" si="39"/>
        <v>24.137119999999999</v>
      </c>
      <c r="Q100" s="9">
        <f t="shared" si="39"/>
        <v>24.137119999999999</v>
      </c>
      <c r="R100" s="9">
        <f t="shared" si="39"/>
        <v>24.137119999999999</v>
      </c>
      <c r="S100" s="9">
        <f t="shared" si="39"/>
        <v>24.137119999999999</v>
      </c>
      <c r="T100" s="9">
        <f t="shared" si="39"/>
        <v>24.137119999999999</v>
      </c>
      <c r="U100" s="9">
        <f t="shared" si="39"/>
        <v>24.137119999999999</v>
      </c>
      <c r="V100" s="9">
        <f t="shared" si="39"/>
        <v>24.137119999999999</v>
      </c>
      <c r="W100" s="9">
        <f t="shared" si="39"/>
        <v>24.137119999999999</v>
      </c>
      <c r="X100" s="9">
        <f t="shared" si="39"/>
        <v>24.137119999999999</v>
      </c>
      <c r="Y100" s="9">
        <f t="shared" si="39"/>
        <v>24.137119999999999</v>
      </c>
      <c r="Z100" s="9">
        <f t="shared" si="39"/>
        <v>24.137119999999999</v>
      </c>
    </row>
    <row r="101" spans="1:26" x14ac:dyDescent="0.15">
      <c r="A101" s="14" t="s">
        <v>33</v>
      </c>
      <c r="B101" s="9">
        <f t="shared" ref="B101:Z101" si="41">B98+B100</f>
        <v>0</v>
      </c>
      <c r="C101" s="9">
        <f t="shared" si="41"/>
        <v>0</v>
      </c>
      <c r="D101" s="9">
        <f t="shared" ref="D101:I101" si="42">D98+D100</f>
        <v>0</v>
      </c>
      <c r="E101" s="9">
        <f t="shared" si="42"/>
        <v>0</v>
      </c>
      <c r="F101" s="9">
        <f t="shared" si="42"/>
        <v>0</v>
      </c>
      <c r="G101" s="9">
        <f t="shared" si="42"/>
        <v>0</v>
      </c>
      <c r="H101" s="9">
        <f t="shared" si="42"/>
        <v>0</v>
      </c>
      <c r="I101" s="9">
        <f t="shared" si="42"/>
        <v>0</v>
      </c>
      <c r="J101" s="9">
        <f t="shared" si="41"/>
        <v>52.153419999999997</v>
      </c>
      <c r="K101" s="9">
        <f t="shared" si="41"/>
        <v>52.153419999999997</v>
      </c>
      <c r="L101" s="9">
        <f t="shared" si="41"/>
        <v>52.153419999999997</v>
      </c>
      <c r="M101" s="9">
        <f t="shared" si="41"/>
        <v>52.153419999999997</v>
      </c>
      <c r="N101" s="9">
        <f t="shared" si="41"/>
        <v>52.153419999999997</v>
      </c>
      <c r="O101" s="9">
        <f t="shared" si="41"/>
        <v>52.153419999999997</v>
      </c>
      <c r="P101" s="9">
        <f t="shared" si="41"/>
        <v>52.153419999999997</v>
      </c>
      <c r="Q101" s="9">
        <f t="shared" si="41"/>
        <v>52.153419999999997</v>
      </c>
      <c r="R101" s="9">
        <f t="shared" si="41"/>
        <v>52.153419999999997</v>
      </c>
      <c r="S101" s="9">
        <f t="shared" si="41"/>
        <v>52.153419999999997</v>
      </c>
      <c r="T101" s="9">
        <f t="shared" si="41"/>
        <v>52.153419999999997</v>
      </c>
      <c r="U101" s="9">
        <f t="shared" si="41"/>
        <v>52.153419999999997</v>
      </c>
      <c r="V101" s="9">
        <f t="shared" si="41"/>
        <v>52.153419999999997</v>
      </c>
      <c r="W101" s="9">
        <f t="shared" si="41"/>
        <v>52.153419999999997</v>
      </c>
      <c r="X101" s="9">
        <f t="shared" si="41"/>
        <v>52.153419999999997</v>
      </c>
      <c r="Y101" s="9">
        <f t="shared" si="41"/>
        <v>52.153419999999997</v>
      </c>
      <c r="Z101" s="9">
        <f t="shared" si="41"/>
        <v>52.153419999999997</v>
      </c>
    </row>
    <row r="102" spans="1:26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15">
      <c r="A103" s="14" t="s">
        <v>34</v>
      </c>
      <c r="B103" s="2">
        <v>0</v>
      </c>
      <c r="C103" s="2">
        <v>0</v>
      </c>
      <c r="D103" s="2">
        <v>0</v>
      </c>
      <c r="E103" s="9">
        <v>0</v>
      </c>
      <c r="F103" s="9">
        <v>0</v>
      </c>
      <c r="G103" s="9">
        <v>143.85</v>
      </c>
      <c r="H103" s="9">
        <v>503.61</v>
      </c>
      <c r="I103" s="9">
        <v>71.97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</row>
    <row r="104" spans="1:26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15">
      <c r="A105" s="9" t="s">
        <v>35</v>
      </c>
      <c r="B105" s="9">
        <f>G103*1.1^2+H103*1.1+I103*1</f>
        <v>799.99950000000001</v>
      </c>
      <c r="C105" s="9">
        <f t="shared" ref="C105:Z105" si="43">B105</f>
        <v>799.99950000000001</v>
      </c>
      <c r="D105" s="9">
        <f t="shared" si="43"/>
        <v>799.99950000000001</v>
      </c>
      <c r="E105" s="9">
        <f t="shared" si="43"/>
        <v>799.99950000000001</v>
      </c>
      <c r="F105" s="9">
        <f t="shared" si="43"/>
        <v>799.99950000000001</v>
      </c>
      <c r="G105" s="9">
        <f t="shared" si="43"/>
        <v>799.99950000000001</v>
      </c>
      <c r="H105" s="9">
        <f t="shared" si="43"/>
        <v>799.99950000000001</v>
      </c>
      <c r="I105" s="9">
        <f t="shared" si="43"/>
        <v>799.99950000000001</v>
      </c>
      <c r="J105" s="9">
        <f t="shared" si="43"/>
        <v>799.99950000000001</v>
      </c>
      <c r="K105" s="9">
        <f t="shared" si="43"/>
        <v>799.99950000000001</v>
      </c>
      <c r="L105" s="9">
        <f t="shared" si="43"/>
        <v>799.99950000000001</v>
      </c>
      <c r="M105" s="9">
        <f t="shared" si="43"/>
        <v>799.99950000000001</v>
      </c>
      <c r="N105" s="9">
        <f t="shared" si="43"/>
        <v>799.99950000000001</v>
      </c>
      <c r="O105" s="9">
        <f t="shared" si="43"/>
        <v>799.99950000000001</v>
      </c>
      <c r="P105" s="9">
        <f t="shared" si="43"/>
        <v>799.99950000000001</v>
      </c>
      <c r="Q105" s="9">
        <f t="shared" si="43"/>
        <v>799.99950000000001</v>
      </c>
      <c r="R105" s="9">
        <f t="shared" si="43"/>
        <v>799.99950000000001</v>
      </c>
      <c r="S105" s="9">
        <f t="shared" si="43"/>
        <v>799.99950000000001</v>
      </c>
      <c r="T105" s="9">
        <f t="shared" si="43"/>
        <v>799.99950000000001</v>
      </c>
      <c r="U105" s="9">
        <f t="shared" si="43"/>
        <v>799.99950000000001</v>
      </c>
      <c r="V105" s="9">
        <f t="shared" si="43"/>
        <v>799.99950000000001</v>
      </c>
      <c r="W105" s="9">
        <f t="shared" si="43"/>
        <v>799.99950000000001</v>
      </c>
      <c r="X105" s="9">
        <f t="shared" si="43"/>
        <v>799.99950000000001</v>
      </c>
      <c r="Y105" s="9">
        <f t="shared" si="43"/>
        <v>799.99950000000001</v>
      </c>
      <c r="Z105" s="9">
        <f t="shared" si="43"/>
        <v>799.99950000000001</v>
      </c>
    </row>
    <row r="106" spans="1:26" x14ac:dyDescent="0.15">
      <c r="A106" s="9" t="s">
        <v>36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0.14000000000000001</v>
      </c>
      <c r="K106" s="7">
        <v>0.14000000000000001</v>
      </c>
      <c r="L106" s="7">
        <v>0.14000000000000001</v>
      </c>
      <c r="M106" s="7">
        <v>0.14000000000000001</v>
      </c>
      <c r="N106" s="7">
        <v>0.14000000000000001</v>
      </c>
      <c r="O106" s="7">
        <v>0.02</v>
      </c>
      <c r="P106" s="7">
        <v>0.02</v>
      </c>
      <c r="Q106" s="7">
        <v>0.02</v>
      </c>
      <c r="R106" s="7">
        <v>0.02</v>
      </c>
      <c r="S106" s="7">
        <v>0.02</v>
      </c>
      <c r="T106" s="7">
        <v>0.02</v>
      </c>
      <c r="U106" s="7">
        <v>0.02</v>
      </c>
      <c r="V106" s="7">
        <v>0.02</v>
      </c>
      <c r="W106" s="7">
        <v>0.02</v>
      </c>
      <c r="X106" s="7">
        <v>0.02</v>
      </c>
      <c r="Y106" s="7">
        <v>0.02</v>
      </c>
      <c r="Z106" s="7">
        <v>0.02</v>
      </c>
    </row>
    <row r="107" spans="1:26" x14ac:dyDescent="0.15">
      <c r="A107" s="14" t="s">
        <v>37</v>
      </c>
      <c r="B107" s="9">
        <f t="shared" ref="B107:Z107" si="44">B105*B106</f>
        <v>0</v>
      </c>
      <c r="C107" s="9">
        <f t="shared" si="44"/>
        <v>0</v>
      </c>
      <c r="D107" s="9">
        <f t="shared" si="44"/>
        <v>0</v>
      </c>
      <c r="E107" s="9">
        <f t="shared" si="44"/>
        <v>0</v>
      </c>
      <c r="F107" s="9">
        <f t="shared" si="44"/>
        <v>0</v>
      </c>
      <c r="G107" s="9">
        <f t="shared" si="44"/>
        <v>0</v>
      </c>
      <c r="H107" s="9">
        <f t="shared" si="44"/>
        <v>0</v>
      </c>
      <c r="I107" s="9">
        <f t="shared" si="44"/>
        <v>0</v>
      </c>
      <c r="J107" s="9">
        <f t="shared" si="44"/>
        <v>111.99993000000001</v>
      </c>
      <c r="K107" s="9">
        <f t="shared" si="44"/>
        <v>111.99993000000001</v>
      </c>
      <c r="L107" s="9">
        <f t="shared" si="44"/>
        <v>111.99993000000001</v>
      </c>
      <c r="M107" s="9">
        <f t="shared" si="44"/>
        <v>111.99993000000001</v>
      </c>
      <c r="N107" s="9">
        <f t="shared" si="44"/>
        <v>111.99993000000001</v>
      </c>
      <c r="O107" s="9">
        <f t="shared" si="44"/>
        <v>15.99999</v>
      </c>
      <c r="P107" s="9">
        <f t="shared" si="44"/>
        <v>15.99999</v>
      </c>
      <c r="Q107" s="9">
        <f t="shared" si="44"/>
        <v>15.99999</v>
      </c>
      <c r="R107" s="9">
        <f t="shared" si="44"/>
        <v>15.99999</v>
      </c>
      <c r="S107" s="9">
        <f t="shared" si="44"/>
        <v>15.99999</v>
      </c>
      <c r="T107" s="9">
        <f t="shared" si="44"/>
        <v>15.99999</v>
      </c>
      <c r="U107" s="9">
        <f t="shared" si="44"/>
        <v>15.99999</v>
      </c>
      <c r="V107" s="9">
        <f t="shared" si="44"/>
        <v>15.99999</v>
      </c>
      <c r="W107" s="9">
        <f t="shared" si="44"/>
        <v>15.99999</v>
      </c>
      <c r="X107" s="9">
        <f t="shared" si="44"/>
        <v>15.99999</v>
      </c>
      <c r="Y107" s="9">
        <f t="shared" si="44"/>
        <v>15.99999</v>
      </c>
      <c r="Z107" s="9">
        <f t="shared" si="44"/>
        <v>15.99999</v>
      </c>
    </row>
    <row r="109" spans="1:26" x14ac:dyDescent="0.15">
      <c r="A109" s="2" t="s">
        <v>13</v>
      </c>
      <c r="B109" s="2">
        <v>266550</v>
      </c>
      <c r="C109" s="2">
        <v>266550</v>
      </c>
      <c r="D109" s="2">
        <v>266550</v>
      </c>
      <c r="E109" s="2">
        <v>266550</v>
      </c>
      <c r="F109" s="2">
        <v>266550</v>
      </c>
      <c r="G109" s="2">
        <v>266550</v>
      </c>
      <c r="H109" s="2">
        <v>266550</v>
      </c>
      <c r="I109" s="2">
        <v>266550</v>
      </c>
      <c r="J109" s="2">
        <v>26655</v>
      </c>
      <c r="K109" s="2">
        <v>26655</v>
      </c>
      <c r="L109" s="2">
        <v>26655</v>
      </c>
      <c r="M109" s="2">
        <v>26655</v>
      </c>
      <c r="N109" s="2">
        <v>26655</v>
      </c>
      <c r="O109" s="2">
        <v>26655</v>
      </c>
      <c r="P109" s="2">
        <v>26655</v>
      </c>
      <c r="Q109" s="2">
        <v>26655</v>
      </c>
      <c r="R109" s="2">
        <v>26655</v>
      </c>
      <c r="S109" s="2">
        <v>26655</v>
      </c>
      <c r="T109" s="2">
        <v>26655</v>
      </c>
      <c r="U109" s="2">
        <v>26655</v>
      </c>
      <c r="V109" s="2">
        <v>26655</v>
      </c>
      <c r="W109" s="2">
        <v>26655</v>
      </c>
      <c r="X109" s="2">
        <v>26655</v>
      </c>
      <c r="Y109" s="2">
        <v>26655</v>
      </c>
      <c r="Z109" s="2">
        <v>26655</v>
      </c>
    </row>
    <row r="110" spans="1:26" x14ac:dyDescent="0.15">
      <c r="A110" s="2" t="s">
        <v>14</v>
      </c>
      <c r="B110" s="2">
        <v>266550</v>
      </c>
      <c r="C110" s="2">
        <v>266550</v>
      </c>
      <c r="D110" s="2">
        <v>266550</v>
      </c>
      <c r="E110" s="2">
        <v>254580</v>
      </c>
      <c r="F110" s="2">
        <v>254580</v>
      </c>
      <c r="G110" s="2">
        <v>254580</v>
      </c>
      <c r="H110" s="2">
        <v>254580</v>
      </c>
      <c r="I110" s="2">
        <v>254580</v>
      </c>
      <c r="J110" s="2">
        <v>122198</v>
      </c>
      <c r="K110" s="2">
        <v>122198</v>
      </c>
      <c r="L110" s="2">
        <v>122198</v>
      </c>
      <c r="M110" s="2">
        <v>122198</v>
      </c>
      <c r="N110" s="2">
        <v>122198</v>
      </c>
      <c r="O110" s="2">
        <v>122198</v>
      </c>
      <c r="P110" s="2">
        <v>122198</v>
      </c>
      <c r="Q110" s="2">
        <v>122198</v>
      </c>
      <c r="R110" s="2">
        <v>122198</v>
      </c>
      <c r="S110" s="2">
        <v>122198</v>
      </c>
      <c r="T110" s="2">
        <v>122198</v>
      </c>
      <c r="U110" s="2">
        <v>122198</v>
      </c>
      <c r="V110" s="2">
        <v>122198</v>
      </c>
      <c r="W110" s="2">
        <v>122198</v>
      </c>
      <c r="X110" s="2">
        <v>122198</v>
      </c>
      <c r="Y110" s="2">
        <v>122198</v>
      </c>
      <c r="Z110" s="2">
        <v>122198</v>
      </c>
    </row>
    <row r="111" spans="1:26" x14ac:dyDescent="0.15">
      <c r="A111" s="2" t="s">
        <v>15</v>
      </c>
      <c r="B111" s="2">
        <f t="shared" ref="B111:Z111" si="45">B109-B110</f>
        <v>0</v>
      </c>
      <c r="C111" s="2">
        <f t="shared" si="45"/>
        <v>0</v>
      </c>
      <c r="D111" s="2">
        <f t="shared" si="45"/>
        <v>0</v>
      </c>
      <c r="E111" s="2">
        <f t="shared" si="45"/>
        <v>11970</v>
      </c>
      <c r="F111" s="2">
        <f t="shared" si="45"/>
        <v>11970</v>
      </c>
      <c r="G111" s="2">
        <f t="shared" si="45"/>
        <v>11970</v>
      </c>
      <c r="H111" s="2">
        <f t="shared" si="45"/>
        <v>11970</v>
      </c>
      <c r="I111" s="2">
        <f t="shared" si="45"/>
        <v>11970</v>
      </c>
      <c r="J111" s="2">
        <f t="shared" si="45"/>
        <v>-95543</v>
      </c>
      <c r="K111" s="2">
        <f t="shared" si="45"/>
        <v>-95543</v>
      </c>
      <c r="L111" s="2">
        <f t="shared" si="45"/>
        <v>-95543</v>
      </c>
      <c r="M111" s="2">
        <f t="shared" si="45"/>
        <v>-95543</v>
      </c>
      <c r="N111" s="2">
        <f t="shared" si="45"/>
        <v>-95543</v>
      </c>
      <c r="O111" s="2">
        <f t="shared" si="45"/>
        <v>-95543</v>
      </c>
      <c r="P111" s="2">
        <f t="shared" si="45"/>
        <v>-95543</v>
      </c>
      <c r="Q111" s="2">
        <f t="shared" si="45"/>
        <v>-95543</v>
      </c>
      <c r="R111" s="2">
        <f t="shared" si="45"/>
        <v>-95543</v>
      </c>
      <c r="S111" s="2">
        <f t="shared" si="45"/>
        <v>-95543</v>
      </c>
      <c r="T111" s="2">
        <f t="shared" si="45"/>
        <v>-95543</v>
      </c>
      <c r="U111" s="2">
        <f t="shared" si="45"/>
        <v>-95543</v>
      </c>
      <c r="V111" s="2">
        <f t="shared" si="45"/>
        <v>-95543</v>
      </c>
      <c r="W111" s="2">
        <f t="shared" si="45"/>
        <v>-95543</v>
      </c>
      <c r="X111" s="2">
        <f t="shared" si="45"/>
        <v>-95543</v>
      </c>
      <c r="Y111" s="2">
        <f t="shared" si="45"/>
        <v>-95543</v>
      </c>
      <c r="Z111" s="2">
        <f t="shared" si="45"/>
        <v>-95543</v>
      </c>
    </row>
    <row r="112" spans="1:26" x14ac:dyDescent="0.15">
      <c r="A112" s="2" t="s">
        <v>16</v>
      </c>
      <c r="C112" s="7">
        <v>0.1</v>
      </c>
      <c r="D112" s="7">
        <v>0.1</v>
      </c>
      <c r="E112" s="7">
        <v>0.1</v>
      </c>
      <c r="F112" s="7">
        <v>0.1</v>
      </c>
      <c r="G112" s="7">
        <v>0.1</v>
      </c>
      <c r="H112" s="7">
        <v>0.1</v>
      </c>
      <c r="I112" s="7">
        <v>0.1</v>
      </c>
      <c r="J112" s="7">
        <v>0.1</v>
      </c>
      <c r="K112" s="7">
        <v>0.1</v>
      </c>
      <c r="L112" s="7">
        <v>0.1</v>
      </c>
      <c r="M112" s="7">
        <v>0.1</v>
      </c>
      <c r="N112" s="7">
        <v>0.1</v>
      </c>
      <c r="O112" s="7">
        <v>0.1</v>
      </c>
      <c r="P112" s="7">
        <v>0.1</v>
      </c>
      <c r="Q112" s="7">
        <v>0.1</v>
      </c>
      <c r="R112" s="7">
        <v>0.1</v>
      </c>
      <c r="S112" s="7">
        <v>0.1</v>
      </c>
      <c r="T112" s="7">
        <v>0.1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</row>
    <row r="113" spans="1:26" x14ac:dyDescent="0.15">
      <c r="A113" s="2" t="s">
        <v>17</v>
      </c>
      <c r="E113" s="2">
        <v>250</v>
      </c>
      <c r="F113" s="2">
        <f t="shared" ref="F113:Z113" si="46">E113*(1+F112)</f>
        <v>275</v>
      </c>
      <c r="G113" s="2">
        <f t="shared" si="46"/>
        <v>302.5</v>
      </c>
      <c r="H113" s="2">
        <f t="shared" si="46"/>
        <v>332.75</v>
      </c>
      <c r="I113" s="2">
        <f t="shared" si="46"/>
        <v>366.02500000000003</v>
      </c>
      <c r="J113" s="2">
        <f t="shared" si="46"/>
        <v>402.62750000000005</v>
      </c>
      <c r="K113" s="2">
        <f t="shared" si="46"/>
        <v>442.89025000000009</v>
      </c>
      <c r="L113" s="2">
        <f t="shared" si="46"/>
        <v>487.17927500000013</v>
      </c>
      <c r="M113" s="2">
        <f t="shared" si="46"/>
        <v>535.89720250000016</v>
      </c>
      <c r="N113" s="2">
        <f t="shared" si="46"/>
        <v>589.48692275000019</v>
      </c>
      <c r="O113" s="2">
        <f t="shared" si="46"/>
        <v>648.43561502500029</v>
      </c>
      <c r="P113" s="2">
        <f t="shared" si="46"/>
        <v>713.27917652750034</v>
      </c>
      <c r="Q113" s="2">
        <f t="shared" si="46"/>
        <v>784.60709418025044</v>
      </c>
      <c r="R113" s="2">
        <f t="shared" si="46"/>
        <v>863.06780359827553</v>
      </c>
      <c r="S113" s="2">
        <f t="shared" si="46"/>
        <v>949.37458395810313</v>
      </c>
      <c r="T113" s="2">
        <f t="shared" si="46"/>
        <v>1044.3120423539135</v>
      </c>
      <c r="U113" s="2">
        <f t="shared" si="46"/>
        <v>1044.3120423539135</v>
      </c>
      <c r="V113" s="2">
        <f t="shared" si="46"/>
        <v>1044.3120423539135</v>
      </c>
      <c r="W113" s="2">
        <f t="shared" si="46"/>
        <v>1044.3120423539135</v>
      </c>
      <c r="X113" s="2">
        <f t="shared" si="46"/>
        <v>1044.3120423539135</v>
      </c>
      <c r="Y113" s="2">
        <f t="shared" si="46"/>
        <v>1044.3120423539135</v>
      </c>
      <c r="Z113" s="2">
        <f t="shared" si="46"/>
        <v>1044.3120423539135</v>
      </c>
    </row>
    <row r="114" spans="1:26" x14ac:dyDescent="0.15">
      <c r="A114" s="14" t="s">
        <v>18</v>
      </c>
      <c r="B114" s="2">
        <f t="shared" ref="B114:Z114" si="47">B111*B113</f>
        <v>0</v>
      </c>
      <c r="C114" s="2">
        <f t="shared" si="47"/>
        <v>0</v>
      </c>
      <c r="D114" s="2">
        <f t="shared" si="47"/>
        <v>0</v>
      </c>
      <c r="E114" s="2">
        <f t="shared" si="47"/>
        <v>2992500</v>
      </c>
      <c r="F114" s="2">
        <f t="shared" si="47"/>
        <v>3291750</v>
      </c>
      <c r="G114" s="2">
        <f t="shared" si="47"/>
        <v>3620925</v>
      </c>
      <c r="H114" s="2">
        <f t="shared" si="47"/>
        <v>3983017.5</v>
      </c>
      <c r="I114" s="2">
        <f t="shared" si="47"/>
        <v>4381319.25</v>
      </c>
      <c r="J114" s="2">
        <f t="shared" si="47"/>
        <v>-38468239.232500002</v>
      </c>
      <c r="K114" s="2">
        <f t="shared" si="47"/>
        <v>-42315063.155750006</v>
      </c>
      <c r="L114" s="2">
        <f t="shared" si="47"/>
        <v>-46546569.47132501</v>
      </c>
      <c r="M114" s="2">
        <f t="shared" si="47"/>
        <v>-51201226.418457516</v>
      </c>
      <c r="N114" s="2">
        <f t="shared" si="47"/>
        <v>-56321349.060303271</v>
      </c>
      <c r="O114" s="2">
        <f t="shared" si="47"/>
        <v>-61953483.966333605</v>
      </c>
      <c r="P114" s="2">
        <f t="shared" si="47"/>
        <v>-68148832.36296697</v>
      </c>
      <c r="Q114" s="2">
        <f t="shared" si="47"/>
        <v>-74963715.599263668</v>
      </c>
      <c r="R114" s="2">
        <f t="shared" si="47"/>
        <v>-82460087.159190044</v>
      </c>
      <c r="S114" s="2">
        <f t="shared" si="47"/>
        <v>-90706095.875109047</v>
      </c>
      <c r="T114" s="2">
        <f t="shared" si="47"/>
        <v>-99776705.46261996</v>
      </c>
      <c r="U114" s="2">
        <f t="shared" si="47"/>
        <v>-99776705.46261996</v>
      </c>
      <c r="V114" s="2">
        <f t="shared" si="47"/>
        <v>-99776705.46261996</v>
      </c>
      <c r="W114" s="2">
        <f t="shared" si="47"/>
        <v>-99776705.46261996</v>
      </c>
      <c r="X114" s="2">
        <f t="shared" si="47"/>
        <v>-99776705.46261996</v>
      </c>
      <c r="Y114" s="2">
        <f t="shared" si="47"/>
        <v>-99776705.46261996</v>
      </c>
      <c r="Z114" s="2">
        <f t="shared" si="47"/>
        <v>-99776705.46261996</v>
      </c>
    </row>
    <row r="116" spans="1:26" x14ac:dyDescent="0.15">
      <c r="A116" s="2" t="s">
        <v>19</v>
      </c>
      <c r="B116" s="2">
        <f t="shared" ref="B116:Z116" si="48">B95-B101-B114/1000000</f>
        <v>800.60421000000008</v>
      </c>
      <c r="C116" s="2">
        <f t="shared" si="48"/>
        <v>800.60421000000008</v>
      </c>
      <c r="D116" s="2">
        <f t="shared" si="48"/>
        <v>800.60421000000008</v>
      </c>
      <c r="E116" s="2">
        <f t="shared" si="48"/>
        <v>797.61171000000013</v>
      </c>
      <c r="F116" s="2">
        <f t="shared" si="48"/>
        <v>894.36678000000006</v>
      </c>
      <c r="G116" s="2">
        <f t="shared" si="48"/>
        <v>894.03760499999999</v>
      </c>
      <c r="H116" s="2">
        <f t="shared" si="48"/>
        <v>893.67551250000008</v>
      </c>
      <c r="I116" s="2">
        <f t="shared" si="48"/>
        <v>893.27721074999999</v>
      </c>
      <c r="J116" s="2">
        <f t="shared" si="48"/>
        <v>883.97334923250003</v>
      </c>
      <c r="K116" s="2">
        <f t="shared" si="48"/>
        <v>887.82017315575001</v>
      </c>
      <c r="L116" s="2">
        <f t="shared" si="48"/>
        <v>892.05167947132509</v>
      </c>
      <c r="M116" s="2">
        <f t="shared" si="48"/>
        <v>896.70633641845757</v>
      </c>
      <c r="N116" s="2">
        <f t="shared" si="48"/>
        <v>901.82645906030336</v>
      </c>
      <c r="O116" s="2">
        <f t="shared" si="48"/>
        <v>907.45859396633364</v>
      </c>
      <c r="P116" s="2">
        <f t="shared" si="48"/>
        <v>913.65394236296697</v>
      </c>
      <c r="Q116" s="2">
        <f t="shared" si="48"/>
        <v>920.46882559926371</v>
      </c>
      <c r="R116" s="2">
        <f t="shared" si="48"/>
        <v>927.9651971591901</v>
      </c>
      <c r="S116" s="2">
        <f t="shared" si="48"/>
        <v>936.21120587510904</v>
      </c>
      <c r="T116" s="2">
        <f t="shared" si="48"/>
        <v>945.28181546261999</v>
      </c>
      <c r="U116" s="2">
        <f t="shared" si="48"/>
        <v>945.28181546261999</v>
      </c>
      <c r="V116" s="2">
        <f t="shared" si="48"/>
        <v>945.28181546261999</v>
      </c>
      <c r="W116" s="2">
        <f t="shared" si="48"/>
        <v>945.28181546261999</v>
      </c>
      <c r="X116" s="2">
        <f t="shared" si="48"/>
        <v>945.28181546261999</v>
      </c>
      <c r="Y116" s="2">
        <f t="shared" si="48"/>
        <v>945.28181546261999</v>
      </c>
      <c r="Z116" s="2">
        <f t="shared" si="48"/>
        <v>945.28181546261999</v>
      </c>
    </row>
    <row r="117" spans="1:26" x14ac:dyDescent="0.15">
      <c r="A117" s="2" t="s">
        <v>20</v>
      </c>
      <c r="B117" s="8">
        <v>0.377</v>
      </c>
      <c r="C117" s="8">
        <v>0.377</v>
      </c>
      <c r="D117" s="8">
        <v>0.377</v>
      </c>
      <c r="E117" s="8">
        <v>0.377</v>
      </c>
      <c r="F117" s="8">
        <v>0.377</v>
      </c>
      <c r="G117" s="8">
        <v>0.377</v>
      </c>
      <c r="H117" s="8">
        <v>0.377</v>
      </c>
      <c r="I117" s="8">
        <v>0.377</v>
      </c>
      <c r="J117" s="8">
        <v>0.377</v>
      </c>
      <c r="K117" s="8">
        <v>0.377</v>
      </c>
      <c r="L117" s="8">
        <v>0.377</v>
      </c>
      <c r="M117" s="8">
        <v>0.377</v>
      </c>
      <c r="N117" s="8">
        <v>0.377</v>
      </c>
      <c r="O117" s="8">
        <v>0.377</v>
      </c>
      <c r="P117" s="8">
        <v>0.377</v>
      </c>
      <c r="Q117" s="8">
        <v>0.377</v>
      </c>
      <c r="R117" s="8">
        <v>0.377</v>
      </c>
      <c r="S117" s="8">
        <v>0.377</v>
      </c>
      <c r="T117" s="8">
        <v>0.377</v>
      </c>
      <c r="U117" s="8">
        <v>0.377</v>
      </c>
      <c r="V117" s="8">
        <v>0.377</v>
      </c>
      <c r="W117" s="8">
        <v>0.377</v>
      </c>
      <c r="X117" s="8">
        <v>0.377</v>
      </c>
      <c r="Y117" s="8">
        <v>0.377</v>
      </c>
      <c r="Z117" s="8">
        <v>0.377</v>
      </c>
    </row>
    <row r="118" spans="1:26" x14ac:dyDescent="0.15">
      <c r="A118" s="2" t="s">
        <v>21</v>
      </c>
      <c r="B118" s="9">
        <f t="shared" ref="B118:Z118" si="49">B116*B117</f>
        <v>301.82778717000002</v>
      </c>
      <c r="C118" s="9">
        <f t="shared" si="49"/>
        <v>301.82778717000002</v>
      </c>
      <c r="D118" s="9">
        <f t="shared" si="49"/>
        <v>301.82778717000002</v>
      </c>
      <c r="E118" s="9">
        <f t="shared" si="49"/>
        <v>300.69961467000007</v>
      </c>
      <c r="F118" s="9">
        <f t="shared" si="49"/>
        <v>337.17627606000002</v>
      </c>
      <c r="G118" s="9">
        <f t="shared" si="49"/>
        <v>337.05217708499998</v>
      </c>
      <c r="H118" s="9">
        <f t="shared" si="49"/>
        <v>336.91566821250001</v>
      </c>
      <c r="I118" s="9">
        <f t="shared" si="49"/>
        <v>336.76550845275</v>
      </c>
      <c r="J118" s="9">
        <f t="shared" si="49"/>
        <v>333.25795266065251</v>
      </c>
      <c r="K118" s="9">
        <f t="shared" si="49"/>
        <v>334.70820527971773</v>
      </c>
      <c r="L118" s="9">
        <f t="shared" si="49"/>
        <v>336.30348316068955</v>
      </c>
      <c r="M118" s="9">
        <f t="shared" si="49"/>
        <v>338.05828882975851</v>
      </c>
      <c r="N118" s="9">
        <f t="shared" si="49"/>
        <v>339.98857506573438</v>
      </c>
      <c r="O118" s="9">
        <f t="shared" si="49"/>
        <v>342.11188992530776</v>
      </c>
      <c r="P118" s="9">
        <f t="shared" si="49"/>
        <v>344.44753627083855</v>
      </c>
      <c r="Q118" s="9">
        <f t="shared" si="49"/>
        <v>347.01674725092244</v>
      </c>
      <c r="R118" s="9">
        <f t="shared" si="49"/>
        <v>349.84287932901469</v>
      </c>
      <c r="S118" s="9">
        <f t="shared" si="49"/>
        <v>352.95162461491611</v>
      </c>
      <c r="T118" s="9">
        <f t="shared" si="49"/>
        <v>356.37124442940774</v>
      </c>
      <c r="U118" s="9">
        <f t="shared" si="49"/>
        <v>356.37124442940774</v>
      </c>
      <c r="V118" s="9">
        <f t="shared" si="49"/>
        <v>356.37124442940774</v>
      </c>
      <c r="W118" s="9">
        <f t="shared" si="49"/>
        <v>356.37124442940774</v>
      </c>
      <c r="X118" s="9">
        <f t="shared" si="49"/>
        <v>356.37124442940774</v>
      </c>
      <c r="Y118" s="9">
        <f t="shared" si="49"/>
        <v>356.37124442940774</v>
      </c>
      <c r="Z118" s="9">
        <f t="shared" si="49"/>
        <v>356.37124442940774</v>
      </c>
    </row>
    <row r="119" spans="1:26" x14ac:dyDescent="0.15">
      <c r="A119" s="14" t="s">
        <v>22</v>
      </c>
      <c r="B119" s="2">
        <f t="shared" ref="B119:Z119" si="50">B116-B118</f>
        <v>498.77642283000006</v>
      </c>
      <c r="C119" s="2">
        <f t="shared" si="50"/>
        <v>498.77642283000006</v>
      </c>
      <c r="D119" s="2">
        <f t="shared" si="50"/>
        <v>498.77642283000006</v>
      </c>
      <c r="E119" s="2">
        <f t="shared" si="50"/>
        <v>496.91209533000006</v>
      </c>
      <c r="F119" s="2">
        <f t="shared" si="50"/>
        <v>557.1905039400001</v>
      </c>
      <c r="G119" s="2">
        <f t="shared" si="50"/>
        <v>556.98542791499995</v>
      </c>
      <c r="H119" s="2">
        <f t="shared" si="50"/>
        <v>556.75984428750007</v>
      </c>
      <c r="I119" s="2">
        <f t="shared" si="50"/>
        <v>556.51170229724994</v>
      </c>
      <c r="J119" s="2">
        <f t="shared" si="50"/>
        <v>550.71539657184758</v>
      </c>
      <c r="K119" s="2">
        <f t="shared" si="50"/>
        <v>553.11196787603228</v>
      </c>
      <c r="L119" s="2">
        <f t="shared" si="50"/>
        <v>555.74819631063554</v>
      </c>
      <c r="M119" s="2">
        <f t="shared" si="50"/>
        <v>558.648047588699</v>
      </c>
      <c r="N119" s="2">
        <f t="shared" si="50"/>
        <v>561.83788399456898</v>
      </c>
      <c r="O119" s="2">
        <f t="shared" si="50"/>
        <v>565.34670404102587</v>
      </c>
      <c r="P119" s="2">
        <f t="shared" si="50"/>
        <v>569.20640609212842</v>
      </c>
      <c r="Q119" s="2">
        <f t="shared" si="50"/>
        <v>573.45207834834127</v>
      </c>
      <c r="R119" s="2">
        <f t="shared" si="50"/>
        <v>578.12231783017546</v>
      </c>
      <c r="S119" s="2">
        <f t="shared" si="50"/>
        <v>583.25958126019293</v>
      </c>
      <c r="T119" s="2">
        <f t="shared" si="50"/>
        <v>588.91057103321225</v>
      </c>
      <c r="U119" s="2">
        <f t="shared" si="50"/>
        <v>588.91057103321225</v>
      </c>
      <c r="V119" s="2">
        <f t="shared" si="50"/>
        <v>588.91057103321225</v>
      </c>
      <c r="W119" s="2">
        <f t="shared" si="50"/>
        <v>588.91057103321225</v>
      </c>
      <c r="X119" s="2">
        <f t="shared" si="50"/>
        <v>588.91057103321225</v>
      </c>
      <c r="Y119" s="2">
        <f t="shared" si="50"/>
        <v>588.91057103321225</v>
      </c>
      <c r="Z119" s="2">
        <f t="shared" si="50"/>
        <v>588.91057103321225</v>
      </c>
    </row>
    <row r="121" spans="1:26" x14ac:dyDescent="0.15">
      <c r="A121" s="14" t="s">
        <v>38</v>
      </c>
      <c r="B121" s="2">
        <f t="shared" ref="B121:Z121" si="51">B107*B117</f>
        <v>0</v>
      </c>
      <c r="C121" s="2">
        <f t="shared" si="51"/>
        <v>0</v>
      </c>
      <c r="D121" s="2">
        <f t="shared" si="51"/>
        <v>0</v>
      </c>
      <c r="E121" s="2">
        <f t="shared" si="51"/>
        <v>0</v>
      </c>
      <c r="F121" s="2">
        <f t="shared" si="51"/>
        <v>0</v>
      </c>
      <c r="G121" s="2">
        <f t="shared" si="51"/>
        <v>0</v>
      </c>
      <c r="H121" s="2">
        <f t="shared" si="51"/>
        <v>0</v>
      </c>
      <c r="I121" s="2">
        <f t="shared" si="51"/>
        <v>0</v>
      </c>
      <c r="J121" s="2">
        <f t="shared" si="51"/>
        <v>42.223973610000002</v>
      </c>
      <c r="K121" s="2">
        <f t="shared" si="51"/>
        <v>42.223973610000002</v>
      </c>
      <c r="L121" s="2">
        <f t="shared" si="51"/>
        <v>42.223973610000002</v>
      </c>
      <c r="M121" s="2">
        <f t="shared" si="51"/>
        <v>42.223973610000002</v>
      </c>
      <c r="N121" s="2">
        <f t="shared" si="51"/>
        <v>42.223973610000002</v>
      </c>
      <c r="O121" s="2">
        <f t="shared" si="51"/>
        <v>6.0319962299999998</v>
      </c>
      <c r="P121" s="2">
        <f t="shared" si="51"/>
        <v>6.0319962299999998</v>
      </c>
      <c r="Q121" s="2">
        <f t="shared" si="51"/>
        <v>6.0319962299999998</v>
      </c>
      <c r="R121" s="2">
        <f t="shared" si="51"/>
        <v>6.0319962299999998</v>
      </c>
      <c r="S121" s="2">
        <f t="shared" si="51"/>
        <v>6.0319962299999998</v>
      </c>
      <c r="T121" s="2">
        <f t="shared" si="51"/>
        <v>6.0319962299999998</v>
      </c>
      <c r="U121" s="2">
        <f t="shared" si="51"/>
        <v>6.0319962299999998</v>
      </c>
      <c r="V121" s="2">
        <f t="shared" si="51"/>
        <v>6.0319962299999998</v>
      </c>
      <c r="W121" s="2">
        <f t="shared" si="51"/>
        <v>6.0319962299999998</v>
      </c>
      <c r="X121" s="2">
        <f t="shared" si="51"/>
        <v>6.0319962299999998</v>
      </c>
      <c r="Y121" s="2">
        <f t="shared" si="51"/>
        <v>6.0319962299999998</v>
      </c>
      <c r="Z121" s="2">
        <f t="shared" si="51"/>
        <v>6.0319962299999998</v>
      </c>
    </row>
    <row r="123" spans="1:26" x14ac:dyDescent="0.15">
      <c r="A123" s="14" t="s">
        <v>23</v>
      </c>
      <c r="B123" s="2">
        <f>B119-B103+B121</f>
        <v>498.77642283000006</v>
      </c>
      <c r="C123" s="2">
        <f>C119-C103+C121</f>
        <v>498.77642283000006</v>
      </c>
      <c r="D123" s="2">
        <f>D119-D103+D121</f>
        <v>498.77642283000006</v>
      </c>
      <c r="E123" s="2">
        <f t="shared" ref="E123:Z123" si="52">E119-E103+E121</f>
        <v>496.91209533000006</v>
      </c>
      <c r="F123" s="2">
        <f t="shared" si="52"/>
        <v>557.1905039400001</v>
      </c>
      <c r="G123" s="2">
        <f t="shared" si="52"/>
        <v>413.13542791499992</v>
      </c>
      <c r="H123" s="2">
        <f t="shared" si="52"/>
        <v>53.149844287500059</v>
      </c>
      <c r="I123" s="2">
        <f t="shared" si="52"/>
        <v>484.54170229724991</v>
      </c>
      <c r="J123" s="2">
        <f t="shared" si="52"/>
        <v>592.93937018184761</v>
      </c>
      <c r="K123" s="2">
        <f t="shared" si="52"/>
        <v>595.33594148603231</v>
      </c>
      <c r="L123" s="2">
        <f t="shared" si="52"/>
        <v>597.97216992063557</v>
      </c>
      <c r="M123" s="2">
        <f t="shared" si="52"/>
        <v>600.87202119869903</v>
      </c>
      <c r="N123" s="2">
        <f t="shared" si="52"/>
        <v>604.06185760456901</v>
      </c>
      <c r="O123" s="2">
        <f t="shared" si="52"/>
        <v>571.37870027102588</v>
      </c>
      <c r="P123" s="2">
        <f t="shared" si="52"/>
        <v>575.23840232212842</v>
      </c>
      <c r="Q123" s="2">
        <f t="shared" si="52"/>
        <v>579.48407457834128</v>
      </c>
      <c r="R123" s="2">
        <f t="shared" si="52"/>
        <v>584.15431406017547</v>
      </c>
      <c r="S123" s="2">
        <f t="shared" si="52"/>
        <v>589.29157749019294</v>
      </c>
      <c r="T123" s="2">
        <f t="shared" si="52"/>
        <v>594.94256726321225</v>
      </c>
      <c r="U123" s="2">
        <f t="shared" si="52"/>
        <v>594.94256726321225</v>
      </c>
      <c r="V123" s="2">
        <f t="shared" si="52"/>
        <v>594.94256726321225</v>
      </c>
      <c r="W123" s="2">
        <f t="shared" si="52"/>
        <v>594.94256726321225</v>
      </c>
      <c r="X123" s="2">
        <f t="shared" si="52"/>
        <v>594.94256726321225</v>
      </c>
      <c r="Y123" s="2">
        <f t="shared" si="52"/>
        <v>594.94256726321225</v>
      </c>
      <c r="Z123" s="2">
        <f t="shared" si="52"/>
        <v>594.94256726321225</v>
      </c>
    </row>
    <row r="124" spans="1:26" x14ac:dyDescent="0.15">
      <c r="A124" s="2" t="s">
        <v>24</v>
      </c>
      <c r="B124" s="7">
        <v>0.1</v>
      </c>
      <c r="C124" s="7">
        <v>0.1</v>
      </c>
      <c r="D124" s="7">
        <v>0.1</v>
      </c>
      <c r="E124" s="7">
        <v>0.1</v>
      </c>
      <c r="F124" s="7">
        <v>0.1</v>
      </c>
      <c r="G124" s="7">
        <v>0.1</v>
      </c>
      <c r="H124" s="7">
        <v>0.1</v>
      </c>
      <c r="I124" s="7">
        <v>0.1</v>
      </c>
      <c r="J124" s="7">
        <v>0.1</v>
      </c>
      <c r="K124" s="7">
        <v>0.1</v>
      </c>
      <c r="L124" s="7">
        <v>0.1</v>
      </c>
      <c r="M124" s="7">
        <v>0.1</v>
      </c>
      <c r="N124" s="7">
        <v>0.1</v>
      </c>
      <c r="O124" s="7">
        <v>0.1</v>
      </c>
      <c r="P124" s="7">
        <v>0.1</v>
      </c>
      <c r="Q124" s="7">
        <v>0.1</v>
      </c>
      <c r="R124" s="7">
        <v>0.1</v>
      </c>
      <c r="S124" s="7">
        <v>0.1</v>
      </c>
      <c r="T124" s="7">
        <v>0.1</v>
      </c>
      <c r="U124" s="7">
        <v>0.1</v>
      </c>
      <c r="V124" s="7">
        <v>0.1</v>
      </c>
      <c r="W124" s="7">
        <v>0.1</v>
      </c>
      <c r="X124" s="7">
        <v>0.1</v>
      </c>
      <c r="Y124" s="7">
        <v>0.1</v>
      </c>
      <c r="Z124" s="7">
        <v>0.1</v>
      </c>
    </row>
    <row r="125" spans="1:26" x14ac:dyDescent="0.15">
      <c r="A125" s="14" t="s">
        <v>25</v>
      </c>
      <c r="B125" s="2">
        <f t="shared" ref="B125:Z125" si="53">B123/(1+B124)^(B86-$B$3)</f>
        <v>498.77642283000006</v>
      </c>
      <c r="C125" s="2">
        <f t="shared" si="53"/>
        <v>453.4331116636364</v>
      </c>
      <c r="D125" s="2">
        <f t="shared" si="53"/>
        <v>412.21191969421488</v>
      </c>
      <c r="E125" s="2">
        <f t="shared" si="53"/>
        <v>373.33741196844471</v>
      </c>
      <c r="F125" s="2">
        <f t="shared" si="53"/>
        <v>380.56861139266442</v>
      </c>
      <c r="G125" s="2">
        <f t="shared" si="53"/>
        <v>256.52459650359191</v>
      </c>
      <c r="H125" s="2">
        <f t="shared" si="53"/>
        <v>30.001701486711458</v>
      </c>
      <c r="I125" s="2">
        <f t="shared" si="53"/>
        <v>248.64650815515992</v>
      </c>
      <c r="J125" s="2">
        <f t="shared" si="53"/>
        <v>276.61059220674292</v>
      </c>
      <c r="K125" s="2">
        <f t="shared" si="53"/>
        <v>252.48055491576719</v>
      </c>
      <c r="L125" s="2">
        <f t="shared" si="53"/>
        <v>230.54415737851656</v>
      </c>
      <c r="M125" s="2">
        <f t="shared" si="53"/>
        <v>210.60197779919778</v>
      </c>
      <c r="N125" s="2">
        <f t="shared" si="53"/>
        <v>192.47272363618077</v>
      </c>
      <c r="O125" s="2">
        <f t="shared" si="53"/>
        <v>165.50805680876155</v>
      </c>
      <c r="P125" s="2">
        <f t="shared" si="53"/>
        <v>151.47825000851142</v>
      </c>
      <c r="Q125" s="2">
        <f t="shared" si="53"/>
        <v>138.72388019010225</v>
      </c>
      <c r="R125" s="2">
        <f t="shared" si="53"/>
        <v>127.128998537003</v>
      </c>
      <c r="S125" s="2">
        <f t="shared" si="53"/>
        <v>116.58819703418548</v>
      </c>
      <c r="T125" s="2">
        <f t="shared" si="53"/>
        <v>107.00565021344231</v>
      </c>
      <c r="U125" s="2">
        <f t="shared" si="53"/>
        <v>97.277863830402069</v>
      </c>
      <c r="V125" s="2">
        <f t="shared" si="53"/>
        <v>88.434421664001889</v>
      </c>
      <c r="W125" s="2">
        <f t="shared" si="53"/>
        <v>80.394928785456258</v>
      </c>
      <c r="X125" s="2">
        <f t="shared" si="53"/>
        <v>73.086298895869305</v>
      </c>
      <c r="Y125" s="2">
        <f t="shared" si="53"/>
        <v>66.442089905335735</v>
      </c>
      <c r="Z125" s="2">
        <f t="shared" si="53"/>
        <v>60.401899913941584</v>
      </c>
    </row>
    <row r="127" spans="1:26" x14ac:dyDescent="0.15">
      <c r="A127" s="14" t="s">
        <v>42</v>
      </c>
      <c r="B127" s="2">
        <f>SUM(B125:Z125)</f>
        <v>5088.6808254178422</v>
      </c>
    </row>
    <row r="132" spans="1:26" ht="25.5" x14ac:dyDescent="0.15">
      <c r="A132" s="10" t="s">
        <v>43</v>
      </c>
    </row>
    <row r="133" spans="1:26" ht="20.25" x14ac:dyDescent="0.15">
      <c r="A133" s="11" t="s">
        <v>44</v>
      </c>
      <c r="B133" s="9"/>
      <c r="C133" s="9"/>
      <c r="D133" s="9"/>
      <c r="E133" s="9"/>
      <c r="F133" s="9"/>
    </row>
    <row r="134" spans="1:26" x14ac:dyDescent="0.15">
      <c r="A134" s="2" t="s">
        <v>2</v>
      </c>
      <c r="B134" s="2">
        <v>1992</v>
      </c>
      <c r="C134" s="2">
        <v>1993</v>
      </c>
      <c r="D134" s="2">
        <v>1994</v>
      </c>
      <c r="E134" s="2">
        <v>1995</v>
      </c>
      <c r="F134" s="2">
        <v>1996</v>
      </c>
      <c r="G134" s="2">
        <v>1997</v>
      </c>
      <c r="H134" s="2">
        <v>1998</v>
      </c>
      <c r="I134" s="2">
        <v>1999</v>
      </c>
      <c r="J134" s="2">
        <v>2000</v>
      </c>
      <c r="K134" s="2">
        <v>2001</v>
      </c>
      <c r="L134" s="2">
        <v>2002</v>
      </c>
      <c r="M134" s="2">
        <v>2003</v>
      </c>
      <c r="N134" s="2">
        <v>2004</v>
      </c>
      <c r="O134" s="2">
        <v>2005</v>
      </c>
      <c r="P134" s="2">
        <v>2006</v>
      </c>
      <c r="Q134" s="2">
        <v>2007</v>
      </c>
      <c r="R134" s="2">
        <v>2008</v>
      </c>
      <c r="S134" s="2">
        <v>2009</v>
      </c>
      <c r="T134" s="2">
        <v>2010</v>
      </c>
      <c r="U134" s="2">
        <v>2011</v>
      </c>
      <c r="V134" s="2">
        <v>2012</v>
      </c>
      <c r="W134" s="2">
        <v>2013</v>
      </c>
      <c r="X134" s="2">
        <v>2014</v>
      </c>
      <c r="Y134" s="2">
        <v>2015</v>
      </c>
      <c r="Z134" s="2">
        <v>2016</v>
      </c>
    </row>
    <row r="135" spans="1:26" x14ac:dyDescent="0.15">
      <c r="A135" s="2" t="s">
        <v>3</v>
      </c>
      <c r="B135" s="2">
        <v>21551</v>
      </c>
      <c r="C135" s="2">
        <v>21551</v>
      </c>
      <c r="D135" s="2">
        <v>21551</v>
      </c>
      <c r="E135" s="2">
        <v>21551</v>
      </c>
      <c r="F135" s="2">
        <v>21551</v>
      </c>
      <c r="G135" s="2">
        <v>21551</v>
      </c>
      <c r="H135" s="2">
        <v>21551</v>
      </c>
      <c r="I135" s="2">
        <v>21551</v>
      </c>
      <c r="J135" s="2">
        <v>21551</v>
      </c>
      <c r="K135" s="2">
        <v>21551</v>
      </c>
      <c r="L135" s="2">
        <v>21551</v>
      </c>
      <c r="M135" s="2">
        <v>21551</v>
      </c>
      <c r="N135" s="2">
        <v>21551</v>
      </c>
      <c r="O135" s="2">
        <v>21551</v>
      </c>
      <c r="P135" s="2">
        <v>21551</v>
      </c>
      <c r="Q135" s="2">
        <v>21551</v>
      </c>
      <c r="R135" s="2">
        <v>21551</v>
      </c>
      <c r="S135" s="2">
        <v>21551</v>
      </c>
      <c r="T135" s="2">
        <v>21551</v>
      </c>
      <c r="U135" s="2">
        <v>21551</v>
      </c>
      <c r="V135" s="2">
        <v>21551</v>
      </c>
      <c r="W135" s="2">
        <v>21551</v>
      </c>
      <c r="X135" s="2">
        <v>21551</v>
      </c>
      <c r="Y135" s="2">
        <v>21551</v>
      </c>
      <c r="Z135" s="2">
        <v>21551</v>
      </c>
    </row>
    <row r="136" spans="1:26" x14ac:dyDescent="0.15">
      <c r="A136" s="2" t="s">
        <v>4</v>
      </c>
      <c r="B136" s="2">
        <v>5.6000000000000001E-2</v>
      </c>
      <c r="C136" s="2">
        <v>5.6000000000000001E-2</v>
      </c>
      <c r="D136" s="2">
        <v>5.6000000000000001E-2</v>
      </c>
      <c r="E136" s="2">
        <v>5.6000000000000001E-2</v>
      </c>
      <c r="F136" s="2">
        <v>5.6000000000000001E-2</v>
      </c>
      <c r="G136" s="2">
        <v>5.6000000000000001E-2</v>
      </c>
      <c r="H136" s="2">
        <v>5.6000000000000001E-2</v>
      </c>
      <c r="I136" s="2">
        <v>5.6000000000000001E-2</v>
      </c>
      <c r="J136" s="2">
        <v>5.6000000000000001E-2</v>
      </c>
      <c r="K136" s="2">
        <v>5.6000000000000001E-2</v>
      </c>
      <c r="L136" s="2">
        <v>5.6000000000000001E-2</v>
      </c>
      <c r="M136" s="2">
        <v>5.6000000000000001E-2</v>
      </c>
      <c r="N136" s="2">
        <v>5.6000000000000001E-2</v>
      </c>
      <c r="O136" s="2">
        <v>5.6000000000000001E-2</v>
      </c>
      <c r="P136" s="2">
        <v>5.6000000000000001E-2</v>
      </c>
      <c r="Q136" s="2">
        <v>5.6000000000000001E-2</v>
      </c>
      <c r="R136" s="2">
        <v>5.6000000000000001E-2</v>
      </c>
      <c r="S136" s="2">
        <v>5.6000000000000001E-2</v>
      </c>
      <c r="T136" s="2">
        <v>5.6000000000000001E-2</v>
      </c>
      <c r="U136" s="2">
        <v>5.6000000000000001E-2</v>
      </c>
      <c r="V136" s="2">
        <v>5.6000000000000001E-2</v>
      </c>
      <c r="W136" s="2">
        <v>5.6000000000000001E-2</v>
      </c>
      <c r="X136" s="2">
        <v>5.6000000000000001E-2</v>
      </c>
      <c r="Y136" s="2">
        <v>5.6000000000000001E-2</v>
      </c>
      <c r="Z136" s="2">
        <v>5.6000000000000001E-2</v>
      </c>
    </row>
    <row r="137" spans="1:26" x14ac:dyDescent="0.15">
      <c r="A137" s="14" t="s">
        <v>5</v>
      </c>
      <c r="B137" s="2">
        <f t="shared" ref="B137:Z137" si="54">B135*B136</f>
        <v>1206.856</v>
      </c>
      <c r="C137" s="2">
        <f t="shared" si="54"/>
        <v>1206.856</v>
      </c>
      <c r="D137" s="2">
        <f t="shared" si="54"/>
        <v>1206.856</v>
      </c>
      <c r="E137" s="2">
        <f t="shared" si="54"/>
        <v>1206.856</v>
      </c>
      <c r="F137" s="2">
        <f t="shared" si="54"/>
        <v>1206.856</v>
      </c>
      <c r="G137" s="2">
        <f t="shared" si="54"/>
        <v>1206.856</v>
      </c>
      <c r="H137" s="2">
        <f t="shared" si="54"/>
        <v>1206.856</v>
      </c>
      <c r="I137" s="2">
        <f t="shared" si="54"/>
        <v>1206.856</v>
      </c>
      <c r="J137" s="2">
        <f t="shared" si="54"/>
        <v>1206.856</v>
      </c>
      <c r="K137" s="2">
        <f t="shared" si="54"/>
        <v>1206.856</v>
      </c>
      <c r="L137" s="2">
        <f t="shared" si="54"/>
        <v>1206.856</v>
      </c>
      <c r="M137" s="2">
        <f t="shared" si="54"/>
        <v>1206.856</v>
      </c>
      <c r="N137" s="2">
        <f t="shared" si="54"/>
        <v>1206.856</v>
      </c>
      <c r="O137" s="2">
        <f t="shared" si="54"/>
        <v>1206.856</v>
      </c>
      <c r="P137" s="2">
        <f t="shared" si="54"/>
        <v>1206.856</v>
      </c>
      <c r="Q137" s="2">
        <f t="shared" si="54"/>
        <v>1206.856</v>
      </c>
      <c r="R137" s="2">
        <f t="shared" si="54"/>
        <v>1206.856</v>
      </c>
      <c r="S137" s="2">
        <f t="shared" si="54"/>
        <v>1206.856</v>
      </c>
      <c r="T137" s="2">
        <f t="shared" si="54"/>
        <v>1206.856</v>
      </c>
      <c r="U137" s="2">
        <f t="shared" si="54"/>
        <v>1206.856</v>
      </c>
      <c r="V137" s="2">
        <f t="shared" si="54"/>
        <v>1206.856</v>
      </c>
      <c r="W137" s="2">
        <f t="shared" si="54"/>
        <v>1206.856</v>
      </c>
      <c r="X137" s="2">
        <f t="shared" si="54"/>
        <v>1206.856</v>
      </c>
      <c r="Y137" s="2">
        <f t="shared" si="54"/>
        <v>1206.856</v>
      </c>
      <c r="Z137" s="2">
        <f t="shared" si="54"/>
        <v>1206.856</v>
      </c>
    </row>
    <row r="138" spans="1:26" x14ac:dyDescent="0.15">
      <c r="A138" s="2" t="s">
        <v>6</v>
      </c>
      <c r="B138" s="2">
        <v>41.46</v>
      </c>
      <c r="C138" s="2">
        <v>41.46</v>
      </c>
      <c r="D138" s="2">
        <v>41.46</v>
      </c>
      <c r="E138" s="2">
        <v>41.46</v>
      </c>
      <c r="F138" s="2">
        <v>30.37</v>
      </c>
      <c r="G138" s="2">
        <v>30.37</v>
      </c>
      <c r="H138" s="2">
        <v>30.37</v>
      </c>
      <c r="I138" s="2">
        <v>30.37</v>
      </c>
      <c r="J138" s="2">
        <v>34.92</v>
      </c>
      <c r="K138" s="2">
        <v>34.92</v>
      </c>
      <c r="L138" s="2">
        <v>34.92</v>
      </c>
      <c r="M138" s="2">
        <v>34.92</v>
      </c>
      <c r="N138" s="2">
        <v>34.92</v>
      </c>
      <c r="O138" s="2">
        <v>34.92</v>
      </c>
      <c r="P138" s="2">
        <v>34.92</v>
      </c>
      <c r="Q138" s="2">
        <v>34.92</v>
      </c>
      <c r="R138" s="2">
        <v>34.92</v>
      </c>
      <c r="S138" s="2">
        <v>34.92</v>
      </c>
      <c r="T138" s="2">
        <v>34.92</v>
      </c>
      <c r="U138" s="2">
        <v>34.92</v>
      </c>
      <c r="V138" s="2">
        <v>34.92</v>
      </c>
      <c r="W138" s="2">
        <v>34.92</v>
      </c>
      <c r="X138" s="2">
        <v>34.92</v>
      </c>
      <c r="Y138" s="2">
        <v>34.92</v>
      </c>
      <c r="Z138" s="2">
        <v>34.92</v>
      </c>
    </row>
    <row r="139" spans="1:26" x14ac:dyDescent="0.15">
      <c r="A139" s="2" t="s">
        <v>7</v>
      </c>
      <c r="B139" s="2">
        <v>8.3379999999999992</v>
      </c>
      <c r="C139" s="2">
        <v>8.3379999999999992</v>
      </c>
      <c r="D139" s="2">
        <v>8.3379999999999992</v>
      </c>
      <c r="E139" s="2">
        <v>8.3379999999999992</v>
      </c>
      <c r="F139" s="2">
        <v>8.391</v>
      </c>
      <c r="G139" s="2">
        <v>8.391</v>
      </c>
      <c r="H139" s="2">
        <v>8.391</v>
      </c>
      <c r="I139" s="2">
        <v>8.391</v>
      </c>
      <c r="J139" s="2">
        <v>8.391</v>
      </c>
      <c r="K139" s="2">
        <v>8.391</v>
      </c>
      <c r="L139" s="2">
        <v>8.391</v>
      </c>
      <c r="M139" s="2">
        <v>8.391</v>
      </c>
      <c r="N139" s="2">
        <v>8.391</v>
      </c>
      <c r="O139" s="2">
        <v>8.391</v>
      </c>
      <c r="P139" s="2">
        <v>8.391</v>
      </c>
      <c r="Q139" s="2">
        <v>8.391</v>
      </c>
      <c r="R139" s="2">
        <v>8.391</v>
      </c>
      <c r="S139" s="2">
        <v>8.391</v>
      </c>
      <c r="T139" s="2">
        <v>8.391</v>
      </c>
      <c r="U139" s="2">
        <v>8.391</v>
      </c>
      <c r="V139" s="2">
        <v>8.391</v>
      </c>
      <c r="W139" s="2">
        <v>8.391</v>
      </c>
      <c r="X139" s="2">
        <v>8.391</v>
      </c>
      <c r="Y139" s="2">
        <v>8.391</v>
      </c>
      <c r="Z139" s="2">
        <v>8.391</v>
      </c>
    </row>
    <row r="140" spans="1:26" x14ac:dyDescent="0.15">
      <c r="A140" s="14" t="s">
        <v>8</v>
      </c>
      <c r="B140" s="2">
        <f t="shared" ref="B140:Z140" si="55">B138*B139</f>
        <v>345.69347999999997</v>
      </c>
      <c r="C140" s="2">
        <f t="shared" si="55"/>
        <v>345.69347999999997</v>
      </c>
      <c r="D140" s="2">
        <f t="shared" si="55"/>
        <v>345.69347999999997</v>
      </c>
      <c r="E140" s="2">
        <f t="shared" si="55"/>
        <v>345.69347999999997</v>
      </c>
      <c r="F140" s="2">
        <f t="shared" si="55"/>
        <v>254.83467000000002</v>
      </c>
      <c r="G140" s="2">
        <f t="shared" si="55"/>
        <v>254.83467000000002</v>
      </c>
      <c r="H140" s="2">
        <f t="shared" si="55"/>
        <v>254.83467000000002</v>
      </c>
      <c r="I140" s="2">
        <f t="shared" si="55"/>
        <v>254.83467000000002</v>
      </c>
      <c r="J140" s="2">
        <f t="shared" si="55"/>
        <v>293.01372000000003</v>
      </c>
      <c r="K140" s="2">
        <f t="shared" si="55"/>
        <v>293.01372000000003</v>
      </c>
      <c r="L140" s="2">
        <f t="shared" si="55"/>
        <v>293.01372000000003</v>
      </c>
      <c r="M140" s="2">
        <f t="shared" si="55"/>
        <v>293.01372000000003</v>
      </c>
      <c r="N140" s="2">
        <f t="shared" si="55"/>
        <v>293.01372000000003</v>
      </c>
      <c r="O140" s="2">
        <f t="shared" si="55"/>
        <v>293.01372000000003</v>
      </c>
      <c r="P140" s="2">
        <f t="shared" si="55"/>
        <v>293.01372000000003</v>
      </c>
      <c r="Q140" s="2">
        <f t="shared" si="55"/>
        <v>293.01372000000003</v>
      </c>
      <c r="R140" s="2">
        <f t="shared" si="55"/>
        <v>293.01372000000003</v>
      </c>
      <c r="S140" s="2">
        <f t="shared" si="55"/>
        <v>293.01372000000003</v>
      </c>
      <c r="T140" s="2">
        <f t="shared" si="55"/>
        <v>293.01372000000003</v>
      </c>
      <c r="U140" s="2">
        <f t="shared" si="55"/>
        <v>293.01372000000003</v>
      </c>
      <c r="V140" s="2">
        <f t="shared" si="55"/>
        <v>293.01372000000003</v>
      </c>
      <c r="W140" s="2">
        <f t="shared" si="55"/>
        <v>293.01372000000003</v>
      </c>
      <c r="X140" s="2">
        <f t="shared" si="55"/>
        <v>293.01372000000003</v>
      </c>
      <c r="Y140" s="2">
        <f t="shared" si="55"/>
        <v>293.01372000000003</v>
      </c>
      <c r="Z140" s="2">
        <f t="shared" si="55"/>
        <v>293.01372000000003</v>
      </c>
    </row>
    <row r="141" spans="1:26" x14ac:dyDescent="0.15">
      <c r="A141" s="2" t="s">
        <v>9</v>
      </c>
      <c r="B141" s="2">
        <v>2.81E-3</v>
      </c>
      <c r="C141" s="2">
        <v>2.81E-3</v>
      </c>
      <c r="D141" s="2">
        <v>2.81E-3</v>
      </c>
      <c r="E141" s="2">
        <v>2.81E-3</v>
      </c>
      <c r="F141" s="2">
        <v>2.81E-3</v>
      </c>
      <c r="G141" s="2">
        <v>2.81E-3</v>
      </c>
      <c r="H141" s="2">
        <v>2.81E-3</v>
      </c>
      <c r="I141" s="2">
        <v>2.81E-3</v>
      </c>
      <c r="J141" s="2">
        <v>2.81E-3</v>
      </c>
      <c r="K141" s="2">
        <v>2.81E-3</v>
      </c>
      <c r="L141" s="2">
        <v>2.81E-3</v>
      </c>
      <c r="M141" s="2">
        <v>2.81E-3</v>
      </c>
      <c r="N141" s="2">
        <v>2.81E-3</v>
      </c>
      <c r="O141" s="2">
        <v>2.81E-3</v>
      </c>
      <c r="P141" s="2">
        <v>2.81E-3</v>
      </c>
      <c r="Q141" s="2">
        <v>2.81E-3</v>
      </c>
      <c r="R141" s="2">
        <v>2.81E-3</v>
      </c>
      <c r="S141" s="2">
        <v>2.81E-3</v>
      </c>
      <c r="T141" s="2">
        <v>2.81E-3</v>
      </c>
      <c r="U141" s="2">
        <v>2.81E-3</v>
      </c>
      <c r="V141" s="2">
        <v>2.81E-3</v>
      </c>
      <c r="W141" s="2">
        <v>2.81E-3</v>
      </c>
      <c r="X141" s="2">
        <v>2.81E-3</v>
      </c>
      <c r="Y141" s="2">
        <v>2.81E-3</v>
      </c>
      <c r="Z141" s="2">
        <v>2.81E-3</v>
      </c>
    </row>
    <row r="142" spans="1:26" x14ac:dyDescent="0.15">
      <c r="A142" s="4" t="s">
        <v>10</v>
      </c>
      <c r="B142" s="2">
        <f t="shared" ref="B142:Z142" si="56">B135*B141</f>
        <v>60.558309999999999</v>
      </c>
      <c r="C142" s="2">
        <f t="shared" si="56"/>
        <v>60.558309999999999</v>
      </c>
      <c r="D142" s="2">
        <f t="shared" si="56"/>
        <v>60.558309999999999</v>
      </c>
      <c r="E142" s="2">
        <f t="shared" si="56"/>
        <v>60.558309999999999</v>
      </c>
      <c r="F142" s="2">
        <f t="shared" si="56"/>
        <v>60.558309999999999</v>
      </c>
      <c r="G142" s="2">
        <f t="shared" si="56"/>
        <v>60.558309999999999</v>
      </c>
      <c r="H142" s="2">
        <f t="shared" si="56"/>
        <v>60.558309999999999</v>
      </c>
      <c r="I142" s="2">
        <f t="shared" si="56"/>
        <v>60.558309999999999</v>
      </c>
      <c r="J142" s="2">
        <f t="shared" si="56"/>
        <v>60.558309999999999</v>
      </c>
      <c r="K142" s="2">
        <f t="shared" si="56"/>
        <v>60.558309999999999</v>
      </c>
      <c r="L142" s="2">
        <f t="shared" si="56"/>
        <v>60.558309999999999</v>
      </c>
      <c r="M142" s="2">
        <f t="shared" si="56"/>
        <v>60.558309999999999</v>
      </c>
      <c r="N142" s="2">
        <f t="shared" si="56"/>
        <v>60.558309999999999</v>
      </c>
      <c r="O142" s="2">
        <f t="shared" si="56"/>
        <v>60.558309999999999</v>
      </c>
      <c r="P142" s="2">
        <f t="shared" si="56"/>
        <v>60.558309999999999</v>
      </c>
      <c r="Q142" s="2">
        <f t="shared" si="56"/>
        <v>60.558309999999999</v>
      </c>
      <c r="R142" s="2">
        <f t="shared" si="56"/>
        <v>60.558309999999999</v>
      </c>
      <c r="S142" s="2">
        <f t="shared" si="56"/>
        <v>60.558309999999999</v>
      </c>
      <c r="T142" s="2">
        <f t="shared" si="56"/>
        <v>60.558309999999999</v>
      </c>
      <c r="U142" s="2">
        <f t="shared" si="56"/>
        <v>60.558309999999999</v>
      </c>
      <c r="V142" s="2">
        <f t="shared" si="56"/>
        <v>60.558309999999999</v>
      </c>
      <c r="W142" s="2">
        <f t="shared" si="56"/>
        <v>60.558309999999999</v>
      </c>
      <c r="X142" s="2">
        <f t="shared" si="56"/>
        <v>60.558309999999999</v>
      </c>
      <c r="Y142" s="2">
        <f t="shared" si="56"/>
        <v>60.558309999999999</v>
      </c>
      <c r="Z142" s="2">
        <f t="shared" si="56"/>
        <v>60.558309999999999</v>
      </c>
    </row>
    <row r="143" spans="1:26" x14ac:dyDescent="0.15">
      <c r="A143" s="14" t="s">
        <v>11</v>
      </c>
      <c r="B143" s="2">
        <f t="shared" ref="B143:Z143" si="57">B137-B140-B142</f>
        <v>800.60421000000008</v>
      </c>
      <c r="C143" s="2">
        <f t="shared" si="57"/>
        <v>800.60421000000008</v>
      </c>
      <c r="D143" s="2">
        <f t="shared" si="57"/>
        <v>800.60421000000008</v>
      </c>
      <c r="E143" s="2">
        <f t="shared" si="57"/>
        <v>800.60421000000008</v>
      </c>
      <c r="F143" s="2">
        <f t="shared" si="57"/>
        <v>891.46302000000003</v>
      </c>
      <c r="G143" s="2">
        <f t="shared" si="57"/>
        <v>891.46302000000003</v>
      </c>
      <c r="H143" s="2">
        <f t="shared" si="57"/>
        <v>891.46302000000003</v>
      </c>
      <c r="I143" s="2">
        <f t="shared" si="57"/>
        <v>891.46302000000003</v>
      </c>
      <c r="J143" s="2">
        <f t="shared" si="57"/>
        <v>853.28396999999995</v>
      </c>
      <c r="K143" s="2">
        <f t="shared" si="57"/>
        <v>853.28396999999995</v>
      </c>
      <c r="L143" s="2">
        <f t="shared" si="57"/>
        <v>853.28396999999995</v>
      </c>
      <c r="M143" s="2">
        <f t="shared" si="57"/>
        <v>853.28396999999995</v>
      </c>
      <c r="N143" s="2">
        <f t="shared" si="57"/>
        <v>853.28396999999995</v>
      </c>
      <c r="O143" s="2">
        <f t="shared" si="57"/>
        <v>853.28396999999995</v>
      </c>
      <c r="P143" s="2">
        <f t="shared" si="57"/>
        <v>853.28396999999995</v>
      </c>
      <c r="Q143" s="2">
        <f t="shared" si="57"/>
        <v>853.28396999999995</v>
      </c>
      <c r="R143" s="2">
        <f t="shared" si="57"/>
        <v>853.28396999999995</v>
      </c>
      <c r="S143" s="2">
        <f t="shared" si="57"/>
        <v>853.28396999999995</v>
      </c>
      <c r="T143" s="2">
        <f t="shared" si="57"/>
        <v>853.28396999999995</v>
      </c>
      <c r="U143" s="2">
        <f t="shared" si="57"/>
        <v>853.28396999999995</v>
      </c>
      <c r="V143" s="2">
        <f t="shared" si="57"/>
        <v>853.28396999999995</v>
      </c>
      <c r="W143" s="2">
        <f t="shared" si="57"/>
        <v>853.28396999999995</v>
      </c>
      <c r="X143" s="2">
        <f t="shared" si="57"/>
        <v>853.28396999999995</v>
      </c>
      <c r="Y143" s="2">
        <f t="shared" si="57"/>
        <v>853.28396999999995</v>
      </c>
      <c r="Z143" s="2">
        <f t="shared" si="57"/>
        <v>853.28396999999995</v>
      </c>
    </row>
    <row r="145" spans="1:26" x14ac:dyDescent="0.15">
      <c r="A145" s="14" t="s">
        <v>34</v>
      </c>
      <c r="B145" s="2">
        <v>0</v>
      </c>
      <c r="C145" s="2">
        <v>0</v>
      </c>
      <c r="D145" s="2">
        <v>0</v>
      </c>
      <c r="E145" s="9">
        <v>0</v>
      </c>
      <c r="F145" s="9">
        <v>22.1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</row>
    <row r="146" spans="1:26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15">
      <c r="A147" s="9" t="s">
        <v>35</v>
      </c>
      <c r="B147" s="9">
        <v>22.1</v>
      </c>
      <c r="C147" s="9">
        <f t="shared" ref="C147:Z147" si="58">B147</f>
        <v>22.1</v>
      </c>
      <c r="D147" s="9">
        <f t="shared" si="58"/>
        <v>22.1</v>
      </c>
      <c r="E147" s="9">
        <f t="shared" si="58"/>
        <v>22.1</v>
      </c>
      <c r="F147" s="9">
        <f t="shared" si="58"/>
        <v>22.1</v>
      </c>
      <c r="G147" s="9">
        <f t="shared" si="58"/>
        <v>22.1</v>
      </c>
      <c r="H147" s="9">
        <f t="shared" si="58"/>
        <v>22.1</v>
      </c>
      <c r="I147" s="9">
        <f t="shared" si="58"/>
        <v>22.1</v>
      </c>
      <c r="J147" s="9">
        <f t="shared" si="58"/>
        <v>22.1</v>
      </c>
      <c r="K147" s="9">
        <f t="shared" si="58"/>
        <v>22.1</v>
      </c>
      <c r="L147" s="9">
        <f t="shared" si="58"/>
        <v>22.1</v>
      </c>
      <c r="M147" s="9">
        <f t="shared" si="58"/>
        <v>22.1</v>
      </c>
      <c r="N147" s="9">
        <f t="shared" si="58"/>
        <v>22.1</v>
      </c>
      <c r="O147" s="9">
        <f t="shared" si="58"/>
        <v>22.1</v>
      </c>
      <c r="P147" s="9">
        <f t="shared" si="58"/>
        <v>22.1</v>
      </c>
      <c r="Q147" s="9">
        <f t="shared" si="58"/>
        <v>22.1</v>
      </c>
      <c r="R147" s="9">
        <f t="shared" si="58"/>
        <v>22.1</v>
      </c>
      <c r="S147" s="9">
        <f t="shared" si="58"/>
        <v>22.1</v>
      </c>
      <c r="T147" s="9">
        <f t="shared" si="58"/>
        <v>22.1</v>
      </c>
      <c r="U147" s="9">
        <f t="shared" si="58"/>
        <v>22.1</v>
      </c>
      <c r="V147" s="9">
        <f t="shared" si="58"/>
        <v>22.1</v>
      </c>
      <c r="W147" s="9">
        <f t="shared" si="58"/>
        <v>22.1</v>
      </c>
      <c r="X147" s="9">
        <f t="shared" si="58"/>
        <v>22.1</v>
      </c>
      <c r="Y147" s="9">
        <f t="shared" si="58"/>
        <v>22.1</v>
      </c>
      <c r="Z147" s="9">
        <f t="shared" si="58"/>
        <v>22.1</v>
      </c>
    </row>
    <row r="148" spans="1:26" x14ac:dyDescent="0.15">
      <c r="A148" s="9" t="s">
        <v>36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0.14000000000000001</v>
      </c>
      <c r="H148" s="7">
        <v>0.14000000000000001</v>
      </c>
      <c r="I148" s="7">
        <v>0.14000000000000001</v>
      </c>
      <c r="J148" s="7">
        <v>0.14000000000000001</v>
      </c>
      <c r="K148" s="7">
        <v>0.14000000000000001</v>
      </c>
      <c r="L148" s="7">
        <v>0.02</v>
      </c>
      <c r="M148" s="7">
        <v>0.02</v>
      </c>
      <c r="N148" s="7">
        <v>0.02</v>
      </c>
      <c r="O148" s="7">
        <v>0.02</v>
      </c>
      <c r="P148" s="7">
        <v>0.02</v>
      </c>
      <c r="Q148" s="7">
        <v>0.02</v>
      </c>
      <c r="R148" s="7">
        <v>0.02</v>
      </c>
      <c r="S148" s="7">
        <v>0.02</v>
      </c>
      <c r="T148" s="7">
        <v>0.02</v>
      </c>
      <c r="U148" s="7">
        <v>0.02</v>
      </c>
      <c r="V148" s="7">
        <v>0.02</v>
      </c>
      <c r="W148" s="7">
        <v>0.02</v>
      </c>
      <c r="X148" s="7">
        <v>0.02</v>
      </c>
      <c r="Y148" s="7">
        <v>0.02</v>
      </c>
      <c r="Z148" s="7">
        <v>0.02</v>
      </c>
    </row>
    <row r="149" spans="1:26" x14ac:dyDescent="0.15">
      <c r="A149" s="14" t="s">
        <v>37</v>
      </c>
      <c r="B149" s="9">
        <f t="shared" ref="B149:Z149" si="59">B147*B148</f>
        <v>0</v>
      </c>
      <c r="C149" s="9">
        <f t="shared" si="59"/>
        <v>0</v>
      </c>
      <c r="D149" s="9">
        <f t="shared" si="59"/>
        <v>0</v>
      </c>
      <c r="E149" s="9">
        <f t="shared" si="59"/>
        <v>0</v>
      </c>
      <c r="F149" s="9">
        <f t="shared" si="59"/>
        <v>0</v>
      </c>
      <c r="G149" s="9">
        <f t="shared" si="59"/>
        <v>3.0940000000000003</v>
      </c>
      <c r="H149" s="9">
        <f t="shared" si="59"/>
        <v>3.0940000000000003</v>
      </c>
      <c r="I149" s="9">
        <f t="shared" si="59"/>
        <v>3.0940000000000003</v>
      </c>
      <c r="J149" s="9">
        <f t="shared" si="59"/>
        <v>3.0940000000000003</v>
      </c>
      <c r="K149" s="9">
        <f t="shared" si="59"/>
        <v>3.0940000000000003</v>
      </c>
      <c r="L149" s="9">
        <f t="shared" si="59"/>
        <v>0.44200000000000006</v>
      </c>
      <c r="M149" s="9">
        <f t="shared" si="59"/>
        <v>0.44200000000000006</v>
      </c>
      <c r="N149" s="9">
        <f t="shared" si="59"/>
        <v>0.44200000000000006</v>
      </c>
      <c r="O149" s="9">
        <f t="shared" si="59"/>
        <v>0.44200000000000006</v>
      </c>
      <c r="P149" s="9">
        <f t="shared" si="59"/>
        <v>0.44200000000000006</v>
      </c>
      <c r="Q149" s="9">
        <f t="shared" si="59"/>
        <v>0.44200000000000006</v>
      </c>
      <c r="R149" s="9">
        <f t="shared" si="59"/>
        <v>0.44200000000000006</v>
      </c>
      <c r="S149" s="9">
        <f t="shared" si="59"/>
        <v>0.44200000000000006</v>
      </c>
      <c r="T149" s="9">
        <f t="shared" si="59"/>
        <v>0.44200000000000006</v>
      </c>
      <c r="U149" s="9">
        <f t="shared" si="59"/>
        <v>0.44200000000000006</v>
      </c>
      <c r="V149" s="9">
        <f t="shared" si="59"/>
        <v>0.44200000000000006</v>
      </c>
      <c r="W149" s="9">
        <f t="shared" si="59"/>
        <v>0.44200000000000006</v>
      </c>
      <c r="X149" s="9">
        <f t="shared" si="59"/>
        <v>0.44200000000000006</v>
      </c>
      <c r="Y149" s="9">
        <f t="shared" si="59"/>
        <v>0.44200000000000006</v>
      </c>
      <c r="Z149" s="9">
        <f t="shared" si="59"/>
        <v>0.44200000000000006</v>
      </c>
    </row>
    <row r="151" spans="1:26" x14ac:dyDescent="0.15">
      <c r="A151" s="2" t="s">
        <v>13</v>
      </c>
      <c r="B151" s="2">
        <v>266550</v>
      </c>
      <c r="C151" s="2">
        <v>266550</v>
      </c>
      <c r="D151" s="2">
        <v>266550</v>
      </c>
      <c r="E151" s="2">
        <v>266550</v>
      </c>
      <c r="F151" s="2">
        <v>167650</v>
      </c>
      <c r="G151" s="2">
        <v>167650</v>
      </c>
      <c r="H151" s="2">
        <v>167650</v>
      </c>
      <c r="I151" s="2">
        <v>167650</v>
      </c>
      <c r="J151" s="2">
        <v>167650</v>
      </c>
      <c r="K151" s="2">
        <v>167650</v>
      </c>
      <c r="L151" s="2">
        <v>167650</v>
      </c>
      <c r="M151" s="2">
        <v>167650</v>
      </c>
      <c r="N151" s="2">
        <v>167650</v>
      </c>
      <c r="O151" s="2">
        <v>167650</v>
      </c>
      <c r="P151" s="2">
        <v>167650</v>
      </c>
      <c r="Q151" s="2">
        <v>167650</v>
      </c>
      <c r="R151" s="2">
        <v>167650</v>
      </c>
      <c r="S151" s="2">
        <v>167650</v>
      </c>
      <c r="T151" s="2">
        <v>167650</v>
      </c>
      <c r="U151" s="2">
        <v>167650</v>
      </c>
      <c r="V151" s="2">
        <v>167650</v>
      </c>
      <c r="W151" s="2">
        <v>167650</v>
      </c>
      <c r="X151" s="2">
        <v>167650</v>
      </c>
      <c r="Y151" s="2">
        <v>167650</v>
      </c>
      <c r="Z151" s="2">
        <v>167650</v>
      </c>
    </row>
    <row r="152" spans="1:26" x14ac:dyDescent="0.15">
      <c r="A152" s="2" t="s">
        <v>14</v>
      </c>
      <c r="B152" s="2">
        <v>266550</v>
      </c>
      <c r="C152" s="2">
        <v>266550</v>
      </c>
      <c r="D152" s="2">
        <v>266550</v>
      </c>
      <c r="E152" s="2">
        <v>254580</v>
      </c>
      <c r="F152" s="2">
        <v>254580</v>
      </c>
      <c r="G152" s="2">
        <v>254580</v>
      </c>
      <c r="H152" s="2">
        <v>254580</v>
      </c>
      <c r="I152" s="2">
        <v>254580</v>
      </c>
      <c r="J152" s="2">
        <v>122198</v>
      </c>
      <c r="K152" s="2">
        <v>122198</v>
      </c>
      <c r="L152" s="2">
        <v>122198</v>
      </c>
      <c r="M152" s="2">
        <v>122198</v>
      </c>
      <c r="N152" s="2">
        <v>122198</v>
      </c>
      <c r="O152" s="2">
        <v>122198</v>
      </c>
      <c r="P152" s="2">
        <v>122198</v>
      </c>
      <c r="Q152" s="2">
        <v>122198</v>
      </c>
      <c r="R152" s="2">
        <v>122198</v>
      </c>
      <c r="S152" s="2">
        <v>122198</v>
      </c>
      <c r="T152" s="2">
        <v>122198</v>
      </c>
      <c r="U152" s="2">
        <v>122198</v>
      </c>
      <c r="V152" s="2">
        <v>122198</v>
      </c>
      <c r="W152" s="2">
        <v>122198</v>
      </c>
      <c r="X152" s="2">
        <v>122198</v>
      </c>
      <c r="Y152" s="2">
        <v>122198</v>
      </c>
      <c r="Z152" s="2">
        <v>122198</v>
      </c>
    </row>
    <row r="153" spans="1:26" x14ac:dyDescent="0.15">
      <c r="A153" s="2" t="s">
        <v>15</v>
      </c>
      <c r="B153" s="2">
        <f t="shared" ref="B153:Z153" si="60">B151-B152</f>
        <v>0</v>
      </c>
      <c r="C153" s="2">
        <f t="shared" si="60"/>
        <v>0</v>
      </c>
      <c r="D153" s="2">
        <f t="shared" si="60"/>
        <v>0</v>
      </c>
      <c r="E153" s="2">
        <f t="shared" si="60"/>
        <v>11970</v>
      </c>
      <c r="F153" s="2">
        <f t="shared" si="60"/>
        <v>-86930</v>
      </c>
      <c r="G153" s="2">
        <f t="shared" si="60"/>
        <v>-86930</v>
      </c>
      <c r="H153" s="2">
        <f t="shared" si="60"/>
        <v>-86930</v>
      </c>
      <c r="I153" s="2">
        <f t="shared" si="60"/>
        <v>-86930</v>
      </c>
      <c r="J153" s="2">
        <f t="shared" si="60"/>
        <v>45452</v>
      </c>
      <c r="K153" s="2">
        <f t="shared" si="60"/>
        <v>45452</v>
      </c>
      <c r="L153" s="2">
        <f t="shared" si="60"/>
        <v>45452</v>
      </c>
      <c r="M153" s="2">
        <f t="shared" si="60"/>
        <v>45452</v>
      </c>
      <c r="N153" s="2">
        <f t="shared" si="60"/>
        <v>45452</v>
      </c>
      <c r="O153" s="2">
        <f t="shared" si="60"/>
        <v>45452</v>
      </c>
      <c r="P153" s="2">
        <f t="shared" si="60"/>
        <v>45452</v>
      </c>
      <c r="Q153" s="2">
        <f t="shared" si="60"/>
        <v>45452</v>
      </c>
      <c r="R153" s="2">
        <f t="shared" si="60"/>
        <v>45452</v>
      </c>
      <c r="S153" s="2">
        <f t="shared" si="60"/>
        <v>45452</v>
      </c>
      <c r="T153" s="2">
        <f t="shared" si="60"/>
        <v>45452</v>
      </c>
      <c r="U153" s="2">
        <f t="shared" si="60"/>
        <v>45452</v>
      </c>
      <c r="V153" s="2">
        <f t="shared" si="60"/>
        <v>45452</v>
      </c>
      <c r="W153" s="2">
        <f t="shared" si="60"/>
        <v>45452</v>
      </c>
      <c r="X153" s="2">
        <f t="shared" si="60"/>
        <v>45452</v>
      </c>
      <c r="Y153" s="2">
        <f t="shared" si="60"/>
        <v>45452</v>
      </c>
      <c r="Z153" s="2">
        <f t="shared" si="60"/>
        <v>45452</v>
      </c>
    </row>
    <row r="154" spans="1:26" x14ac:dyDescent="0.15">
      <c r="A154" s="2" t="s">
        <v>16</v>
      </c>
      <c r="C154" s="7">
        <v>0.1</v>
      </c>
      <c r="D154" s="7">
        <v>0.1</v>
      </c>
      <c r="E154" s="7">
        <v>0.1</v>
      </c>
      <c r="F154" s="7">
        <v>0.1</v>
      </c>
      <c r="G154" s="7">
        <v>0.1</v>
      </c>
      <c r="H154" s="7">
        <v>0.1</v>
      </c>
      <c r="I154" s="7">
        <v>0.1</v>
      </c>
      <c r="J154" s="7">
        <v>0.1</v>
      </c>
      <c r="K154" s="7">
        <v>0.1</v>
      </c>
      <c r="L154" s="7">
        <v>0.1</v>
      </c>
      <c r="M154" s="7">
        <v>0.1</v>
      </c>
      <c r="N154" s="7">
        <v>0.1</v>
      </c>
      <c r="O154" s="7">
        <v>0.1</v>
      </c>
      <c r="P154" s="7">
        <v>0.1</v>
      </c>
      <c r="Q154" s="7">
        <v>0.1</v>
      </c>
      <c r="R154" s="7">
        <v>0.1</v>
      </c>
      <c r="S154" s="7">
        <v>0.1</v>
      </c>
      <c r="T154" s="7">
        <v>0.1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</row>
    <row r="155" spans="1:26" x14ac:dyDescent="0.15">
      <c r="A155" s="2" t="s">
        <v>17</v>
      </c>
      <c r="E155" s="2">
        <v>250</v>
      </c>
      <c r="F155" s="2">
        <f t="shared" ref="F155:Z155" si="61">E155*(1+F154)</f>
        <v>275</v>
      </c>
      <c r="G155" s="2">
        <f t="shared" si="61"/>
        <v>302.5</v>
      </c>
      <c r="H155" s="2">
        <f t="shared" si="61"/>
        <v>332.75</v>
      </c>
      <c r="I155" s="2">
        <f t="shared" si="61"/>
        <v>366.02500000000003</v>
      </c>
      <c r="J155" s="2">
        <f t="shared" si="61"/>
        <v>402.62750000000005</v>
      </c>
      <c r="K155" s="2">
        <f t="shared" si="61"/>
        <v>442.89025000000009</v>
      </c>
      <c r="L155" s="2">
        <f t="shared" si="61"/>
        <v>487.17927500000013</v>
      </c>
      <c r="M155" s="2">
        <f t="shared" si="61"/>
        <v>535.89720250000016</v>
      </c>
      <c r="N155" s="2">
        <f t="shared" si="61"/>
        <v>589.48692275000019</v>
      </c>
      <c r="O155" s="2">
        <f t="shared" si="61"/>
        <v>648.43561502500029</v>
      </c>
      <c r="P155" s="2">
        <f t="shared" si="61"/>
        <v>713.27917652750034</v>
      </c>
      <c r="Q155" s="2">
        <f t="shared" si="61"/>
        <v>784.60709418025044</v>
      </c>
      <c r="R155" s="2">
        <f t="shared" si="61"/>
        <v>863.06780359827553</v>
      </c>
      <c r="S155" s="2">
        <f t="shared" si="61"/>
        <v>949.37458395810313</v>
      </c>
      <c r="T155" s="2">
        <f t="shared" si="61"/>
        <v>1044.3120423539135</v>
      </c>
      <c r="U155" s="2">
        <f t="shared" si="61"/>
        <v>1044.3120423539135</v>
      </c>
      <c r="V155" s="2">
        <f t="shared" si="61"/>
        <v>1044.3120423539135</v>
      </c>
      <c r="W155" s="2">
        <f t="shared" si="61"/>
        <v>1044.3120423539135</v>
      </c>
      <c r="X155" s="2">
        <f t="shared" si="61"/>
        <v>1044.3120423539135</v>
      </c>
      <c r="Y155" s="2">
        <f t="shared" si="61"/>
        <v>1044.3120423539135</v>
      </c>
      <c r="Z155" s="2">
        <f t="shared" si="61"/>
        <v>1044.3120423539135</v>
      </c>
    </row>
    <row r="156" spans="1:26" x14ac:dyDescent="0.15">
      <c r="A156" s="14" t="s">
        <v>18</v>
      </c>
      <c r="B156" s="2">
        <f t="shared" ref="B156:Z156" si="62">B153*B155</f>
        <v>0</v>
      </c>
      <c r="C156" s="2">
        <f t="shared" si="62"/>
        <v>0</v>
      </c>
      <c r="D156" s="2">
        <f t="shared" si="62"/>
        <v>0</v>
      </c>
      <c r="E156" s="2">
        <f t="shared" si="62"/>
        <v>2992500</v>
      </c>
      <c r="F156" s="2">
        <f t="shared" si="62"/>
        <v>-23905750</v>
      </c>
      <c r="G156" s="2">
        <f t="shared" si="62"/>
        <v>-26296325</v>
      </c>
      <c r="H156" s="2">
        <f t="shared" si="62"/>
        <v>-28925957.5</v>
      </c>
      <c r="I156" s="2">
        <f t="shared" si="62"/>
        <v>-31818553.250000004</v>
      </c>
      <c r="J156" s="2">
        <f t="shared" si="62"/>
        <v>18300225.130000003</v>
      </c>
      <c r="K156" s="2">
        <f t="shared" si="62"/>
        <v>20130247.643000003</v>
      </c>
      <c r="L156" s="2">
        <f t="shared" si="62"/>
        <v>22143272.407300007</v>
      </c>
      <c r="M156" s="2">
        <f t="shared" si="62"/>
        <v>24357599.648030009</v>
      </c>
      <c r="N156" s="2">
        <f t="shared" si="62"/>
        <v>26793359.612833008</v>
      </c>
      <c r="O156" s="2">
        <f t="shared" si="62"/>
        <v>29472695.574116312</v>
      </c>
      <c r="P156" s="2">
        <f t="shared" si="62"/>
        <v>32419965.131527945</v>
      </c>
      <c r="Q156" s="2">
        <f t="shared" si="62"/>
        <v>35661961.644680746</v>
      </c>
      <c r="R156" s="2">
        <f t="shared" si="62"/>
        <v>39228157.809148818</v>
      </c>
      <c r="S156" s="2">
        <f t="shared" si="62"/>
        <v>43150973.590063706</v>
      </c>
      <c r="T156" s="2">
        <f t="shared" si="62"/>
        <v>47466070.949070074</v>
      </c>
      <c r="U156" s="2">
        <f t="shared" si="62"/>
        <v>47466070.949070074</v>
      </c>
      <c r="V156" s="2">
        <f t="shared" si="62"/>
        <v>47466070.949070074</v>
      </c>
      <c r="W156" s="2">
        <f t="shared" si="62"/>
        <v>47466070.949070074</v>
      </c>
      <c r="X156" s="2">
        <f t="shared" si="62"/>
        <v>47466070.949070074</v>
      </c>
      <c r="Y156" s="2">
        <f t="shared" si="62"/>
        <v>47466070.949070074</v>
      </c>
      <c r="Z156" s="2">
        <f t="shared" si="62"/>
        <v>47466070.949070074</v>
      </c>
    </row>
    <row r="158" spans="1:26" x14ac:dyDescent="0.15">
      <c r="A158" s="2" t="s">
        <v>19</v>
      </c>
      <c r="B158" s="2">
        <f>B143-B156/1000000</f>
        <v>800.60421000000008</v>
      </c>
      <c r="C158" s="2">
        <f>C143-C156/1000000</f>
        <v>800.60421000000008</v>
      </c>
      <c r="D158" s="2">
        <f>D143-D156/1000000</f>
        <v>800.60421000000008</v>
      </c>
      <c r="E158" s="2">
        <f t="shared" ref="E158:Z158" si="63">E143-E156/1000000</f>
        <v>797.61171000000013</v>
      </c>
      <c r="F158" s="2">
        <f t="shared" si="63"/>
        <v>915.36877000000004</v>
      </c>
      <c r="G158" s="2">
        <f t="shared" si="63"/>
        <v>917.75934500000005</v>
      </c>
      <c r="H158" s="2">
        <f t="shared" si="63"/>
        <v>920.38897750000001</v>
      </c>
      <c r="I158" s="2">
        <f t="shared" si="63"/>
        <v>923.28157325000006</v>
      </c>
      <c r="J158" s="2">
        <f t="shared" si="63"/>
        <v>834.98374487000001</v>
      </c>
      <c r="K158" s="2">
        <f t="shared" si="63"/>
        <v>833.15372235699999</v>
      </c>
      <c r="L158" s="2">
        <f t="shared" si="63"/>
        <v>831.14069759269989</v>
      </c>
      <c r="M158" s="2">
        <f t="shared" si="63"/>
        <v>828.92637035196992</v>
      </c>
      <c r="N158" s="2">
        <f t="shared" si="63"/>
        <v>826.49061038716695</v>
      </c>
      <c r="O158" s="2">
        <f t="shared" si="63"/>
        <v>823.81127442588365</v>
      </c>
      <c r="P158" s="2">
        <f t="shared" si="63"/>
        <v>820.86400486847197</v>
      </c>
      <c r="Q158" s="2">
        <f t="shared" si="63"/>
        <v>817.62200835531917</v>
      </c>
      <c r="R158" s="2">
        <f t="shared" si="63"/>
        <v>814.05581219085116</v>
      </c>
      <c r="S158" s="2">
        <f t="shared" si="63"/>
        <v>810.13299640993625</v>
      </c>
      <c r="T158" s="2">
        <f t="shared" si="63"/>
        <v>805.8178990509299</v>
      </c>
      <c r="U158" s="2">
        <f t="shared" si="63"/>
        <v>805.8178990509299</v>
      </c>
      <c r="V158" s="2">
        <f t="shared" si="63"/>
        <v>805.8178990509299</v>
      </c>
      <c r="W158" s="2">
        <f t="shared" si="63"/>
        <v>805.8178990509299</v>
      </c>
      <c r="X158" s="2">
        <f t="shared" si="63"/>
        <v>805.8178990509299</v>
      </c>
      <c r="Y158" s="2">
        <f t="shared" si="63"/>
        <v>805.8178990509299</v>
      </c>
      <c r="Z158" s="2">
        <f t="shared" si="63"/>
        <v>805.8178990509299</v>
      </c>
    </row>
    <row r="159" spans="1:26" x14ac:dyDescent="0.15">
      <c r="A159" s="2" t="s">
        <v>20</v>
      </c>
      <c r="B159" s="8">
        <v>0.377</v>
      </c>
      <c r="C159" s="8">
        <v>0.377</v>
      </c>
      <c r="D159" s="8">
        <v>0.377</v>
      </c>
      <c r="E159" s="8">
        <v>0.377</v>
      </c>
      <c r="F159" s="8">
        <v>0.377</v>
      </c>
      <c r="G159" s="8">
        <v>0.377</v>
      </c>
      <c r="H159" s="8">
        <v>0.377</v>
      </c>
      <c r="I159" s="8">
        <v>0.377</v>
      </c>
      <c r="J159" s="8">
        <v>0.377</v>
      </c>
      <c r="K159" s="8">
        <v>0.377</v>
      </c>
      <c r="L159" s="8">
        <v>0.377</v>
      </c>
      <c r="M159" s="8">
        <v>0.377</v>
      </c>
      <c r="N159" s="8">
        <v>0.377</v>
      </c>
      <c r="O159" s="8">
        <v>0.377</v>
      </c>
      <c r="P159" s="8">
        <v>0.377</v>
      </c>
      <c r="Q159" s="8">
        <v>0.377</v>
      </c>
      <c r="R159" s="8">
        <v>0.377</v>
      </c>
      <c r="S159" s="8">
        <v>0.377</v>
      </c>
      <c r="T159" s="8">
        <v>0.377</v>
      </c>
      <c r="U159" s="8">
        <v>0.377</v>
      </c>
      <c r="V159" s="8">
        <v>0.377</v>
      </c>
      <c r="W159" s="8">
        <v>0.377</v>
      </c>
      <c r="X159" s="8">
        <v>0.377</v>
      </c>
      <c r="Y159" s="8">
        <v>0.377</v>
      </c>
      <c r="Z159" s="8">
        <v>0.377</v>
      </c>
    </row>
    <row r="160" spans="1:26" x14ac:dyDescent="0.15">
      <c r="A160" s="2" t="s">
        <v>21</v>
      </c>
      <c r="B160" s="9">
        <f t="shared" ref="B160:Z160" si="64">B158*B159</f>
        <v>301.82778717000002</v>
      </c>
      <c r="C160" s="9">
        <f t="shared" si="64"/>
        <v>301.82778717000002</v>
      </c>
      <c r="D160" s="9">
        <f t="shared" si="64"/>
        <v>301.82778717000002</v>
      </c>
      <c r="E160" s="9">
        <f t="shared" si="64"/>
        <v>300.69961467000007</v>
      </c>
      <c r="F160" s="9">
        <f t="shared" si="64"/>
        <v>345.09402629000004</v>
      </c>
      <c r="G160" s="9">
        <f t="shared" si="64"/>
        <v>345.99527306500005</v>
      </c>
      <c r="H160" s="9">
        <f t="shared" si="64"/>
        <v>346.9866445175</v>
      </c>
      <c r="I160" s="9">
        <f t="shared" si="64"/>
        <v>348.07715311525004</v>
      </c>
      <c r="J160" s="9">
        <f t="shared" si="64"/>
        <v>314.78887181598998</v>
      </c>
      <c r="K160" s="9">
        <f t="shared" si="64"/>
        <v>314.098953328589</v>
      </c>
      <c r="L160" s="9">
        <f t="shared" si="64"/>
        <v>313.34004299244788</v>
      </c>
      <c r="M160" s="9">
        <f t="shared" si="64"/>
        <v>312.50524162269267</v>
      </c>
      <c r="N160" s="9">
        <f t="shared" si="64"/>
        <v>311.58696011596192</v>
      </c>
      <c r="O160" s="9">
        <f t="shared" si="64"/>
        <v>310.57685045855811</v>
      </c>
      <c r="P160" s="9">
        <f t="shared" si="64"/>
        <v>309.46572983541392</v>
      </c>
      <c r="Q160" s="9">
        <f t="shared" si="64"/>
        <v>308.24349714995532</v>
      </c>
      <c r="R160" s="9">
        <f t="shared" si="64"/>
        <v>306.89904119595087</v>
      </c>
      <c r="S160" s="9">
        <f t="shared" si="64"/>
        <v>305.42013964654598</v>
      </c>
      <c r="T160" s="9">
        <f t="shared" si="64"/>
        <v>303.79334794220057</v>
      </c>
      <c r="U160" s="9">
        <f t="shared" si="64"/>
        <v>303.79334794220057</v>
      </c>
      <c r="V160" s="9">
        <f t="shared" si="64"/>
        <v>303.79334794220057</v>
      </c>
      <c r="W160" s="9">
        <f t="shared" si="64"/>
        <v>303.79334794220057</v>
      </c>
      <c r="X160" s="9">
        <f t="shared" si="64"/>
        <v>303.79334794220057</v>
      </c>
      <c r="Y160" s="9">
        <f t="shared" si="64"/>
        <v>303.79334794220057</v>
      </c>
      <c r="Z160" s="9">
        <f t="shared" si="64"/>
        <v>303.79334794220057</v>
      </c>
    </row>
    <row r="161" spans="1:26" x14ac:dyDescent="0.15">
      <c r="A161" s="14" t="s">
        <v>22</v>
      </c>
      <c r="B161" s="2">
        <f t="shared" ref="B161:Z161" si="65">B158-B160</f>
        <v>498.77642283000006</v>
      </c>
      <c r="C161" s="2">
        <f t="shared" si="65"/>
        <v>498.77642283000006</v>
      </c>
      <c r="D161" s="2">
        <f t="shared" si="65"/>
        <v>498.77642283000006</v>
      </c>
      <c r="E161" s="2">
        <f t="shared" si="65"/>
        <v>496.91209533000006</v>
      </c>
      <c r="F161" s="2">
        <f t="shared" si="65"/>
        <v>570.27474370999994</v>
      </c>
      <c r="G161" s="2">
        <f t="shared" si="65"/>
        <v>571.76407193499995</v>
      </c>
      <c r="H161" s="2">
        <f t="shared" si="65"/>
        <v>573.40233298249996</v>
      </c>
      <c r="I161" s="2">
        <f t="shared" si="65"/>
        <v>575.20442013475008</v>
      </c>
      <c r="J161" s="2">
        <f t="shared" si="65"/>
        <v>520.19487305401003</v>
      </c>
      <c r="K161" s="2">
        <f t="shared" si="65"/>
        <v>519.05476902841099</v>
      </c>
      <c r="L161" s="2">
        <f t="shared" si="65"/>
        <v>517.80065460025207</v>
      </c>
      <c r="M161" s="2">
        <f t="shared" si="65"/>
        <v>516.42112872927726</v>
      </c>
      <c r="N161" s="2">
        <f t="shared" si="65"/>
        <v>514.90365027120504</v>
      </c>
      <c r="O161" s="2">
        <f t="shared" si="65"/>
        <v>513.23442396732548</v>
      </c>
      <c r="P161" s="2">
        <f t="shared" si="65"/>
        <v>511.39827503305804</v>
      </c>
      <c r="Q161" s="2">
        <f t="shared" si="65"/>
        <v>509.37851120536385</v>
      </c>
      <c r="R161" s="2">
        <f t="shared" si="65"/>
        <v>507.15677099490028</v>
      </c>
      <c r="S161" s="2">
        <f t="shared" si="65"/>
        <v>504.71285676339028</v>
      </c>
      <c r="T161" s="2">
        <f t="shared" si="65"/>
        <v>502.02455110872933</v>
      </c>
      <c r="U161" s="2">
        <f t="shared" si="65"/>
        <v>502.02455110872933</v>
      </c>
      <c r="V161" s="2">
        <f t="shared" si="65"/>
        <v>502.02455110872933</v>
      </c>
      <c r="W161" s="2">
        <f t="shared" si="65"/>
        <v>502.02455110872933</v>
      </c>
      <c r="X161" s="2">
        <f t="shared" si="65"/>
        <v>502.02455110872933</v>
      </c>
      <c r="Y161" s="2">
        <f t="shared" si="65"/>
        <v>502.02455110872933</v>
      </c>
      <c r="Z161" s="2">
        <f t="shared" si="65"/>
        <v>502.02455110872933</v>
      </c>
    </row>
    <row r="163" spans="1:26" x14ac:dyDescent="0.15">
      <c r="A163" s="14" t="s">
        <v>38</v>
      </c>
      <c r="B163" s="2">
        <f t="shared" ref="B163:Z163" si="66">B149*B159</f>
        <v>0</v>
      </c>
      <c r="C163" s="2">
        <f t="shared" si="66"/>
        <v>0</v>
      </c>
      <c r="D163" s="2">
        <f t="shared" si="66"/>
        <v>0</v>
      </c>
      <c r="E163" s="2">
        <f t="shared" si="66"/>
        <v>0</v>
      </c>
      <c r="F163" s="2">
        <f t="shared" si="66"/>
        <v>0</v>
      </c>
      <c r="G163" s="2">
        <f t="shared" si="66"/>
        <v>1.1664380000000001</v>
      </c>
      <c r="H163" s="2">
        <f t="shared" si="66"/>
        <v>1.1664380000000001</v>
      </c>
      <c r="I163" s="2">
        <f t="shared" si="66"/>
        <v>1.1664380000000001</v>
      </c>
      <c r="J163" s="2">
        <f t="shared" si="66"/>
        <v>1.1664380000000001</v>
      </c>
      <c r="K163" s="2">
        <f t="shared" si="66"/>
        <v>1.1664380000000001</v>
      </c>
      <c r="L163" s="2">
        <f t="shared" si="66"/>
        <v>0.16663400000000003</v>
      </c>
      <c r="M163" s="2">
        <f t="shared" si="66"/>
        <v>0.16663400000000003</v>
      </c>
      <c r="N163" s="2">
        <f t="shared" si="66"/>
        <v>0.16663400000000003</v>
      </c>
      <c r="O163" s="2">
        <f t="shared" si="66"/>
        <v>0.16663400000000003</v>
      </c>
      <c r="P163" s="2">
        <f t="shared" si="66"/>
        <v>0.16663400000000003</v>
      </c>
      <c r="Q163" s="2">
        <f t="shared" si="66"/>
        <v>0.16663400000000003</v>
      </c>
      <c r="R163" s="2">
        <f t="shared" si="66"/>
        <v>0.16663400000000003</v>
      </c>
      <c r="S163" s="2">
        <f t="shared" si="66"/>
        <v>0.16663400000000003</v>
      </c>
      <c r="T163" s="2">
        <f t="shared" si="66"/>
        <v>0.16663400000000003</v>
      </c>
      <c r="U163" s="2">
        <f t="shared" si="66"/>
        <v>0.16663400000000003</v>
      </c>
      <c r="V163" s="2">
        <f t="shared" si="66"/>
        <v>0.16663400000000003</v>
      </c>
      <c r="W163" s="2">
        <f t="shared" si="66"/>
        <v>0.16663400000000003</v>
      </c>
      <c r="X163" s="2">
        <f t="shared" si="66"/>
        <v>0.16663400000000003</v>
      </c>
      <c r="Y163" s="2">
        <f t="shared" si="66"/>
        <v>0.16663400000000003</v>
      </c>
      <c r="Z163" s="2">
        <f t="shared" si="66"/>
        <v>0.16663400000000003</v>
      </c>
    </row>
    <row r="165" spans="1:26" x14ac:dyDescent="0.15">
      <c r="A165" s="14" t="s">
        <v>23</v>
      </c>
      <c r="B165" s="2">
        <f>B161-B145+B163</f>
        <v>498.77642283000006</v>
      </c>
      <c r="C165" s="2">
        <f t="shared" ref="C165:Z165" si="67">C161-C145+C163</f>
        <v>498.77642283000006</v>
      </c>
      <c r="D165" s="2">
        <f t="shared" si="67"/>
        <v>498.77642283000006</v>
      </c>
      <c r="E165" s="2">
        <f t="shared" si="67"/>
        <v>496.91209533000006</v>
      </c>
      <c r="F165" s="2">
        <f t="shared" si="67"/>
        <v>548.17474370999992</v>
      </c>
      <c r="G165" s="2">
        <f t="shared" si="67"/>
        <v>572.93050993499992</v>
      </c>
      <c r="H165" s="2">
        <f t="shared" si="67"/>
        <v>574.56877098249993</v>
      </c>
      <c r="I165" s="2">
        <f t="shared" si="67"/>
        <v>576.37085813475005</v>
      </c>
      <c r="J165" s="2">
        <f t="shared" si="67"/>
        <v>521.36131105401</v>
      </c>
      <c r="K165" s="2">
        <f t="shared" si="67"/>
        <v>520.22120702841096</v>
      </c>
      <c r="L165" s="2">
        <f t="shared" si="67"/>
        <v>517.96728860025212</v>
      </c>
      <c r="M165" s="2">
        <f t="shared" si="67"/>
        <v>516.5877627292773</v>
      </c>
      <c r="N165" s="2">
        <f t="shared" si="67"/>
        <v>515.07028427120508</v>
      </c>
      <c r="O165" s="2">
        <f t="shared" si="67"/>
        <v>513.40105796732553</v>
      </c>
      <c r="P165" s="2">
        <f t="shared" si="67"/>
        <v>511.56490903305803</v>
      </c>
      <c r="Q165" s="2">
        <f t="shared" si="67"/>
        <v>509.54514520536384</v>
      </c>
      <c r="R165" s="2">
        <f t="shared" si="67"/>
        <v>507.32340499490027</v>
      </c>
      <c r="S165" s="2">
        <f t="shared" si="67"/>
        <v>504.87949076339027</v>
      </c>
      <c r="T165" s="2">
        <f t="shared" si="67"/>
        <v>502.19118510872931</v>
      </c>
      <c r="U165" s="2">
        <f t="shared" si="67"/>
        <v>502.19118510872931</v>
      </c>
      <c r="V165" s="2">
        <f t="shared" si="67"/>
        <v>502.19118510872931</v>
      </c>
      <c r="W165" s="2">
        <f t="shared" si="67"/>
        <v>502.19118510872931</v>
      </c>
      <c r="X165" s="2">
        <f t="shared" si="67"/>
        <v>502.19118510872931</v>
      </c>
      <c r="Y165" s="2">
        <f t="shared" si="67"/>
        <v>502.19118510872931</v>
      </c>
      <c r="Z165" s="2">
        <f t="shared" si="67"/>
        <v>502.19118510872931</v>
      </c>
    </row>
    <row r="166" spans="1:26" x14ac:dyDescent="0.15">
      <c r="A166" s="2" t="s">
        <v>24</v>
      </c>
      <c r="B166" s="7">
        <v>0.1</v>
      </c>
      <c r="C166" s="7">
        <v>0.1</v>
      </c>
      <c r="D166" s="7">
        <v>0.1</v>
      </c>
      <c r="E166" s="7">
        <v>0.1</v>
      </c>
      <c r="F166" s="7">
        <v>0.1</v>
      </c>
      <c r="G166" s="7">
        <v>0.1</v>
      </c>
      <c r="H166" s="7">
        <v>0.1</v>
      </c>
      <c r="I166" s="7">
        <v>0.1</v>
      </c>
      <c r="J166" s="7">
        <v>0.1</v>
      </c>
      <c r="K166" s="7">
        <v>0.1</v>
      </c>
      <c r="L166" s="7">
        <v>0.1</v>
      </c>
      <c r="M166" s="7">
        <v>0.1</v>
      </c>
      <c r="N166" s="7">
        <v>0.1</v>
      </c>
      <c r="O166" s="7">
        <v>0.1</v>
      </c>
      <c r="P166" s="7">
        <v>0.1</v>
      </c>
      <c r="Q166" s="7">
        <v>0.1</v>
      </c>
      <c r="R166" s="7">
        <v>0.1</v>
      </c>
      <c r="S166" s="7">
        <v>0.1</v>
      </c>
      <c r="T166" s="7">
        <v>0.1</v>
      </c>
      <c r="U166" s="7">
        <v>0.1</v>
      </c>
      <c r="V166" s="7">
        <v>0.1</v>
      </c>
      <c r="W166" s="7">
        <v>0.1</v>
      </c>
      <c r="X166" s="7">
        <v>0.1</v>
      </c>
      <c r="Y166" s="7">
        <v>0.1</v>
      </c>
      <c r="Z166" s="7">
        <v>0.1</v>
      </c>
    </row>
    <row r="167" spans="1:26" x14ac:dyDescent="0.15">
      <c r="A167" s="14" t="s">
        <v>25</v>
      </c>
      <c r="B167" s="2">
        <f t="shared" ref="B167:Z167" si="68">B165/(1+B166)^(B134-$B$3)</f>
        <v>498.77642283000006</v>
      </c>
      <c r="C167" s="2">
        <f t="shared" si="68"/>
        <v>453.4331116636364</v>
      </c>
      <c r="D167" s="2">
        <f t="shared" si="68"/>
        <v>412.21191969421488</v>
      </c>
      <c r="E167" s="2">
        <f t="shared" si="68"/>
        <v>373.33741196844471</v>
      </c>
      <c r="F167" s="2">
        <f t="shared" si="68"/>
        <v>374.41072584522897</v>
      </c>
      <c r="G167" s="2">
        <f t="shared" si="68"/>
        <v>355.74477024979649</v>
      </c>
      <c r="H167" s="2">
        <f t="shared" si="68"/>
        <v>324.32909224266035</v>
      </c>
      <c r="I167" s="2">
        <f t="shared" si="68"/>
        <v>295.76938496344582</v>
      </c>
      <c r="J167" s="2">
        <f t="shared" si="68"/>
        <v>243.21889936251802</v>
      </c>
      <c r="K167" s="2">
        <f t="shared" si="68"/>
        <v>220.62457492760836</v>
      </c>
      <c r="L167" s="2">
        <f t="shared" si="68"/>
        <v>199.69881226383666</v>
      </c>
      <c r="M167" s="2">
        <f t="shared" si="68"/>
        <v>181.06085938335261</v>
      </c>
      <c r="N167" s="2">
        <f t="shared" si="68"/>
        <v>164.11726585563989</v>
      </c>
      <c r="O167" s="2">
        <f t="shared" si="68"/>
        <v>148.71399901226462</v>
      </c>
      <c r="P167" s="2">
        <f t="shared" si="68"/>
        <v>134.71102915465076</v>
      </c>
      <c r="Q167" s="2">
        <f t="shared" si="68"/>
        <v>121.98105655681999</v>
      </c>
      <c r="R167" s="2">
        <f t="shared" si="68"/>
        <v>110.40835419515567</v>
      </c>
      <c r="S167" s="2">
        <f t="shared" si="68"/>
        <v>99.887715684551722</v>
      </c>
      <c r="T167" s="2">
        <f t="shared" si="68"/>
        <v>90.323498856729969</v>
      </c>
      <c r="U167" s="2">
        <f t="shared" si="68"/>
        <v>82.112271687936314</v>
      </c>
      <c r="V167" s="2">
        <f t="shared" si="68"/>
        <v>74.647519716305752</v>
      </c>
      <c r="W167" s="2">
        <f t="shared" si="68"/>
        <v>67.861381560277948</v>
      </c>
      <c r="X167" s="2">
        <f t="shared" si="68"/>
        <v>61.692165054798124</v>
      </c>
      <c r="Y167" s="2">
        <f t="shared" si="68"/>
        <v>56.083786413452835</v>
      </c>
      <c r="Z167" s="2">
        <f t="shared" si="68"/>
        <v>50.985260375866218</v>
      </c>
    </row>
    <row r="169" spans="1:26" x14ac:dyDescent="0.15">
      <c r="A169" s="14" t="s">
        <v>45</v>
      </c>
      <c r="B169" s="2">
        <f>SUM(B167:Z167)</f>
        <v>5196.1412895191934</v>
      </c>
    </row>
    <row r="173" spans="1:26" x14ac:dyDescent="0.15">
      <c r="B173" s="2" t="s">
        <v>46</v>
      </c>
      <c r="D173" s="2" t="s">
        <v>47</v>
      </c>
      <c r="F173" s="2" t="s">
        <v>48</v>
      </c>
    </row>
    <row r="174" spans="1:26" x14ac:dyDescent="0.15">
      <c r="A174" s="2" t="s">
        <v>26</v>
      </c>
      <c r="B174" s="2">
        <f>B31</f>
        <v>5106.6693056288441</v>
      </c>
      <c r="D174" s="2">
        <v>-266.37961000000001</v>
      </c>
      <c r="F174" s="2">
        <f>B174-D174</f>
        <v>5373.048915628844</v>
      </c>
    </row>
    <row r="175" spans="1:26" x14ac:dyDescent="0.15">
      <c r="A175" s="2" t="s">
        <v>39</v>
      </c>
      <c r="B175" s="2">
        <f>B77</f>
        <v>-435.83804762509698</v>
      </c>
      <c r="D175" s="2">
        <v>-435.83804800000001</v>
      </c>
      <c r="F175" s="2">
        <f>B175-D175</f>
        <v>3.7490303839149419E-7</v>
      </c>
    </row>
    <row r="176" spans="1:26" x14ac:dyDescent="0.15">
      <c r="A176" s="2" t="s">
        <v>42</v>
      </c>
      <c r="B176" s="2">
        <f>B127</f>
        <v>5088.6808254178422</v>
      </c>
      <c r="D176" s="2">
        <v>-284.36809</v>
      </c>
      <c r="F176" s="2">
        <f>B176-D176</f>
        <v>5373.0489154178422</v>
      </c>
    </row>
    <row r="177" spans="1:6" x14ac:dyDescent="0.15">
      <c r="A177" s="2" t="s">
        <v>45</v>
      </c>
      <c r="B177" s="2">
        <f>B169</f>
        <v>5196.1412895191934</v>
      </c>
      <c r="D177" s="2">
        <v>-176.90762599999999</v>
      </c>
      <c r="F177" s="2">
        <f>B177-D177</f>
        <v>5373.0489155191935</v>
      </c>
    </row>
    <row r="178" spans="1:6" x14ac:dyDescent="0.15">
      <c r="A178" s="5" t="s">
        <v>12</v>
      </c>
      <c r="B178" s="2">
        <f>SUM(B13:Z13)</f>
        <v>5373.048915906923</v>
      </c>
    </row>
  </sheetData>
  <mergeCells count="1">
    <mergeCell ref="A2:F2"/>
  </mergeCells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wanghaoyu</dc:creator>
  <cp:lastModifiedBy>11111</cp:lastModifiedBy>
  <dcterms:created xsi:type="dcterms:W3CDTF">2020-07-21T21:46:00Z</dcterms:created>
  <dcterms:modified xsi:type="dcterms:W3CDTF">2020-07-22T07:20:09Z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