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Desktop/MIT/2021_fall/15.535 BAUFS/Ass/Ass2/"/>
    </mc:Choice>
  </mc:AlternateContent>
  <xr:revisionPtr revIDLastSave="0" documentId="13_ncr:1_{2B4A2C92-C327-7C43-ADC5-7B1E3BDC09C7}" xr6:coauthVersionLast="47" xr6:coauthVersionMax="47" xr10:uidLastSave="{00000000-0000-0000-0000-000000000000}"/>
  <bookViews>
    <workbookView xWindow="0" yWindow="0" windowWidth="16680" windowHeight="21000" activeTab="2" xr2:uid="{EF38217C-668B-9841-99E6-EE108E8446EB}"/>
  </bookViews>
  <sheets>
    <sheet name="CFS" sheetId="1" r:id="rId1"/>
    <sheet name="I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C8" i="3"/>
  <c r="D8" i="3"/>
  <c r="A18" i="3"/>
  <c r="C5" i="3"/>
  <c r="D5" i="3"/>
  <c r="B5" i="3"/>
  <c r="C4" i="3"/>
  <c r="C6" i="3" s="1"/>
  <c r="C9" i="3" s="1"/>
  <c r="D4" i="3"/>
  <c r="B4" i="3"/>
  <c r="B6" i="3" s="1"/>
  <c r="D6" i="3" l="1"/>
  <c r="D9" i="3" s="1"/>
</calcChain>
</file>

<file path=xl/sharedStrings.xml><?xml version="1.0" encoding="utf-8"?>
<sst xmlns="http://schemas.openxmlformats.org/spreadsheetml/2006/main" count="89" uniqueCount="80">
  <si>
    <t>Consolidated Statements of Cash Flows - USD ($) $ in Thousands</t>
  </si>
  <si>
    <t>12 Months Ended</t>
  </si>
  <si>
    <t>Dec. 29, 2018</t>
  </si>
  <si>
    <t>Dec. 30, 2017</t>
  </si>
  <si>
    <t>Dec. 31, 2016</t>
  </si>
  <si>
    <t>Cash flows from operating activities:</t>
  </si>
  <si>
    <t>Net income</t>
  </si>
  <si>
    <t>Adjustments to reconcile net income to net cash provided by operating activities:</t>
  </si>
  <si>
    <t>Depreciation and amortization</t>
  </si>
  <si>
    <t>Gain on business acquisition</t>
  </si>
  <si>
    <t>Stock-based compensation</t>
  </si>
  <si>
    <t>Deferred income taxes, net</t>
  </si>
  <si>
    <t>Tax benefit of excess stock-based compensation deductions</t>
  </si>
  <si>
    <t>Deferred rent</t>
  </si>
  <si>
    <t>Other</t>
  </si>
  <si>
    <t>Changes in operating assets and liabilities — (use) source</t>
  </si>
  <si>
    <t>Accounts receivable</t>
  </si>
  <si>
    <t>Inventory</t>
  </si>
  <si>
    <t>Other assets</t>
  </si>
  <si>
    <t>Accounts payable</t>
  </si>
  <si>
    <t>Accrued expenses</t>
  </si>
  <si>
    <t>Deferred revenue and customer advances</t>
  </si>
  <si>
    <t>Long-term liabilities</t>
  </si>
  <si>
    <t>Net cash provided by operating activities</t>
  </si>
  <si>
    <t>Cash flows from investing activities:</t>
  </si>
  <si>
    <t>Additions of property and equipment</t>
  </si>
  <si>
    <t>Change in other assets</t>
  </si>
  <si>
    <t>Proceeds from sale of equity investments</t>
  </si>
  <si>
    <t>Proceeds from sale of business unit</t>
  </si>
  <si>
    <t>Cash paid for business acquisitions, net of cash acquired</t>
  </si>
  <si>
    <t>Purchases of investments</t>
  </si>
  <si>
    <t>Sales and maturities of investments</t>
  </si>
  <si>
    <t>Net cash (used in) provided by investing activities</t>
  </si>
  <si>
    <t>Cash flows from financing activities:</t>
  </si>
  <si>
    <t>Proceeds from employee stock plans</t>
  </si>
  <si>
    <t>Income tax withholding payment associated with restricted stock vesting</t>
  </si>
  <si>
    <t>Stock repurchases</t>
  </si>
  <si>
    <t>Net cash (used in) provided by financing activities</t>
  </si>
  <si>
    <t>Effect of exchange rate changes on cash and cash equivalents</t>
  </si>
  <si>
    <t>Net increase (decrease) in cash and cash equivalents</t>
  </si>
  <si>
    <t>Cash and cash equivalents, at beginning of period</t>
  </si>
  <si>
    <t>Cash and cash equivalents, at end of period</t>
  </si>
  <si>
    <t>Supplemental disclosure of cash flow information</t>
  </si>
  <si>
    <t>Cash paid for income taxes</t>
  </si>
  <si>
    <t>Additions of property and equipment included in accounts payable</t>
  </si>
  <si>
    <t>Consolidated Statements of Income - USD ($) shares in Thousands, $ in Thousands</t>
  </si>
  <si>
    <t>Revenue</t>
  </si>
  <si>
    <t>Cost of product revenue</t>
  </si>
  <si>
    <t>Amortization of acquired intangible assets</t>
  </si>
  <si>
    <t>Total cost of revenue</t>
  </si>
  <si>
    <t>Gross profit</t>
  </si>
  <si>
    <t>Operating expenses:</t>
  </si>
  <si>
    <t>Research and development</t>
  </si>
  <si>
    <t>Selling and marketing</t>
  </si>
  <si>
    <t>General and administrative</t>
  </si>
  <si>
    <t>Total operating expenses</t>
  </si>
  <si>
    <t>Operating income</t>
  </si>
  <si>
    <t>Other income, net</t>
  </si>
  <si>
    <t>Income before income taxes</t>
  </si>
  <si>
    <t>Income tax expense</t>
  </si>
  <si>
    <t>Net income per share:</t>
  </si>
  <si>
    <t>Basic</t>
  </si>
  <si>
    <t>Diluted</t>
  </si>
  <si>
    <t>Number of shares used in per share calculations:</t>
  </si>
  <si>
    <t>(a)</t>
  </si>
  <si>
    <t>Net Income</t>
  </si>
  <si>
    <t>operating CF</t>
  </si>
  <si>
    <t>Accural</t>
  </si>
  <si>
    <t>(b)</t>
  </si>
  <si>
    <t>In 2018, inventory increases by</t>
  </si>
  <si>
    <t>. This transaction is not appearing on the income statement.</t>
  </si>
  <si>
    <t>But the additional inventory is led by decrease in cash.</t>
  </si>
  <si>
    <t>It's an operational activity that is not reflected by net income</t>
  </si>
  <si>
    <t>Therefore, it must be subtracted.</t>
  </si>
  <si>
    <t>©</t>
  </si>
  <si>
    <t>WC  Part</t>
  </si>
  <si>
    <t>Non-WC Part</t>
  </si>
  <si>
    <t>The accural amounts to a large portion of the company's net income.</t>
  </si>
  <si>
    <t>The huge increase in 2017 accounts reivable and 2018 inventory</t>
  </si>
  <si>
    <t>Several interesting points indicate a potential manipulation by Working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</si>
</sst>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37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7E82-F15C-6545-9D2E-A7556EE5B9E7}">
  <dimension ref="A1:D43"/>
  <sheetViews>
    <sheetView zoomScale="150" workbookViewId="0">
      <selection activeCell="A17" sqref="A17:XFD17"/>
    </sheetView>
  </sheetViews>
  <sheetFormatPr baseColWidth="10" defaultColWidth="8.83203125" defaultRowHeight="16" x14ac:dyDescent="0.2"/>
  <cols>
    <col min="1" max="1" width="80" customWidth="1"/>
    <col min="2" max="2" width="16" customWidth="1"/>
    <col min="3" max="4" width="14" customWidth="1"/>
  </cols>
  <sheetData>
    <row r="1" spans="1:4" x14ac:dyDescent="0.2">
      <c r="A1" s="9" t="s">
        <v>0</v>
      </c>
      <c r="B1" s="11" t="s">
        <v>1</v>
      </c>
      <c r="C1" s="10"/>
      <c r="D1" s="10"/>
    </row>
    <row r="2" spans="1:4" x14ac:dyDescent="0.2">
      <c r="A2" s="10"/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</row>
    <row r="4" spans="1:4" x14ac:dyDescent="0.2">
      <c r="A4" s="3" t="s">
        <v>6</v>
      </c>
      <c r="B4" s="4">
        <v>87992</v>
      </c>
      <c r="C4" s="4">
        <v>50964</v>
      </c>
      <c r="D4" s="4">
        <v>41939</v>
      </c>
    </row>
    <row r="5" spans="1:4" x14ac:dyDescent="0.2">
      <c r="A5" s="2" t="s">
        <v>7</v>
      </c>
    </row>
    <row r="6" spans="1:4" x14ac:dyDescent="0.2">
      <c r="A6" s="3" t="s">
        <v>8</v>
      </c>
      <c r="B6" s="5">
        <v>36574</v>
      </c>
      <c r="C6" s="5">
        <v>25499</v>
      </c>
      <c r="D6" s="5">
        <v>13606</v>
      </c>
    </row>
    <row r="7" spans="1:4" x14ac:dyDescent="0.2">
      <c r="A7" s="3" t="s">
        <v>9</v>
      </c>
      <c r="B7" s="5">
        <v>0</v>
      </c>
      <c r="C7" s="5">
        <v>-2243</v>
      </c>
      <c r="D7" s="5">
        <v>0</v>
      </c>
    </row>
    <row r="8" spans="1:4" x14ac:dyDescent="0.2">
      <c r="A8" s="3" t="s">
        <v>10</v>
      </c>
      <c r="B8" s="5">
        <v>25804</v>
      </c>
      <c r="C8" s="5">
        <v>19751</v>
      </c>
      <c r="D8" s="5">
        <v>15995</v>
      </c>
    </row>
    <row r="9" spans="1:4" x14ac:dyDescent="0.2">
      <c r="A9" s="3" t="s">
        <v>11</v>
      </c>
      <c r="B9" s="5">
        <v>-10848</v>
      </c>
      <c r="C9" s="5">
        <v>-999</v>
      </c>
      <c r="D9" s="5">
        <v>3557</v>
      </c>
    </row>
    <row r="10" spans="1:4" x14ac:dyDescent="0.2">
      <c r="A10" s="3" t="s">
        <v>12</v>
      </c>
      <c r="B10" s="5">
        <v>0</v>
      </c>
      <c r="C10" s="5">
        <v>0</v>
      </c>
      <c r="D10" s="5">
        <v>-2971</v>
      </c>
    </row>
    <row r="11" spans="1:4" x14ac:dyDescent="0.2">
      <c r="A11" s="3" t="s">
        <v>13</v>
      </c>
      <c r="B11" s="5">
        <v>1374</v>
      </c>
      <c r="C11" s="5">
        <v>0</v>
      </c>
      <c r="D11" s="5">
        <v>0</v>
      </c>
    </row>
    <row r="12" spans="1:4" x14ac:dyDescent="0.2">
      <c r="A12" s="3" t="s">
        <v>14</v>
      </c>
      <c r="B12" s="5">
        <v>463</v>
      </c>
      <c r="C12" s="5">
        <v>864</v>
      </c>
      <c r="D12" s="5">
        <v>-2361</v>
      </c>
    </row>
    <row r="13" spans="1:4" x14ac:dyDescent="0.2">
      <c r="A13" s="2" t="s">
        <v>15</v>
      </c>
    </row>
    <row r="14" spans="1:4" x14ac:dyDescent="0.2">
      <c r="A14" s="3" t="s">
        <v>16</v>
      </c>
      <c r="B14" s="5">
        <v>-23920</v>
      </c>
      <c r="C14" s="5">
        <v>-53251</v>
      </c>
      <c r="D14" s="5">
        <v>25682</v>
      </c>
    </row>
    <row r="15" spans="1:4" x14ac:dyDescent="0.2">
      <c r="A15" s="3" t="s">
        <v>17</v>
      </c>
      <c r="B15" s="5">
        <v>-58546</v>
      </c>
      <c r="C15" s="5">
        <v>-1470</v>
      </c>
      <c r="D15" s="5">
        <v>-981</v>
      </c>
    </row>
    <row r="16" spans="1:4" x14ac:dyDescent="0.2">
      <c r="A16" s="3" t="s">
        <v>18</v>
      </c>
      <c r="B16" s="5">
        <v>-8533</v>
      </c>
      <c r="C16" s="5">
        <v>-10562</v>
      </c>
      <c r="D16" s="5">
        <v>3187</v>
      </c>
    </row>
    <row r="17" spans="1:4" x14ac:dyDescent="0.2">
      <c r="A17" s="3" t="s">
        <v>19</v>
      </c>
      <c r="B17" s="5">
        <v>22470</v>
      </c>
      <c r="C17" s="5">
        <v>17457</v>
      </c>
      <c r="D17" s="5">
        <v>6502</v>
      </c>
    </row>
    <row r="18" spans="1:4" x14ac:dyDescent="0.2">
      <c r="A18" s="3" t="s">
        <v>20</v>
      </c>
      <c r="B18" s="5">
        <v>-3618</v>
      </c>
      <c r="C18" s="5">
        <v>23447</v>
      </c>
      <c r="D18" s="5">
        <v>10181</v>
      </c>
    </row>
    <row r="19" spans="1:4" x14ac:dyDescent="0.2">
      <c r="A19" s="3" t="s">
        <v>21</v>
      </c>
      <c r="B19" s="5">
        <v>2392</v>
      </c>
      <c r="C19" s="5">
        <v>2149</v>
      </c>
      <c r="D19" s="5">
        <v>2996</v>
      </c>
    </row>
    <row r="20" spans="1:4" x14ac:dyDescent="0.2">
      <c r="A20" s="3" t="s">
        <v>22</v>
      </c>
      <c r="B20" s="5">
        <v>81</v>
      </c>
      <c r="C20" s="5">
        <v>4709</v>
      </c>
      <c r="D20" s="5">
        <v>-908</v>
      </c>
    </row>
    <row r="21" spans="1:4" x14ac:dyDescent="0.2">
      <c r="A21" s="3" t="s">
        <v>23</v>
      </c>
      <c r="B21" s="5">
        <v>71685</v>
      </c>
      <c r="C21" s="5">
        <v>76315</v>
      </c>
      <c r="D21" s="5">
        <v>116424</v>
      </c>
    </row>
    <row r="22" spans="1:4" x14ac:dyDescent="0.2">
      <c r="A22" s="2" t="s">
        <v>24</v>
      </c>
    </row>
    <row r="23" spans="1:4" x14ac:dyDescent="0.2">
      <c r="A23" s="3" t="s">
        <v>25</v>
      </c>
      <c r="B23" s="5">
        <v>-32422</v>
      </c>
      <c r="C23" s="5">
        <v>-23371</v>
      </c>
      <c r="D23" s="5">
        <v>-10817</v>
      </c>
    </row>
    <row r="24" spans="1:4" x14ac:dyDescent="0.2">
      <c r="A24" s="3" t="s">
        <v>26</v>
      </c>
      <c r="B24" s="5">
        <v>-2363</v>
      </c>
      <c r="C24" s="5">
        <v>-1542</v>
      </c>
      <c r="D24" s="5">
        <v>-2093</v>
      </c>
    </row>
    <row r="25" spans="1:4" x14ac:dyDescent="0.2">
      <c r="A25" s="3" t="s">
        <v>27</v>
      </c>
      <c r="B25" s="5">
        <v>856</v>
      </c>
      <c r="C25" s="5">
        <v>1267</v>
      </c>
      <c r="D25" s="5">
        <v>634</v>
      </c>
    </row>
    <row r="26" spans="1:4" x14ac:dyDescent="0.2">
      <c r="A26" s="3" t="s">
        <v>28</v>
      </c>
      <c r="B26" s="5">
        <v>0</v>
      </c>
      <c r="C26" s="5">
        <v>0</v>
      </c>
      <c r="D26" s="5">
        <v>23520</v>
      </c>
    </row>
    <row r="27" spans="1:4" x14ac:dyDescent="0.2">
      <c r="A27" s="3" t="s">
        <v>29</v>
      </c>
      <c r="B27" s="5">
        <v>0</v>
      </c>
      <c r="C27" s="5">
        <v>-148765</v>
      </c>
      <c r="D27" s="5">
        <v>0</v>
      </c>
    </row>
    <row r="28" spans="1:4" x14ac:dyDescent="0.2">
      <c r="A28" s="3" t="s">
        <v>30</v>
      </c>
      <c r="B28" s="5">
        <v>-6438</v>
      </c>
      <c r="C28" s="5">
        <v>-10578</v>
      </c>
      <c r="D28" s="5">
        <v>-16554</v>
      </c>
    </row>
    <row r="29" spans="1:4" x14ac:dyDescent="0.2">
      <c r="A29" s="3" t="s">
        <v>31</v>
      </c>
      <c r="B29" s="5">
        <v>14000</v>
      </c>
      <c r="C29" s="5">
        <v>13066</v>
      </c>
      <c r="D29" s="5">
        <v>9500</v>
      </c>
    </row>
    <row r="30" spans="1:4" x14ac:dyDescent="0.2">
      <c r="A30" s="3" t="s">
        <v>32</v>
      </c>
      <c r="B30" s="5">
        <v>-26367</v>
      </c>
      <c r="C30" s="5">
        <v>-169923</v>
      </c>
      <c r="D30" s="5">
        <v>4190</v>
      </c>
    </row>
    <row r="31" spans="1:4" x14ac:dyDescent="0.2">
      <c r="A31" s="2" t="s">
        <v>33</v>
      </c>
    </row>
    <row r="32" spans="1:4" x14ac:dyDescent="0.2">
      <c r="A32" s="3" t="s">
        <v>34</v>
      </c>
      <c r="B32" s="5">
        <v>10366</v>
      </c>
      <c r="C32" s="5">
        <v>10573</v>
      </c>
      <c r="D32" s="5">
        <v>9344</v>
      </c>
    </row>
    <row r="33" spans="1:4" x14ac:dyDescent="0.2">
      <c r="A33" s="3" t="s">
        <v>35</v>
      </c>
      <c r="B33" s="5">
        <v>-3532</v>
      </c>
      <c r="C33" s="5">
        <v>-2983</v>
      </c>
      <c r="D33" s="5">
        <v>-1300</v>
      </c>
    </row>
    <row r="34" spans="1:4" x14ac:dyDescent="0.2">
      <c r="A34" s="3" t="s">
        <v>36</v>
      </c>
      <c r="B34" s="5">
        <v>-50000</v>
      </c>
      <c r="C34" s="5">
        <v>0</v>
      </c>
      <c r="D34" s="5">
        <v>-97021</v>
      </c>
    </row>
    <row r="35" spans="1:4" x14ac:dyDescent="0.2">
      <c r="A35" s="3" t="s">
        <v>12</v>
      </c>
      <c r="B35" s="5">
        <v>0</v>
      </c>
      <c r="C35" s="5">
        <v>0</v>
      </c>
      <c r="D35" s="5">
        <v>2971</v>
      </c>
    </row>
    <row r="36" spans="1:4" x14ac:dyDescent="0.2">
      <c r="A36" s="3" t="s">
        <v>37</v>
      </c>
      <c r="B36" s="5">
        <v>-43166</v>
      </c>
      <c r="C36" s="5">
        <v>7590</v>
      </c>
      <c r="D36" s="5">
        <v>-86006</v>
      </c>
    </row>
    <row r="37" spans="1:4" x14ac:dyDescent="0.2">
      <c r="A37" s="3" t="s">
        <v>38</v>
      </c>
      <c r="B37" s="5">
        <v>-414</v>
      </c>
      <c r="C37" s="5">
        <v>130</v>
      </c>
      <c r="D37" s="5">
        <v>0</v>
      </c>
    </row>
    <row r="38" spans="1:4" x14ac:dyDescent="0.2">
      <c r="A38" s="3" t="s">
        <v>39</v>
      </c>
      <c r="B38" s="5">
        <v>1738</v>
      </c>
      <c r="C38" s="5">
        <v>-85888</v>
      </c>
      <c r="D38" s="5">
        <v>34608</v>
      </c>
    </row>
    <row r="39" spans="1:4" x14ac:dyDescent="0.2">
      <c r="A39" s="3" t="s">
        <v>40</v>
      </c>
      <c r="B39" s="5">
        <v>128635</v>
      </c>
      <c r="C39" s="5">
        <v>214523</v>
      </c>
      <c r="D39" s="5">
        <v>179915</v>
      </c>
    </row>
    <row r="40" spans="1:4" x14ac:dyDescent="0.2">
      <c r="A40" s="3" t="s">
        <v>41</v>
      </c>
      <c r="B40" s="5">
        <v>130373</v>
      </c>
      <c r="C40" s="5">
        <v>128635</v>
      </c>
      <c r="D40" s="5">
        <v>214523</v>
      </c>
    </row>
    <row r="41" spans="1:4" x14ac:dyDescent="0.2">
      <c r="A41" s="2" t="s">
        <v>42</v>
      </c>
    </row>
    <row r="42" spans="1:4" x14ac:dyDescent="0.2">
      <c r="A42" s="3" t="s">
        <v>43</v>
      </c>
      <c r="B42" s="5">
        <v>39517</v>
      </c>
      <c r="C42" s="5">
        <v>25879</v>
      </c>
      <c r="D42" s="5">
        <v>14061</v>
      </c>
    </row>
    <row r="43" spans="1:4" x14ac:dyDescent="0.2">
      <c r="A43" s="3" t="s">
        <v>44</v>
      </c>
      <c r="B43" s="4">
        <v>2795</v>
      </c>
      <c r="C43" s="4">
        <v>5001</v>
      </c>
      <c r="D43" s="4">
        <v>1550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4BE-B0B1-2E4D-A68A-5717C50C70F4}">
  <dimension ref="A1:D24"/>
  <sheetViews>
    <sheetView zoomScale="125" workbookViewId="0">
      <selection activeCell="B18" sqref="B18"/>
    </sheetView>
  </sheetViews>
  <sheetFormatPr baseColWidth="10" defaultColWidth="8.83203125" defaultRowHeight="16" x14ac:dyDescent="0.2"/>
  <cols>
    <col min="1" max="1" width="80" customWidth="1"/>
    <col min="2" max="2" width="16" customWidth="1"/>
    <col min="3" max="4" width="14" customWidth="1"/>
  </cols>
  <sheetData>
    <row r="1" spans="1:4" x14ac:dyDescent="0.2">
      <c r="A1" s="9" t="s">
        <v>45</v>
      </c>
      <c r="B1" s="11" t="s">
        <v>1</v>
      </c>
      <c r="C1" s="10"/>
      <c r="D1" s="10"/>
    </row>
    <row r="2" spans="1:4" x14ac:dyDescent="0.2">
      <c r="A2" s="10"/>
      <c r="B2" s="1" t="s">
        <v>2</v>
      </c>
      <c r="C2" s="1" t="s">
        <v>3</v>
      </c>
      <c r="D2" s="1" t="s">
        <v>4</v>
      </c>
    </row>
    <row r="3" spans="1:4" x14ac:dyDescent="0.2">
      <c r="A3" s="3" t="s">
        <v>46</v>
      </c>
      <c r="B3" s="4">
        <v>1092584</v>
      </c>
      <c r="C3" s="4">
        <v>883911</v>
      </c>
      <c r="D3" s="4">
        <v>660604</v>
      </c>
    </row>
    <row r="4" spans="1:4" x14ac:dyDescent="0.2">
      <c r="A4" s="3" t="s">
        <v>47</v>
      </c>
      <c r="B4" s="5">
        <v>518612</v>
      </c>
      <c r="C4" s="5">
        <v>438114</v>
      </c>
      <c r="D4" s="5">
        <v>337832</v>
      </c>
    </row>
    <row r="5" spans="1:4" x14ac:dyDescent="0.2">
      <c r="A5" s="3" t="s">
        <v>48</v>
      </c>
      <c r="B5" s="5">
        <v>18544</v>
      </c>
      <c r="C5" s="5">
        <v>12638</v>
      </c>
      <c r="D5" s="5">
        <v>3457</v>
      </c>
    </row>
    <row r="6" spans="1:4" x14ac:dyDescent="0.2">
      <c r="A6" s="3" t="s">
        <v>49</v>
      </c>
      <c r="B6" s="5">
        <v>537156</v>
      </c>
      <c r="C6" s="5">
        <v>450752</v>
      </c>
      <c r="D6" s="5">
        <v>341289</v>
      </c>
    </row>
    <row r="7" spans="1:4" x14ac:dyDescent="0.2">
      <c r="A7" s="3" t="s">
        <v>50</v>
      </c>
      <c r="B7" s="5">
        <v>555428</v>
      </c>
      <c r="C7" s="5">
        <v>433159</v>
      </c>
      <c r="D7" s="5">
        <v>319315</v>
      </c>
    </row>
    <row r="8" spans="1:4" x14ac:dyDescent="0.2">
      <c r="A8" s="2" t="s">
        <v>51</v>
      </c>
    </row>
    <row r="9" spans="1:4" x14ac:dyDescent="0.2">
      <c r="A9" s="3" t="s">
        <v>52</v>
      </c>
      <c r="B9" s="5">
        <v>140629</v>
      </c>
      <c r="C9" s="5">
        <v>113149</v>
      </c>
      <c r="D9" s="5">
        <v>79805</v>
      </c>
    </row>
    <row r="10" spans="1:4" x14ac:dyDescent="0.2">
      <c r="A10" s="3" t="s">
        <v>53</v>
      </c>
      <c r="B10" s="5">
        <v>210411</v>
      </c>
      <c r="C10" s="5">
        <v>162110</v>
      </c>
      <c r="D10" s="5">
        <v>115125</v>
      </c>
    </row>
    <row r="11" spans="1:4" x14ac:dyDescent="0.2">
      <c r="A11" s="3" t="s">
        <v>54</v>
      </c>
      <c r="B11" s="5">
        <v>97501</v>
      </c>
      <c r="C11" s="5">
        <v>84771</v>
      </c>
      <c r="D11" s="5">
        <v>66828</v>
      </c>
    </row>
    <row r="12" spans="1:4" x14ac:dyDescent="0.2">
      <c r="A12" s="3" t="s">
        <v>48</v>
      </c>
      <c r="B12" s="5">
        <v>1065</v>
      </c>
      <c r="C12" s="5">
        <v>439</v>
      </c>
      <c r="D12" s="5">
        <v>0</v>
      </c>
    </row>
    <row r="13" spans="1:4" x14ac:dyDescent="0.2">
      <c r="A13" s="3" t="s">
        <v>55</v>
      </c>
      <c r="B13" s="5">
        <v>449606</v>
      </c>
      <c r="C13" s="5">
        <v>360469</v>
      </c>
      <c r="D13" s="5">
        <v>261758</v>
      </c>
    </row>
    <row r="14" spans="1:4" x14ac:dyDescent="0.2">
      <c r="A14" s="3" t="s">
        <v>56</v>
      </c>
      <c r="B14" s="5">
        <v>105822</v>
      </c>
      <c r="C14" s="5">
        <v>72690</v>
      </c>
      <c r="D14" s="5">
        <v>57557</v>
      </c>
    </row>
    <row r="15" spans="1:4" x14ac:dyDescent="0.2">
      <c r="A15" s="3" t="s">
        <v>57</v>
      </c>
      <c r="B15" s="5">
        <v>2800</v>
      </c>
      <c r="C15" s="5">
        <v>3676</v>
      </c>
      <c r="D15" s="5">
        <v>3804</v>
      </c>
    </row>
    <row r="16" spans="1:4" x14ac:dyDescent="0.2">
      <c r="A16" s="3" t="s">
        <v>58</v>
      </c>
      <c r="B16" s="5">
        <v>108622</v>
      </c>
      <c r="C16" s="5">
        <v>76366</v>
      </c>
      <c r="D16" s="5">
        <v>61361</v>
      </c>
    </row>
    <row r="17" spans="1:4" x14ac:dyDescent="0.2">
      <c r="A17" s="3" t="s">
        <v>59</v>
      </c>
      <c r="B17" s="5">
        <v>20630</v>
      </c>
      <c r="C17" s="5">
        <v>25402</v>
      </c>
      <c r="D17" s="5">
        <v>19422</v>
      </c>
    </row>
    <row r="18" spans="1:4" x14ac:dyDescent="0.2">
      <c r="A18" s="3" t="s">
        <v>6</v>
      </c>
      <c r="B18" s="4">
        <v>87992</v>
      </c>
      <c r="C18" s="4">
        <v>50964</v>
      </c>
      <c r="D18" s="4">
        <v>41939</v>
      </c>
    </row>
    <row r="19" spans="1:4" x14ac:dyDescent="0.2">
      <c r="A19" s="2" t="s">
        <v>60</v>
      </c>
    </row>
    <row r="20" spans="1:4" x14ac:dyDescent="0.2">
      <c r="A20" s="3" t="s">
        <v>61</v>
      </c>
      <c r="B20" s="6">
        <v>3.18</v>
      </c>
      <c r="C20" s="6">
        <v>1.85</v>
      </c>
      <c r="D20" s="6">
        <v>1.51</v>
      </c>
    </row>
    <row r="21" spans="1:4" x14ac:dyDescent="0.2">
      <c r="A21" s="3" t="s">
        <v>62</v>
      </c>
      <c r="B21" s="6">
        <v>3.07</v>
      </c>
      <c r="C21" s="6">
        <v>1.77</v>
      </c>
      <c r="D21" s="6">
        <v>1.48</v>
      </c>
    </row>
    <row r="22" spans="1:4" x14ac:dyDescent="0.2">
      <c r="A22" s="2" t="s">
        <v>63</v>
      </c>
    </row>
    <row r="23" spans="1:4" x14ac:dyDescent="0.2">
      <c r="A23" s="3" t="s">
        <v>61</v>
      </c>
      <c r="B23" s="5">
        <v>27692</v>
      </c>
      <c r="C23" s="5">
        <v>27611</v>
      </c>
      <c r="D23" s="5">
        <v>27698</v>
      </c>
    </row>
    <row r="24" spans="1:4" x14ac:dyDescent="0.2">
      <c r="A24" s="3" t="s">
        <v>62</v>
      </c>
      <c r="B24" s="5">
        <v>28640</v>
      </c>
      <c r="C24" s="5">
        <v>28753</v>
      </c>
      <c r="D24" s="5">
        <v>28292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363B-9CEF-5247-A5DD-67835835E760}">
  <dimension ref="A2:D28"/>
  <sheetViews>
    <sheetView tabSelected="1" zoomScale="125" workbookViewId="0">
      <selection activeCell="B10" sqref="B10"/>
    </sheetView>
  </sheetViews>
  <sheetFormatPr baseColWidth="10" defaultRowHeight="16" x14ac:dyDescent="0.2"/>
  <cols>
    <col min="1" max="1" width="11.5" bestFit="1" customWidth="1"/>
    <col min="2" max="2" width="18" customWidth="1"/>
    <col min="3" max="3" width="11.1640625" bestFit="1" customWidth="1"/>
    <col min="4" max="4" width="14.1640625" customWidth="1"/>
  </cols>
  <sheetData>
    <row r="2" spans="1:4" x14ac:dyDescent="0.2">
      <c r="A2" t="s">
        <v>64</v>
      </c>
    </row>
    <row r="3" spans="1:4" x14ac:dyDescent="0.2">
      <c r="B3">
        <v>2018</v>
      </c>
      <c r="C3">
        <v>2017</v>
      </c>
      <c r="D3">
        <v>2016</v>
      </c>
    </row>
    <row r="4" spans="1:4" x14ac:dyDescent="0.2">
      <c r="A4" t="s">
        <v>65</v>
      </c>
      <c r="B4" s="8">
        <f>IS!B18</f>
        <v>87992</v>
      </c>
      <c r="C4" s="8">
        <f>IS!C18</f>
        <v>50964</v>
      </c>
      <c r="D4" s="8">
        <f>IS!D18</f>
        <v>41939</v>
      </c>
    </row>
    <row r="5" spans="1:4" x14ac:dyDescent="0.2">
      <c r="A5" t="s">
        <v>66</v>
      </c>
      <c r="B5" s="8">
        <f>CFS!B21</f>
        <v>71685</v>
      </c>
      <c r="C5" s="8">
        <f>CFS!C21</f>
        <v>76315</v>
      </c>
      <c r="D5" s="8">
        <f>CFS!D21</f>
        <v>116424</v>
      </c>
    </row>
    <row r="6" spans="1:4" x14ac:dyDescent="0.2">
      <c r="A6" t="s">
        <v>67</v>
      </c>
      <c r="B6" s="8">
        <f>B4-B5</f>
        <v>16307</v>
      </c>
      <c r="C6" s="8">
        <f t="shared" ref="C6:D6" si="0">C4-C5</f>
        <v>-25351</v>
      </c>
      <c r="D6" s="8">
        <f t="shared" si="0"/>
        <v>-74485</v>
      </c>
    </row>
    <row r="7" spans="1:4" x14ac:dyDescent="0.2">
      <c r="B7" s="8"/>
      <c r="C7" s="8"/>
      <c r="D7" s="8"/>
    </row>
    <row r="8" spans="1:4" x14ac:dyDescent="0.2">
      <c r="A8" t="s">
        <v>75</v>
      </c>
      <c r="B8" s="8">
        <f>-SUM(CFS!B14:B15,CFS!B17:B19)</f>
        <v>61222</v>
      </c>
      <c r="C8" s="8">
        <f>-SUM(CFS!C14:C15,CFS!C17:C19)</f>
        <v>11668</v>
      </c>
      <c r="D8" s="8">
        <f>-SUM(CFS!D14:D15,CFS!D17:D19)</f>
        <v>-44380</v>
      </c>
    </row>
    <row r="9" spans="1:4" x14ac:dyDescent="0.2">
      <c r="A9" t="s">
        <v>76</v>
      </c>
      <c r="B9" s="8">
        <f>B6-B8</f>
        <v>-44915</v>
      </c>
      <c r="C9" s="8">
        <f t="shared" ref="C9:D9" si="1">C6-C8</f>
        <v>-37019</v>
      </c>
      <c r="D9" s="8">
        <f t="shared" si="1"/>
        <v>-30105</v>
      </c>
    </row>
    <row r="10" spans="1:4" x14ac:dyDescent="0.2">
      <c r="B10" s="8"/>
      <c r="C10" s="8"/>
      <c r="D10" s="8"/>
    </row>
    <row r="11" spans="1:4" x14ac:dyDescent="0.2">
      <c r="B11" s="8"/>
      <c r="C11" s="8"/>
      <c r="D11" s="8"/>
    </row>
    <row r="12" spans="1:4" x14ac:dyDescent="0.2">
      <c r="B12" s="8"/>
      <c r="C12" s="8"/>
      <c r="D12" s="8"/>
    </row>
    <row r="15" spans="1:4" x14ac:dyDescent="0.2">
      <c r="A15" t="s">
        <v>68</v>
      </c>
    </row>
    <row r="17" spans="1:1" x14ac:dyDescent="0.2">
      <c r="A17" t="s">
        <v>69</v>
      </c>
    </row>
    <row r="18" spans="1:1" x14ac:dyDescent="0.2">
      <c r="A18" s="7">
        <f>-CFS!B15</f>
        <v>58546</v>
      </c>
    </row>
    <row r="19" spans="1:1" x14ac:dyDescent="0.2">
      <c r="A19" t="s">
        <v>70</v>
      </c>
    </row>
    <row r="20" spans="1:1" x14ac:dyDescent="0.2">
      <c r="A20" t="s">
        <v>71</v>
      </c>
    </row>
    <row r="21" spans="1:1" x14ac:dyDescent="0.2">
      <c r="A21" t="s">
        <v>72</v>
      </c>
    </row>
    <row r="22" spans="1:1" x14ac:dyDescent="0.2">
      <c r="A22" t="s">
        <v>73</v>
      </c>
    </row>
    <row r="24" spans="1:1" x14ac:dyDescent="0.2">
      <c r="A24" t="s">
        <v>74</v>
      </c>
    </row>
    <row r="26" spans="1:1" x14ac:dyDescent="0.2">
      <c r="A26" t="s">
        <v>77</v>
      </c>
    </row>
    <row r="27" spans="1:1" x14ac:dyDescent="0.2">
      <c r="A27" t="s">
        <v>79</v>
      </c>
    </row>
    <row r="28" spans="1:1" x14ac:dyDescent="0.2">
      <c r="A2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CFS</vt:lpstr>
      <vt:lpstr>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Dayang Xing</dc:creator>
  <cp:lastModifiedBy>Microsoft Office User</cp:lastModifiedBy>
  <dcterms:created xsi:type="dcterms:W3CDTF">2021-09-21T02:41:57Z</dcterms:created>
  <dcterms:modified xsi:type="dcterms:W3CDTF">2021-09-21T19:02:49Z</dcterms:modified>
</cp:coreProperties>
</file>