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grant/Desktop/MIT/2021_fall/15.535 BAUFS/Ass/Ass2/"/>
    </mc:Choice>
  </mc:AlternateContent>
  <xr:revisionPtr revIDLastSave="0" documentId="13_ncr:1_{ACA3761F-CC39-344B-B172-8028B03AD288}" xr6:coauthVersionLast="47" xr6:coauthVersionMax="47" xr10:uidLastSave="{00000000-0000-0000-0000-000000000000}"/>
  <bookViews>
    <workbookView xWindow="16920" yWindow="0" windowWidth="16680" windowHeight="21000" activeTab="2" xr2:uid="{C5DCD4BB-A2EC-F44F-96F4-5DB449D90140}"/>
  </bookViews>
  <sheets>
    <sheet name="CFS" sheetId="1" r:id="rId1"/>
    <sheet name="IS" sheetId="2" r:id="rId2"/>
    <sheet name="Solution"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3" l="1"/>
  <c r="D6" i="3"/>
  <c r="B6" i="3"/>
  <c r="B7" i="3" s="1"/>
  <c r="C7" i="3"/>
  <c r="D7" i="3"/>
  <c r="C4" i="3"/>
  <c r="D4" i="3"/>
  <c r="B4" i="3"/>
  <c r="C3" i="3"/>
  <c r="D3" i="3"/>
  <c r="B3" i="3"/>
  <c r="C2" i="3"/>
  <c r="D2" i="3"/>
  <c r="B2" i="3"/>
</calcChain>
</file>

<file path=xl/sharedStrings.xml><?xml version="1.0" encoding="utf-8"?>
<sst xmlns="http://schemas.openxmlformats.org/spreadsheetml/2006/main" count="83" uniqueCount="74">
  <si>
    <t>Consolidated Statements of Cash Flows - USD ($) $ in Thousands</t>
  </si>
  <si>
    <t>12 Months Ended</t>
  </si>
  <si>
    <t>Dec. 29, 2018</t>
  </si>
  <si>
    <t>Dec. 30, 2017</t>
  </si>
  <si>
    <t>Dec. 31, 2016</t>
  </si>
  <si>
    <t>Cash flows from operating activities:</t>
  </si>
  <si>
    <t>Net income</t>
  </si>
  <si>
    <t>Adjustments to reconcile net income to net cash provided by operating activities:</t>
  </si>
  <si>
    <t>Depreciation and amortization</t>
  </si>
  <si>
    <t>Gain on business acquisition</t>
  </si>
  <si>
    <t>Stock-based compensation</t>
  </si>
  <si>
    <t>Deferred income taxes, net</t>
  </si>
  <si>
    <t>Tax benefit of excess stock-based compensation deductions</t>
  </si>
  <si>
    <t>Deferred rent</t>
  </si>
  <si>
    <t>Other</t>
  </si>
  <si>
    <t>Changes in operating assets and liabilities — (use) source</t>
  </si>
  <si>
    <t>Accounts receivable</t>
  </si>
  <si>
    <t>Inventory</t>
  </si>
  <si>
    <t>Other assets</t>
  </si>
  <si>
    <t>Accounts payable</t>
  </si>
  <si>
    <t>Accrued expenses</t>
  </si>
  <si>
    <t>Deferred revenue and customer advances</t>
  </si>
  <si>
    <t>Long-term liabilities</t>
  </si>
  <si>
    <t>Net cash provided by operating activities</t>
  </si>
  <si>
    <t>Cash flows from investing activities:</t>
  </si>
  <si>
    <t>Additions of property and equipment</t>
  </si>
  <si>
    <t>Change in other assets</t>
  </si>
  <si>
    <t>Proceeds from sale of equity investments</t>
  </si>
  <si>
    <t>Proceeds from sale of business unit</t>
  </si>
  <si>
    <t>Cash paid for business acquisitions, net of cash acquired</t>
  </si>
  <si>
    <t>Purchases of investments</t>
  </si>
  <si>
    <t>Sales and maturities of investments</t>
  </si>
  <si>
    <t>Net cash (used in) provided by investing activities</t>
  </si>
  <si>
    <t>Cash flows from financing activities:</t>
  </si>
  <si>
    <t>Proceeds from employee stock plans</t>
  </si>
  <si>
    <t>Income tax withholding payment associated with restricted stock vesting</t>
  </si>
  <si>
    <t>Stock repurchases</t>
  </si>
  <si>
    <t>Net cash (used in) provided by financing activities</t>
  </si>
  <si>
    <t>Effect of exchange rate changes on cash and cash equivalents</t>
  </si>
  <si>
    <t>Net increase (decrease) in cash and cash equivalents</t>
  </si>
  <si>
    <t>Cash and cash equivalents, at beginning of period</t>
  </si>
  <si>
    <t>Cash and cash equivalents, at end of period</t>
  </si>
  <si>
    <t>Supplemental disclosure of cash flow information</t>
  </si>
  <si>
    <t>Cash paid for income taxes</t>
  </si>
  <si>
    <t>Additions of property and equipment included in accounts payable</t>
  </si>
  <si>
    <t>Consolidated Statements of Income - USD ($) shares in Thousands, $ in Thousands</t>
  </si>
  <si>
    <t>Revenue</t>
  </si>
  <si>
    <t>Cost of product revenue</t>
  </si>
  <si>
    <t>Amortization of acquired intangible assets</t>
  </si>
  <si>
    <t>Total cost of revenue</t>
  </si>
  <si>
    <t>Gross profit</t>
  </si>
  <si>
    <t>Operating expenses:</t>
  </si>
  <si>
    <t>Research and development</t>
  </si>
  <si>
    <t>Selling and marketing</t>
  </si>
  <si>
    <t>General and administrative</t>
  </si>
  <si>
    <t>Total operating expenses</t>
  </si>
  <si>
    <t>Operating income</t>
  </si>
  <si>
    <t>Other income, net</t>
  </si>
  <si>
    <t>Income before income taxes</t>
  </si>
  <si>
    <t>Income tax expense</t>
  </si>
  <si>
    <t>Net income per share:</t>
  </si>
  <si>
    <t>Basic</t>
  </si>
  <si>
    <t>Diluted</t>
  </si>
  <si>
    <t>Number of shares used in per share calculations:</t>
  </si>
  <si>
    <t>Operating Cash Flows</t>
  </si>
  <si>
    <t>Accrual</t>
  </si>
  <si>
    <t>Net Income</t>
  </si>
  <si>
    <t>Working-Capital Component</t>
  </si>
  <si>
    <t>Non WC Component</t>
  </si>
  <si>
    <t>(b)</t>
  </si>
  <si>
    <t>2018 Inventory:</t>
  </si>
  <si>
    <t>Increased by 58546 which is not listed on the income statement. But its increase is led by cash decrease and should be regardded as an operating activity, thus the operating cash flow statement should be substracted by the same amount</t>
  </si>
  <si>
    <t>c)</t>
  </si>
  <si>
    <t>In 2018 a proportion of the net income is expalained by accruals, and accurals is further explained by increase in working capital. Working capital increase is manipulatable and not a sign of good earnings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</si>
</sst>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 &quot;#,##0_);_(&quot;$ &quot;\(#,##0\)"/>
    <numFmt numFmtId="165" formatCode="_(&quot;$ &quot;#,##0.00_);_(&quot;$ &quot;\(#,##0.00\)"/>
  </numFmts>
  <fonts count="4" x14ac:knownFonts="1">
    <font>
      <sz val="12"/>
      <color theme="1"/>
      <name val="Calibri"/>
      <family val="2"/>
      <scheme val="minor"/>
    </font>
    <font>
      <sz val="12"/>
      <color theme="1"/>
      <name val="Calibri"/>
      <family val="2"/>
      <scheme val="minor"/>
    </font>
    <font>
      <b/>
      <sz val="11"/>
      <name val="Calibri"/>
    </font>
    <font>
      <sz val="11"/>
      <name val="Calibri"/>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2" fillId="0" borderId="0" xfId="0" applyFont="1" applyAlignment="1">
      <alignment horizontal="center" vertical="center" wrapText="1"/>
    </xf>
    <xf numFmtId="0" fontId="3" fillId="0" borderId="0" xfId="0" applyFont="1" applyAlignment="1">
      <alignment horizontal="center" vertical="center" wrapText="1"/>
    </xf>
    <xf numFmtId="0" fontId="0" fillId="0" borderId="0" xfId="0"/>
    <xf numFmtId="0" fontId="3" fillId="0" borderId="0" xfId="0" applyFont="1" applyAlignment="1">
      <alignment horizontal="center" vertical="center" wrapText="1"/>
    </xf>
    <xf numFmtId="0" fontId="2" fillId="0" borderId="0" xfId="0" applyFont="1" applyAlignment="1">
      <alignment vertical="top" wrapText="1"/>
    </xf>
    <xf numFmtId="0" fontId="3" fillId="0" borderId="0" xfId="0" applyFont="1" applyAlignment="1">
      <alignment vertical="top" wrapText="1"/>
    </xf>
    <xf numFmtId="164" fontId="3" fillId="0" borderId="0" xfId="0" applyNumberFormat="1" applyFont="1" applyAlignment="1">
      <alignment horizontal="right" vertical="top"/>
    </xf>
    <xf numFmtId="37" fontId="3" fillId="0" borderId="0" xfId="0" applyNumberFormat="1" applyFont="1" applyAlignment="1">
      <alignment horizontal="right" vertical="top"/>
    </xf>
    <xf numFmtId="0" fontId="2" fillId="0" borderId="0" xfId="0" applyFont="1" applyAlignment="1">
      <alignment vertical="center" wrapText="1"/>
    </xf>
    <xf numFmtId="0" fontId="0" fillId="0" borderId="0" xfId="0" applyAlignment="1"/>
    <xf numFmtId="165" fontId="3" fillId="0" borderId="0" xfId="0" applyNumberFormat="1" applyFont="1" applyAlignment="1">
      <alignment horizontal="right" vertical="top"/>
    </xf>
    <xf numFmtId="44" fontId="0" fillId="0" borderId="0" xfId="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2815A-C24D-7541-BD16-1CE516A5324A}">
  <dimension ref="A1:D43"/>
  <sheetViews>
    <sheetView topLeftCell="A2" zoomScale="138" workbookViewId="0">
      <selection activeCell="B17" sqref="B17"/>
    </sheetView>
  </sheetViews>
  <sheetFormatPr baseColWidth="10" defaultRowHeight="16" x14ac:dyDescent="0.2"/>
  <cols>
    <col min="1" max="1" width="26.83203125" customWidth="1"/>
  </cols>
  <sheetData>
    <row r="1" spans="1:4" ht="32" x14ac:dyDescent="0.2">
      <c r="A1" s="9" t="s">
        <v>0</v>
      </c>
      <c r="B1" s="2" t="s">
        <v>1</v>
      </c>
      <c r="C1" s="2"/>
      <c r="D1" s="2"/>
    </row>
    <row r="2" spans="1:4" ht="32" x14ac:dyDescent="0.2">
      <c r="A2" s="10"/>
      <c r="B2" s="4" t="s">
        <v>2</v>
      </c>
      <c r="C2" s="4" t="s">
        <v>3</v>
      </c>
      <c r="D2" s="4" t="s">
        <v>4</v>
      </c>
    </row>
    <row r="3" spans="1:4" ht="32" x14ac:dyDescent="0.2">
      <c r="A3" s="5" t="s">
        <v>5</v>
      </c>
    </row>
    <row r="4" spans="1:4" x14ac:dyDescent="0.2">
      <c r="A4" s="6" t="s">
        <v>6</v>
      </c>
      <c r="B4" s="7">
        <v>87992</v>
      </c>
      <c r="C4" s="7">
        <v>50964</v>
      </c>
      <c r="D4" s="7">
        <v>41939</v>
      </c>
    </row>
    <row r="5" spans="1:4" ht="48" x14ac:dyDescent="0.2">
      <c r="A5" s="5" t="s">
        <v>7</v>
      </c>
    </row>
    <row r="6" spans="1:4" x14ac:dyDescent="0.2">
      <c r="A6" s="6" t="s">
        <v>8</v>
      </c>
      <c r="B6" s="8">
        <v>36574</v>
      </c>
      <c r="C6" s="8">
        <v>25499</v>
      </c>
      <c r="D6" s="8">
        <v>13606</v>
      </c>
    </row>
    <row r="7" spans="1:4" x14ac:dyDescent="0.2">
      <c r="A7" s="6" t="s">
        <v>9</v>
      </c>
      <c r="B7" s="8">
        <v>0</v>
      </c>
      <c r="C7" s="8">
        <v>-2243</v>
      </c>
      <c r="D7" s="8">
        <v>0</v>
      </c>
    </row>
    <row r="8" spans="1:4" x14ac:dyDescent="0.2">
      <c r="A8" s="6" t="s">
        <v>10</v>
      </c>
      <c r="B8" s="8">
        <v>25804</v>
      </c>
      <c r="C8" s="8">
        <v>19751</v>
      </c>
      <c r="D8" s="8">
        <v>15995</v>
      </c>
    </row>
    <row r="9" spans="1:4" x14ac:dyDescent="0.2">
      <c r="A9" s="6" t="s">
        <v>11</v>
      </c>
      <c r="B9" s="8">
        <v>-10848</v>
      </c>
      <c r="C9" s="8">
        <v>-999</v>
      </c>
      <c r="D9" s="8">
        <v>3557</v>
      </c>
    </row>
    <row r="10" spans="1:4" ht="32" x14ac:dyDescent="0.2">
      <c r="A10" s="6" t="s">
        <v>12</v>
      </c>
      <c r="B10" s="8">
        <v>0</v>
      </c>
      <c r="C10" s="8">
        <v>0</v>
      </c>
      <c r="D10" s="8">
        <v>-2971</v>
      </c>
    </row>
    <row r="11" spans="1:4" x14ac:dyDescent="0.2">
      <c r="A11" s="6" t="s">
        <v>13</v>
      </c>
      <c r="B11" s="8">
        <v>1374</v>
      </c>
      <c r="C11" s="8">
        <v>0</v>
      </c>
      <c r="D11" s="8">
        <v>0</v>
      </c>
    </row>
    <row r="12" spans="1:4" x14ac:dyDescent="0.2">
      <c r="A12" s="6" t="s">
        <v>14</v>
      </c>
      <c r="B12" s="8">
        <v>463</v>
      </c>
      <c r="C12" s="8">
        <v>864</v>
      </c>
      <c r="D12" s="8">
        <v>-2361</v>
      </c>
    </row>
    <row r="13" spans="1:4" ht="32" x14ac:dyDescent="0.2">
      <c r="A13" s="5" t="s">
        <v>15</v>
      </c>
    </row>
    <row r="14" spans="1:4" x14ac:dyDescent="0.2">
      <c r="A14" s="6" t="s">
        <v>16</v>
      </c>
      <c r="B14" s="8">
        <v>-23920</v>
      </c>
      <c r="C14" s="8">
        <v>-53251</v>
      </c>
      <c r="D14" s="8">
        <v>25682</v>
      </c>
    </row>
    <row r="15" spans="1:4" x14ac:dyDescent="0.2">
      <c r="A15" s="6" t="s">
        <v>17</v>
      </c>
      <c r="B15" s="8">
        <v>-58546</v>
      </c>
      <c r="C15" s="8">
        <v>-1470</v>
      </c>
      <c r="D15" s="8">
        <v>-981</v>
      </c>
    </row>
    <row r="16" spans="1:4" x14ac:dyDescent="0.2">
      <c r="A16" s="6" t="s">
        <v>18</v>
      </c>
      <c r="B16" s="8">
        <v>-8533</v>
      </c>
      <c r="C16" s="8">
        <v>-10562</v>
      </c>
      <c r="D16" s="8">
        <v>3187</v>
      </c>
    </row>
    <row r="17" spans="1:4" x14ac:dyDescent="0.2">
      <c r="A17" s="6" t="s">
        <v>19</v>
      </c>
      <c r="B17" s="8">
        <v>22470</v>
      </c>
      <c r="C17" s="8">
        <v>17457</v>
      </c>
      <c r="D17" s="8">
        <v>6502</v>
      </c>
    </row>
    <row r="18" spans="1:4" x14ac:dyDescent="0.2">
      <c r="A18" s="6" t="s">
        <v>20</v>
      </c>
      <c r="B18" s="8">
        <v>-3618</v>
      </c>
      <c r="C18" s="8">
        <v>23447</v>
      </c>
      <c r="D18" s="8">
        <v>10181</v>
      </c>
    </row>
    <row r="19" spans="1:4" ht="32" x14ac:dyDescent="0.2">
      <c r="A19" s="6" t="s">
        <v>21</v>
      </c>
      <c r="B19" s="8">
        <v>2392</v>
      </c>
      <c r="C19" s="8">
        <v>2149</v>
      </c>
      <c r="D19" s="8">
        <v>2996</v>
      </c>
    </row>
    <row r="20" spans="1:4" x14ac:dyDescent="0.2">
      <c r="A20" s="6" t="s">
        <v>22</v>
      </c>
      <c r="B20" s="8">
        <v>81</v>
      </c>
      <c r="C20" s="8">
        <v>4709</v>
      </c>
      <c r="D20" s="8">
        <v>-908</v>
      </c>
    </row>
    <row r="21" spans="1:4" ht="32" x14ac:dyDescent="0.2">
      <c r="A21" s="6" t="s">
        <v>23</v>
      </c>
      <c r="B21" s="8">
        <v>71685</v>
      </c>
      <c r="C21" s="8">
        <v>76315</v>
      </c>
      <c r="D21" s="8">
        <v>116424</v>
      </c>
    </row>
    <row r="22" spans="1:4" ht="32" x14ac:dyDescent="0.2">
      <c r="A22" s="5" t="s">
        <v>24</v>
      </c>
    </row>
    <row r="23" spans="1:4" ht="32" x14ac:dyDescent="0.2">
      <c r="A23" s="6" t="s">
        <v>25</v>
      </c>
      <c r="B23" s="8">
        <v>-32422</v>
      </c>
      <c r="C23" s="8">
        <v>-23371</v>
      </c>
      <c r="D23" s="8">
        <v>-10817</v>
      </c>
    </row>
    <row r="24" spans="1:4" x14ac:dyDescent="0.2">
      <c r="A24" s="6" t="s">
        <v>26</v>
      </c>
      <c r="B24" s="8">
        <v>-2363</v>
      </c>
      <c r="C24" s="8">
        <v>-1542</v>
      </c>
      <c r="D24" s="8">
        <v>-2093</v>
      </c>
    </row>
    <row r="25" spans="1:4" ht="32" x14ac:dyDescent="0.2">
      <c r="A25" s="6" t="s">
        <v>27</v>
      </c>
      <c r="B25" s="8">
        <v>856</v>
      </c>
      <c r="C25" s="8">
        <v>1267</v>
      </c>
      <c r="D25" s="8">
        <v>634</v>
      </c>
    </row>
    <row r="26" spans="1:4" ht="32" x14ac:dyDescent="0.2">
      <c r="A26" s="6" t="s">
        <v>28</v>
      </c>
      <c r="B26" s="8">
        <v>0</v>
      </c>
      <c r="C26" s="8">
        <v>0</v>
      </c>
      <c r="D26" s="8">
        <v>23520</v>
      </c>
    </row>
    <row r="27" spans="1:4" ht="32" x14ac:dyDescent="0.2">
      <c r="A27" s="6" t="s">
        <v>29</v>
      </c>
      <c r="B27" s="8">
        <v>0</v>
      </c>
      <c r="C27" s="8">
        <v>-148765</v>
      </c>
      <c r="D27" s="8">
        <v>0</v>
      </c>
    </row>
    <row r="28" spans="1:4" x14ac:dyDescent="0.2">
      <c r="A28" s="6" t="s">
        <v>30</v>
      </c>
      <c r="B28" s="8">
        <v>-6438</v>
      </c>
      <c r="C28" s="8">
        <v>-10578</v>
      </c>
      <c r="D28" s="8">
        <v>-16554</v>
      </c>
    </row>
    <row r="29" spans="1:4" ht="32" x14ac:dyDescent="0.2">
      <c r="A29" s="6" t="s">
        <v>31</v>
      </c>
      <c r="B29" s="8">
        <v>14000</v>
      </c>
      <c r="C29" s="8">
        <v>13066</v>
      </c>
      <c r="D29" s="8">
        <v>9500</v>
      </c>
    </row>
    <row r="30" spans="1:4" ht="32" x14ac:dyDescent="0.2">
      <c r="A30" s="6" t="s">
        <v>32</v>
      </c>
      <c r="B30" s="8">
        <v>-26367</v>
      </c>
      <c r="C30" s="8">
        <v>-169923</v>
      </c>
      <c r="D30" s="8">
        <v>4190</v>
      </c>
    </row>
    <row r="31" spans="1:4" ht="32" x14ac:dyDescent="0.2">
      <c r="A31" s="5" t="s">
        <v>33</v>
      </c>
    </row>
    <row r="32" spans="1:4" ht="32" x14ac:dyDescent="0.2">
      <c r="A32" s="6" t="s">
        <v>34</v>
      </c>
      <c r="B32" s="8">
        <v>10366</v>
      </c>
      <c r="C32" s="8">
        <v>10573</v>
      </c>
      <c r="D32" s="8">
        <v>9344</v>
      </c>
    </row>
    <row r="33" spans="1:4" ht="48" x14ac:dyDescent="0.2">
      <c r="A33" s="6" t="s">
        <v>35</v>
      </c>
      <c r="B33" s="8">
        <v>-3532</v>
      </c>
      <c r="C33" s="8">
        <v>-2983</v>
      </c>
      <c r="D33" s="8">
        <v>-1300</v>
      </c>
    </row>
    <row r="34" spans="1:4" x14ac:dyDescent="0.2">
      <c r="A34" s="6" t="s">
        <v>36</v>
      </c>
      <c r="B34" s="8">
        <v>-50000</v>
      </c>
      <c r="C34" s="8">
        <v>0</v>
      </c>
      <c r="D34" s="8">
        <v>-97021</v>
      </c>
    </row>
    <row r="35" spans="1:4" ht="32" x14ac:dyDescent="0.2">
      <c r="A35" s="6" t="s">
        <v>12</v>
      </c>
      <c r="B35" s="8">
        <v>0</v>
      </c>
      <c r="C35" s="8">
        <v>0</v>
      </c>
      <c r="D35" s="8">
        <v>2971</v>
      </c>
    </row>
    <row r="36" spans="1:4" ht="32" x14ac:dyDescent="0.2">
      <c r="A36" s="6" t="s">
        <v>37</v>
      </c>
      <c r="B36" s="8">
        <v>-43166</v>
      </c>
      <c r="C36" s="8">
        <v>7590</v>
      </c>
      <c r="D36" s="8">
        <v>-86006</v>
      </c>
    </row>
    <row r="37" spans="1:4" ht="32" x14ac:dyDescent="0.2">
      <c r="A37" s="6" t="s">
        <v>38</v>
      </c>
      <c r="B37" s="8">
        <v>-414</v>
      </c>
      <c r="C37" s="8">
        <v>130</v>
      </c>
      <c r="D37" s="8">
        <v>0</v>
      </c>
    </row>
    <row r="38" spans="1:4" ht="32" x14ac:dyDescent="0.2">
      <c r="A38" s="6" t="s">
        <v>39</v>
      </c>
      <c r="B38" s="8">
        <v>1738</v>
      </c>
      <c r="C38" s="8">
        <v>-85888</v>
      </c>
      <c r="D38" s="8">
        <v>34608</v>
      </c>
    </row>
    <row r="39" spans="1:4" ht="32" x14ac:dyDescent="0.2">
      <c r="A39" s="6" t="s">
        <v>40</v>
      </c>
      <c r="B39" s="8">
        <v>128635</v>
      </c>
      <c r="C39" s="8">
        <v>214523</v>
      </c>
      <c r="D39" s="8">
        <v>179915</v>
      </c>
    </row>
    <row r="40" spans="1:4" ht="32" x14ac:dyDescent="0.2">
      <c r="A40" s="6" t="s">
        <v>41</v>
      </c>
      <c r="B40" s="8">
        <v>130373</v>
      </c>
      <c r="C40" s="8">
        <v>128635</v>
      </c>
      <c r="D40" s="8">
        <v>214523</v>
      </c>
    </row>
    <row r="41" spans="1:4" ht="32" x14ac:dyDescent="0.2">
      <c r="A41" s="5" t="s">
        <v>42</v>
      </c>
    </row>
    <row r="42" spans="1:4" x14ac:dyDescent="0.2">
      <c r="A42" s="6" t="s">
        <v>43</v>
      </c>
      <c r="B42" s="8">
        <v>39517</v>
      </c>
      <c r="C42" s="8">
        <v>25879</v>
      </c>
      <c r="D42" s="8">
        <v>14061</v>
      </c>
    </row>
    <row r="43" spans="1:4" ht="48" x14ac:dyDescent="0.2">
      <c r="A43" s="6" t="s">
        <v>44</v>
      </c>
      <c r="B43" s="7">
        <v>2795</v>
      </c>
      <c r="C43" s="7">
        <v>5001</v>
      </c>
      <c r="D43" s="7">
        <v>1550</v>
      </c>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BD16D-D017-914F-9022-EFBED310928B}">
  <dimension ref="A1:D24"/>
  <sheetViews>
    <sheetView topLeftCell="A5" zoomScale="94" workbookViewId="0">
      <selection activeCell="B18" sqref="B18"/>
    </sheetView>
  </sheetViews>
  <sheetFormatPr baseColWidth="10" defaultRowHeight="16" x14ac:dyDescent="0.2"/>
  <cols>
    <col min="1" max="1" width="64.1640625" bestFit="1" customWidth="1"/>
    <col min="2" max="2" width="11.5" bestFit="1" customWidth="1"/>
    <col min="3" max="4" width="10" bestFit="1" customWidth="1"/>
  </cols>
  <sheetData>
    <row r="1" spans="1:4" x14ac:dyDescent="0.2">
      <c r="A1" s="1" t="s">
        <v>45</v>
      </c>
      <c r="B1" s="2" t="s">
        <v>1</v>
      </c>
      <c r="C1" s="3"/>
      <c r="D1" s="3"/>
    </row>
    <row r="2" spans="1:4" ht="32" x14ac:dyDescent="0.2">
      <c r="A2" s="3"/>
      <c r="B2" s="4" t="s">
        <v>2</v>
      </c>
      <c r="C2" s="4" t="s">
        <v>3</v>
      </c>
      <c r="D2" s="4" t="s">
        <v>4</v>
      </c>
    </row>
    <row r="3" spans="1:4" x14ac:dyDescent="0.2">
      <c r="A3" s="6" t="s">
        <v>46</v>
      </c>
      <c r="B3" s="7">
        <v>1092584</v>
      </c>
      <c r="C3" s="7">
        <v>883911</v>
      </c>
      <c r="D3" s="7">
        <v>660604</v>
      </c>
    </row>
    <row r="4" spans="1:4" ht="48" x14ac:dyDescent="0.2">
      <c r="A4" s="6" t="s">
        <v>47</v>
      </c>
      <c r="B4" s="8">
        <v>518612</v>
      </c>
      <c r="C4" s="8">
        <v>438114</v>
      </c>
      <c r="D4" s="8">
        <v>337832</v>
      </c>
    </row>
    <row r="5" spans="1:4" ht="80" x14ac:dyDescent="0.2">
      <c r="A5" s="6" t="s">
        <v>48</v>
      </c>
      <c r="B5" s="8">
        <v>18544</v>
      </c>
      <c r="C5" s="8">
        <v>12638</v>
      </c>
      <c r="D5" s="8">
        <v>3457</v>
      </c>
    </row>
    <row r="6" spans="1:4" ht="32" x14ac:dyDescent="0.2">
      <c r="A6" s="6" t="s">
        <v>49</v>
      </c>
      <c r="B6" s="8">
        <v>537156</v>
      </c>
      <c r="C6" s="8">
        <v>450752</v>
      </c>
      <c r="D6" s="8">
        <v>341289</v>
      </c>
    </row>
    <row r="7" spans="1:4" x14ac:dyDescent="0.2">
      <c r="A7" s="6" t="s">
        <v>50</v>
      </c>
      <c r="B7" s="8">
        <v>555428</v>
      </c>
      <c r="C7" s="8">
        <v>433159</v>
      </c>
      <c r="D7" s="8">
        <v>319315</v>
      </c>
    </row>
    <row r="8" spans="1:4" ht="32" x14ac:dyDescent="0.2">
      <c r="A8" s="5" t="s">
        <v>51</v>
      </c>
    </row>
    <row r="9" spans="1:4" ht="64" x14ac:dyDescent="0.2">
      <c r="A9" s="6" t="s">
        <v>52</v>
      </c>
      <c r="B9" s="8">
        <v>140629</v>
      </c>
      <c r="C9" s="8">
        <v>113149</v>
      </c>
      <c r="D9" s="8">
        <v>79805</v>
      </c>
    </row>
    <row r="10" spans="1:4" ht="32" x14ac:dyDescent="0.2">
      <c r="A10" s="6" t="s">
        <v>53</v>
      </c>
      <c r="B10" s="8">
        <v>210411</v>
      </c>
      <c r="C10" s="8">
        <v>162110</v>
      </c>
      <c r="D10" s="8">
        <v>115125</v>
      </c>
    </row>
    <row r="11" spans="1:4" ht="48" x14ac:dyDescent="0.2">
      <c r="A11" s="6" t="s">
        <v>54</v>
      </c>
      <c r="B11" s="8">
        <v>97501</v>
      </c>
      <c r="C11" s="8">
        <v>84771</v>
      </c>
      <c r="D11" s="8">
        <v>66828</v>
      </c>
    </row>
    <row r="12" spans="1:4" ht="80" x14ac:dyDescent="0.2">
      <c r="A12" s="6" t="s">
        <v>48</v>
      </c>
      <c r="B12" s="8">
        <v>1065</v>
      </c>
      <c r="C12" s="8">
        <v>439</v>
      </c>
      <c r="D12" s="8">
        <v>0</v>
      </c>
    </row>
    <row r="13" spans="1:4" ht="48" x14ac:dyDescent="0.2">
      <c r="A13" s="6" t="s">
        <v>55</v>
      </c>
      <c r="B13" s="8">
        <v>449606</v>
      </c>
      <c r="C13" s="8">
        <v>360469</v>
      </c>
      <c r="D13" s="8">
        <v>261758</v>
      </c>
    </row>
    <row r="14" spans="1:4" ht="32" x14ac:dyDescent="0.2">
      <c r="A14" s="6" t="s">
        <v>56</v>
      </c>
      <c r="B14" s="8">
        <v>105822</v>
      </c>
      <c r="C14" s="8">
        <v>72690</v>
      </c>
      <c r="D14" s="8">
        <v>57557</v>
      </c>
    </row>
    <row r="15" spans="1:4" ht="32" x14ac:dyDescent="0.2">
      <c r="A15" s="6" t="s">
        <v>57</v>
      </c>
      <c r="B15" s="8">
        <v>2800</v>
      </c>
      <c r="C15" s="8">
        <v>3676</v>
      </c>
      <c r="D15" s="8">
        <v>3804</v>
      </c>
    </row>
    <row r="16" spans="1:4" ht="64" x14ac:dyDescent="0.2">
      <c r="A16" s="6" t="s">
        <v>58</v>
      </c>
      <c r="B16" s="8">
        <v>108622</v>
      </c>
      <c r="C16" s="8">
        <v>76366</v>
      </c>
      <c r="D16" s="8">
        <v>61361</v>
      </c>
    </row>
    <row r="17" spans="1:4" ht="32" x14ac:dyDescent="0.2">
      <c r="A17" s="6" t="s">
        <v>59</v>
      </c>
      <c r="B17" s="8">
        <v>20630</v>
      </c>
      <c r="C17" s="8">
        <v>25402</v>
      </c>
      <c r="D17" s="8">
        <v>19422</v>
      </c>
    </row>
    <row r="18" spans="1:4" x14ac:dyDescent="0.2">
      <c r="A18" s="6" t="s">
        <v>6</v>
      </c>
      <c r="B18" s="7">
        <v>87992</v>
      </c>
      <c r="C18" s="7">
        <v>50964</v>
      </c>
      <c r="D18" s="7">
        <v>41939</v>
      </c>
    </row>
    <row r="19" spans="1:4" ht="32" x14ac:dyDescent="0.2">
      <c r="A19" s="5" t="s">
        <v>60</v>
      </c>
    </row>
    <row r="20" spans="1:4" x14ac:dyDescent="0.2">
      <c r="A20" s="6" t="s">
        <v>61</v>
      </c>
      <c r="B20" s="11">
        <v>3.18</v>
      </c>
      <c r="C20" s="11">
        <v>1.85</v>
      </c>
      <c r="D20" s="11">
        <v>1.51</v>
      </c>
    </row>
    <row r="21" spans="1:4" x14ac:dyDescent="0.2">
      <c r="A21" s="6" t="s">
        <v>62</v>
      </c>
      <c r="B21" s="11">
        <v>3.07</v>
      </c>
      <c r="C21" s="11">
        <v>1.77</v>
      </c>
      <c r="D21" s="11">
        <v>1.48</v>
      </c>
    </row>
    <row r="22" spans="1:4" ht="64" x14ac:dyDescent="0.2">
      <c r="A22" s="5" t="s">
        <v>63</v>
      </c>
    </row>
    <row r="23" spans="1:4" x14ac:dyDescent="0.2">
      <c r="A23" s="6" t="s">
        <v>61</v>
      </c>
      <c r="B23" s="8">
        <v>27692</v>
      </c>
      <c r="C23" s="8">
        <v>27611</v>
      </c>
      <c r="D23" s="8">
        <v>27698</v>
      </c>
    </row>
    <row r="24" spans="1:4" x14ac:dyDescent="0.2">
      <c r="A24" s="6" t="s">
        <v>62</v>
      </c>
      <c r="B24" s="8">
        <v>28640</v>
      </c>
      <c r="C24" s="8">
        <v>28753</v>
      </c>
      <c r="D24" s="8">
        <v>28292</v>
      </c>
    </row>
  </sheetData>
  <mergeCells count="2">
    <mergeCell ref="A1:A2"/>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764B1-4A67-BB47-97A3-08DAFA56E8EB}">
  <dimension ref="A1:D16"/>
  <sheetViews>
    <sheetView tabSelected="1" zoomScale="150" workbookViewId="0">
      <selection activeCell="D11" sqref="D11"/>
    </sheetView>
  </sheetViews>
  <sheetFormatPr baseColWidth="10" defaultRowHeight="16" x14ac:dyDescent="0.2"/>
  <cols>
    <col min="1" max="1" width="23.5" customWidth="1"/>
    <col min="2" max="2" width="12.1640625" bestFit="1" customWidth="1"/>
    <col min="3" max="3" width="11.5" bestFit="1" customWidth="1"/>
    <col min="4" max="4" width="12.5" bestFit="1" customWidth="1"/>
  </cols>
  <sheetData>
    <row r="1" spans="1:4" x14ac:dyDescent="0.2">
      <c r="B1">
        <v>2018</v>
      </c>
      <c r="C1">
        <v>2017</v>
      </c>
      <c r="D1">
        <v>2016</v>
      </c>
    </row>
    <row r="2" spans="1:4" x14ac:dyDescent="0.2">
      <c r="A2" t="s">
        <v>66</v>
      </c>
      <c r="B2" s="12">
        <f>IS!B18</f>
        <v>87992</v>
      </c>
      <c r="C2" s="12">
        <f>IS!C18</f>
        <v>50964</v>
      </c>
      <c r="D2" s="12">
        <f>IS!D18</f>
        <v>41939</v>
      </c>
    </row>
    <row r="3" spans="1:4" x14ac:dyDescent="0.2">
      <c r="A3" t="s">
        <v>64</v>
      </c>
      <c r="B3" s="12">
        <f>CFS!B21</f>
        <v>71685</v>
      </c>
      <c r="C3" s="12">
        <f>CFS!C21</f>
        <v>76315</v>
      </c>
      <c r="D3" s="12">
        <f>CFS!D21</f>
        <v>116424</v>
      </c>
    </row>
    <row r="4" spans="1:4" x14ac:dyDescent="0.2">
      <c r="A4" t="s">
        <v>65</v>
      </c>
      <c r="B4" s="12">
        <f>B2-B3</f>
        <v>16307</v>
      </c>
      <c r="C4" s="12">
        <f t="shared" ref="C4:D4" si="0">C2-C3</f>
        <v>-25351</v>
      </c>
      <c r="D4" s="12">
        <f t="shared" si="0"/>
        <v>-74485</v>
      </c>
    </row>
    <row r="5" spans="1:4" x14ac:dyDescent="0.2">
      <c r="B5" s="12"/>
      <c r="C5" s="12"/>
      <c r="D5" s="12"/>
    </row>
    <row r="6" spans="1:4" x14ac:dyDescent="0.2">
      <c r="A6" t="s">
        <v>67</v>
      </c>
      <c r="B6" s="12">
        <f>-SUM(CFS!B14:B15) - SUM(CFS!B17:B19)</f>
        <v>61222</v>
      </c>
      <c r="C6" s="12">
        <f>-SUM(CFS!C14:C15) - SUM(CFS!C17:C19)</f>
        <v>11668</v>
      </c>
      <c r="D6" s="12">
        <f>-SUM(CFS!D14:D15) - SUM(CFS!D17:D19)</f>
        <v>-44380</v>
      </c>
    </row>
    <row r="7" spans="1:4" x14ac:dyDescent="0.2">
      <c r="A7" t="s">
        <v>68</v>
      </c>
      <c r="B7" s="12">
        <f>B4-B6</f>
        <v>-44915</v>
      </c>
      <c r="C7" s="12">
        <f t="shared" ref="C7:D7" si="1">C4-C6</f>
        <v>-37019</v>
      </c>
      <c r="D7" s="12">
        <f t="shared" si="1"/>
        <v>-30105</v>
      </c>
    </row>
    <row r="8" spans="1:4" x14ac:dyDescent="0.2">
      <c r="B8" s="12"/>
      <c r="C8" s="12"/>
      <c r="D8" s="12"/>
    </row>
    <row r="9" spans="1:4" x14ac:dyDescent="0.2">
      <c r="B9" s="12"/>
      <c r="C9" s="12"/>
      <c r="D9" s="12"/>
    </row>
    <row r="10" spans="1:4" x14ac:dyDescent="0.2">
      <c r="B10" s="12"/>
      <c r="C10" s="12"/>
      <c r="D10" s="12"/>
    </row>
    <row r="11" spans="1:4" x14ac:dyDescent="0.2">
      <c r="A11" t="s">
        <v>69</v>
      </c>
      <c r="B11" s="12"/>
      <c r="C11" s="12"/>
      <c r="D11" s="12"/>
    </row>
    <row r="12" spans="1:4" x14ac:dyDescent="0.2">
      <c r="A12" t="s">
        <v>70</v>
      </c>
      <c r="B12" s="12"/>
      <c r="C12" s="12"/>
      <c r="D12" s="12"/>
    </row>
    <row r="13" spans="1:4" x14ac:dyDescent="0.2">
      <c r="A13" t="s">
        <v>71</v>
      </c>
    </row>
    <row r="15" spans="1:4" x14ac:dyDescent="0.2">
      <c r="A15" t="s">
        <v>72</v>
      </c>
    </row>
    <row r="16" spans="1:4" x14ac:dyDescent="0.2">
      <c r="A16"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CFS</vt:lpstr>
      <vt:lpstr>IS</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2021-09-21T18:43:32Z</dcterms:created>
  <dcterms:modified xsi:type="dcterms:W3CDTF">2021-09-21T19:01:52Z</dcterms:modified>
</cp:coreProperties>
</file>