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\Desktop\work\2021_Spring\15.438 FI\ass\ass3\"/>
    </mc:Choice>
  </mc:AlternateContent>
  <xr:revisionPtr revIDLastSave="0" documentId="13_ncr:1_{7B604B12-3B11-448E-B115-EFBC3989386E}" xr6:coauthVersionLast="46" xr6:coauthVersionMax="46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definedNames>
    <definedName name="solver_adj" localSheetId="0" hidden="1">Sheet1!$H$7:$H$16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Sheet1!$J$17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H10" i="1" s="1"/>
  <c r="I10" i="1" s="1"/>
  <c r="G11" i="1"/>
  <c r="H11" i="1" s="1"/>
  <c r="J11" i="1" s="1"/>
  <c r="G12" i="1"/>
  <c r="H12" i="1" s="1"/>
  <c r="J12" i="1" s="1"/>
  <c r="G13" i="1"/>
  <c r="G14" i="1"/>
  <c r="G15" i="1"/>
  <c r="G16" i="1"/>
  <c r="G7" i="1"/>
  <c r="H7" i="1" s="1"/>
  <c r="J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7" i="1"/>
  <c r="F7" i="1" s="1"/>
  <c r="H8" i="1" l="1"/>
  <c r="I8" i="1" s="1"/>
  <c r="H15" i="1"/>
  <c r="J15" i="1" s="1"/>
  <c r="H14" i="1"/>
  <c r="J14" i="1" s="1"/>
  <c r="H9" i="1"/>
  <c r="J9" i="1" s="1"/>
  <c r="H16" i="1"/>
  <c r="J16" i="1" s="1"/>
  <c r="H13" i="1"/>
  <c r="J13" i="1" s="1"/>
  <c r="J10" i="1"/>
  <c r="I11" i="1"/>
  <c r="I7" i="1"/>
  <c r="I16" i="1"/>
  <c r="I12" i="1"/>
  <c r="I14" i="1"/>
  <c r="I9" i="1" l="1"/>
  <c r="I13" i="1"/>
  <c r="J8" i="1"/>
  <c r="I15" i="1"/>
</calcChain>
</file>

<file path=xl/sharedStrings.xml><?xml version="1.0" encoding="utf-8"?>
<sst xmlns="http://schemas.openxmlformats.org/spreadsheetml/2006/main" count="8" uniqueCount="8">
  <si>
    <t>Maturity</t>
  </si>
  <si>
    <t>Zeros</t>
  </si>
  <si>
    <t>b.e.b</t>
  </si>
  <si>
    <t>EAR</t>
  </si>
  <si>
    <t>Discount Rate</t>
  </si>
  <si>
    <t>Par Coupon Rate(per payment)</t>
  </si>
  <si>
    <t>Par Coupon Rate(b.e.b)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</si>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</sst>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7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</a:t>
            </a:r>
            <a:r>
              <a:rPr lang="en-US" baseline="0"/>
              <a:t> Yield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Sheet1!$C$7:$C$16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Sheet1!$J$7:$J$16</c:f>
              <c:numCache>
                <c:formatCode>0.0000%</c:formatCode>
                <c:ptCount val="10"/>
                <c:pt idx="0">
                  <c:v>8.818915922792556E-3</c:v>
                </c:pt>
                <c:pt idx="1">
                  <c:v>1.1920336979862148E-2</c:v>
                </c:pt>
                <c:pt idx="2">
                  <c:v>1.5714716477753583E-2</c:v>
                </c:pt>
                <c:pt idx="3">
                  <c:v>1.8651553113604991E-2</c:v>
                </c:pt>
                <c:pt idx="4">
                  <c:v>2.1606324760894156E-2</c:v>
                </c:pt>
                <c:pt idx="5">
                  <c:v>2.4492046480280555E-2</c:v>
                </c:pt>
                <c:pt idx="6">
                  <c:v>2.7560590752419387E-2</c:v>
                </c:pt>
                <c:pt idx="7">
                  <c:v>2.964531719789492E-2</c:v>
                </c:pt>
                <c:pt idx="8">
                  <c:v>3.1964049566526133E-2</c:v>
                </c:pt>
                <c:pt idx="9">
                  <c:v>3.406746776049055E-2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2-47EE-A97A-63C246771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308799"/>
        <c:axId val="693285919"/>
      </c:lineChart>
      <c:catAx>
        <c:axId val="69330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85919"/>
        <c:crosses val="autoZero"/>
        <c:auto val="1"/>
        <c:lblAlgn val="ctr"/>
        <c:lblOffset val="100"/>
        <c:noMultiLvlLbl val="0"/>
      </c:catAx>
      <c:valAx>
        <c:axId val="6932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0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17</xdr:row>
      <xdr:rowOff>28575</xdr:rowOff>
    </xdr:from>
    <xdr:to>
      <xdr:col>9</xdr:col>
      <xdr:colOff>349250</xdr:colOff>
      <xdr:row>32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AF2E2-C3D6-408E-87AB-E21BE5576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J16"/>
  <sheetViews>
    <sheetView tabSelected="1" workbookViewId="0">
      <selection activeCell="N20" sqref="N20"/>
    </sheetView>
  </sheetViews>
  <sheetFormatPr defaultRowHeight="14.5" x14ac:dyDescent="0.35"/>
  <cols>
    <col min="7" max="7" width="13.26953125" customWidth="1"/>
    <col min="8" max="8" width="28.1796875" customWidth="1"/>
    <col min="9" max="9" width="13.1796875" customWidth="1"/>
    <col min="10" max="10" width="22.90625" customWidth="1"/>
    <col min="12" max="12" width="19.6328125" customWidth="1"/>
  </cols>
  <sheetData>
    <row r="6" spans="3:10" x14ac:dyDescent="0.35">
      <c r="C6" t="s">
        <v>0</v>
      </c>
      <c r="D6" t="s">
        <v>1</v>
      </c>
      <c r="E6" t="s">
        <v>3</v>
      </c>
      <c r="F6" t="s">
        <v>2</v>
      </c>
      <c r="G6" t="s">
        <v>4</v>
      </c>
      <c r="H6" t="s">
        <v>5</v>
      </c>
      <c r="I6" t="s">
        <v>7</v>
      </c>
      <c r="J6" t="s">
        <v>6</v>
      </c>
    </row>
    <row r="7" spans="3:10" x14ac:dyDescent="0.35">
      <c r="C7">
        <v>0.5</v>
      </c>
      <c r="D7">
        <v>99.560990000000004</v>
      </c>
      <c r="E7">
        <f>(100/D7)^(1/C7)-1</f>
        <v>8.8383592423058044E-3</v>
      </c>
      <c r="F7">
        <f>(1+E7)^0.5 * 2 - 2</f>
        <v>8.8189159227924918E-3</v>
      </c>
      <c r="G7">
        <f>D7/100</f>
        <v>0.99560990000000005</v>
      </c>
      <c r="H7">
        <f>(1-G7)/SUM(G$7:G7)</f>
        <v>4.409457961396278E-3</v>
      </c>
      <c r="I7">
        <f>H7*SUM(G$7:G7)+G7</f>
        <v>1</v>
      </c>
      <c r="J7" s="1">
        <f>H7*2</f>
        <v>8.818915922792556E-3</v>
      </c>
    </row>
    <row r="8" spans="3:10" x14ac:dyDescent="0.35">
      <c r="C8">
        <v>1</v>
      </c>
      <c r="D8">
        <v>98.817629999999994</v>
      </c>
      <c r="E8">
        <f t="shared" ref="E8:E16" si="0">(100/D8)^(1/C8)-1</f>
        <v>1.1965172611405617E-2</v>
      </c>
      <c r="F8">
        <f t="shared" ref="F8:F16" si="1">(1+E8)^0.5 * 2 - 2</f>
        <v>1.1929593809291816E-2</v>
      </c>
      <c r="G8">
        <f t="shared" ref="G8:G16" si="2">D8/100</f>
        <v>0.9881762999999999</v>
      </c>
      <c r="H8">
        <f>(1-G8)/SUM(G$7:G8)</f>
        <v>5.9601684899310741E-3</v>
      </c>
      <c r="I8">
        <f>H8*SUM(G$7:G8)+G8</f>
        <v>1</v>
      </c>
      <c r="J8" s="1">
        <f t="shared" ref="J8:J16" si="3">H8*2</f>
        <v>1.1920336979862148E-2</v>
      </c>
    </row>
    <row r="9" spans="3:10" x14ac:dyDescent="0.35">
      <c r="C9">
        <v>1.5</v>
      </c>
      <c r="D9">
        <v>97.673810000000003</v>
      </c>
      <c r="E9">
        <f t="shared" si="0"/>
        <v>1.5814904810339092E-2</v>
      </c>
      <c r="F9">
        <f t="shared" si="1"/>
        <v>1.5752866608740757E-2</v>
      </c>
      <c r="G9">
        <f t="shared" si="2"/>
        <v>0.97673810000000005</v>
      </c>
      <c r="H9">
        <f>(1-G9)/SUM(G$7:G9)</f>
        <v>7.8573582388767917E-3</v>
      </c>
      <c r="I9">
        <f>H9*SUM(G$7:G9)+G9</f>
        <v>1</v>
      </c>
      <c r="J9" s="1">
        <f t="shared" si="3"/>
        <v>1.5714716477753583E-2</v>
      </c>
    </row>
    <row r="10" spans="3:10" x14ac:dyDescent="0.35">
      <c r="C10">
        <v>2</v>
      </c>
      <c r="D10">
        <v>96.340630000000004</v>
      </c>
      <c r="E10">
        <f t="shared" si="0"/>
        <v>1.8814832420464001E-2</v>
      </c>
      <c r="F10">
        <f t="shared" si="1"/>
        <v>1.8727155829102227E-2</v>
      </c>
      <c r="G10">
        <f t="shared" si="2"/>
        <v>0.96340630000000005</v>
      </c>
      <c r="H10">
        <f>(1-G10)/SUM(G$7:G10)</f>
        <v>9.3257765568024956E-3</v>
      </c>
      <c r="I10">
        <f>H10*SUM(G$7:G10)+G10</f>
        <v>1</v>
      </c>
      <c r="J10" s="1">
        <f t="shared" si="3"/>
        <v>1.8651553113604991E-2</v>
      </c>
    </row>
    <row r="11" spans="3:10" x14ac:dyDescent="0.35">
      <c r="C11">
        <v>2.5</v>
      </c>
      <c r="D11">
        <v>94.737449999999995</v>
      </c>
      <c r="E11">
        <f t="shared" si="0"/>
        <v>2.1859821943992275E-2</v>
      </c>
      <c r="F11">
        <f t="shared" si="1"/>
        <v>2.1741647138914022E-2</v>
      </c>
      <c r="G11">
        <f t="shared" si="2"/>
        <v>0.94737450000000001</v>
      </c>
      <c r="H11">
        <f>(1-G11)/SUM(G$7:G11)</f>
        <v>1.0803162380447078E-2</v>
      </c>
      <c r="I11">
        <f>H11*SUM(G$7:G11)+G11</f>
        <v>1</v>
      </c>
      <c r="J11" s="1">
        <f t="shared" si="3"/>
        <v>2.1606324760894156E-2</v>
      </c>
    </row>
    <row r="12" spans="3:10" x14ac:dyDescent="0.35">
      <c r="C12">
        <v>3</v>
      </c>
      <c r="D12">
        <v>92.896969999999996</v>
      </c>
      <c r="E12">
        <f t="shared" si="0"/>
        <v>2.4863792921082428E-2</v>
      </c>
      <c r="F12">
        <f t="shared" si="1"/>
        <v>2.4711132898796784E-2</v>
      </c>
      <c r="G12">
        <f t="shared" si="2"/>
        <v>0.92896970000000001</v>
      </c>
      <c r="H12">
        <f>(1-G12)/SUM(G$7:G12)</f>
        <v>1.2246023240140277E-2</v>
      </c>
      <c r="I12">
        <f>H12*SUM(G$7:G12)+G12</f>
        <v>1</v>
      </c>
      <c r="J12" s="1">
        <f t="shared" si="3"/>
        <v>2.4492046480280555E-2</v>
      </c>
    </row>
    <row r="13" spans="3:10" x14ac:dyDescent="0.35">
      <c r="C13">
        <v>3.5</v>
      </c>
      <c r="D13">
        <v>90.756399999999999</v>
      </c>
      <c r="E13">
        <f t="shared" si="0"/>
        <v>2.8099311740429345E-2</v>
      </c>
      <c r="F13">
        <f t="shared" si="1"/>
        <v>2.7904644445028381E-2</v>
      </c>
      <c r="G13">
        <f t="shared" si="2"/>
        <v>0.90756400000000004</v>
      </c>
      <c r="H13">
        <f>(1-G13)/SUM(G$7:G13)</f>
        <v>1.3780295376209693E-2</v>
      </c>
      <c r="I13">
        <f>H13*SUM(G$7:G13)+G13</f>
        <v>1</v>
      </c>
      <c r="J13" s="1">
        <f t="shared" si="3"/>
        <v>2.7560590752419387E-2</v>
      </c>
    </row>
    <row r="14" spans="3:10" x14ac:dyDescent="0.35">
      <c r="C14">
        <v>4</v>
      </c>
      <c r="D14">
        <v>88.741810000000001</v>
      </c>
      <c r="E14">
        <f t="shared" si="0"/>
        <v>3.0310034064674474E-2</v>
      </c>
      <c r="F14">
        <f t="shared" si="1"/>
        <v>3.0083775674959234E-2</v>
      </c>
      <c r="G14">
        <f t="shared" si="2"/>
        <v>0.88741809999999999</v>
      </c>
      <c r="H14">
        <f>(1-G14)/SUM(G$7:G14)</f>
        <v>1.482265859894746E-2</v>
      </c>
      <c r="I14">
        <f>H14*SUM(G$7:G14)+G14</f>
        <v>1</v>
      </c>
      <c r="J14" s="1">
        <f t="shared" si="3"/>
        <v>2.964531719789492E-2</v>
      </c>
    </row>
    <row r="15" spans="3:10" x14ac:dyDescent="0.35">
      <c r="C15">
        <v>4.5</v>
      </c>
      <c r="D15">
        <v>86.479129999999998</v>
      </c>
      <c r="E15">
        <f t="shared" si="0"/>
        <v>3.2808273991533188E-2</v>
      </c>
      <c r="F15">
        <f t="shared" si="1"/>
        <v>3.2543504077128471E-2</v>
      </c>
      <c r="G15">
        <f t="shared" si="2"/>
        <v>0.86479129999999993</v>
      </c>
      <c r="H15">
        <f>(1-G15)/SUM(G$7:G15)</f>
        <v>1.5982024783263066E-2</v>
      </c>
      <c r="I15">
        <f>H15*SUM(G$7:G15)+G15</f>
        <v>1</v>
      </c>
      <c r="J15" s="1">
        <f t="shared" si="3"/>
        <v>3.1964049566526133E-2</v>
      </c>
    </row>
    <row r="16" spans="3:10" x14ac:dyDescent="0.35">
      <c r="C16">
        <v>5</v>
      </c>
      <c r="D16">
        <v>84.155889999999999</v>
      </c>
      <c r="E16">
        <f t="shared" si="0"/>
        <v>3.5101878026006395E-2</v>
      </c>
      <c r="F16">
        <f t="shared" si="1"/>
        <v>3.4799133109709501E-2</v>
      </c>
      <c r="G16">
        <f t="shared" si="2"/>
        <v>0.8415589</v>
      </c>
      <c r="H16">
        <f>(1-G16)/SUM(G$7:G16)</f>
        <v>1.7033733880245275E-2</v>
      </c>
      <c r="I16">
        <f>H16*SUM(G$7:G16)+G16</f>
        <v>1</v>
      </c>
      <c r="J16" s="1">
        <f t="shared" si="3"/>
        <v>3.406746776049055E-2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2015-06-05T18:17:20Z</dcterms:created>
  <dcterms:modified xsi:type="dcterms:W3CDTF">2021-03-31T21:50:31Z</dcterms:modified>
</cp:coreProperties>
</file>